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oguakdeniz-my.sharepoint.com/personal/eris_uygar_emu_edu_tr/Documents/PhD work - Bashar/Paper 3/new data/code version 0.3 results/"/>
    </mc:Choice>
  </mc:AlternateContent>
  <xr:revisionPtr revIDLastSave="10" documentId="11_F25DC773A252ABDACC104823695A489A5ADE58E4" xr6:coauthVersionLast="47" xr6:coauthVersionMax="47" xr10:uidLastSave="{601E0746-6607-4869-A626-699D8503C45E}"/>
  <bookViews>
    <workbookView xWindow="-108" yWindow="-108" windowWidth="23256" windowHeight="12456" activeTab="7" xr2:uid="{00000000-000D-0000-FFFF-FFFF00000000}"/>
  </bookViews>
  <sheets>
    <sheet name="all" sheetId="1" r:id="rId1"/>
    <sheet name="VGS" sheetId="2" r:id="rId2"/>
    <sheet name="VG" sheetId="3" r:id="rId3"/>
    <sheet name="F&amp;X" sheetId="4" r:id="rId4"/>
    <sheet name="compare water content" sheetId="6" r:id="rId5"/>
    <sheet name="compare parameters" sheetId="7" r:id="rId6"/>
    <sheet name="TEST" sheetId="5" r:id="rId7"/>
    <sheet name="Sheet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L66" i="6"/>
  <c r="M66" i="6"/>
  <c r="N66" i="6"/>
  <c r="L67" i="6"/>
  <c r="M67" i="6"/>
  <c r="N67" i="6"/>
  <c r="L68" i="6"/>
  <c r="M68" i="6"/>
  <c r="N68" i="6"/>
  <c r="L69" i="6"/>
  <c r="M69" i="6"/>
  <c r="N69" i="6"/>
  <c r="L70" i="6"/>
  <c r="M70" i="6"/>
  <c r="N70" i="6"/>
  <c r="L71" i="6"/>
  <c r="M71" i="6"/>
  <c r="N71" i="6"/>
  <c r="L72" i="6"/>
  <c r="M72" i="6"/>
  <c r="N72" i="6"/>
  <c r="L73" i="6"/>
  <c r="M73" i="6"/>
  <c r="N73" i="6"/>
  <c r="L74" i="6"/>
  <c r="M74" i="6"/>
  <c r="N74" i="6"/>
  <c r="L75" i="6"/>
  <c r="M75" i="6"/>
  <c r="N75" i="6"/>
  <c r="L76" i="6"/>
  <c r="M76" i="6"/>
  <c r="N76" i="6"/>
  <c r="L77" i="6"/>
  <c r="M77" i="6"/>
  <c r="N77" i="6"/>
  <c r="L78" i="6"/>
  <c r="M78" i="6"/>
  <c r="N78" i="6"/>
  <c r="L79" i="6"/>
  <c r="M79" i="6"/>
  <c r="N79" i="6"/>
  <c r="L80" i="6"/>
  <c r="M80" i="6"/>
  <c r="N80" i="6"/>
  <c r="L81" i="6"/>
  <c r="M81" i="6"/>
  <c r="N81" i="6"/>
  <c r="L82" i="6"/>
  <c r="M82" i="6"/>
  <c r="N82" i="6"/>
  <c r="L83" i="6"/>
  <c r="M83" i="6"/>
  <c r="N83" i="6"/>
  <c r="L84" i="6"/>
  <c r="M84" i="6"/>
  <c r="N84" i="6"/>
  <c r="L85" i="6"/>
  <c r="M85" i="6"/>
  <c r="N85" i="6"/>
  <c r="L86" i="6"/>
  <c r="M86" i="6"/>
  <c r="N86" i="6"/>
  <c r="L87" i="6"/>
  <c r="M87" i="6"/>
  <c r="N87" i="6"/>
  <c r="L88" i="6"/>
  <c r="M88" i="6"/>
  <c r="N88" i="6"/>
  <c r="L89" i="6"/>
  <c r="M89" i="6"/>
  <c r="N89" i="6"/>
  <c r="L90" i="6"/>
  <c r="M90" i="6"/>
  <c r="N90" i="6"/>
  <c r="L91" i="6"/>
  <c r="M91" i="6"/>
  <c r="N91" i="6"/>
  <c r="L92" i="6"/>
  <c r="M92" i="6"/>
  <c r="N92" i="6"/>
  <c r="L93" i="6"/>
  <c r="M93" i="6"/>
  <c r="N93" i="6"/>
  <c r="L94" i="6"/>
  <c r="M94" i="6"/>
  <c r="N94" i="6"/>
  <c r="L95" i="6"/>
  <c r="M95" i="6"/>
  <c r="N95" i="6"/>
  <c r="L96" i="6"/>
  <c r="M96" i="6"/>
  <c r="N96" i="6"/>
  <c r="L97" i="6"/>
  <c r="M97" i="6"/>
  <c r="N97" i="6"/>
  <c r="L98" i="6"/>
  <c r="M98" i="6"/>
  <c r="N98" i="6"/>
  <c r="L99" i="6"/>
  <c r="M99" i="6"/>
  <c r="N99" i="6"/>
  <c r="L100" i="6"/>
  <c r="M100" i="6"/>
  <c r="N100" i="6"/>
  <c r="L101" i="6"/>
  <c r="M101" i="6"/>
  <c r="N101" i="6"/>
  <c r="L102" i="6"/>
  <c r="M102" i="6"/>
  <c r="N102" i="6"/>
  <c r="L103" i="6"/>
  <c r="M103" i="6"/>
  <c r="N103" i="6"/>
  <c r="L104" i="6"/>
  <c r="M104" i="6"/>
  <c r="N104" i="6"/>
  <c r="L105" i="6"/>
  <c r="M105" i="6"/>
  <c r="N105" i="6"/>
  <c r="L106" i="6"/>
  <c r="M106" i="6"/>
  <c r="N106" i="6"/>
  <c r="L107" i="6"/>
  <c r="M107" i="6"/>
  <c r="N107" i="6"/>
  <c r="L108" i="6"/>
  <c r="M108" i="6"/>
  <c r="N108" i="6"/>
  <c r="L109" i="6"/>
  <c r="M109" i="6"/>
  <c r="N109" i="6"/>
  <c r="L110" i="6"/>
  <c r="M110" i="6"/>
  <c r="N110" i="6"/>
  <c r="L111" i="6"/>
  <c r="M111" i="6"/>
  <c r="N111" i="6"/>
  <c r="L112" i="6"/>
  <c r="M112" i="6"/>
  <c r="N112" i="6"/>
  <c r="L113" i="6"/>
  <c r="M113" i="6"/>
  <c r="N113" i="6"/>
  <c r="L114" i="6"/>
  <c r="M114" i="6"/>
  <c r="N114" i="6"/>
  <c r="L115" i="6"/>
  <c r="M115" i="6"/>
  <c r="N115" i="6"/>
  <c r="L116" i="6"/>
  <c r="M116" i="6"/>
  <c r="N116" i="6"/>
  <c r="L117" i="6"/>
  <c r="M117" i="6"/>
  <c r="N117" i="6"/>
  <c r="L118" i="6"/>
  <c r="M118" i="6"/>
  <c r="N118" i="6"/>
  <c r="L119" i="6"/>
  <c r="M119" i="6"/>
  <c r="N119" i="6"/>
  <c r="L120" i="6"/>
  <c r="M120" i="6"/>
  <c r="N120" i="6"/>
  <c r="L121" i="6"/>
  <c r="M121" i="6"/>
  <c r="N121" i="6"/>
  <c r="L122" i="6"/>
  <c r="M122" i="6"/>
  <c r="N122" i="6"/>
  <c r="L123" i="6"/>
  <c r="M123" i="6"/>
  <c r="N123" i="6"/>
  <c r="L124" i="6"/>
  <c r="M124" i="6"/>
  <c r="N124" i="6"/>
  <c r="L125" i="6"/>
  <c r="M125" i="6"/>
  <c r="N125" i="6"/>
  <c r="L126" i="6"/>
  <c r="M126" i="6"/>
  <c r="N126" i="6"/>
  <c r="L127" i="6"/>
  <c r="M127" i="6"/>
  <c r="N127" i="6"/>
  <c r="L128" i="6"/>
  <c r="M128" i="6"/>
  <c r="N128" i="6"/>
  <c r="L129" i="6"/>
  <c r="M129" i="6"/>
  <c r="N129" i="6"/>
  <c r="L130" i="6"/>
  <c r="M130" i="6"/>
  <c r="N130" i="6"/>
  <c r="L131" i="6"/>
  <c r="M131" i="6"/>
  <c r="N131" i="6"/>
  <c r="L132" i="6"/>
  <c r="M132" i="6"/>
  <c r="N132" i="6"/>
  <c r="L133" i="6"/>
  <c r="M133" i="6"/>
  <c r="N133" i="6"/>
  <c r="L134" i="6"/>
  <c r="M134" i="6"/>
  <c r="N134" i="6"/>
  <c r="L135" i="6"/>
  <c r="M135" i="6"/>
  <c r="N135" i="6"/>
  <c r="L136" i="6"/>
  <c r="M136" i="6"/>
  <c r="N136" i="6"/>
  <c r="L137" i="6"/>
  <c r="M137" i="6"/>
  <c r="N137" i="6"/>
  <c r="L138" i="6"/>
  <c r="M138" i="6"/>
  <c r="N138" i="6"/>
  <c r="L139" i="6"/>
  <c r="M139" i="6"/>
  <c r="N139" i="6"/>
  <c r="L140" i="6"/>
  <c r="M140" i="6"/>
  <c r="N140" i="6"/>
  <c r="L141" i="6"/>
  <c r="M141" i="6"/>
  <c r="N141" i="6"/>
  <c r="L142" i="6"/>
  <c r="M142" i="6"/>
  <c r="N142" i="6"/>
  <c r="L143" i="6"/>
  <c r="M143" i="6"/>
  <c r="N143" i="6"/>
  <c r="L144" i="6"/>
  <c r="M144" i="6"/>
  <c r="N144" i="6"/>
  <c r="L145" i="6"/>
  <c r="M145" i="6"/>
  <c r="N145" i="6"/>
  <c r="L146" i="6"/>
  <c r="M146" i="6"/>
  <c r="N146" i="6"/>
  <c r="L147" i="6"/>
  <c r="M147" i="6"/>
  <c r="N147" i="6"/>
  <c r="L148" i="6"/>
  <c r="M148" i="6"/>
  <c r="N148" i="6"/>
  <c r="L149" i="6"/>
  <c r="M149" i="6"/>
  <c r="N149" i="6"/>
  <c r="L150" i="6"/>
  <c r="M150" i="6"/>
  <c r="N150" i="6"/>
  <c r="L151" i="6"/>
  <c r="M151" i="6"/>
  <c r="N151" i="6"/>
  <c r="L152" i="6"/>
  <c r="M152" i="6"/>
  <c r="N152" i="6"/>
  <c r="L153" i="6"/>
  <c r="M153" i="6"/>
  <c r="N153" i="6"/>
  <c r="L154" i="6"/>
  <c r="M154" i="6"/>
  <c r="N154" i="6"/>
  <c r="L155" i="6"/>
  <c r="M155" i="6"/>
  <c r="N155" i="6"/>
  <c r="L156" i="6"/>
  <c r="M156" i="6"/>
  <c r="N156" i="6"/>
  <c r="L157" i="6"/>
  <c r="M157" i="6"/>
  <c r="N157" i="6"/>
  <c r="L158" i="6"/>
  <c r="M158" i="6"/>
  <c r="N158" i="6"/>
  <c r="L159" i="6"/>
  <c r="M159" i="6"/>
  <c r="N159" i="6"/>
  <c r="L160" i="6"/>
  <c r="M160" i="6"/>
  <c r="N160" i="6"/>
  <c r="L161" i="6"/>
  <c r="M161" i="6"/>
  <c r="N161" i="6"/>
  <c r="L162" i="6"/>
  <c r="M162" i="6"/>
  <c r="N162" i="6"/>
  <c r="L163" i="6"/>
  <c r="M163" i="6"/>
  <c r="N163" i="6"/>
  <c r="L164" i="6"/>
  <c r="M164" i="6"/>
  <c r="N164" i="6"/>
  <c r="L165" i="6"/>
  <c r="M165" i="6"/>
  <c r="N165" i="6"/>
  <c r="L166" i="6"/>
  <c r="M166" i="6"/>
  <c r="N166" i="6"/>
  <c r="L167" i="6"/>
  <c r="M167" i="6"/>
  <c r="N167" i="6"/>
  <c r="L168" i="6"/>
  <c r="M168" i="6"/>
  <c r="N168" i="6"/>
  <c r="L169" i="6"/>
  <c r="M169" i="6"/>
  <c r="N169" i="6"/>
  <c r="L170" i="6"/>
  <c r="M170" i="6"/>
  <c r="N170" i="6"/>
  <c r="L171" i="6"/>
  <c r="M171" i="6"/>
  <c r="N171" i="6"/>
  <c r="L172" i="6"/>
  <c r="M172" i="6"/>
  <c r="N172" i="6"/>
  <c r="L173" i="6"/>
  <c r="M173" i="6"/>
  <c r="N173" i="6"/>
  <c r="L174" i="6"/>
  <c r="M174" i="6"/>
  <c r="N174" i="6"/>
  <c r="L175" i="6"/>
  <c r="M175" i="6"/>
  <c r="N175" i="6"/>
  <c r="L176" i="6"/>
  <c r="M176" i="6"/>
  <c r="N176" i="6"/>
  <c r="L177" i="6"/>
  <c r="M177" i="6"/>
  <c r="N177" i="6"/>
  <c r="L178" i="6"/>
  <c r="M178" i="6"/>
  <c r="N178" i="6"/>
  <c r="L179" i="6"/>
  <c r="M179" i="6"/>
  <c r="N179" i="6"/>
  <c r="L180" i="6"/>
  <c r="M180" i="6"/>
  <c r="N180" i="6"/>
  <c r="L181" i="6"/>
  <c r="M181" i="6"/>
  <c r="N181" i="6"/>
  <c r="L182" i="6"/>
  <c r="M182" i="6"/>
  <c r="N182" i="6"/>
  <c r="L183" i="6"/>
  <c r="M183" i="6"/>
  <c r="N183" i="6"/>
  <c r="L184" i="6"/>
  <c r="M184" i="6"/>
  <c r="N184" i="6"/>
  <c r="L185" i="6"/>
  <c r="M185" i="6"/>
  <c r="N185" i="6"/>
  <c r="L186" i="6"/>
  <c r="M186" i="6"/>
  <c r="N186" i="6"/>
  <c r="L187" i="6"/>
  <c r="M187" i="6"/>
  <c r="N187" i="6"/>
  <c r="L188" i="6"/>
  <c r="M188" i="6"/>
  <c r="N188" i="6"/>
  <c r="L189" i="6"/>
  <c r="M189" i="6"/>
  <c r="N189" i="6"/>
  <c r="L190" i="6"/>
  <c r="M190" i="6"/>
  <c r="N190" i="6"/>
  <c r="L191" i="6"/>
  <c r="M191" i="6"/>
  <c r="N191" i="6"/>
  <c r="L192" i="6"/>
  <c r="M192" i="6"/>
  <c r="N192" i="6"/>
  <c r="L193" i="6"/>
  <c r="M193" i="6"/>
  <c r="N193" i="6"/>
  <c r="L194" i="6"/>
  <c r="M194" i="6"/>
  <c r="N194" i="6"/>
  <c r="L195" i="6"/>
  <c r="M195" i="6"/>
  <c r="N195" i="6"/>
  <c r="L196" i="6"/>
  <c r="M196" i="6"/>
  <c r="N196" i="6"/>
  <c r="L197" i="6"/>
  <c r="M197" i="6"/>
  <c r="N197" i="6"/>
  <c r="L198" i="6"/>
  <c r="M198" i="6"/>
  <c r="N198" i="6"/>
  <c r="L199" i="6"/>
  <c r="M199" i="6"/>
  <c r="N199" i="6"/>
  <c r="L200" i="6"/>
  <c r="M200" i="6"/>
  <c r="N200" i="6"/>
  <c r="L201" i="6"/>
  <c r="M201" i="6"/>
  <c r="N201" i="6"/>
  <c r="L202" i="6"/>
  <c r="M202" i="6"/>
  <c r="N202" i="6"/>
  <c r="L203" i="6"/>
  <c r="M203" i="6"/>
  <c r="N203" i="6"/>
  <c r="L204" i="6"/>
  <c r="M204" i="6"/>
  <c r="N204" i="6"/>
  <c r="L205" i="6"/>
  <c r="M205" i="6"/>
  <c r="N205" i="6"/>
  <c r="L206" i="6"/>
  <c r="M206" i="6"/>
  <c r="N206" i="6"/>
  <c r="L207" i="6"/>
  <c r="M207" i="6"/>
  <c r="N207" i="6"/>
  <c r="L208" i="6"/>
  <c r="M208" i="6"/>
  <c r="N208" i="6"/>
  <c r="L209" i="6"/>
  <c r="M209" i="6"/>
  <c r="N209" i="6"/>
  <c r="L210" i="6"/>
  <c r="M210" i="6"/>
  <c r="N210" i="6"/>
  <c r="L211" i="6"/>
  <c r="M211" i="6"/>
  <c r="N211" i="6"/>
  <c r="L212" i="6"/>
  <c r="M212" i="6"/>
  <c r="N212" i="6"/>
  <c r="L213" i="6"/>
  <c r="M213" i="6"/>
  <c r="N213" i="6"/>
  <c r="L214" i="6"/>
  <c r="M214" i="6"/>
  <c r="N214" i="6"/>
  <c r="L215" i="6"/>
  <c r="M215" i="6"/>
  <c r="N215" i="6"/>
  <c r="L216" i="6"/>
  <c r="M216" i="6"/>
  <c r="N216" i="6"/>
  <c r="L217" i="6"/>
  <c r="M217" i="6"/>
  <c r="N217" i="6"/>
  <c r="L218" i="6"/>
  <c r="M218" i="6"/>
  <c r="N218" i="6"/>
  <c r="L219" i="6"/>
  <c r="M219" i="6"/>
  <c r="N219" i="6"/>
  <c r="L220" i="6"/>
  <c r="M220" i="6"/>
  <c r="N220" i="6"/>
  <c r="L221" i="6"/>
  <c r="M221" i="6"/>
  <c r="N221" i="6"/>
  <c r="L222" i="6"/>
  <c r="M222" i="6"/>
  <c r="N222" i="6"/>
  <c r="L223" i="6"/>
  <c r="M223" i="6"/>
  <c r="N223" i="6"/>
  <c r="L224" i="6"/>
  <c r="M224" i="6"/>
  <c r="N224" i="6"/>
  <c r="L225" i="6"/>
  <c r="M225" i="6"/>
  <c r="N225" i="6"/>
  <c r="L226" i="6"/>
  <c r="M226" i="6"/>
  <c r="N226" i="6"/>
  <c r="L227" i="6"/>
  <c r="M227" i="6"/>
  <c r="N227" i="6"/>
  <c r="L228" i="6"/>
  <c r="M228" i="6"/>
  <c r="N228" i="6"/>
  <c r="L229" i="6"/>
  <c r="M229" i="6"/>
  <c r="N229" i="6"/>
  <c r="L230" i="6"/>
  <c r="M230" i="6"/>
  <c r="N230" i="6"/>
  <c r="L231" i="6"/>
  <c r="M231" i="6"/>
  <c r="N231" i="6"/>
  <c r="L232" i="6"/>
  <c r="M232" i="6"/>
  <c r="N232" i="6"/>
  <c r="L233" i="6"/>
  <c r="M233" i="6"/>
  <c r="N233" i="6"/>
  <c r="L234" i="6"/>
  <c r="M234" i="6"/>
  <c r="N234" i="6"/>
  <c r="L235" i="6"/>
  <c r="M235" i="6"/>
  <c r="N235" i="6"/>
  <c r="L236" i="6"/>
  <c r="M236" i="6"/>
  <c r="N236" i="6"/>
  <c r="L237" i="6"/>
  <c r="M237" i="6"/>
  <c r="N237" i="6"/>
  <c r="L238" i="6"/>
  <c r="M238" i="6"/>
  <c r="N238" i="6"/>
  <c r="L239" i="6"/>
  <c r="M239" i="6"/>
  <c r="N239" i="6"/>
  <c r="L240" i="6"/>
  <c r="M240" i="6"/>
  <c r="N240" i="6"/>
  <c r="L241" i="6"/>
  <c r="M241" i="6"/>
  <c r="N241" i="6"/>
  <c r="L242" i="6"/>
  <c r="M242" i="6"/>
  <c r="N242" i="6"/>
  <c r="L243" i="6"/>
  <c r="M243" i="6"/>
  <c r="N243" i="6"/>
  <c r="L244" i="6"/>
  <c r="M244" i="6"/>
  <c r="N244" i="6"/>
  <c r="L245" i="6"/>
  <c r="M245" i="6"/>
  <c r="N245" i="6"/>
  <c r="L246" i="6"/>
  <c r="M246" i="6"/>
  <c r="N246" i="6"/>
  <c r="L247" i="6"/>
  <c r="M247" i="6"/>
  <c r="N247" i="6"/>
  <c r="L248" i="6"/>
  <c r="M248" i="6"/>
  <c r="N248" i="6"/>
  <c r="L249" i="6"/>
  <c r="M249" i="6"/>
  <c r="N249" i="6"/>
  <c r="L250" i="6"/>
  <c r="M250" i="6"/>
  <c r="N250" i="6"/>
  <c r="L251" i="6"/>
  <c r="M251" i="6"/>
  <c r="N251" i="6"/>
  <c r="L252" i="6"/>
  <c r="M252" i="6"/>
  <c r="N252" i="6"/>
  <c r="L253" i="6"/>
  <c r="M253" i="6"/>
  <c r="N253" i="6"/>
  <c r="L254" i="6"/>
  <c r="M254" i="6"/>
  <c r="N254" i="6"/>
  <c r="L255" i="6"/>
  <c r="M255" i="6"/>
  <c r="N255" i="6"/>
  <c r="L256" i="6"/>
  <c r="M256" i="6"/>
  <c r="N256" i="6"/>
  <c r="L257" i="6"/>
  <c r="M257" i="6"/>
  <c r="N257" i="6"/>
  <c r="L258" i="6"/>
  <c r="M258" i="6"/>
  <c r="N258" i="6"/>
  <c r="L259" i="6"/>
  <c r="M259" i="6"/>
  <c r="N259" i="6"/>
  <c r="L260" i="6"/>
  <c r="M260" i="6"/>
  <c r="N260" i="6"/>
  <c r="L261" i="6"/>
  <c r="M261" i="6"/>
  <c r="N261" i="6"/>
  <c r="L262" i="6"/>
  <c r="M262" i="6"/>
  <c r="N262" i="6"/>
  <c r="L263" i="6"/>
  <c r="M263" i="6"/>
  <c r="N263" i="6"/>
  <c r="L264" i="6"/>
  <c r="M264" i="6"/>
  <c r="N264" i="6"/>
  <c r="L265" i="6"/>
  <c r="M265" i="6"/>
  <c r="N265" i="6"/>
  <c r="L266" i="6"/>
  <c r="M266" i="6"/>
  <c r="N266" i="6"/>
  <c r="L267" i="6"/>
  <c r="M267" i="6"/>
  <c r="N267" i="6"/>
  <c r="L268" i="6"/>
  <c r="M268" i="6"/>
  <c r="N268" i="6"/>
  <c r="L269" i="6"/>
  <c r="M269" i="6"/>
  <c r="N269" i="6"/>
  <c r="N2" i="6"/>
  <c r="N270" i="6" s="1"/>
  <c r="M2" i="6"/>
  <c r="M270" i="6" s="1"/>
  <c r="L2" i="6"/>
  <c r="L270" i="6" s="1"/>
  <c r="K4" i="6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K3" i="6"/>
  <c r="K2" i="6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3" i="4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O4" i="5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P4" i="5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Q4" i="5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R4" i="5"/>
  <c r="R5" i="5" s="1"/>
  <c r="R6" i="5" s="1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W3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4" i="2"/>
  <c r="W14" i="2"/>
  <c r="W16" i="2"/>
  <c r="W3" i="2"/>
  <c r="T4" i="2"/>
  <c r="T5" i="2"/>
  <c r="W5" i="2" s="1"/>
  <c r="T6" i="2"/>
  <c r="W6" i="2" s="1"/>
  <c r="T7" i="2"/>
  <c r="W7" i="2" s="1"/>
  <c r="T8" i="2"/>
  <c r="W8" i="2" s="1"/>
  <c r="T9" i="2"/>
  <c r="W9" i="2" s="1"/>
  <c r="T10" i="2"/>
  <c r="W10" i="2" s="1"/>
  <c r="T11" i="2"/>
  <c r="W11" i="2" s="1"/>
  <c r="T12" i="2"/>
  <c r="W12" i="2" s="1"/>
  <c r="T13" i="2"/>
  <c r="W13" i="2" s="1"/>
  <c r="T14" i="2"/>
  <c r="T15" i="2"/>
  <c r="W15" i="2" s="1"/>
  <c r="T16" i="2"/>
  <c r="T17" i="2"/>
  <c r="W17" i="2" s="1"/>
  <c r="T3" i="2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70" i="4"/>
  <c r="I270" i="4"/>
  <c r="H270" i="4"/>
  <c r="G270" i="4"/>
  <c r="F270" i="4"/>
  <c r="J269" i="4"/>
  <c r="I269" i="4"/>
  <c r="H269" i="4"/>
  <c r="G269" i="4"/>
  <c r="F269" i="4"/>
  <c r="J268" i="4"/>
  <c r="I268" i="4"/>
  <c r="H268" i="4"/>
  <c r="G268" i="4"/>
  <c r="F268" i="4"/>
  <c r="J267" i="4"/>
  <c r="K267" i="4" s="1"/>
  <c r="I267" i="4"/>
  <c r="H267" i="4"/>
  <c r="G267" i="4"/>
  <c r="F267" i="4"/>
  <c r="J266" i="4"/>
  <c r="I266" i="4"/>
  <c r="H266" i="4"/>
  <c r="G266" i="4"/>
  <c r="F266" i="4"/>
  <c r="J265" i="4"/>
  <c r="I265" i="4"/>
  <c r="H265" i="4"/>
  <c r="G265" i="4"/>
  <c r="F265" i="4"/>
  <c r="J264" i="4"/>
  <c r="I264" i="4"/>
  <c r="H264" i="4"/>
  <c r="G264" i="4"/>
  <c r="F264" i="4"/>
  <c r="J263" i="4"/>
  <c r="I263" i="4"/>
  <c r="H263" i="4"/>
  <c r="G263" i="4"/>
  <c r="F263" i="4"/>
  <c r="J262" i="4"/>
  <c r="I262" i="4"/>
  <c r="H262" i="4"/>
  <c r="G262" i="4"/>
  <c r="F262" i="4"/>
  <c r="J261" i="4"/>
  <c r="I261" i="4"/>
  <c r="H261" i="4"/>
  <c r="G261" i="4"/>
  <c r="F261" i="4"/>
  <c r="J260" i="4"/>
  <c r="I260" i="4"/>
  <c r="H260" i="4"/>
  <c r="G260" i="4"/>
  <c r="F260" i="4"/>
  <c r="J259" i="4"/>
  <c r="I259" i="4"/>
  <c r="H259" i="4"/>
  <c r="G259" i="4"/>
  <c r="F259" i="4"/>
  <c r="J258" i="4"/>
  <c r="I258" i="4"/>
  <c r="H258" i="4"/>
  <c r="G258" i="4"/>
  <c r="K258" i="4" s="1"/>
  <c r="F258" i="4"/>
  <c r="J257" i="4"/>
  <c r="I257" i="4"/>
  <c r="H257" i="4"/>
  <c r="G257" i="4"/>
  <c r="F257" i="4"/>
  <c r="J256" i="4"/>
  <c r="I256" i="4"/>
  <c r="H256" i="4"/>
  <c r="G256" i="4"/>
  <c r="F256" i="4"/>
  <c r="J255" i="4"/>
  <c r="K255" i="4" s="1"/>
  <c r="I255" i="4"/>
  <c r="H255" i="4"/>
  <c r="G255" i="4"/>
  <c r="F255" i="4"/>
  <c r="J254" i="4"/>
  <c r="I254" i="4"/>
  <c r="H254" i="4"/>
  <c r="G254" i="4"/>
  <c r="F254" i="4"/>
  <c r="J253" i="4"/>
  <c r="I253" i="4"/>
  <c r="H253" i="4"/>
  <c r="G253" i="4"/>
  <c r="F253" i="4"/>
  <c r="J252" i="4"/>
  <c r="I252" i="4"/>
  <c r="H252" i="4"/>
  <c r="G252" i="4"/>
  <c r="F252" i="4"/>
  <c r="J251" i="4"/>
  <c r="I251" i="4"/>
  <c r="H251" i="4"/>
  <c r="G251" i="4"/>
  <c r="F251" i="4"/>
  <c r="J250" i="4"/>
  <c r="I250" i="4"/>
  <c r="H250" i="4"/>
  <c r="G250" i="4"/>
  <c r="F250" i="4"/>
  <c r="J249" i="4"/>
  <c r="I249" i="4"/>
  <c r="H249" i="4"/>
  <c r="G249" i="4"/>
  <c r="F249" i="4"/>
  <c r="J248" i="4"/>
  <c r="I248" i="4"/>
  <c r="H248" i="4"/>
  <c r="G248" i="4"/>
  <c r="F248" i="4"/>
  <c r="J247" i="4"/>
  <c r="I247" i="4"/>
  <c r="H247" i="4"/>
  <c r="G247" i="4"/>
  <c r="F247" i="4"/>
  <c r="J246" i="4"/>
  <c r="I246" i="4"/>
  <c r="H246" i="4"/>
  <c r="G246" i="4"/>
  <c r="F246" i="4"/>
  <c r="J245" i="4"/>
  <c r="I245" i="4"/>
  <c r="H245" i="4"/>
  <c r="G245" i="4"/>
  <c r="F245" i="4"/>
  <c r="J244" i="4"/>
  <c r="I244" i="4"/>
  <c r="H244" i="4"/>
  <c r="G244" i="4"/>
  <c r="F244" i="4"/>
  <c r="J243" i="4"/>
  <c r="K243" i="4" s="1"/>
  <c r="I243" i="4"/>
  <c r="H243" i="4"/>
  <c r="G243" i="4"/>
  <c r="F243" i="4"/>
  <c r="J242" i="4"/>
  <c r="I242" i="4"/>
  <c r="H242" i="4"/>
  <c r="G242" i="4"/>
  <c r="F242" i="4"/>
  <c r="J241" i="4"/>
  <c r="I241" i="4"/>
  <c r="H241" i="4"/>
  <c r="G241" i="4"/>
  <c r="F241" i="4"/>
  <c r="J240" i="4"/>
  <c r="I240" i="4"/>
  <c r="H240" i="4"/>
  <c r="G240" i="4"/>
  <c r="F240" i="4"/>
  <c r="J239" i="4"/>
  <c r="I239" i="4"/>
  <c r="H239" i="4"/>
  <c r="G239" i="4"/>
  <c r="F239" i="4"/>
  <c r="J238" i="4"/>
  <c r="I238" i="4"/>
  <c r="H238" i="4"/>
  <c r="G238" i="4"/>
  <c r="F238" i="4"/>
  <c r="J237" i="4"/>
  <c r="I237" i="4"/>
  <c r="H237" i="4"/>
  <c r="G237" i="4"/>
  <c r="F237" i="4"/>
  <c r="J236" i="4"/>
  <c r="I236" i="4"/>
  <c r="H236" i="4"/>
  <c r="G236" i="4"/>
  <c r="F236" i="4"/>
  <c r="J235" i="4"/>
  <c r="I235" i="4"/>
  <c r="H235" i="4"/>
  <c r="G235" i="4"/>
  <c r="F235" i="4"/>
  <c r="J234" i="4"/>
  <c r="I234" i="4"/>
  <c r="H234" i="4"/>
  <c r="G234" i="4"/>
  <c r="F234" i="4"/>
  <c r="J233" i="4"/>
  <c r="I233" i="4"/>
  <c r="H233" i="4"/>
  <c r="G233" i="4"/>
  <c r="F233" i="4"/>
  <c r="J232" i="4"/>
  <c r="I232" i="4"/>
  <c r="H232" i="4"/>
  <c r="G232" i="4"/>
  <c r="F232" i="4"/>
  <c r="J231" i="4"/>
  <c r="I231" i="4"/>
  <c r="H231" i="4"/>
  <c r="G231" i="4"/>
  <c r="F231" i="4"/>
  <c r="J230" i="4"/>
  <c r="I230" i="4"/>
  <c r="H230" i="4"/>
  <c r="G230" i="4"/>
  <c r="F230" i="4"/>
  <c r="J229" i="4"/>
  <c r="I229" i="4"/>
  <c r="H229" i="4"/>
  <c r="G229" i="4"/>
  <c r="F229" i="4"/>
  <c r="J228" i="4"/>
  <c r="I228" i="4"/>
  <c r="H228" i="4"/>
  <c r="G228" i="4"/>
  <c r="F228" i="4"/>
  <c r="J227" i="4"/>
  <c r="I227" i="4"/>
  <c r="H227" i="4"/>
  <c r="G227" i="4"/>
  <c r="F227" i="4"/>
  <c r="J226" i="4"/>
  <c r="I226" i="4"/>
  <c r="H226" i="4"/>
  <c r="G226" i="4"/>
  <c r="F226" i="4"/>
  <c r="J225" i="4"/>
  <c r="I225" i="4"/>
  <c r="H225" i="4"/>
  <c r="G225" i="4"/>
  <c r="F225" i="4"/>
  <c r="J224" i="4"/>
  <c r="I224" i="4"/>
  <c r="H224" i="4"/>
  <c r="G224" i="4"/>
  <c r="F224" i="4"/>
  <c r="J223" i="4"/>
  <c r="I223" i="4"/>
  <c r="H223" i="4"/>
  <c r="G223" i="4"/>
  <c r="F223" i="4"/>
  <c r="J222" i="4"/>
  <c r="I222" i="4"/>
  <c r="H222" i="4"/>
  <c r="G222" i="4"/>
  <c r="F222" i="4"/>
  <c r="J221" i="4"/>
  <c r="I221" i="4"/>
  <c r="H221" i="4"/>
  <c r="G221" i="4"/>
  <c r="F221" i="4"/>
  <c r="J220" i="4"/>
  <c r="I220" i="4"/>
  <c r="H220" i="4"/>
  <c r="G220" i="4"/>
  <c r="F220" i="4"/>
  <c r="J219" i="4"/>
  <c r="K219" i="4" s="1"/>
  <c r="I219" i="4"/>
  <c r="H219" i="4"/>
  <c r="G219" i="4"/>
  <c r="F219" i="4"/>
  <c r="J218" i="4"/>
  <c r="I218" i="4"/>
  <c r="H218" i="4"/>
  <c r="G218" i="4"/>
  <c r="F218" i="4"/>
  <c r="J217" i="4"/>
  <c r="I217" i="4"/>
  <c r="H217" i="4"/>
  <c r="G217" i="4"/>
  <c r="F217" i="4"/>
  <c r="J216" i="4"/>
  <c r="I216" i="4"/>
  <c r="H216" i="4"/>
  <c r="G216" i="4"/>
  <c r="F216" i="4"/>
  <c r="J215" i="4"/>
  <c r="I215" i="4"/>
  <c r="H215" i="4"/>
  <c r="G215" i="4"/>
  <c r="F215" i="4"/>
  <c r="J214" i="4"/>
  <c r="I214" i="4"/>
  <c r="H214" i="4"/>
  <c r="G214" i="4"/>
  <c r="F214" i="4"/>
  <c r="J213" i="4"/>
  <c r="I213" i="4"/>
  <c r="H213" i="4"/>
  <c r="G213" i="4"/>
  <c r="F213" i="4"/>
  <c r="J212" i="4"/>
  <c r="I212" i="4"/>
  <c r="H212" i="4"/>
  <c r="G212" i="4"/>
  <c r="F212" i="4"/>
  <c r="J211" i="4"/>
  <c r="I211" i="4"/>
  <c r="H211" i="4"/>
  <c r="G211" i="4"/>
  <c r="F211" i="4"/>
  <c r="J210" i="4"/>
  <c r="I210" i="4"/>
  <c r="H210" i="4"/>
  <c r="G210" i="4"/>
  <c r="F210" i="4"/>
  <c r="J209" i="4"/>
  <c r="I209" i="4"/>
  <c r="H209" i="4"/>
  <c r="G209" i="4"/>
  <c r="F209" i="4"/>
  <c r="J208" i="4"/>
  <c r="I208" i="4"/>
  <c r="H208" i="4"/>
  <c r="G208" i="4"/>
  <c r="F208" i="4"/>
  <c r="J207" i="4"/>
  <c r="K207" i="4" s="1"/>
  <c r="I207" i="4"/>
  <c r="H207" i="4"/>
  <c r="G207" i="4"/>
  <c r="F207" i="4"/>
  <c r="J206" i="4"/>
  <c r="I206" i="4"/>
  <c r="H206" i="4"/>
  <c r="G206" i="4"/>
  <c r="F206" i="4"/>
  <c r="J205" i="4"/>
  <c r="I205" i="4"/>
  <c r="H205" i="4"/>
  <c r="G205" i="4"/>
  <c r="F205" i="4"/>
  <c r="J204" i="4"/>
  <c r="I204" i="4"/>
  <c r="H204" i="4"/>
  <c r="G204" i="4"/>
  <c r="F204" i="4"/>
  <c r="J203" i="4"/>
  <c r="I203" i="4"/>
  <c r="H203" i="4"/>
  <c r="G203" i="4"/>
  <c r="F203" i="4"/>
  <c r="J202" i="4"/>
  <c r="I202" i="4"/>
  <c r="H202" i="4"/>
  <c r="G202" i="4"/>
  <c r="F202" i="4"/>
  <c r="J201" i="4"/>
  <c r="I201" i="4"/>
  <c r="H201" i="4"/>
  <c r="G201" i="4"/>
  <c r="F201" i="4"/>
  <c r="J200" i="4"/>
  <c r="I200" i="4"/>
  <c r="H200" i="4"/>
  <c r="G200" i="4"/>
  <c r="F200" i="4"/>
  <c r="J199" i="4"/>
  <c r="I199" i="4"/>
  <c r="H199" i="4"/>
  <c r="G199" i="4"/>
  <c r="F199" i="4"/>
  <c r="J198" i="4"/>
  <c r="I198" i="4"/>
  <c r="H198" i="4"/>
  <c r="G198" i="4"/>
  <c r="F198" i="4"/>
  <c r="J197" i="4"/>
  <c r="I197" i="4"/>
  <c r="H197" i="4"/>
  <c r="G197" i="4"/>
  <c r="F197" i="4"/>
  <c r="J196" i="4"/>
  <c r="I196" i="4"/>
  <c r="H196" i="4"/>
  <c r="G196" i="4"/>
  <c r="F196" i="4"/>
  <c r="J195" i="4"/>
  <c r="K195" i="4" s="1"/>
  <c r="I195" i="4"/>
  <c r="H195" i="4"/>
  <c r="G195" i="4"/>
  <c r="F195" i="4"/>
  <c r="J194" i="4"/>
  <c r="I194" i="4"/>
  <c r="H194" i="4"/>
  <c r="G194" i="4"/>
  <c r="F194" i="4"/>
  <c r="J193" i="4"/>
  <c r="I193" i="4"/>
  <c r="H193" i="4"/>
  <c r="G193" i="4"/>
  <c r="F193" i="4"/>
  <c r="J192" i="4"/>
  <c r="I192" i="4"/>
  <c r="H192" i="4"/>
  <c r="G192" i="4"/>
  <c r="F192" i="4"/>
  <c r="J191" i="4"/>
  <c r="I191" i="4"/>
  <c r="H191" i="4"/>
  <c r="G191" i="4"/>
  <c r="F191" i="4"/>
  <c r="J190" i="4"/>
  <c r="I190" i="4"/>
  <c r="H190" i="4"/>
  <c r="G190" i="4"/>
  <c r="F190" i="4"/>
  <c r="J189" i="4"/>
  <c r="I189" i="4"/>
  <c r="H189" i="4"/>
  <c r="G189" i="4"/>
  <c r="F189" i="4"/>
  <c r="J188" i="4"/>
  <c r="I188" i="4"/>
  <c r="H188" i="4"/>
  <c r="G188" i="4"/>
  <c r="F188" i="4"/>
  <c r="J187" i="4"/>
  <c r="I187" i="4"/>
  <c r="H187" i="4"/>
  <c r="G187" i="4"/>
  <c r="F187" i="4"/>
  <c r="J186" i="4"/>
  <c r="I186" i="4"/>
  <c r="H186" i="4"/>
  <c r="G186" i="4"/>
  <c r="F186" i="4"/>
  <c r="J185" i="4"/>
  <c r="I185" i="4"/>
  <c r="H185" i="4"/>
  <c r="G185" i="4"/>
  <c r="F185" i="4"/>
  <c r="J184" i="4"/>
  <c r="I184" i="4"/>
  <c r="H184" i="4"/>
  <c r="G184" i="4"/>
  <c r="F184" i="4"/>
  <c r="J183" i="4"/>
  <c r="I183" i="4"/>
  <c r="H183" i="4"/>
  <c r="G183" i="4"/>
  <c r="F183" i="4"/>
  <c r="J182" i="4"/>
  <c r="I182" i="4"/>
  <c r="H182" i="4"/>
  <c r="G182" i="4"/>
  <c r="F182" i="4"/>
  <c r="J181" i="4"/>
  <c r="I181" i="4"/>
  <c r="H181" i="4"/>
  <c r="G181" i="4"/>
  <c r="F181" i="4"/>
  <c r="J180" i="4"/>
  <c r="I180" i="4"/>
  <c r="H180" i="4"/>
  <c r="G180" i="4"/>
  <c r="F180" i="4"/>
  <c r="J179" i="4"/>
  <c r="I179" i="4"/>
  <c r="H179" i="4"/>
  <c r="G179" i="4"/>
  <c r="F179" i="4"/>
  <c r="J178" i="4"/>
  <c r="I178" i="4"/>
  <c r="H178" i="4"/>
  <c r="G178" i="4"/>
  <c r="F178" i="4"/>
  <c r="J177" i="4"/>
  <c r="I177" i="4"/>
  <c r="H177" i="4"/>
  <c r="G177" i="4"/>
  <c r="F177" i="4"/>
  <c r="J176" i="4"/>
  <c r="I176" i="4"/>
  <c r="H176" i="4"/>
  <c r="G176" i="4"/>
  <c r="F176" i="4"/>
  <c r="J175" i="4"/>
  <c r="I175" i="4"/>
  <c r="H175" i="4"/>
  <c r="G175" i="4"/>
  <c r="F175" i="4"/>
  <c r="J174" i="4"/>
  <c r="I174" i="4"/>
  <c r="H174" i="4"/>
  <c r="G174" i="4"/>
  <c r="K174" i="4" s="1"/>
  <c r="F174" i="4"/>
  <c r="J173" i="4"/>
  <c r="I173" i="4"/>
  <c r="H173" i="4"/>
  <c r="G173" i="4"/>
  <c r="F173" i="4"/>
  <c r="J172" i="4"/>
  <c r="K172" i="4" s="1"/>
  <c r="I172" i="4"/>
  <c r="H172" i="4"/>
  <c r="G172" i="4"/>
  <c r="F172" i="4"/>
  <c r="J171" i="4"/>
  <c r="I171" i="4"/>
  <c r="H171" i="4"/>
  <c r="G171" i="4"/>
  <c r="F171" i="4"/>
  <c r="J170" i="4"/>
  <c r="I170" i="4"/>
  <c r="H170" i="4"/>
  <c r="G170" i="4"/>
  <c r="F170" i="4"/>
  <c r="J169" i="4"/>
  <c r="I169" i="4"/>
  <c r="H169" i="4"/>
  <c r="G169" i="4"/>
  <c r="F169" i="4"/>
  <c r="J168" i="4"/>
  <c r="I168" i="4"/>
  <c r="H168" i="4"/>
  <c r="G168" i="4"/>
  <c r="F168" i="4"/>
  <c r="J167" i="4"/>
  <c r="I167" i="4"/>
  <c r="H167" i="4"/>
  <c r="G167" i="4"/>
  <c r="F167" i="4"/>
  <c r="J166" i="4"/>
  <c r="I166" i="4"/>
  <c r="H166" i="4"/>
  <c r="G166" i="4"/>
  <c r="F166" i="4"/>
  <c r="J165" i="4"/>
  <c r="I165" i="4"/>
  <c r="H165" i="4"/>
  <c r="G165" i="4"/>
  <c r="F165" i="4"/>
  <c r="J164" i="4"/>
  <c r="I164" i="4"/>
  <c r="H164" i="4"/>
  <c r="G164" i="4"/>
  <c r="F164" i="4"/>
  <c r="J163" i="4"/>
  <c r="I163" i="4"/>
  <c r="H163" i="4"/>
  <c r="G163" i="4"/>
  <c r="F163" i="4"/>
  <c r="J162" i="4"/>
  <c r="I162" i="4"/>
  <c r="H162" i="4"/>
  <c r="G162" i="4"/>
  <c r="F162" i="4"/>
  <c r="J161" i="4"/>
  <c r="I161" i="4"/>
  <c r="H161" i="4"/>
  <c r="G161" i="4"/>
  <c r="F161" i="4"/>
  <c r="J160" i="4"/>
  <c r="I160" i="4"/>
  <c r="H160" i="4"/>
  <c r="G160" i="4"/>
  <c r="F160" i="4"/>
  <c r="J159" i="4"/>
  <c r="I159" i="4"/>
  <c r="H159" i="4"/>
  <c r="G159" i="4"/>
  <c r="F159" i="4"/>
  <c r="J158" i="4"/>
  <c r="I158" i="4"/>
  <c r="H158" i="4"/>
  <c r="G158" i="4"/>
  <c r="F158" i="4"/>
  <c r="J157" i="4"/>
  <c r="I157" i="4"/>
  <c r="H157" i="4"/>
  <c r="G157" i="4"/>
  <c r="F157" i="4"/>
  <c r="J156" i="4"/>
  <c r="I156" i="4"/>
  <c r="H156" i="4"/>
  <c r="G156" i="4"/>
  <c r="F156" i="4"/>
  <c r="J155" i="4"/>
  <c r="I155" i="4"/>
  <c r="H155" i="4"/>
  <c r="G155" i="4"/>
  <c r="F155" i="4"/>
  <c r="J154" i="4"/>
  <c r="I154" i="4"/>
  <c r="H154" i="4"/>
  <c r="G154" i="4"/>
  <c r="F154" i="4"/>
  <c r="J153" i="4"/>
  <c r="I153" i="4"/>
  <c r="H153" i="4"/>
  <c r="G153" i="4"/>
  <c r="F153" i="4"/>
  <c r="J152" i="4"/>
  <c r="I152" i="4"/>
  <c r="H152" i="4"/>
  <c r="G152" i="4"/>
  <c r="F152" i="4"/>
  <c r="J151" i="4"/>
  <c r="I151" i="4"/>
  <c r="H151" i="4"/>
  <c r="G151" i="4"/>
  <c r="F151" i="4"/>
  <c r="J150" i="4"/>
  <c r="I150" i="4"/>
  <c r="H150" i="4"/>
  <c r="G150" i="4"/>
  <c r="F150" i="4"/>
  <c r="J149" i="4"/>
  <c r="I149" i="4"/>
  <c r="H149" i="4"/>
  <c r="G149" i="4"/>
  <c r="F149" i="4"/>
  <c r="J148" i="4"/>
  <c r="I148" i="4"/>
  <c r="H148" i="4"/>
  <c r="G148" i="4"/>
  <c r="F148" i="4"/>
  <c r="J147" i="4"/>
  <c r="I147" i="4"/>
  <c r="H147" i="4"/>
  <c r="G147" i="4"/>
  <c r="F147" i="4"/>
  <c r="J146" i="4"/>
  <c r="I146" i="4"/>
  <c r="H146" i="4"/>
  <c r="G146" i="4"/>
  <c r="F146" i="4"/>
  <c r="J145" i="4"/>
  <c r="I145" i="4"/>
  <c r="H145" i="4"/>
  <c r="G145" i="4"/>
  <c r="F145" i="4"/>
  <c r="J144" i="4"/>
  <c r="I144" i="4"/>
  <c r="H144" i="4"/>
  <c r="G144" i="4"/>
  <c r="F144" i="4"/>
  <c r="J143" i="4"/>
  <c r="I143" i="4"/>
  <c r="H143" i="4"/>
  <c r="G143" i="4"/>
  <c r="F143" i="4"/>
  <c r="J142" i="4"/>
  <c r="I142" i="4"/>
  <c r="H142" i="4"/>
  <c r="G142" i="4"/>
  <c r="F142" i="4"/>
  <c r="J141" i="4"/>
  <c r="I141" i="4"/>
  <c r="H141" i="4"/>
  <c r="G141" i="4"/>
  <c r="F141" i="4"/>
  <c r="J140" i="4"/>
  <c r="I140" i="4"/>
  <c r="H140" i="4"/>
  <c r="G140" i="4"/>
  <c r="F140" i="4"/>
  <c r="J139" i="4"/>
  <c r="I139" i="4"/>
  <c r="H139" i="4"/>
  <c r="G139" i="4"/>
  <c r="F139" i="4"/>
  <c r="J138" i="4"/>
  <c r="I138" i="4"/>
  <c r="H138" i="4"/>
  <c r="G138" i="4"/>
  <c r="F138" i="4"/>
  <c r="J137" i="4"/>
  <c r="I137" i="4"/>
  <c r="H137" i="4"/>
  <c r="G137" i="4"/>
  <c r="F137" i="4"/>
  <c r="J136" i="4"/>
  <c r="I136" i="4"/>
  <c r="H136" i="4"/>
  <c r="G136" i="4"/>
  <c r="F136" i="4"/>
  <c r="J135" i="4"/>
  <c r="I135" i="4"/>
  <c r="H135" i="4"/>
  <c r="G135" i="4"/>
  <c r="F135" i="4"/>
  <c r="J134" i="4"/>
  <c r="I134" i="4"/>
  <c r="H134" i="4"/>
  <c r="G134" i="4"/>
  <c r="F134" i="4"/>
  <c r="J133" i="4"/>
  <c r="I133" i="4"/>
  <c r="H133" i="4"/>
  <c r="G133" i="4"/>
  <c r="F133" i="4"/>
  <c r="J132" i="4"/>
  <c r="I132" i="4"/>
  <c r="H132" i="4"/>
  <c r="G132" i="4"/>
  <c r="F132" i="4"/>
  <c r="J131" i="4"/>
  <c r="I131" i="4"/>
  <c r="H131" i="4"/>
  <c r="G131" i="4"/>
  <c r="F131" i="4"/>
  <c r="J130" i="4"/>
  <c r="I130" i="4"/>
  <c r="H130" i="4"/>
  <c r="G130" i="4"/>
  <c r="F130" i="4"/>
  <c r="J129" i="4"/>
  <c r="I129" i="4"/>
  <c r="H129" i="4"/>
  <c r="G129" i="4"/>
  <c r="F129" i="4"/>
  <c r="J128" i="4"/>
  <c r="I128" i="4"/>
  <c r="H128" i="4"/>
  <c r="G128" i="4"/>
  <c r="F128" i="4"/>
  <c r="J127" i="4"/>
  <c r="I127" i="4"/>
  <c r="H127" i="4"/>
  <c r="G127" i="4"/>
  <c r="F127" i="4"/>
  <c r="J126" i="4"/>
  <c r="I126" i="4"/>
  <c r="H126" i="4"/>
  <c r="G126" i="4"/>
  <c r="F126" i="4"/>
  <c r="J125" i="4"/>
  <c r="I125" i="4"/>
  <c r="H125" i="4"/>
  <c r="G125" i="4"/>
  <c r="F125" i="4"/>
  <c r="J124" i="4"/>
  <c r="I124" i="4"/>
  <c r="H124" i="4"/>
  <c r="G124" i="4"/>
  <c r="F124" i="4"/>
  <c r="J123" i="4"/>
  <c r="I123" i="4"/>
  <c r="H123" i="4"/>
  <c r="G123" i="4"/>
  <c r="F123" i="4"/>
  <c r="J122" i="4"/>
  <c r="I122" i="4"/>
  <c r="K122" i="4" s="1"/>
  <c r="H122" i="4"/>
  <c r="G122" i="4"/>
  <c r="F122" i="4"/>
  <c r="J121" i="4"/>
  <c r="I121" i="4"/>
  <c r="H121" i="4"/>
  <c r="G121" i="4"/>
  <c r="F121" i="4"/>
  <c r="J120" i="4"/>
  <c r="I120" i="4"/>
  <c r="H120" i="4"/>
  <c r="G120" i="4"/>
  <c r="F120" i="4"/>
  <c r="J119" i="4"/>
  <c r="I119" i="4"/>
  <c r="H119" i="4"/>
  <c r="G119" i="4"/>
  <c r="F119" i="4"/>
  <c r="J118" i="4"/>
  <c r="I118" i="4"/>
  <c r="H118" i="4"/>
  <c r="G118" i="4"/>
  <c r="F118" i="4"/>
  <c r="J117" i="4"/>
  <c r="I117" i="4"/>
  <c r="H117" i="4"/>
  <c r="G117" i="4"/>
  <c r="F117" i="4"/>
  <c r="J116" i="4"/>
  <c r="I116" i="4"/>
  <c r="H116" i="4"/>
  <c r="G116" i="4"/>
  <c r="F116" i="4"/>
  <c r="J115" i="4"/>
  <c r="I115" i="4"/>
  <c r="H115" i="4"/>
  <c r="G115" i="4"/>
  <c r="F115" i="4"/>
  <c r="J114" i="4"/>
  <c r="I114" i="4"/>
  <c r="H114" i="4"/>
  <c r="G114" i="4"/>
  <c r="F114" i="4"/>
  <c r="J113" i="4"/>
  <c r="I113" i="4"/>
  <c r="H113" i="4"/>
  <c r="G113" i="4"/>
  <c r="F113" i="4"/>
  <c r="J112" i="4"/>
  <c r="I112" i="4"/>
  <c r="H112" i="4"/>
  <c r="G112" i="4"/>
  <c r="F112" i="4"/>
  <c r="J111" i="4"/>
  <c r="I111" i="4"/>
  <c r="H111" i="4"/>
  <c r="G111" i="4"/>
  <c r="F111" i="4"/>
  <c r="J110" i="4"/>
  <c r="I110" i="4"/>
  <c r="H110" i="4"/>
  <c r="G110" i="4"/>
  <c r="F110" i="4"/>
  <c r="J109" i="4"/>
  <c r="I109" i="4"/>
  <c r="H109" i="4"/>
  <c r="G109" i="4"/>
  <c r="F109" i="4"/>
  <c r="J108" i="4"/>
  <c r="I108" i="4"/>
  <c r="H108" i="4"/>
  <c r="G108" i="4"/>
  <c r="F108" i="4"/>
  <c r="J107" i="4"/>
  <c r="I107" i="4"/>
  <c r="H107" i="4"/>
  <c r="G107" i="4"/>
  <c r="F107" i="4"/>
  <c r="J106" i="4"/>
  <c r="I106" i="4"/>
  <c r="H106" i="4"/>
  <c r="G106" i="4"/>
  <c r="F106" i="4"/>
  <c r="J105" i="4"/>
  <c r="I105" i="4"/>
  <c r="H105" i="4"/>
  <c r="G105" i="4"/>
  <c r="F105" i="4"/>
  <c r="J104" i="4"/>
  <c r="I104" i="4"/>
  <c r="H104" i="4"/>
  <c r="G104" i="4"/>
  <c r="F104" i="4"/>
  <c r="J103" i="4"/>
  <c r="I103" i="4"/>
  <c r="H103" i="4"/>
  <c r="G103" i="4"/>
  <c r="F103" i="4"/>
  <c r="J102" i="4"/>
  <c r="I102" i="4"/>
  <c r="H102" i="4"/>
  <c r="G102" i="4"/>
  <c r="F102" i="4"/>
  <c r="J101" i="4"/>
  <c r="I101" i="4"/>
  <c r="H101" i="4"/>
  <c r="G101" i="4"/>
  <c r="F101" i="4"/>
  <c r="J100" i="4"/>
  <c r="I100" i="4"/>
  <c r="H100" i="4"/>
  <c r="G100" i="4"/>
  <c r="F100" i="4"/>
  <c r="J99" i="4"/>
  <c r="I99" i="4"/>
  <c r="H99" i="4"/>
  <c r="G99" i="4"/>
  <c r="F99" i="4"/>
  <c r="J98" i="4"/>
  <c r="I98" i="4"/>
  <c r="H98" i="4"/>
  <c r="G98" i="4"/>
  <c r="F98" i="4"/>
  <c r="J97" i="4"/>
  <c r="I97" i="4"/>
  <c r="H97" i="4"/>
  <c r="G97" i="4"/>
  <c r="F97" i="4"/>
  <c r="J96" i="4"/>
  <c r="I96" i="4"/>
  <c r="H96" i="4"/>
  <c r="G96" i="4"/>
  <c r="F96" i="4"/>
  <c r="J95" i="4"/>
  <c r="I95" i="4"/>
  <c r="H95" i="4"/>
  <c r="G95" i="4"/>
  <c r="F95" i="4"/>
  <c r="J94" i="4"/>
  <c r="I94" i="4"/>
  <c r="H94" i="4"/>
  <c r="G94" i="4"/>
  <c r="F94" i="4"/>
  <c r="J93" i="4"/>
  <c r="I93" i="4"/>
  <c r="H93" i="4"/>
  <c r="G93" i="4"/>
  <c r="F93" i="4"/>
  <c r="J92" i="4"/>
  <c r="I92" i="4"/>
  <c r="H92" i="4"/>
  <c r="G92" i="4"/>
  <c r="F92" i="4"/>
  <c r="J91" i="4"/>
  <c r="I91" i="4"/>
  <c r="H91" i="4"/>
  <c r="G91" i="4"/>
  <c r="F91" i="4"/>
  <c r="J90" i="4"/>
  <c r="I90" i="4"/>
  <c r="H90" i="4"/>
  <c r="G90" i="4"/>
  <c r="F90" i="4"/>
  <c r="J89" i="4"/>
  <c r="I89" i="4"/>
  <c r="H89" i="4"/>
  <c r="G89" i="4"/>
  <c r="F89" i="4"/>
  <c r="J88" i="4"/>
  <c r="I88" i="4"/>
  <c r="H88" i="4"/>
  <c r="G88" i="4"/>
  <c r="F88" i="4"/>
  <c r="J87" i="4"/>
  <c r="I87" i="4"/>
  <c r="H87" i="4"/>
  <c r="G87" i="4"/>
  <c r="F87" i="4"/>
  <c r="J86" i="4"/>
  <c r="I86" i="4"/>
  <c r="H86" i="4"/>
  <c r="G86" i="4"/>
  <c r="F86" i="4"/>
  <c r="J85" i="4"/>
  <c r="I85" i="4"/>
  <c r="H85" i="4"/>
  <c r="G85" i="4"/>
  <c r="F85" i="4"/>
  <c r="J84" i="4"/>
  <c r="I84" i="4"/>
  <c r="H84" i="4"/>
  <c r="G84" i="4"/>
  <c r="F84" i="4"/>
  <c r="J83" i="4"/>
  <c r="I83" i="4"/>
  <c r="H83" i="4"/>
  <c r="G83" i="4"/>
  <c r="F83" i="4"/>
  <c r="J82" i="4"/>
  <c r="I82" i="4"/>
  <c r="H82" i="4"/>
  <c r="G82" i="4"/>
  <c r="F82" i="4"/>
  <c r="J81" i="4"/>
  <c r="I81" i="4"/>
  <c r="H81" i="4"/>
  <c r="G81" i="4"/>
  <c r="F81" i="4"/>
  <c r="J80" i="4"/>
  <c r="I80" i="4"/>
  <c r="H80" i="4"/>
  <c r="G80" i="4"/>
  <c r="F80" i="4"/>
  <c r="J79" i="4"/>
  <c r="I79" i="4"/>
  <c r="H79" i="4"/>
  <c r="G79" i="4"/>
  <c r="F79" i="4"/>
  <c r="J78" i="4"/>
  <c r="I78" i="4"/>
  <c r="H78" i="4"/>
  <c r="G78" i="4"/>
  <c r="F78" i="4"/>
  <c r="J77" i="4"/>
  <c r="I77" i="4"/>
  <c r="H77" i="4"/>
  <c r="G77" i="4"/>
  <c r="F77" i="4"/>
  <c r="J76" i="4"/>
  <c r="I76" i="4"/>
  <c r="H76" i="4"/>
  <c r="G76" i="4"/>
  <c r="F76" i="4"/>
  <c r="J75" i="4"/>
  <c r="I75" i="4"/>
  <c r="H75" i="4"/>
  <c r="G75" i="4"/>
  <c r="F75" i="4"/>
  <c r="J74" i="4"/>
  <c r="I74" i="4"/>
  <c r="H74" i="4"/>
  <c r="G74" i="4"/>
  <c r="F74" i="4"/>
  <c r="J73" i="4"/>
  <c r="I73" i="4"/>
  <c r="H73" i="4"/>
  <c r="G73" i="4"/>
  <c r="F73" i="4"/>
  <c r="J72" i="4"/>
  <c r="I72" i="4"/>
  <c r="H72" i="4"/>
  <c r="G72" i="4"/>
  <c r="F72" i="4"/>
  <c r="J71" i="4"/>
  <c r="I71" i="4"/>
  <c r="H71" i="4"/>
  <c r="G71" i="4"/>
  <c r="F71" i="4"/>
  <c r="J70" i="4"/>
  <c r="I70" i="4"/>
  <c r="H70" i="4"/>
  <c r="G70" i="4"/>
  <c r="F70" i="4"/>
  <c r="J69" i="4"/>
  <c r="I69" i="4"/>
  <c r="H69" i="4"/>
  <c r="G69" i="4"/>
  <c r="F69" i="4"/>
  <c r="J68" i="4"/>
  <c r="I68" i="4"/>
  <c r="H68" i="4"/>
  <c r="G68" i="4"/>
  <c r="F68" i="4"/>
  <c r="J67" i="4"/>
  <c r="I67" i="4"/>
  <c r="H67" i="4"/>
  <c r="G67" i="4"/>
  <c r="F67" i="4"/>
  <c r="J66" i="4"/>
  <c r="I66" i="4"/>
  <c r="H66" i="4"/>
  <c r="G66" i="4"/>
  <c r="F66" i="4"/>
  <c r="J65" i="4"/>
  <c r="I65" i="4"/>
  <c r="H65" i="4"/>
  <c r="G65" i="4"/>
  <c r="F65" i="4"/>
  <c r="J64" i="4"/>
  <c r="I64" i="4"/>
  <c r="H64" i="4"/>
  <c r="G64" i="4"/>
  <c r="F64" i="4"/>
  <c r="J63" i="4"/>
  <c r="I63" i="4"/>
  <c r="H63" i="4"/>
  <c r="G63" i="4"/>
  <c r="F63" i="4"/>
  <c r="J62" i="4"/>
  <c r="I62" i="4"/>
  <c r="H62" i="4"/>
  <c r="G62" i="4"/>
  <c r="F62" i="4"/>
  <c r="J61" i="4"/>
  <c r="I61" i="4"/>
  <c r="H61" i="4"/>
  <c r="G61" i="4"/>
  <c r="F61" i="4"/>
  <c r="J60" i="4"/>
  <c r="I60" i="4"/>
  <c r="H60" i="4"/>
  <c r="G60" i="4"/>
  <c r="F60" i="4"/>
  <c r="J59" i="4"/>
  <c r="I59" i="4"/>
  <c r="H59" i="4"/>
  <c r="G59" i="4"/>
  <c r="F59" i="4"/>
  <c r="J58" i="4"/>
  <c r="I58" i="4"/>
  <c r="H58" i="4"/>
  <c r="G58" i="4"/>
  <c r="F58" i="4"/>
  <c r="J57" i="4"/>
  <c r="I57" i="4"/>
  <c r="H57" i="4"/>
  <c r="G57" i="4"/>
  <c r="F57" i="4"/>
  <c r="J56" i="4"/>
  <c r="I56" i="4"/>
  <c r="H56" i="4"/>
  <c r="G56" i="4"/>
  <c r="F56" i="4"/>
  <c r="J55" i="4"/>
  <c r="I55" i="4"/>
  <c r="H55" i="4"/>
  <c r="G55" i="4"/>
  <c r="F55" i="4"/>
  <c r="J54" i="4"/>
  <c r="I54" i="4"/>
  <c r="H54" i="4"/>
  <c r="G54" i="4"/>
  <c r="F54" i="4"/>
  <c r="J53" i="4"/>
  <c r="I53" i="4"/>
  <c r="H53" i="4"/>
  <c r="G53" i="4"/>
  <c r="F53" i="4"/>
  <c r="J52" i="4"/>
  <c r="I52" i="4"/>
  <c r="H52" i="4"/>
  <c r="G52" i="4"/>
  <c r="F52" i="4"/>
  <c r="J51" i="4"/>
  <c r="I51" i="4"/>
  <c r="H51" i="4"/>
  <c r="G51" i="4"/>
  <c r="F51" i="4"/>
  <c r="J50" i="4"/>
  <c r="I50" i="4"/>
  <c r="H50" i="4"/>
  <c r="G50" i="4"/>
  <c r="F50" i="4"/>
  <c r="J49" i="4"/>
  <c r="I49" i="4"/>
  <c r="H49" i="4"/>
  <c r="G49" i="4"/>
  <c r="F49" i="4"/>
  <c r="J48" i="4"/>
  <c r="I48" i="4"/>
  <c r="H48" i="4"/>
  <c r="G48" i="4"/>
  <c r="F48" i="4"/>
  <c r="J47" i="4"/>
  <c r="I47" i="4"/>
  <c r="H47" i="4"/>
  <c r="G47" i="4"/>
  <c r="F47" i="4"/>
  <c r="J46" i="4"/>
  <c r="I46" i="4"/>
  <c r="H46" i="4"/>
  <c r="G46" i="4"/>
  <c r="F46" i="4"/>
  <c r="J45" i="4"/>
  <c r="I45" i="4"/>
  <c r="H45" i="4"/>
  <c r="G45" i="4"/>
  <c r="F45" i="4"/>
  <c r="J44" i="4"/>
  <c r="I44" i="4"/>
  <c r="H44" i="4"/>
  <c r="G44" i="4"/>
  <c r="F44" i="4"/>
  <c r="J43" i="4"/>
  <c r="I43" i="4"/>
  <c r="H43" i="4"/>
  <c r="G43" i="4"/>
  <c r="F43" i="4"/>
  <c r="J42" i="4"/>
  <c r="I42" i="4"/>
  <c r="H42" i="4"/>
  <c r="G42" i="4"/>
  <c r="F42" i="4"/>
  <c r="J41" i="4"/>
  <c r="I41" i="4"/>
  <c r="H41" i="4"/>
  <c r="G41" i="4"/>
  <c r="F41" i="4"/>
  <c r="J40" i="4"/>
  <c r="I40" i="4"/>
  <c r="H40" i="4"/>
  <c r="G40" i="4"/>
  <c r="F40" i="4"/>
  <c r="J39" i="4"/>
  <c r="I39" i="4"/>
  <c r="H39" i="4"/>
  <c r="G39" i="4"/>
  <c r="F39" i="4"/>
  <c r="J38" i="4"/>
  <c r="I38" i="4"/>
  <c r="H38" i="4"/>
  <c r="G38" i="4"/>
  <c r="F38" i="4"/>
  <c r="J37" i="4"/>
  <c r="K37" i="4" s="1"/>
  <c r="I37" i="4"/>
  <c r="H37" i="4"/>
  <c r="G37" i="4"/>
  <c r="F37" i="4"/>
  <c r="J36" i="4"/>
  <c r="I36" i="4"/>
  <c r="H36" i="4"/>
  <c r="G36" i="4"/>
  <c r="F36" i="4"/>
  <c r="J35" i="4"/>
  <c r="I35" i="4"/>
  <c r="H35" i="4"/>
  <c r="G35" i="4"/>
  <c r="F35" i="4"/>
  <c r="J34" i="4"/>
  <c r="I34" i="4"/>
  <c r="H34" i="4"/>
  <c r="G34" i="4"/>
  <c r="F34" i="4"/>
  <c r="J33" i="4"/>
  <c r="I33" i="4"/>
  <c r="H33" i="4"/>
  <c r="G33" i="4"/>
  <c r="F33" i="4"/>
  <c r="J32" i="4"/>
  <c r="I32" i="4"/>
  <c r="H32" i="4"/>
  <c r="G32" i="4"/>
  <c r="F32" i="4"/>
  <c r="J31" i="4"/>
  <c r="I31" i="4"/>
  <c r="H31" i="4"/>
  <c r="G31" i="4"/>
  <c r="F31" i="4"/>
  <c r="J30" i="4"/>
  <c r="I30" i="4"/>
  <c r="H30" i="4"/>
  <c r="G30" i="4"/>
  <c r="F30" i="4"/>
  <c r="J29" i="4"/>
  <c r="I29" i="4"/>
  <c r="H29" i="4"/>
  <c r="G29" i="4"/>
  <c r="F29" i="4"/>
  <c r="J28" i="4"/>
  <c r="I28" i="4"/>
  <c r="H28" i="4"/>
  <c r="G28" i="4"/>
  <c r="F28" i="4"/>
  <c r="J27" i="4"/>
  <c r="I27" i="4"/>
  <c r="H27" i="4"/>
  <c r="G27" i="4"/>
  <c r="F27" i="4"/>
  <c r="J26" i="4"/>
  <c r="I26" i="4"/>
  <c r="H26" i="4"/>
  <c r="G26" i="4"/>
  <c r="F26" i="4"/>
  <c r="J25" i="4"/>
  <c r="K25" i="4" s="1"/>
  <c r="I25" i="4"/>
  <c r="H25" i="4"/>
  <c r="G25" i="4"/>
  <c r="F25" i="4"/>
  <c r="J24" i="4"/>
  <c r="I24" i="4"/>
  <c r="H24" i="4"/>
  <c r="G24" i="4"/>
  <c r="F24" i="4"/>
  <c r="J23" i="4"/>
  <c r="I23" i="4"/>
  <c r="H23" i="4"/>
  <c r="G23" i="4"/>
  <c r="F23" i="4"/>
  <c r="J22" i="4"/>
  <c r="I22" i="4"/>
  <c r="H22" i="4"/>
  <c r="G22" i="4"/>
  <c r="F22" i="4"/>
  <c r="J21" i="4"/>
  <c r="I21" i="4"/>
  <c r="H21" i="4"/>
  <c r="G21" i="4"/>
  <c r="F21" i="4"/>
  <c r="J20" i="4"/>
  <c r="I20" i="4"/>
  <c r="H20" i="4"/>
  <c r="G20" i="4"/>
  <c r="F20" i="4"/>
  <c r="J19" i="4"/>
  <c r="I19" i="4"/>
  <c r="H19" i="4"/>
  <c r="G19" i="4"/>
  <c r="F19" i="4"/>
  <c r="J18" i="4"/>
  <c r="I18" i="4"/>
  <c r="H18" i="4"/>
  <c r="G18" i="4"/>
  <c r="F18" i="4"/>
  <c r="J17" i="4"/>
  <c r="I17" i="4"/>
  <c r="H17" i="4"/>
  <c r="G17" i="4"/>
  <c r="F17" i="4"/>
  <c r="J16" i="4"/>
  <c r="I16" i="4"/>
  <c r="H16" i="4"/>
  <c r="G16" i="4"/>
  <c r="F16" i="4"/>
  <c r="J15" i="4"/>
  <c r="I15" i="4"/>
  <c r="H15" i="4"/>
  <c r="G15" i="4"/>
  <c r="F15" i="4"/>
  <c r="J14" i="4"/>
  <c r="I14" i="4"/>
  <c r="H14" i="4"/>
  <c r="G14" i="4"/>
  <c r="F14" i="4"/>
  <c r="J13" i="4"/>
  <c r="K13" i="4" s="1"/>
  <c r="I13" i="4"/>
  <c r="H13" i="4"/>
  <c r="G13" i="4"/>
  <c r="F13" i="4"/>
  <c r="J12" i="4"/>
  <c r="I12" i="4"/>
  <c r="H12" i="4"/>
  <c r="G12" i="4"/>
  <c r="F12" i="4"/>
  <c r="J11" i="4"/>
  <c r="I11" i="4"/>
  <c r="H11" i="4"/>
  <c r="G11" i="4"/>
  <c r="F11" i="4"/>
  <c r="J10" i="4"/>
  <c r="I10" i="4"/>
  <c r="H10" i="4"/>
  <c r="G10" i="4"/>
  <c r="F10" i="4"/>
  <c r="J9" i="4"/>
  <c r="I9" i="4"/>
  <c r="H9" i="4"/>
  <c r="G9" i="4"/>
  <c r="F9" i="4"/>
  <c r="J8" i="4"/>
  <c r="I8" i="4"/>
  <c r="H8" i="4"/>
  <c r="G8" i="4"/>
  <c r="F8" i="4"/>
  <c r="J7" i="4"/>
  <c r="I7" i="4"/>
  <c r="H7" i="4"/>
  <c r="G7" i="4"/>
  <c r="F7" i="4"/>
  <c r="J6" i="4"/>
  <c r="I6" i="4"/>
  <c r="H6" i="4"/>
  <c r="G6" i="4"/>
  <c r="F6" i="4"/>
  <c r="J5" i="4"/>
  <c r="I5" i="4"/>
  <c r="H5" i="4"/>
  <c r="G5" i="4"/>
  <c r="F5" i="4"/>
  <c r="J4" i="4"/>
  <c r="I4" i="4"/>
  <c r="H4" i="4"/>
  <c r="G4" i="4"/>
  <c r="F4" i="4"/>
  <c r="J3" i="4"/>
  <c r="I3" i="4"/>
  <c r="H3" i="4"/>
  <c r="G3" i="4"/>
  <c r="F3" i="4"/>
  <c r="F4" i="2"/>
  <c r="G4" i="2"/>
  <c r="H4" i="2"/>
  <c r="I4" i="2"/>
  <c r="J4" i="2" s="1"/>
  <c r="F5" i="2"/>
  <c r="G5" i="2"/>
  <c r="H5" i="2"/>
  <c r="I5" i="2"/>
  <c r="J5" i="2" s="1"/>
  <c r="F6" i="2"/>
  <c r="G6" i="2"/>
  <c r="H6" i="2"/>
  <c r="I6" i="2"/>
  <c r="J6" i="2" s="1"/>
  <c r="F7" i="2"/>
  <c r="G7" i="2"/>
  <c r="K7" i="2" s="1"/>
  <c r="H7" i="2"/>
  <c r="I7" i="2"/>
  <c r="J7" i="2"/>
  <c r="F8" i="2"/>
  <c r="G8" i="2"/>
  <c r="H8" i="2"/>
  <c r="I8" i="2"/>
  <c r="J8" i="2" s="1"/>
  <c r="F9" i="2"/>
  <c r="G9" i="2"/>
  <c r="H9" i="2"/>
  <c r="I9" i="2"/>
  <c r="J9" i="2"/>
  <c r="F10" i="2"/>
  <c r="G10" i="2"/>
  <c r="H10" i="2"/>
  <c r="I10" i="2"/>
  <c r="J10" i="2" s="1"/>
  <c r="F11" i="2"/>
  <c r="G11" i="2"/>
  <c r="H11" i="2"/>
  <c r="I11" i="2"/>
  <c r="J11" i="2" s="1"/>
  <c r="F12" i="2"/>
  <c r="G12" i="2"/>
  <c r="H12" i="2"/>
  <c r="I12" i="2"/>
  <c r="J12" i="2" s="1"/>
  <c r="F13" i="2"/>
  <c r="G13" i="2"/>
  <c r="H13" i="2"/>
  <c r="I13" i="2"/>
  <c r="J13" i="2" s="1"/>
  <c r="F14" i="2"/>
  <c r="G14" i="2"/>
  <c r="H14" i="2"/>
  <c r="I14" i="2"/>
  <c r="J14" i="2" s="1"/>
  <c r="F15" i="2"/>
  <c r="G15" i="2"/>
  <c r="H15" i="2"/>
  <c r="I15" i="2"/>
  <c r="J15" i="2" s="1"/>
  <c r="F16" i="2"/>
  <c r="G16" i="2"/>
  <c r="H16" i="2"/>
  <c r="I16" i="2"/>
  <c r="J16" i="2" s="1"/>
  <c r="F17" i="2"/>
  <c r="G17" i="2"/>
  <c r="H17" i="2"/>
  <c r="I17" i="2"/>
  <c r="J17" i="2" s="1"/>
  <c r="F18" i="2"/>
  <c r="G18" i="2"/>
  <c r="H18" i="2"/>
  <c r="I18" i="2"/>
  <c r="J18" i="2" s="1"/>
  <c r="F19" i="2"/>
  <c r="G19" i="2"/>
  <c r="H19" i="2"/>
  <c r="I19" i="2"/>
  <c r="J19" i="2" s="1"/>
  <c r="F20" i="2"/>
  <c r="G20" i="2"/>
  <c r="H20" i="2"/>
  <c r="I20" i="2"/>
  <c r="J20" i="2" s="1"/>
  <c r="F21" i="2"/>
  <c r="G21" i="2"/>
  <c r="H21" i="2"/>
  <c r="I21" i="2"/>
  <c r="J21" i="2" s="1"/>
  <c r="F22" i="2"/>
  <c r="G22" i="2"/>
  <c r="H22" i="2"/>
  <c r="I22" i="2"/>
  <c r="J22" i="2" s="1"/>
  <c r="F23" i="2"/>
  <c r="G23" i="2"/>
  <c r="H23" i="2"/>
  <c r="I23" i="2"/>
  <c r="J23" i="2" s="1"/>
  <c r="F24" i="2"/>
  <c r="G24" i="2"/>
  <c r="H24" i="2"/>
  <c r="I24" i="2"/>
  <c r="J24" i="2" s="1"/>
  <c r="F25" i="2"/>
  <c r="G25" i="2"/>
  <c r="H25" i="2"/>
  <c r="I25" i="2"/>
  <c r="J25" i="2"/>
  <c r="F26" i="2"/>
  <c r="G26" i="2"/>
  <c r="H26" i="2"/>
  <c r="I26" i="2"/>
  <c r="J26" i="2" s="1"/>
  <c r="F27" i="2"/>
  <c r="G27" i="2"/>
  <c r="H27" i="2"/>
  <c r="I27" i="2"/>
  <c r="J27" i="2" s="1"/>
  <c r="F28" i="2"/>
  <c r="G28" i="2"/>
  <c r="H28" i="2"/>
  <c r="I28" i="2"/>
  <c r="J28" i="2" s="1"/>
  <c r="F29" i="2"/>
  <c r="G29" i="2"/>
  <c r="H29" i="2"/>
  <c r="I29" i="2"/>
  <c r="J29" i="2" s="1"/>
  <c r="F30" i="2"/>
  <c r="G30" i="2"/>
  <c r="H30" i="2"/>
  <c r="I30" i="2"/>
  <c r="J30" i="2" s="1"/>
  <c r="F31" i="2"/>
  <c r="G31" i="2"/>
  <c r="H31" i="2"/>
  <c r="I31" i="2"/>
  <c r="J31" i="2" s="1"/>
  <c r="F32" i="2"/>
  <c r="G32" i="2"/>
  <c r="H32" i="2"/>
  <c r="I32" i="2"/>
  <c r="J32" i="2" s="1"/>
  <c r="F33" i="2"/>
  <c r="G33" i="2"/>
  <c r="H33" i="2"/>
  <c r="I33" i="2"/>
  <c r="J33" i="2" s="1"/>
  <c r="F34" i="2"/>
  <c r="G34" i="2"/>
  <c r="H34" i="2"/>
  <c r="I34" i="2"/>
  <c r="J34" i="2" s="1"/>
  <c r="F35" i="2"/>
  <c r="G35" i="2"/>
  <c r="H35" i="2"/>
  <c r="I35" i="2"/>
  <c r="J35" i="2" s="1"/>
  <c r="F36" i="2"/>
  <c r="G36" i="2"/>
  <c r="H36" i="2"/>
  <c r="I36" i="2"/>
  <c r="J36" i="2" s="1"/>
  <c r="F37" i="2"/>
  <c r="G37" i="2"/>
  <c r="H37" i="2"/>
  <c r="I37" i="2"/>
  <c r="J37" i="2" s="1"/>
  <c r="F38" i="2"/>
  <c r="G38" i="2"/>
  <c r="H38" i="2"/>
  <c r="I38" i="2"/>
  <c r="J38" i="2" s="1"/>
  <c r="F39" i="2"/>
  <c r="G39" i="2"/>
  <c r="H39" i="2"/>
  <c r="I39" i="2"/>
  <c r="J39" i="2" s="1"/>
  <c r="F40" i="2"/>
  <c r="G40" i="2"/>
  <c r="H40" i="2"/>
  <c r="I40" i="2"/>
  <c r="J40" i="2" s="1"/>
  <c r="F41" i="2"/>
  <c r="G41" i="2"/>
  <c r="H41" i="2"/>
  <c r="I41" i="2"/>
  <c r="J41" i="2" s="1"/>
  <c r="F42" i="2"/>
  <c r="G42" i="2"/>
  <c r="H42" i="2"/>
  <c r="I42" i="2"/>
  <c r="J42" i="2" s="1"/>
  <c r="F43" i="2"/>
  <c r="G43" i="2"/>
  <c r="H43" i="2"/>
  <c r="I43" i="2"/>
  <c r="J43" i="2" s="1"/>
  <c r="F44" i="2"/>
  <c r="G44" i="2"/>
  <c r="H44" i="2"/>
  <c r="I44" i="2"/>
  <c r="J44" i="2" s="1"/>
  <c r="F45" i="2"/>
  <c r="G45" i="2"/>
  <c r="H45" i="2"/>
  <c r="I45" i="2"/>
  <c r="J45" i="2" s="1"/>
  <c r="F46" i="2"/>
  <c r="G46" i="2"/>
  <c r="H46" i="2"/>
  <c r="I46" i="2"/>
  <c r="J46" i="2" s="1"/>
  <c r="F47" i="2"/>
  <c r="G47" i="2"/>
  <c r="H47" i="2"/>
  <c r="I47" i="2"/>
  <c r="J47" i="2" s="1"/>
  <c r="F48" i="2"/>
  <c r="G48" i="2"/>
  <c r="H48" i="2"/>
  <c r="I48" i="2"/>
  <c r="J48" i="2" s="1"/>
  <c r="F49" i="2"/>
  <c r="G49" i="2"/>
  <c r="H49" i="2"/>
  <c r="I49" i="2"/>
  <c r="J49" i="2"/>
  <c r="F50" i="2"/>
  <c r="G50" i="2"/>
  <c r="H50" i="2"/>
  <c r="I50" i="2"/>
  <c r="J50" i="2" s="1"/>
  <c r="F51" i="2"/>
  <c r="G51" i="2"/>
  <c r="H51" i="2"/>
  <c r="I51" i="2"/>
  <c r="J51" i="2" s="1"/>
  <c r="F52" i="2"/>
  <c r="G52" i="2"/>
  <c r="H52" i="2"/>
  <c r="I52" i="2"/>
  <c r="J52" i="2" s="1"/>
  <c r="F53" i="2"/>
  <c r="G53" i="2"/>
  <c r="H53" i="2"/>
  <c r="I53" i="2"/>
  <c r="J53" i="2" s="1"/>
  <c r="F54" i="2"/>
  <c r="G54" i="2"/>
  <c r="H54" i="2"/>
  <c r="I54" i="2"/>
  <c r="J54" i="2" s="1"/>
  <c r="F55" i="2"/>
  <c r="G55" i="2"/>
  <c r="H55" i="2"/>
  <c r="I55" i="2"/>
  <c r="J55" i="2" s="1"/>
  <c r="F56" i="2"/>
  <c r="G56" i="2"/>
  <c r="H56" i="2"/>
  <c r="I56" i="2"/>
  <c r="J56" i="2" s="1"/>
  <c r="F57" i="2"/>
  <c r="G57" i="2"/>
  <c r="H57" i="2"/>
  <c r="I57" i="2"/>
  <c r="J57" i="2"/>
  <c r="F58" i="2"/>
  <c r="G58" i="2"/>
  <c r="H58" i="2"/>
  <c r="I58" i="2"/>
  <c r="J58" i="2" s="1"/>
  <c r="F59" i="2"/>
  <c r="G59" i="2"/>
  <c r="H59" i="2"/>
  <c r="I59" i="2"/>
  <c r="J59" i="2" s="1"/>
  <c r="F60" i="2"/>
  <c r="G60" i="2"/>
  <c r="H60" i="2"/>
  <c r="I60" i="2"/>
  <c r="J60" i="2" s="1"/>
  <c r="F61" i="2"/>
  <c r="G61" i="2"/>
  <c r="H61" i="2"/>
  <c r="I61" i="2"/>
  <c r="J61" i="2" s="1"/>
  <c r="F62" i="2"/>
  <c r="G62" i="2"/>
  <c r="H62" i="2"/>
  <c r="I62" i="2"/>
  <c r="J62" i="2" s="1"/>
  <c r="F63" i="2"/>
  <c r="G63" i="2"/>
  <c r="H63" i="2"/>
  <c r="I63" i="2"/>
  <c r="J63" i="2" s="1"/>
  <c r="F64" i="2"/>
  <c r="G64" i="2"/>
  <c r="H64" i="2"/>
  <c r="I64" i="2"/>
  <c r="J64" i="2" s="1"/>
  <c r="F65" i="2"/>
  <c r="G65" i="2"/>
  <c r="H65" i="2"/>
  <c r="I65" i="2"/>
  <c r="J65" i="2"/>
  <c r="F66" i="2"/>
  <c r="G66" i="2"/>
  <c r="H66" i="2"/>
  <c r="I66" i="2"/>
  <c r="J66" i="2" s="1"/>
  <c r="F67" i="2"/>
  <c r="G67" i="2"/>
  <c r="H67" i="2"/>
  <c r="I67" i="2"/>
  <c r="J67" i="2" s="1"/>
  <c r="F68" i="2"/>
  <c r="G68" i="2"/>
  <c r="H68" i="2"/>
  <c r="I68" i="2"/>
  <c r="J68" i="2" s="1"/>
  <c r="F69" i="2"/>
  <c r="G69" i="2"/>
  <c r="H69" i="2"/>
  <c r="I69" i="2"/>
  <c r="J69" i="2" s="1"/>
  <c r="F70" i="2"/>
  <c r="G70" i="2"/>
  <c r="H70" i="2"/>
  <c r="I70" i="2"/>
  <c r="J70" i="2" s="1"/>
  <c r="F71" i="2"/>
  <c r="G71" i="2"/>
  <c r="K71" i="2" s="1"/>
  <c r="H71" i="2"/>
  <c r="I71" i="2"/>
  <c r="J71" i="2"/>
  <c r="F72" i="2"/>
  <c r="G72" i="2"/>
  <c r="H72" i="2"/>
  <c r="I72" i="2"/>
  <c r="J72" i="2" s="1"/>
  <c r="F73" i="2"/>
  <c r="G73" i="2"/>
  <c r="H73" i="2"/>
  <c r="I73" i="2"/>
  <c r="J73" i="2"/>
  <c r="F74" i="2"/>
  <c r="G74" i="2"/>
  <c r="H74" i="2"/>
  <c r="I74" i="2"/>
  <c r="J74" i="2" s="1"/>
  <c r="F75" i="2"/>
  <c r="G75" i="2"/>
  <c r="H75" i="2"/>
  <c r="I75" i="2"/>
  <c r="J75" i="2" s="1"/>
  <c r="F76" i="2"/>
  <c r="G76" i="2"/>
  <c r="H76" i="2"/>
  <c r="I76" i="2"/>
  <c r="J76" i="2" s="1"/>
  <c r="F77" i="2"/>
  <c r="G77" i="2"/>
  <c r="H77" i="2"/>
  <c r="I77" i="2"/>
  <c r="J77" i="2" s="1"/>
  <c r="F78" i="2"/>
  <c r="G78" i="2"/>
  <c r="H78" i="2"/>
  <c r="I78" i="2"/>
  <c r="J78" i="2" s="1"/>
  <c r="F79" i="2"/>
  <c r="G79" i="2"/>
  <c r="H79" i="2"/>
  <c r="I79" i="2"/>
  <c r="J79" i="2" s="1"/>
  <c r="F80" i="2"/>
  <c r="G80" i="2"/>
  <c r="H80" i="2"/>
  <c r="I80" i="2"/>
  <c r="J80" i="2" s="1"/>
  <c r="F81" i="2"/>
  <c r="G81" i="2"/>
  <c r="H81" i="2"/>
  <c r="I81" i="2"/>
  <c r="J81" i="2"/>
  <c r="F82" i="2"/>
  <c r="G82" i="2"/>
  <c r="H82" i="2"/>
  <c r="I82" i="2"/>
  <c r="J82" i="2" s="1"/>
  <c r="F83" i="2"/>
  <c r="G83" i="2"/>
  <c r="H83" i="2"/>
  <c r="I83" i="2"/>
  <c r="J83" i="2" s="1"/>
  <c r="F84" i="2"/>
  <c r="G84" i="2"/>
  <c r="H84" i="2"/>
  <c r="I84" i="2"/>
  <c r="J84" i="2" s="1"/>
  <c r="F85" i="2"/>
  <c r="G85" i="2"/>
  <c r="H85" i="2"/>
  <c r="I85" i="2"/>
  <c r="J85" i="2" s="1"/>
  <c r="F86" i="2"/>
  <c r="G86" i="2"/>
  <c r="H86" i="2"/>
  <c r="I86" i="2"/>
  <c r="J86" i="2" s="1"/>
  <c r="F87" i="2"/>
  <c r="G87" i="2"/>
  <c r="H87" i="2"/>
  <c r="I87" i="2"/>
  <c r="J87" i="2" s="1"/>
  <c r="F88" i="2"/>
  <c r="G88" i="2"/>
  <c r="H88" i="2"/>
  <c r="I88" i="2"/>
  <c r="J88" i="2" s="1"/>
  <c r="F89" i="2"/>
  <c r="G89" i="2"/>
  <c r="H89" i="2"/>
  <c r="I89" i="2"/>
  <c r="J89" i="2"/>
  <c r="F90" i="2"/>
  <c r="G90" i="2"/>
  <c r="H90" i="2"/>
  <c r="I90" i="2"/>
  <c r="J90" i="2" s="1"/>
  <c r="F91" i="2"/>
  <c r="G91" i="2"/>
  <c r="H91" i="2"/>
  <c r="I91" i="2"/>
  <c r="J91" i="2" s="1"/>
  <c r="F92" i="2"/>
  <c r="G92" i="2"/>
  <c r="H92" i="2"/>
  <c r="I92" i="2"/>
  <c r="J92" i="2" s="1"/>
  <c r="F93" i="2"/>
  <c r="G93" i="2"/>
  <c r="H93" i="2"/>
  <c r="I93" i="2"/>
  <c r="J93" i="2" s="1"/>
  <c r="F94" i="2"/>
  <c r="G94" i="2"/>
  <c r="H94" i="2"/>
  <c r="I94" i="2"/>
  <c r="J94" i="2" s="1"/>
  <c r="F95" i="2"/>
  <c r="G95" i="2"/>
  <c r="H95" i="2"/>
  <c r="I95" i="2"/>
  <c r="J95" i="2" s="1"/>
  <c r="F96" i="2"/>
  <c r="G96" i="2"/>
  <c r="H96" i="2"/>
  <c r="I96" i="2"/>
  <c r="J96" i="2" s="1"/>
  <c r="F97" i="2"/>
  <c r="G97" i="2"/>
  <c r="H97" i="2"/>
  <c r="I97" i="2"/>
  <c r="J97" i="2"/>
  <c r="F98" i="2"/>
  <c r="G98" i="2"/>
  <c r="H98" i="2"/>
  <c r="I98" i="2"/>
  <c r="J98" i="2" s="1"/>
  <c r="F99" i="2"/>
  <c r="G99" i="2"/>
  <c r="H99" i="2"/>
  <c r="I99" i="2"/>
  <c r="J99" i="2" s="1"/>
  <c r="F100" i="2"/>
  <c r="G100" i="2"/>
  <c r="H100" i="2"/>
  <c r="I100" i="2"/>
  <c r="J100" i="2" s="1"/>
  <c r="F101" i="2"/>
  <c r="G101" i="2"/>
  <c r="H101" i="2"/>
  <c r="I101" i="2"/>
  <c r="J101" i="2" s="1"/>
  <c r="F102" i="2"/>
  <c r="G102" i="2"/>
  <c r="H102" i="2"/>
  <c r="I102" i="2"/>
  <c r="J102" i="2" s="1"/>
  <c r="F103" i="2"/>
  <c r="G103" i="2"/>
  <c r="H103" i="2"/>
  <c r="I103" i="2"/>
  <c r="J103" i="2" s="1"/>
  <c r="F104" i="2"/>
  <c r="G104" i="2"/>
  <c r="H104" i="2"/>
  <c r="I104" i="2"/>
  <c r="J104" i="2" s="1"/>
  <c r="F105" i="2"/>
  <c r="G105" i="2"/>
  <c r="H105" i="2"/>
  <c r="I105" i="2"/>
  <c r="J105" i="2" s="1"/>
  <c r="F106" i="2"/>
  <c r="G106" i="2"/>
  <c r="H106" i="2"/>
  <c r="I106" i="2"/>
  <c r="J106" i="2" s="1"/>
  <c r="F107" i="2"/>
  <c r="G107" i="2"/>
  <c r="H107" i="2"/>
  <c r="I107" i="2"/>
  <c r="J107" i="2" s="1"/>
  <c r="F108" i="2"/>
  <c r="G108" i="2"/>
  <c r="H108" i="2"/>
  <c r="I108" i="2"/>
  <c r="J108" i="2" s="1"/>
  <c r="F109" i="2"/>
  <c r="G109" i="2"/>
  <c r="H109" i="2"/>
  <c r="I109" i="2"/>
  <c r="J109" i="2" s="1"/>
  <c r="F110" i="2"/>
  <c r="G110" i="2"/>
  <c r="K110" i="2" s="1"/>
  <c r="H110" i="2"/>
  <c r="I110" i="2"/>
  <c r="J110" i="2" s="1"/>
  <c r="F111" i="2"/>
  <c r="G111" i="2"/>
  <c r="H111" i="2"/>
  <c r="I111" i="2"/>
  <c r="J111" i="2" s="1"/>
  <c r="F112" i="2"/>
  <c r="G112" i="2"/>
  <c r="H112" i="2"/>
  <c r="I112" i="2"/>
  <c r="J112" i="2" s="1"/>
  <c r="F113" i="2"/>
  <c r="G113" i="2"/>
  <c r="H113" i="2"/>
  <c r="I113" i="2"/>
  <c r="J113" i="2"/>
  <c r="F114" i="2"/>
  <c r="G114" i="2"/>
  <c r="H114" i="2"/>
  <c r="I114" i="2"/>
  <c r="J114" i="2" s="1"/>
  <c r="F115" i="2"/>
  <c r="G115" i="2"/>
  <c r="H115" i="2"/>
  <c r="I115" i="2"/>
  <c r="J115" i="2" s="1"/>
  <c r="F116" i="2"/>
  <c r="G116" i="2"/>
  <c r="H116" i="2"/>
  <c r="I116" i="2"/>
  <c r="J116" i="2" s="1"/>
  <c r="F117" i="2"/>
  <c r="G117" i="2"/>
  <c r="H117" i="2"/>
  <c r="I117" i="2"/>
  <c r="J117" i="2" s="1"/>
  <c r="F118" i="2"/>
  <c r="G118" i="2"/>
  <c r="H118" i="2"/>
  <c r="I118" i="2"/>
  <c r="J118" i="2" s="1"/>
  <c r="F119" i="2"/>
  <c r="G119" i="2"/>
  <c r="H119" i="2"/>
  <c r="I119" i="2"/>
  <c r="J119" i="2" s="1"/>
  <c r="F120" i="2"/>
  <c r="G120" i="2"/>
  <c r="H120" i="2"/>
  <c r="I120" i="2"/>
  <c r="J120" i="2" s="1"/>
  <c r="F121" i="2"/>
  <c r="G121" i="2"/>
  <c r="H121" i="2"/>
  <c r="I121" i="2"/>
  <c r="J121" i="2"/>
  <c r="F122" i="2"/>
  <c r="G122" i="2"/>
  <c r="H122" i="2"/>
  <c r="I122" i="2"/>
  <c r="J122" i="2" s="1"/>
  <c r="F123" i="2"/>
  <c r="G123" i="2"/>
  <c r="H123" i="2"/>
  <c r="I123" i="2"/>
  <c r="J123" i="2" s="1"/>
  <c r="F124" i="2"/>
  <c r="G124" i="2"/>
  <c r="H124" i="2"/>
  <c r="I124" i="2"/>
  <c r="J124" i="2" s="1"/>
  <c r="F125" i="2"/>
  <c r="G125" i="2"/>
  <c r="H125" i="2"/>
  <c r="I125" i="2"/>
  <c r="J125" i="2" s="1"/>
  <c r="F126" i="2"/>
  <c r="G126" i="2"/>
  <c r="H126" i="2"/>
  <c r="I126" i="2"/>
  <c r="J126" i="2" s="1"/>
  <c r="F127" i="2"/>
  <c r="G127" i="2"/>
  <c r="H127" i="2"/>
  <c r="I127" i="2"/>
  <c r="J127" i="2" s="1"/>
  <c r="F128" i="2"/>
  <c r="G128" i="2"/>
  <c r="H128" i="2"/>
  <c r="I128" i="2"/>
  <c r="J128" i="2" s="1"/>
  <c r="F129" i="2"/>
  <c r="G129" i="2"/>
  <c r="H129" i="2"/>
  <c r="I129" i="2"/>
  <c r="J129" i="2" s="1"/>
  <c r="F130" i="2"/>
  <c r="G130" i="2"/>
  <c r="H130" i="2"/>
  <c r="I130" i="2"/>
  <c r="J130" i="2" s="1"/>
  <c r="F131" i="2"/>
  <c r="G131" i="2"/>
  <c r="H131" i="2"/>
  <c r="I131" i="2"/>
  <c r="J131" i="2" s="1"/>
  <c r="F132" i="2"/>
  <c r="G132" i="2"/>
  <c r="H132" i="2"/>
  <c r="I132" i="2"/>
  <c r="J132" i="2" s="1"/>
  <c r="F133" i="2"/>
  <c r="G133" i="2"/>
  <c r="H133" i="2"/>
  <c r="I133" i="2"/>
  <c r="J133" i="2" s="1"/>
  <c r="F134" i="2"/>
  <c r="G134" i="2"/>
  <c r="H134" i="2"/>
  <c r="I134" i="2"/>
  <c r="J134" i="2" s="1"/>
  <c r="F135" i="2"/>
  <c r="G135" i="2"/>
  <c r="H135" i="2"/>
  <c r="I135" i="2"/>
  <c r="J135" i="2" s="1"/>
  <c r="F136" i="2"/>
  <c r="G136" i="2"/>
  <c r="H136" i="2"/>
  <c r="I136" i="2"/>
  <c r="J136" i="2" s="1"/>
  <c r="F137" i="2"/>
  <c r="G137" i="2"/>
  <c r="H137" i="2"/>
  <c r="I137" i="2"/>
  <c r="J137" i="2" s="1"/>
  <c r="F138" i="2"/>
  <c r="G138" i="2"/>
  <c r="H138" i="2"/>
  <c r="I138" i="2"/>
  <c r="F139" i="2"/>
  <c r="G139" i="2"/>
  <c r="H139" i="2"/>
  <c r="I139" i="2"/>
  <c r="J139" i="2" s="1"/>
  <c r="F140" i="2"/>
  <c r="G140" i="2"/>
  <c r="H140" i="2"/>
  <c r="I140" i="2"/>
  <c r="J140" i="2" s="1"/>
  <c r="F141" i="2"/>
  <c r="G141" i="2"/>
  <c r="H141" i="2"/>
  <c r="I141" i="2"/>
  <c r="J141" i="2"/>
  <c r="F142" i="2"/>
  <c r="G142" i="2"/>
  <c r="H142" i="2"/>
  <c r="I142" i="2"/>
  <c r="J142" i="2" s="1"/>
  <c r="F143" i="2"/>
  <c r="G143" i="2"/>
  <c r="H143" i="2"/>
  <c r="I143" i="2"/>
  <c r="J143" i="2" s="1"/>
  <c r="F144" i="2"/>
  <c r="G144" i="2"/>
  <c r="H144" i="2"/>
  <c r="I144" i="2"/>
  <c r="J144" i="2" s="1"/>
  <c r="F145" i="2"/>
  <c r="G145" i="2"/>
  <c r="H145" i="2"/>
  <c r="I145" i="2"/>
  <c r="J145" i="2" s="1"/>
  <c r="F146" i="2"/>
  <c r="G146" i="2"/>
  <c r="K146" i="2" s="1"/>
  <c r="H146" i="2"/>
  <c r="I146" i="2"/>
  <c r="J146" i="2"/>
  <c r="F147" i="2"/>
  <c r="G147" i="2"/>
  <c r="H147" i="2"/>
  <c r="I147" i="2"/>
  <c r="J147" i="2" s="1"/>
  <c r="F148" i="2"/>
  <c r="G148" i="2"/>
  <c r="H148" i="2"/>
  <c r="I148" i="2"/>
  <c r="J148" i="2" s="1"/>
  <c r="F149" i="2"/>
  <c r="G149" i="2"/>
  <c r="H149" i="2"/>
  <c r="I149" i="2"/>
  <c r="J149" i="2" s="1"/>
  <c r="F150" i="2"/>
  <c r="G150" i="2"/>
  <c r="H150" i="2"/>
  <c r="I150" i="2"/>
  <c r="J150" i="2" s="1"/>
  <c r="F151" i="2"/>
  <c r="G151" i="2"/>
  <c r="H151" i="2"/>
  <c r="I151" i="2"/>
  <c r="J151" i="2" s="1"/>
  <c r="F152" i="2"/>
  <c r="G152" i="2"/>
  <c r="H152" i="2"/>
  <c r="I152" i="2"/>
  <c r="J152" i="2" s="1"/>
  <c r="F153" i="2"/>
  <c r="G153" i="2"/>
  <c r="H153" i="2"/>
  <c r="I153" i="2"/>
  <c r="J153" i="2"/>
  <c r="F154" i="2"/>
  <c r="G154" i="2"/>
  <c r="H154" i="2"/>
  <c r="I154" i="2"/>
  <c r="J154" i="2" s="1"/>
  <c r="F155" i="2"/>
  <c r="G155" i="2"/>
  <c r="H155" i="2"/>
  <c r="I155" i="2"/>
  <c r="J155" i="2" s="1"/>
  <c r="F156" i="2"/>
  <c r="G156" i="2"/>
  <c r="H156" i="2"/>
  <c r="I156" i="2"/>
  <c r="J156" i="2" s="1"/>
  <c r="F157" i="2"/>
  <c r="G157" i="2"/>
  <c r="H157" i="2"/>
  <c r="I157" i="2"/>
  <c r="J157" i="2" s="1"/>
  <c r="F158" i="2"/>
  <c r="G158" i="2"/>
  <c r="K158" i="2" s="1"/>
  <c r="H158" i="2"/>
  <c r="I158" i="2"/>
  <c r="J158" i="2" s="1"/>
  <c r="F159" i="2"/>
  <c r="G159" i="2"/>
  <c r="H159" i="2"/>
  <c r="I159" i="2"/>
  <c r="J159" i="2"/>
  <c r="F160" i="2"/>
  <c r="G160" i="2"/>
  <c r="H160" i="2"/>
  <c r="I160" i="2"/>
  <c r="J160" i="2" s="1"/>
  <c r="F161" i="2"/>
  <c r="G161" i="2"/>
  <c r="H161" i="2"/>
  <c r="I161" i="2"/>
  <c r="J161" i="2" s="1"/>
  <c r="F162" i="2"/>
  <c r="G162" i="2"/>
  <c r="H162" i="2"/>
  <c r="I162" i="2"/>
  <c r="F163" i="2"/>
  <c r="G163" i="2"/>
  <c r="H163" i="2"/>
  <c r="I163" i="2"/>
  <c r="J163" i="2" s="1"/>
  <c r="F164" i="2"/>
  <c r="G164" i="2"/>
  <c r="H164" i="2"/>
  <c r="I164" i="2"/>
  <c r="J164" i="2"/>
  <c r="F165" i="2"/>
  <c r="G165" i="2"/>
  <c r="H165" i="2"/>
  <c r="I165" i="2"/>
  <c r="J165" i="2" s="1"/>
  <c r="F166" i="2"/>
  <c r="G166" i="2"/>
  <c r="H166" i="2"/>
  <c r="I166" i="2"/>
  <c r="J166" i="2" s="1"/>
  <c r="F167" i="2"/>
  <c r="G167" i="2"/>
  <c r="H167" i="2"/>
  <c r="I167" i="2"/>
  <c r="J167" i="2" s="1"/>
  <c r="F168" i="2"/>
  <c r="G168" i="2"/>
  <c r="H168" i="2"/>
  <c r="I168" i="2"/>
  <c r="J168" i="2" s="1"/>
  <c r="F169" i="2"/>
  <c r="G169" i="2"/>
  <c r="H169" i="2"/>
  <c r="I169" i="2"/>
  <c r="J169" i="2"/>
  <c r="F170" i="2"/>
  <c r="G170" i="2"/>
  <c r="H170" i="2"/>
  <c r="I170" i="2"/>
  <c r="J170" i="2" s="1"/>
  <c r="F171" i="2"/>
  <c r="G171" i="2"/>
  <c r="H171" i="2"/>
  <c r="I171" i="2"/>
  <c r="J171" i="2" s="1"/>
  <c r="F172" i="2"/>
  <c r="G172" i="2"/>
  <c r="H172" i="2"/>
  <c r="I172" i="2"/>
  <c r="J172" i="2" s="1"/>
  <c r="F173" i="2"/>
  <c r="G173" i="2"/>
  <c r="H173" i="2"/>
  <c r="I173" i="2"/>
  <c r="J173" i="2" s="1"/>
  <c r="F174" i="2"/>
  <c r="G174" i="2"/>
  <c r="H174" i="2"/>
  <c r="I174" i="2"/>
  <c r="J174" i="2" s="1"/>
  <c r="F175" i="2"/>
  <c r="G175" i="2"/>
  <c r="H175" i="2"/>
  <c r="I175" i="2"/>
  <c r="F176" i="2"/>
  <c r="G176" i="2"/>
  <c r="H176" i="2"/>
  <c r="I176" i="2"/>
  <c r="J176" i="2" s="1"/>
  <c r="F177" i="2"/>
  <c r="G177" i="2"/>
  <c r="H177" i="2"/>
  <c r="I177" i="2"/>
  <c r="F178" i="2"/>
  <c r="G178" i="2"/>
  <c r="H178" i="2"/>
  <c r="I178" i="2"/>
  <c r="J178" i="2" s="1"/>
  <c r="F179" i="2"/>
  <c r="G179" i="2"/>
  <c r="H179" i="2"/>
  <c r="I179" i="2"/>
  <c r="F180" i="2"/>
  <c r="G180" i="2"/>
  <c r="H180" i="2"/>
  <c r="I180" i="2"/>
  <c r="J180" i="2" s="1"/>
  <c r="F181" i="2"/>
  <c r="G181" i="2"/>
  <c r="H181" i="2"/>
  <c r="I181" i="2"/>
  <c r="F182" i="2"/>
  <c r="G182" i="2"/>
  <c r="H182" i="2"/>
  <c r="I182" i="2"/>
  <c r="J182" i="2" s="1"/>
  <c r="F183" i="2"/>
  <c r="G183" i="2"/>
  <c r="H183" i="2"/>
  <c r="I183" i="2"/>
  <c r="F184" i="2"/>
  <c r="G184" i="2"/>
  <c r="H184" i="2"/>
  <c r="I184" i="2"/>
  <c r="J184" i="2" s="1"/>
  <c r="F185" i="2"/>
  <c r="G185" i="2"/>
  <c r="H185" i="2"/>
  <c r="I185" i="2"/>
  <c r="F186" i="2"/>
  <c r="G186" i="2"/>
  <c r="H186" i="2"/>
  <c r="I186" i="2"/>
  <c r="J186" i="2" s="1"/>
  <c r="F187" i="2"/>
  <c r="G187" i="2"/>
  <c r="H187" i="2"/>
  <c r="I187" i="2"/>
  <c r="F188" i="2"/>
  <c r="G188" i="2"/>
  <c r="H188" i="2"/>
  <c r="I188" i="2"/>
  <c r="J188" i="2" s="1"/>
  <c r="F189" i="2"/>
  <c r="G189" i="2"/>
  <c r="H189" i="2"/>
  <c r="I189" i="2"/>
  <c r="F190" i="2"/>
  <c r="G190" i="2"/>
  <c r="H190" i="2"/>
  <c r="I190" i="2"/>
  <c r="J190" i="2" s="1"/>
  <c r="F191" i="2"/>
  <c r="G191" i="2"/>
  <c r="H191" i="2"/>
  <c r="I191" i="2"/>
  <c r="F192" i="2"/>
  <c r="G192" i="2"/>
  <c r="H192" i="2"/>
  <c r="I192" i="2"/>
  <c r="J192" i="2"/>
  <c r="F193" i="2"/>
  <c r="G193" i="2"/>
  <c r="H193" i="2"/>
  <c r="I193" i="2"/>
  <c r="F194" i="2"/>
  <c r="G194" i="2"/>
  <c r="H194" i="2"/>
  <c r="I194" i="2"/>
  <c r="J194" i="2" s="1"/>
  <c r="F195" i="2"/>
  <c r="G195" i="2"/>
  <c r="H195" i="2"/>
  <c r="I195" i="2"/>
  <c r="F196" i="2"/>
  <c r="G196" i="2"/>
  <c r="H196" i="2"/>
  <c r="I196" i="2"/>
  <c r="J196" i="2" s="1"/>
  <c r="F197" i="2"/>
  <c r="G197" i="2"/>
  <c r="H197" i="2"/>
  <c r="I197" i="2"/>
  <c r="F198" i="2"/>
  <c r="G198" i="2"/>
  <c r="H198" i="2"/>
  <c r="I198" i="2"/>
  <c r="J198" i="2" s="1"/>
  <c r="F199" i="2"/>
  <c r="G199" i="2"/>
  <c r="H199" i="2"/>
  <c r="I199" i="2"/>
  <c r="F200" i="2"/>
  <c r="G200" i="2"/>
  <c r="H200" i="2"/>
  <c r="I200" i="2"/>
  <c r="J200" i="2" s="1"/>
  <c r="F201" i="2"/>
  <c r="G201" i="2"/>
  <c r="H201" i="2"/>
  <c r="I201" i="2"/>
  <c r="F202" i="2"/>
  <c r="G202" i="2"/>
  <c r="H202" i="2"/>
  <c r="I202" i="2"/>
  <c r="J202" i="2" s="1"/>
  <c r="F203" i="2"/>
  <c r="K203" i="2" s="1"/>
  <c r="G203" i="2"/>
  <c r="H203" i="2"/>
  <c r="I203" i="2"/>
  <c r="J203" i="2" s="1"/>
  <c r="F204" i="2"/>
  <c r="G204" i="2"/>
  <c r="H204" i="2"/>
  <c r="I204" i="2"/>
  <c r="J204" i="2" s="1"/>
  <c r="F205" i="2"/>
  <c r="G205" i="2"/>
  <c r="H205" i="2"/>
  <c r="I205" i="2"/>
  <c r="J205" i="2" s="1"/>
  <c r="F206" i="2"/>
  <c r="G206" i="2"/>
  <c r="H206" i="2"/>
  <c r="I206" i="2"/>
  <c r="J206" i="2" s="1"/>
  <c r="F207" i="2"/>
  <c r="G207" i="2"/>
  <c r="H207" i="2"/>
  <c r="I207" i="2"/>
  <c r="J207" i="2" s="1"/>
  <c r="F208" i="2"/>
  <c r="G208" i="2"/>
  <c r="H208" i="2"/>
  <c r="I208" i="2"/>
  <c r="J208" i="2"/>
  <c r="F209" i="2"/>
  <c r="G209" i="2"/>
  <c r="H209" i="2"/>
  <c r="I209" i="2"/>
  <c r="J209" i="2" s="1"/>
  <c r="F210" i="2"/>
  <c r="G210" i="2"/>
  <c r="H210" i="2"/>
  <c r="I210" i="2"/>
  <c r="J210" i="2" s="1"/>
  <c r="F211" i="2"/>
  <c r="G211" i="2"/>
  <c r="H211" i="2"/>
  <c r="I211" i="2"/>
  <c r="J211" i="2" s="1"/>
  <c r="F212" i="2"/>
  <c r="G212" i="2"/>
  <c r="H212" i="2"/>
  <c r="I212" i="2"/>
  <c r="J212" i="2" s="1"/>
  <c r="F213" i="2"/>
  <c r="G213" i="2"/>
  <c r="H213" i="2"/>
  <c r="I213" i="2"/>
  <c r="J213" i="2" s="1"/>
  <c r="F214" i="2"/>
  <c r="G214" i="2"/>
  <c r="H214" i="2"/>
  <c r="I214" i="2"/>
  <c r="J214" i="2" s="1"/>
  <c r="F215" i="2"/>
  <c r="G215" i="2"/>
  <c r="H215" i="2"/>
  <c r="I215" i="2"/>
  <c r="J215" i="2" s="1"/>
  <c r="F216" i="2"/>
  <c r="G216" i="2"/>
  <c r="H216" i="2"/>
  <c r="I216" i="2"/>
  <c r="J216" i="2" s="1"/>
  <c r="F217" i="2"/>
  <c r="G217" i="2"/>
  <c r="H217" i="2"/>
  <c r="I217" i="2"/>
  <c r="J217" i="2" s="1"/>
  <c r="F218" i="2"/>
  <c r="G218" i="2"/>
  <c r="H218" i="2"/>
  <c r="I218" i="2"/>
  <c r="J218" i="2" s="1"/>
  <c r="F219" i="2"/>
  <c r="G219" i="2"/>
  <c r="H219" i="2"/>
  <c r="I219" i="2"/>
  <c r="J219" i="2" s="1"/>
  <c r="F220" i="2"/>
  <c r="G220" i="2"/>
  <c r="H220" i="2"/>
  <c r="I220" i="2"/>
  <c r="J220" i="2" s="1"/>
  <c r="F221" i="2"/>
  <c r="G221" i="2"/>
  <c r="H221" i="2"/>
  <c r="I221" i="2"/>
  <c r="J221" i="2" s="1"/>
  <c r="F222" i="2"/>
  <c r="G222" i="2"/>
  <c r="H222" i="2"/>
  <c r="I222" i="2"/>
  <c r="J222" i="2" s="1"/>
  <c r="F223" i="2"/>
  <c r="G223" i="2"/>
  <c r="H223" i="2"/>
  <c r="I223" i="2"/>
  <c r="J223" i="2" s="1"/>
  <c r="F224" i="2"/>
  <c r="G224" i="2"/>
  <c r="H224" i="2"/>
  <c r="I224" i="2"/>
  <c r="J224" i="2"/>
  <c r="F225" i="2"/>
  <c r="G225" i="2"/>
  <c r="H225" i="2"/>
  <c r="I225" i="2"/>
  <c r="J225" i="2" s="1"/>
  <c r="F226" i="2"/>
  <c r="G226" i="2"/>
  <c r="H226" i="2"/>
  <c r="I226" i="2"/>
  <c r="J226" i="2" s="1"/>
  <c r="F227" i="2"/>
  <c r="G227" i="2"/>
  <c r="H227" i="2"/>
  <c r="I227" i="2"/>
  <c r="J227" i="2" s="1"/>
  <c r="F228" i="2"/>
  <c r="G228" i="2"/>
  <c r="H228" i="2"/>
  <c r="I228" i="2"/>
  <c r="J228" i="2" s="1"/>
  <c r="F229" i="2"/>
  <c r="G229" i="2"/>
  <c r="H229" i="2"/>
  <c r="I229" i="2"/>
  <c r="J229" i="2" s="1"/>
  <c r="F230" i="2"/>
  <c r="G230" i="2"/>
  <c r="H230" i="2"/>
  <c r="I230" i="2"/>
  <c r="J230" i="2" s="1"/>
  <c r="F231" i="2"/>
  <c r="G231" i="2"/>
  <c r="H231" i="2"/>
  <c r="I231" i="2"/>
  <c r="J231" i="2" s="1"/>
  <c r="F232" i="2"/>
  <c r="G232" i="2"/>
  <c r="H232" i="2"/>
  <c r="I232" i="2"/>
  <c r="J232" i="2" s="1"/>
  <c r="F233" i="2"/>
  <c r="G233" i="2"/>
  <c r="H233" i="2"/>
  <c r="I233" i="2"/>
  <c r="J233" i="2" s="1"/>
  <c r="F234" i="2"/>
  <c r="G234" i="2"/>
  <c r="H234" i="2"/>
  <c r="I234" i="2"/>
  <c r="J234" i="2" s="1"/>
  <c r="F235" i="2"/>
  <c r="G235" i="2"/>
  <c r="H235" i="2"/>
  <c r="I235" i="2"/>
  <c r="J235" i="2" s="1"/>
  <c r="F236" i="2"/>
  <c r="G236" i="2"/>
  <c r="H236" i="2"/>
  <c r="I236" i="2"/>
  <c r="J236" i="2" s="1"/>
  <c r="F237" i="2"/>
  <c r="G237" i="2"/>
  <c r="H237" i="2"/>
  <c r="I237" i="2"/>
  <c r="J237" i="2" s="1"/>
  <c r="F238" i="2"/>
  <c r="G238" i="2"/>
  <c r="H238" i="2"/>
  <c r="I238" i="2"/>
  <c r="J238" i="2" s="1"/>
  <c r="F239" i="2"/>
  <c r="G239" i="2"/>
  <c r="H239" i="2"/>
  <c r="I239" i="2"/>
  <c r="J239" i="2" s="1"/>
  <c r="F240" i="2"/>
  <c r="G240" i="2"/>
  <c r="H240" i="2"/>
  <c r="I240" i="2"/>
  <c r="J240" i="2"/>
  <c r="F241" i="2"/>
  <c r="G241" i="2"/>
  <c r="H241" i="2"/>
  <c r="I241" i="2"/>
  <c r="J241" i="2" s="1"/>
  <c r="F242" i="2"/>
  <c r="G242" i="2"/>
  <c r="H242" i="2"/>
  <c r="I242" i="2"/>
  <c r="J242" i="2" s="1"/>
  <c r="F243" i="2"/>
  <c r="G243" i="2"/>
  <c r="H243" i="2"/>
  <c r="I243" i="2"/>
  <c r="J243" i="2" s="1"/>
  <c r="F244" i="2"/>
  <c r="G244" i="2"/>
  <c r="H244" i="2"/>
  <c r="I244" i="2"/>
  <c r="J244" i="2" s="1"/>
  <c r="F245" i="2"/>
  <c r="G245" i="2"/>
  <c r="H245" i="2"/>
  <c r="I245" i="2"/>
  <c r="J245" i="2" s="1"/>
  <c r="F246" i="2"/>
  <c r="G246" i="2"/>
  <c r="H246" i="2"/>
  <c r="I246" i="2"/>
  <c r="J246" i="2" s="1"/>
  <c r="F247" i="2"/>
  <c r="G247" i="2"/>
  <c r="H247" i="2"/>
  <c r="I247" i="2"/>
  <c r="J247" i="2" s="1"/>
  <c r="F248" i="2"/>
  <c r="G248" i="2"/>
  <c r="H248" i="2"/>
  <c r="I248" i="2"/>
  <c r="J248" i="2" s="1"/>
  <c r="F249" i="2"/>
  <c r="G249" i="2"/>
  <c r="H249" i="2"/>
  <c r="I249" i="2"/>
  <c r="J249" i="2" s="1"/>
  <c r="F250" i="2"/>
  <c r="G250" i="2"/>
  <c r="H250" i="2"/>
  <c r="I250" i="2"/>
  <c r="J250" i="2" s="1"/>
  <c r="F251" i="2"/>
  <c r="G251" i="2"/>
  <c r="H251" i="2"/>
  <c r="I251" i="2"/>
  <c r="J251" i="2" s="1"/>
  <c r="F252" i="2"/>
  <c r="G252" i="2"/>
  <c r="H252" i="2"/>
  <c r="I252" i="2"/>
  <c r="J252" i="2" s="1"/>
  <c r="F253" i="2"/>
  <c r="G253" i="2"/>
  <c r="H253" i="2"/>
  <c r="I253" i="2"/>
  <c r="J253" i="2" s="1"/>
  <c r="F254" i="2"/>
  <c r="G254" i="2"/>
  <c r="H254" i="2"/>
  <c r="I254" i="2"/>
  <c r="J254" i="2" s="1"/>
  <c r="F255" i="2"/>
  <c r="G255" i="2"/>
  <c r="H255" i="2"/>
  <c r="I255" i="2"/>
  <c r="J255" i="2" s="1"/>
  <c r="F256" i="2"/>
  <c r="G256" i="2"/>
  <c r="H256" i="2"/>
  <c r="I256" i="2"/>
  <c r="J256" i="2" s="1"/>
  <c r="F257" i="2"/>
  <c r="G257" i="2"/>
  <c r="H257" i="2"/>
  <c r="I257" i="2"/>
  <c r="J257" i="2" s="1"/>
  <c r="F258" i="2"/>
  <c r="G258" i="2"/>
  <c r="H258" i="2"/>
  <c r="I258" i="2"/>
  <c r="J258" i="2" s="1"/>
  <c r="F259" i="2"/>
  <c r="G259" i="2"/>
  <c r="H259" i="2"/>
  <c r="I259" i="2"/>
  <c r="J259" i="2" s="1"/>
  <c r="F260" i="2"/>
  <c r="G260" i="2"/>
  <c r="H260" i="2"/>
  <c r="I260" i="2"/>
  <c r="J260" i="2" s="1"/>
  <c r="F261" i="2"/>
  <c r="G261" i="2"/>
  <c r="H261" i="2"/>
  <c r="I261" i="2"/>
  <c r="J261" i="2" s="1"/>
  <c r="F262" i="2"/>
  <c r="G262" i="2"/>
  <c r="H262" i="2"/>
  <c r="I262" i="2"/>
  <c r="J262" i="2" s="1"/>
  <c r="F263" i="2"/>
  <c r="G263" i="2"/>
  <c r="H263" i="2"/>
  <c r="I263" i="2"/>
  <c r="J263" i="2" s="1"/>
  <c r="F264" i="2"/>
  <c r="G264" i="2"/>
  <c r="H264" i="2"/>
  <c r="I264" i="2"/>
  <c r="J264" i="2" s="1"/>
  <c r="F265" i="2"/>
  <c r="G265" i="2"/>
  <c r="H265" i="2"/>
  <c r="I265" i="2"/>
  <c r="J265" i="2" s="1"/>
  <c r="F266" i="2"/>
  <c r="G266" i="2"/>
  <c r="H266" i="2"/>
  <c r="I266" i="2"/>
  <c r="J266" i="2" s="1"/>
  <c r="F267" i="2"/>
  <c r="G267" i="2"/>
  <c r="H267" i="2"/>
  <c r="I267" i="2"/>
  <c r="J267" i="2" s="1"/>
  <c r="F268" i="2"/>
  <c r="G268" i="2"/>
  <c r="H268" i="2"/>
  <c r="I268" i="2"/>
  <c r="J268" i="2" s="1"/>
  <c r="F269" i="2"/>
  <c r="G269" i="2"/>
  <c r="H269" i="2"/>
  <c r="I269" i="2"/>
  <c r="J269" i="2" s="1"/>
  <c r="F270" i="2"/>
  <c r="G270" i="2"/>
  <c r="H270" i="2"/>
  <c r="I270" i="2"/>
  <c r="J270" i="2" s="1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J20" i="3"/>
  <c r="F21" i="3"/>
  <c r="G21" i="3"/>
  <c r="H21" i="3"/>
  <c r="I21" i="3"/>
  <c r="J21" i="3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J28" i="3"/>
  <c r="F29" i="3"/>
  <c r="G29" i="3"/>
  <c r="H29" i="3"/>
  <c r="I29" i="3"/>
  <c r="J29" i="3"/>
  <c r="F30" i="3"/>
  <c r="G30" i="3"/>
  <c r="H30" i="3"/>
  <c r="I30" i="3"/>
  <c r="J30" i="3"/>
  <c r="F31" i="3"/>
  <c r="G31" i="3"/>
  <c r="H31" i="3"/>
  <c r="I31" i="3"/>
  <c r="J31" i="3"/>
  <c r="F32" i="3"/>
  <c r="G32" i="3"/>
  <c r="H32" i="3"/>
  <c r="I32" i="3"/>
  <c r="J32" i="3"/>
  <c r="F33" i="3"/>
  <c r="G33" i="3"/>
  <c r="H33" i="3"/>
  <c r="I33" i="3"/>
  <c r="J33" i="3"/>
  <c r="F34" i="3"/>
  <c r="G34" i="3"/>
  <c r="H34" i="3"/>
  <c r="I34" i="3"/>
  <c r="J34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K38" i="3" s="1"/>
  <c r="H38" i="3"/>
  <c r="I38" i="3"/>
  <c r="J38" i="3"/>
  <c r="F39" i="3"/>
  <c r="G39" i="3"/>
  <c r="H39" i="3"/>
  <c r="I39" i="3"/>
  <c r="J39" i="3"/>
  <c r="F40" i="3"/>
  <c r="G40" i="3"/>
  <c r="H40" i="3"/>
  <c r="I40" i="3"/>
  <c r="J40" i="3"/>
  <c r="F41" i="3"/>
  <c r="G41" i="3"/>
  <c r="H41" i="3"/>
  <c r="I41" i="3"/>
  <c r="J41" i="3"/>
  <c r="F42" i="3"/>
  <c r="G42" i="3"/>
  <c r="H42" i="3"/>
  <c r="I42" i="3"/>
  <c r="J42" i="3"/>
  <c r="F43" i="3"/>
  <c r="G43" i="3"/>
  <c r="H43" i="3"/>
  <c r="I43" i="3"/>
  <c r="J43" i="3"/>
  <c r="F44" i="3"/>
  <c r="G44" i="3"/>
  <c r="H44" i="3"/>
  <c r="I44" i="3"/>
  <c r="J44" i="3"/>
  <c r="F45" i="3"/>
  <c r="G45" i="3"/>
  <c r="H45" i="3"/>
  <c r="I45" i="3"/>
  <c r="J45" i="3"/>
  <c r="F46" i="3"/>
  <c r="G46" i="3"/>
  <c r="H46" i="3"/>
  <c r="I46" i="3"/>
  <c r="J46" i="3"/>
  <c r="F47" i="3"/>
  <c r="G47" i="3"/>
  <c r="H47" i="3"/>
  <c r="I47" i="3"/>
  <c r="J47" i="3"/>
  <c r="F48" i="3"/>
  <c r="G48" i="3"/>
  <c r="H48" i="3"/>
  <c r="I48" i="3"/>
  <c r="J48" i="3"/>
  <c r="F49" i="3"/>
  <c r="G49" i="3"/>
  <c r="H49" i="3"/>
  <c r="I49" i="3"/>
  <c r="J49" i="3"/>
  <c r="F50" i="3"/>
  <c r="G50" i="3"/>
  <c r="H50" i="3"/>
  <c r="I50" i="3"/>
  <c r="J50" i="3"/>
  <c r="F51" i="3"/>
  <c r="G51" i="3"/>
  <c r="H51" i="3"/>
  <c r="I51" i="3"/>
  <c r="J51" i="3"/>
  <c r="F52" i="3"/>
  <c r="G52" i="3"/>
  <c r="H52" i="3"/>
  <c r="I52" i="3"/>
  <c r="J52" i="3"/>
  <c r="F53" i="3"/>
  <c r="G53" i="3"/>
  <c r="H53" i="3"/>
  <c r="I53" i="3"/>
  <c r="J53" i="3"/>
  <c r="F54" i="3"/>
  <c r="G54" i="3"/>
  <c r="H54" i="3"/>
  <c r="I54" i="3"/>
  <c r="J54" i="3"/>
  <c r="F55" i="3"/>
  <c r="G55" i="3"/>
  <c r="H55" i="3"/>
  <c r="I55" i="3"/>
  <c r="J55" i="3"/>
  <c r="F56" i="3"/>
  <c r="G56" i="3"/>
  <c r="H56" i="3"/>
  <c r="I56" i="3"/>
  <c r="J56" i="3"/>
  <c r="F57" i="3"/>
  <c r="G57" i="3"/>
  <c r="H57" i="3"/>
  <c r="I57" i="3"/>
  <c r="J57" i="3"/>
  <c r="F58" i="3"/>
  <c r="G58" i="3"/>
  <c r="H58" i="3"/>
  <c r="I58" i="3"/>
  <c r="J58" i="3"/>
  <c r="F59" i="3"/>
  <c r="G59" i="3"/>
  <c r="H59" i="3"/>
  <c r="I59" i="3"/>
  <c r="J59" i="3"/>
  <c r="F60" i="3"/>
  <c r="G60" i="3"/>
  <c r="H60" i="3"/>
  <c r="I60" i="3"/>
  <c r="J60" i="3"/>
  <c r="F61" i="3"/>
  <c r="G61" i="3"/>
  <c r="H61" i="3"/>
  <c r="I61" i="3"/>
  <c r="J61" i="3"/>
  <c r="F62" i="3"/>
  <c r="G62" i="3"/>
  <c r="H62" i="3"/>
  <c r="I62" i="3"/>
  <c r="J62" i="3"/>
  <c r="F63" i="3"/>
  <c r="G63" i="3"/>
  <c r="H63" i="3"/>
  <c r="I63" i="3"/>
  <c r="J63" i="3"/>
  <c r="F64" i="3"/>
  <c r="G64" i="3"/>
  <c r="H64" i="3"/>
  <c r="I64" i="3"/>
  <c r="J64" i="3"/>
  <c r="F65" i="3"/>
  <c r="G65" i="3"/>
  <c r="H65" i="3"/>
  <c r="I65" i="3"/>
  <c r="J65" i="3"/>
  <c r="F66" i="3"/>
  <c r="G66" i="3"/>
  <c r="H66" i="3"/>
  <c r="I66" i="3"/>
  <c r="J66" i="3"/>
  <c r="F67" i="3"/>
  <c r="G67" i="3"/>
  <c r="H67" i="3"/>
  <c r="I67" i="3"/>
  <c r="J67" i="3"/>
  <c r="F68" i="3"/>
  <c r="G68" i="3"/>
  <c r="H68" i="3"/>
  <c r="I68" i="3"/>
  <c r="J68" i="3"/>
  <c r="F69" i="3"/>
  <c r="G69" i="3"/>
  <c r="H69" i="3"/>
  <c r="I69" i="3"/>
  <c r="J69" i="3"/>
  <c r="F70" i="3"/>
  <c r="G70" i="3"/>
  <c r="H70" i="3"/>
  <c r="I70" i="3"/>
  <c r="J70" i="3"/>
  <c r="F71" i="3"/>
  <c r="G71" i="3"/>
  <c r="H71" i="3"/>
  <c r="I71" i="3"/>
  <c r="J71" i="3"/>
  <c r="F72" i="3"/>
  <c r="G72" i="3"/>
  <c r="H72" i="3"/>
  <c r="I72" i="3"/>
  <c r="J72" i="3"/>
  <c r="F73" i="3"/>
  <c r="G73" i="3"/>
  <c r="H73" i="3"/>
  <c r="I73" i="3"/>
  <c r="J73" i="3"/>
  <c r="F74" i="3"/>
  <c r="G74" i="3"/>
  <c r="H74" i="3"/>
  <c r="I74" i="3"/>
  <c r="J74" i="3"/>
  <c r="F75" i="3"/>
  <c r="G75" i="3"/>
  <c r="H75" i="3"/>
  <c r="I75" i="3"/>
  <c r="J75" i="3"/>
  <c r="F76" i="3"/>
  <c r="G76" i="3"/>
  <c r="H76" i="3"/>
  <c r="I76" i="3"/>
  <c r="J76" i="3"/>
  <c r="F77" i="3"/>
  <c r="G77" i="3"/>
  <c r="H77" i="3"/>
  <c r="I77" i="3"/>
  <c r="J77" i="3"/>
  <c r="F78" i="3"/>
  <c r="G78" i="3"/>
  <c r="H78" i="3"/>
  <c r="I78" i="3"/>
  <c r="J78" i="3"/>
  <c r="F79" i="3"/>
  <c r="G79" i="3"/>
  <c r="H79" i="3"/>
  <c r="I79" i="3"/>
  <c r="J79" i="3"/>
  <c r="F80" i="3"/>
  <c r="G80" i="3"/>
  <c r="H80" i="3"/>
  <c r="I80" i="3"/>
  <c r="J80" i="3"/>
  <c r="F81" i="3"/>
  <c r="G81" i="3"/>
  <c r="H81" i="3"/>
  <c r="I81" i="3"/>
  <c r="J81" i="3"/>
  <c r="F82" i="3"/>
  <c r="G82" i="3"/>
  <c r="H82" i="3"/>
  <c r="I82" i="3"/>
  <c r="J82" i="3"/>
  <c r="F83" i="3"/>
  <c r="G83" i="3"/>
  <c r="H83" i="3"/>
  <c r="I83" i="3"/>
  <c r="J83" i="3"/>
  <c r="F84" i="3"/>
  <c r="G84" i="3"/>
  <c r="H84" i="3"/>
  <c r="I84" i="3"/>
  <c r="J84" i="3"/>
  <c r="F85" i="3"/>
  <c r="G85" i="3"/>
  <c r="H85" i="3"/>
  <c r="I85" i="3"/>
  <c r="J85" i="3"/>
  <c r="F86" i="3"/>
  <c r="G86" i="3"/>
  <c r="K86" i="3" s="1"/>
  <c r="H86" i="3"/>
  <c r="I86" i="3"/>
  <c r="J86" i="3"/>
  <c r="F87" i="3"/>
  <c r="G87" i="3"/>
  <c r="H87" i="3"/>
  <c r="I87" i="3"/>
  <c r="J87" i="3"/>
  <c r="F88" i="3"/>
  <c r="G88" i="3"/>
  <c r="H88" i="3"/>
  <c r="I88" i="3"/>
  <c r="J88" i="3"/>
  <c r="F89" i="3"/>
  <c r="G89" i="3"/>
  <c r="H89" i="3"/>
  <c r="I89" i="3"/>
  <c r="J89" i="3"/>
  <c r="F90" i="3"/>
  <c r="G90" i="3"/>
  <c r="H90" i="3"/>
  <c r="I90" i="3"/>
  <c r="J90" i="3"/>
  <c r="F91" i="3"/>
  <c r="G91" i="3"/>
  <c r="H91" i="3"/>
  <c r="I91" i="3"/>
  <c r="J91" i="3"/>
  <c r="F92" i="3"/>
  <c r="G92" i="3"/>
  <c r="H92" i="3"/>
  <c r="I92" i="3"/>
  <c r="J92" i="3"/>
  <c r="F93" i="3"/>
  <c r="G93" i="3"/>
  <c r="H93" i="3"/>
  <c r="I93" i="3"/>
  <c r="J93" i="3"/>
  <c r="F94" i="3"/>
  <c r="G94" i="3"/>
  <c r="H94" i="3"/>
  <c r="I94" i="3"/>
  <c r="J94" i="3"/>
  <c r="F95" i="3"/>
  <c r="G95" i="3"/>
  <c r="H95" i="3"/>
  <c r="I95" i="3"/>
  <c r="J95" i="3"/>
  <c r="F96" i="3"/>
  <c r="G96" i="3"/>
  <c r="H96" i="3"/>
  <c r="I96" i="3"/>
  <c r="J96" i="3"/>
  <c r="F97" i="3"/>
  <c r="G97" i="3"/>
  <c r="H97" i="3"/>
  <c r="I97" i="3"/>
  <c r="J97" i="3"/>
  <c r="F98" i="3"/>
  <c r="G98" i="3"/>
  <c r="H98" i="3"/>
  <c r="I98" i="3"/>
  <c r="J98" i="3"/>
  <c r="F99" i="3"/>
  <c r="G99" i="3"/>
  <c r="H99" i="3"/>
  <c r="I99" i="3"/>
  <c r="J99" i="3"/>
  <c r="F100" i="3"/>
  <c r="G100" i="3"/>
  <c r="H100" i="3"/>
  <c r="I100" i="3"/>
  <c r="J100" i="3"/>
  <c r="F101" i="3"/>
  <c r="G101" i="3"/>
  <c r="H101" i="3"/>
  <c r="I101" i="3"/>
  <c r="J101" i="3"/>
  <c r="F102" i="3"/>
  <c r="G102" i="3"/>
  <c r="H102" i="3"/>
  <c r="I102" i="3"/>
  <c r="J102" i="3"/>
  <c r="F103" i="3"/>
  <c r="G103" i="3"/>
  <c r="H103" i="3"/>
  <c r="I103" i="3"/>
  <c r="J103" i="3"/>
  <c r="F104" i="3"/>
  <c r="G104" i="3"/>
  <c r="H104" i="3"/>
  <c r="I104" i="3"/>
  <c r="J104" i="3"/>
  <c r="F105" i="3"/>
  <c r="G105" i="3"/>
  <c r="H105" i="3"/>
  <c r="I105" i="3"/>
  <c r="J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K132" i="3" s="1"/>
  <c r="H132" i="3"/>
  <c r="I132" i="3"/>
  <c r="F133" i="3"/>
  <c r="G133" i="3"/>
  <c r="K133" i="3" s="1"/>
  <c r="H133" i="3"/>
  <c r="I133" i="3"/>
  <c r="F134" i="3"/>
  <c r="G134" i="3"/>
  <c r="K134" i="3" s="1"/>
  <c r="H134" i="3"/>
  <c r="I134" i="3"/>
  <c r="F135" i="3"/>
  <c r="G135" i="3"/>
  <c r="K135" i="3" s="1"/>
  <c r="H135" i="3"/>
  <c r="I135" i="3"/>
  <c r="F136" i="3"/>
  <c r="G136" i="3"/>
  <c r="K136" i="3" s="1"/>
  <c r="H136" i="3"/>
  <c r="I136" i="3"/>
  <c r="F137" i="3"/>
  <c r="G137" i="3"/>
  <c r="K137" i="3" s="1"/>
  <c r="H137" i="3"/>
  <c r="I137" i="3"/>
  <c r="F138" i="3"/>
  <c r="G138" i="3"/>
  <c r="K138" i="3" s="1"/>
  <c r="H138" i="3"/>
  <c r="I138" i="3"/>
  <c r="F139" i="3"/>
  <c r="G139" i="3"/>
  <c r="K139" i="3" s="1"/>
  <c r="H139" i="3"/>
  <c r="I139" i="3"/>
  <c r="F140" i="3"/>
  <c r="G140" i="3"/>
  <c r="K140" i="3" s="1"/>
  <c r="H140" i="3"/>
  <c r="I140" i="3"/>
  <c r="F141" i="3"/>
  <c r="G141" i="3"/>
  <c r="K141" i="3" s="1"/>
  <c r="H141" i="3"/>
  <c r="I141" i="3"/>
  <c r="F142" i="3"/>
  <c r="G142" i="3"/>
  <c r="K142" i="3" s="1"/>
  <c r="H142" i="3"/>
  <c r="I142" i="3"/>
  <c r="F143" i="3"/>
  <c r="G143" i="3"/>
  <c r="K143" i="3" s="1"/>
  <c r="H143" i="3"/>
  <c r="I143" i="3"/>
  <c r="F144" i="3"/>
  <c r="G144" i="3"/>
  <c r="K144" i="3" s="1"/>
  <c r="H144" i="3"/>
  <c r="I144" i="3"/>
  <c r="F145" i="3"/>
  <c r="G145" i="3"/>
  <c r="K145" i="3" s="1"/>
  <c r="H145" i="3"/>
  <c r="I145" i="3"/>
  <c r="F146" i="3"/>
  <c r="G146" i="3"/>
  <c r="K146" i="3" s="1"/>
  <c r="H146" i="3"/>
  <c r="I146" i="3"/>
  <c r="F147" i="3"/>
  <c r="G147" i="3"/>
  <c r="K147" i="3" s="1"/>
  <c r="H147" i="3"/>
  <c r="I147" i="3"/>
  <c r="F148" i="3"/>
  <c r="G148" i="3"/>
  <c r="K148" i="3" s="1"/>
  <c r="H148" i="3"/>
  <c r="I148" i="3"/>
  <c r="F149" i="3"/>
  <c r="G149" i="3"/>
  <c r="K149" i="3" s="1"/>
  <c r="H149" i="3"/>
  <c r="I149" i="3"/>
  <c r="F150" i="3"/>
  <c r="G150" i="3"/>
  <c r="K150" i="3" s="1"/>
  <c r="H150" i="3"/>
  <c r="I150" i="3"/>
  <c r="F151" i="3"/>
  <c r="G151" i="3"/>
  <c r="K151" i="3" s="1"/>
  <c r="H151" i="3"/>
  <c r="I151" i="3"/>
  <c r="F152" i="3"/>
  <c r="G152" i="3"/>
  <c r="K152" i="3" s="1"/>
  <c r="H152" i="3"/>
  <c r="I152" i="3"/>
  <c r="F153" i="3"/>
  <c r="G153" i="3"/>
  <c r="K153" i="3" s="1"/>
  <c r="H153" i="3"/>
  <c r="I153" i="3"/>
  <c r="F154" i="3"/>
  <c r="G154" i="3"/>
  <c r="K154" i="3" s="1"/>
  <c r="H154" i="3"/>
  <c r="I154" i="3"/>
  <c r="F155" i="3"/>
  <c r="G155" i="3"/>
  <c r="K155" i="3" s="1"/>
  <c r="H155" i="3"/>
  <c r="I155" i="3"/>
  <c r="F156" i="3"/>
  <c r="G156" i="3"/>
  <c r="K156" i="3" s="1"/>
  <c r="H156" i="3"/>
  <c r="I156" i="3"/>
  <c r="F157" i="3"/>
  <c r="G157" i="3"/>
  <c r="K157" i="3" s="1"/>
  <c r="H157" i="3"/>
  <c r="I157" i="3"/>
  <c r="F158" i="3"/>
  <c r="G158" i="3"/>
  <c r="K158" i="3" s="1"/>
  <c r="H158" i="3"/>
  <c r="I158" i="3"/>
  <c r="F159" i="3"/>
  <c r="G159" i="3"/>
  <c r="K159" i="3" s="1"/>
  <c r="H159" i="3"/>
  <c r="I159" i="3"/>
  <c r="F160" i="3"/>
  <c r="G160" i="3"/>
  <c r="K160" i="3" s="1"/>
  <c r="H160" i="3"/>
  <c r="I160" i="3"/>
  <c r="F161" i="3"/>
  <c r="G161" i="3"/>
  <c r="K161" i="3" s="1"/>
  <c r="H161" i="3"/>
  <c r="I161" i="3"/>
  <c r="F162" i="3"/>
  <c r="G162" i="3"/>
  <c r="K162" i="3" s="1"/>
  <c r="H162" i="3"/>
  <c r="I162" i="3"/>
  <c r="F163" i="3"/>
  <c r="G163" i="3"/>
  <c r="K163" i="3" s="1"/>
  <c r="H163" i="3"/>
  <c r="I163" i="3"/>
  <c r="F164" i="3"/>
  <c r="G164" i="3"/>
  <c r="K164" i="3" s="1"/>
  <c r="H164" i="3"/>
  <c r="I164" i="3"/>
  <c r="F165" i="3"/>
  <c r="G165" i="3"/>
  <c r="K165" i="3" s="1"/>
  <c r="H165" i="3"/>
  <c r="I165" i="3"/>
  <c r="F166" i="3"/>
  <c r="G166" i="3"/>
  <c r="K166" i="3" s="1"/>
  <c r="H166" i="3"/>
  <c r="I166" i="3"/>
  <c r="F167" i="3"/>
  <c r="G167" i="3"/>
  <c r="K167" i="3" s="1"/>
  <c r="H167" i="3"/>
  <c r="I167" i="3"/>
  <c r="F168" i="3"/>
  <c r="G168" i="3"/>
  <c r="K168" i="3" s="1"/>
  <c r="H168" i="3"/>
  <c r="I168" i="3"/>
  <c r="F169" i="3"/>
  <c r="G169" i="3"/>
  <c r="K169" i="3" s="1"/>
  <c r="H169" i="3"/>
  <c r="I169" i="3"/>
  <c r="F170" i="3"/>
  <c r="G170" i="3"/>
  <c r="K170" i="3" s="1"/>
  <c r="H170" i="3"/>
  <c r="I170" i="3"/>
  <c r="F171" i="3"/>
  <c r="G171" i="3"/>
  <c r="K171" i="3" s="1"/>
  <c r="H171" i="3"/>
  <c r="I171" i="3"/>
  <c r="F172" i="3"/>
  <c r="G172" i="3"/>
  <c r="K172" i="3" s="1"/>
  <c r="H172" i="3"/>
  <c r="I172" i="3"/>
  <c r="F173" i="3"/>
  <c r="G173" i="3"/>
  <c r="K173" i="3" s="1"/>
  <c r="H173" i="3"/>
  <c r="I173" i="3"/>
  <c r="F174" i="3"/>
  <c r="G174" i="3"/>
  <c r="K174" i="3" s="1"/>
  <c r="H174" i="3"/>
  <c r="I174" i="3"/>
  <c r="F175" i="3"/>
  <c r="G175" i="3"/>
  <c r="K175" i="3" s="1"/>
  <c r="H175" i="3"/>
  <c r="I175" i="3"/>
  <c r="F176" i="3"/>
  <c r="G176" i="3"/>
  <c r="K176" i="3" s="1"/>
  <c r="H176" i="3"/>
  <c r="I176" i="3"/>
  <c r="F177" i="3"/>
  <c r="G177" i="3"/>
  <c r="K177" i="3" s="1"/>
  <c r="H177" i="3"/>
  <c r="I177" i="3"/>
  <c r="F178" i="3"/>
  <c r="G178" i="3"/>
  <c r="K178" i="3" s="1"/>
  <c r="H178" i="3"/>
  <c r="I178" i="3"/>
  <c r="F179" i="3"/>
  <c r="G179" i="3"/>
  <c r="K179" i="3" s="1"/>
  <c r="H179" i="3"/>
  <c r="I179" i="3"/>
  <c r="F180" i="3"/>
  <c r="G180" i="3"/>
  <c r="K180" i="3" s="1"/>
  <c r="H180" i="3"/>
  <c r="I180" i="3"/>
  <c r="F181" i="3"/>
  <c r="G181" i="3"/>
  <c r="K181" i="3" s="1"/>
  <c r="H181" i="3"/>
  <c r="I181" i="3"/>
  <c r="F182" i="3"/>
  <c r="G182" i="3"/>
  <c r="K182" i="3" s="1"/>
  <c r="H182" i="3"/>
  <c r="I182" i="3"/>
  <c r="F183" i="3"/>
  <c r="G183" i="3"/>
  <c r="K183" i="3" s="1"/>
  <c r="H183" i="3"/>
  <c r="I183" i="3"/>
  <c r="F184" i="3"/>
  <c r="G184" i="3"/>
  <c r="K184" i="3" s="1"/>
  <c r="H184" i="3"/>
  <c r="I184" i="3"/>
  <c r="F185" i="3"/>
  <c r="G185" i="3"/>
  <c r="K185" i="3" s="1"/>
  <c r="H185" i="3"/>
  <c r="I185" i="3"/>
  <c r="F186" i="3"/>
  <c r="G186" i="3"/>
  <c r="K186" i="3" s="1"/>
  <c r="H186" i="3"/>
  <c r="I186" i="3"/>
  <c r="F187" i="3"/>
  <c r="G187" i="3"/>
  <c r="K187" i="3" s="1"/>
  <c r="H187" i="3"/>
  <c r="I187" i="3"/>
  <c r="F188" i="3"/>
  <c r="G188" i="3"/>
  <c r="K188" i="3" s="1"/>
  <c r="H188" i="3"/>
  <c r="I188" i="3"/>
  <c r="F189" i="3"/>
  <c r="G189" i="3"/>
  <c r="K189" i="3" s="1"/>
  <c r="H189" i="3"/>
  <c r="I189" i="3"/>
  <c r="F190" i="3"/>
  <c r="G190" i="3"/>
  <c r="K190" i="3" s="1"/>
  <c r="H190" i="3"/>
  <c r="I190" i="3"/>
  <c r="F191" i="3"/>
  <c r="G191" i="3"/>
  <c r="K191" i="3" s="1"/>
  <c r="H191" i="3"/>
  <c r="I191" i="3"/>
  <c r="F192" i="3"/>
  <c r="G192" i="3"/>
  <c r="K192" i="3" s="1"/>
  <c r="H192" i="3"/>
  <c r="I192" i="3"/>
  <c r="F193" i="3"/>
  <c r="G193" i="3"/>
  <c r="K193" i="3" s="1"/>
  <c r="H193" i="3"/>
  <c r="I193" i="3"/>
  <c r="F194" i="3"/>
  <c r="G194" i="3"/>
  <c r="K194" i="3" s="1"/>
  <c r="H194" i="3"/>
  <c r="I194" i="3"/>
  <c r="F195" i="3"/>
  <c r="G195" i="3"/>
  <c r="K195" i="3" s="1"/>
  <c r="H195" i="3"/>
  <c r="I195" i="3"/>
  <c r="F196" i="3"/>
  <c r="G196" i="3"/>
  <c r="K196" i="3" s="1"/>
  <c r="H196" i="3"/>
  <c r="I196" i="3"/>
  <c r="F197" i="3"/>
  <c r="G197" i="3"/>
  <c r="K197" i="3" s="1"/>
  <c r="H197" i="3"/>
  <c r="I197" i="3"/>
  <c r="F198" i="3"/>
  <c r="G198" i="3"/>
  <c r="K198" i="3" s="1"/>
  <c r="H198" i="3"/>
  <c r="I198" i="3"/>
  <c r="F199" i="3"/>
  <c r="G199" i="3"/>
  <c r="K199" i="3" s="1"/>
  <c r="H199" i="3"/>
  <c r="I199" i="3"/>
  <c r="F200" i="3"/>
  <c r="G200" i="3"/>
  <c r="K200" i="3" s="1"/>
  <c r="H200" i="3"/>
  <c r="I200" i="3"/>
  <c r="F201" i="3"/>
  <c r="G201" i="3"/>
  <c r="K201" i="3" s="1"/>
  <c r="H201" i="3"/>
  <c r="I201" i="3"/>
  <c r="F202" i="3"/>
  <c r="G202" i="3"/>
  <c r="K202" i="3" s="1"/>
  <c r="H202" i="3"/>
  <c r="I202" i="3"/>
  <c r="F203" i="3"/>
  <c r="G203" i="3"/>
  <c r="K203" i="3" s="1"/>
  <c r="H203" i="3"/>
  <c r="I203" i="3"/>
  <c r="F204" i="3"/>
  <c r="G204" i="3"/>
  <c r="K204" i="3" s="1"/>
  <c r="H204" i="3"/>
  <c r="I204" i="3"/>
  <c r="F205" i="3"/>
  <c r="G205" i="3"/>
  <c r="K205" i="3" s="1"/>
  <c r="H205" i="3"/>
  <c r="I205" i="3"/>
  <c r="F206" i="3"/>
  <c r="G206" i="3"/>
  <c r="K206" i="3" s="1"/>
  <c r="H206" i="3"/>
  <c r="I206" i="3"/>
  <c r="F207" i="3"/>
  <c r="G207" i="3"/>
  <c r="K207" i="3" s="1"/>
  <c r="H207" i="3"/>
  <c r="I207" i="3"/>
  <c r="F208" i="3"/>
  <c r="G208" i="3"/>
  <c r="K208" i="3" s="1"/>
  <c r="H208" i="3"/>
  <c r="I208" i="3"/>
  <c r="F209" i="3"/>
  <c r="G209" i="3"/>
  <c r="K209" i="3" s="1"/>
  <c r="H209" i="3"/>
  <c r="I209" i="3"/>
  <c r="F210" i="3"/>
  <c r="G210" i="3"/>
  <c r="K210" i="3" s="1"/>
  <c r="H210" i="3"/>
  <c r="I210" i="3"/>
  <c r="F211" i="3"/>
  <c r="G211" i="3"/>
  <c r="K211" i="3" s="1"/>
  <c r="H211" i="3"/>
  <c r="I211" i="3"/>
  <c r="F212" i="3"/>
  <c r="G212" i="3"/>
  <c r="K212" i="3" s="1"/>
  <c r="H212" i="3"/>
  <c r="I212" i="3"/>
  <c r="F213" i="3"/>
  <c r="G213" i="3"/>
  <c r="K213" i="3" s="1"/>
  <c r="H213" i="3"/>
  <c r="I213" i="3"/>
  <c r="F214" i="3"/>
  <c r="G214" i="3"/>
  <c r="K214" i="3" s="1"/>
  <c r="H214" i="3"/>
  <c r="I214" i="3"/>
  <c r="F215" i="3"/>
  <c r="G215" i="3"/>
  <c r="K215" i="3" s="1"/>
  <c r="H215" i="3"/>
  <c r="I215" i="3"/>
  <c r="F216" i="3"/>
  <c r="G216" i="3"/>
  <c r="K216" i="3" s="1"/>
  <c r="H216" i="3"/>
  <c r="I216" i="3"/>
  <c r="F217" i="3"/>
  <c r="G217" i="3"/>
  <c r="K217" i="3" s="1"/>
  <c r="H217" i="3"/>
  <c r="I217" i="3"/>
  <c r="F218" i="3"/>
  <c r="G218" i="3"/>
  <c r="K218" i="3" s="1"/>
  <c r="H218" i="3"/>
  <c r="I218" i="3"/>
  <c r="F219" i="3"/>
  <c r="G219" i="3"/>
  <c r="K219" i="3" s="1"/>
  <c r="H219" i="3"/>
  <c r="I219" i="3"/>
  <c r="F220" i="3"/>
  <c r="G220" i="3"/>
  <c r="K220" i="3" s="1"/>
  <c r="H220" i="3"/>
  <c r="I220" i="3"/>
  <c r="F221" i="3"/>
  <c r="G221" i="3"/>
  <c r="K221" i="3" s="1"/>
  <c r="H221" i="3"/>
  <c r="I221" i="3"/>
  <c r="F222" i="3"/>
  <c r="G222" i="3"/>
  <c r="K222" i="3" s="1"/>
  <c r="H222" i="3"/>
  <c r="I222" i="3"/>
  <c r="F223" i="3"/>
  <c r="G223" i="3"/>
  <c r="K223" i="3" s="1"/>
  <c r="H223" i="3"/>
  <c r="I223" i="3"/>
  <c r="F224" i="3"/>
  <c r="G224" i="3"/>
  <c r="K224" i="3" s="1"/>
  <c r="H224" i="3"/>
  <c r="I224" i="3"/>
  <c r="F225" i="3"/>
  <c r="G225" i="3"/>
  <c r="K225" i="3" s="1"/>
  <c r="H225" i="3"/>
  <c r="I225" i="3"/>
  <c r="F226" i="3"/>
  <c r="G226" i="3"/>
  <c r="K226" i="3" s="1"/>
  <c r="H226" i="3"/>
  <c r="I226" i="3"/>
  <c r="F227" i="3"/>
  <c r="G227" i="3"/>
  <c r="K227" i="3" s="1"/>
  <c r="H227" i="3"/>
  <c r="I227" i="3"/>
  <c r="F228" i="3"/>
  <c r="G228" i="3"/>
  <c r="K228" i="3" s="1"/>
  <c r="H228" i="3"/>
  <c r="I228" i="3"/>
  <c r="F229" i="3"/>
  <c r="G229" i="3"/>
  <c r="K229" i="3" s="1"/>
  <c r="H229" i="3"/>
  <c r="I229" i="3"/>
  <c r="F230" i="3"/>
  <c r="G230" i="3"/>
  <c r="K230" i="3" s="1"/>
  <c r="H230" i="3"/>
  <c r="I230" i="3"/>
  <c r="F231" i="3"/>
  <c r="G231" i="3"/>
  <c r="K231" i="3" s="1"/>
  <c r="H231" i="3"/>
  <c r="I231" i="3"/>
  <c r="F232" i="3"/>
  <c r="G232" i="3"/>
  <c r="K232" i="3" s="1"/>
  <c r="H232" i="3"/>
  <c r="I232" i="3"/>
  <c r="F233" i="3"/>
  <c r="G233" i="3"/>
  <c r="K233" i="3" s="1"/>
  <c r="H233" i="3"/>
  <c r="I233" i="3"/>
  <c r="F234" i="3"/>
  <c r="G234" i="3"/>
  <c r="K234" i="3" s="1"/>
  <c r="H234" i="3"/>
  <c r="I234" i="3"/>
  <c r="F235" i="3"/>
  <c r="G235" i="3"/>
  <c r="K235" i="3" s="1"/>
  <c r="H235" i="3"/>
  <c r="I235" i="3"/>
  <c r="F236" i="3"/>
  <c r="G236" i="3"/>
  <c r="K236" i="3" s="1"/>
  <c r="H236" i="3"/>
  <c r="I236" i="3"/>
  <c r="F237" i="3"/>
  <c r="G237" i="3"/>
  <c r="K237" i="3" s="1"/>
  <c r="H237" i="3"/>
  <c r="I237" i="3"/>
  <c r="F238" i="3"/>
  <c r="G238" i="3"/>
  <c r="K238" i="3" s="1"/>
  <c r="H238" i="3"/>
  <c r="I238" i="3"/>
  <c r="F239" i="3"/>
  <c r="G239" i="3"/>
  <c r="K239" i="3" s="1"/>
  <c r="H239" i="3"/>
  <c r="I239" i="3"/>
  <c r="F240" i="3"/>
  <c r="G240" i="3"/>
  <c r="K240" i="3" s="1"/>
  <c r="H240" i="3"/>
  <c r="I240" i="3"/>
  <c r="F241" i="3"/>
  <c r="G241" i="3"/>
  <c r="K241" i="3" s="1"/>
  <c r="H241" i="3"/>
  <c r="I241" i="3"/>
  <c r="F242" i="3"/>
  <c r="G242" i="3"/>
  <c r="K242" i="3" s="1"/>
  <c r="H242" i="3"/>
  <c r="I242" i="3"/>
  <c r="F243" i="3"/>
  <c r="G243" i="3"/>
  <c r="K243" i="3" s="1"/>
  <c r="H243" i="3"/>
  <c r="I243" i="3"/>
  <c r="F244" i="3"/>
  <c r="G244" i="3"/>
  <c r="K244" i="3" s="1"/>
  <c r="H244" i="3"/>
  <c r="I244" i="3"/>
  <c r="F245" i="3"/>
  <c r="G245" i="3"/>
  <c r="K245" i="3" s="1"/>
  <c r="H245" i="3"/>
  <c r="I245" i="3"/>
  <c r="F246" i="3"/>
  <c r="G246" i="3"/>
  <c r="K246" i="3" s="1"/>
  <c r="H246" i="3"/>
  <c r="I246" i="3"/>
  <c r="F247" i="3"/>
  <c r="G247" i="3"/>
  <c r="K247" i="3" s="1"/>
  <c r="H247" i="3"/>
  <c r="I247" i="3"/>
  <c r="F248" i="3"/>
  <c r="G248" i="3"/>
  <c r="K248" i="3" s="1"/>
  <c r="H248" i="3"/>
  <c r="I248" i="3"/>
  <c r="F249" i="3"/>
  <c r="G249" i="3"/>
  <c r="K249" i="3" s="1"/>
  <c r="H249" i="3"/>
  <c r="I249" i="3"/>
  <c r="F250" i="3"/>
  <c r="G250" i="3"/>
  <c r="K250" i="3" s="1"/>
  <c r="H250" i="3"/>
  <c r="I250" i="3"/>
  <c r="F251" i="3"/>
  <c r="G251" i="3"/>
  <c r="K251" i="3" s="1"/>
  <c r="H251" i="3"/>
  <c r="I251" i="3"/>
  <c r="F252" i="3"/>
  <c r="G252" i="3"/>
  <c r="K252" i="3" s="1"/>
  <c r="H252" i="3"/>
  <c r="I252" i="3"/>
  <c r="F253" i="3"/>
  <c r="G253" i="3"/>
  <c r="K253" i="3" s="1"/>
  <c r="H253" i="3"/>
  <c r="I253" i="3"/>
  <c r="F254" i="3"/>
  <c r="G254" i="3"/>
  <c r="K254" i="3" s="1"/>
  <c r="H254" i="3"/>
  <c r="I254" i="3"/>
  <c r="F255" i="3"/>
  <c r="G255" i="3"/>
  <c r="K255" i="3" s="1"/>
  <c r="H255" i="3"/>
  <c r="I255" i="3"/>
  <c r="F256" i="3"/>
  <c r="G256" i="3"/>
  <c r="K256" i="3" s="1"/>
  <c r="H256" i="3"/>
  <c r="I256" i="3"/>
  <c r="F257" i="3"/>
  <c r="G257" i="3"/>
  <c r="K257" i="3" s="1"/>
  <c r="H257" i="3"/>
  <c r="I257" i="3"/>
  <c r="F258" i="3"/>
  <c r="G258" i="3"/>
  <c r="K258" i="3" s="1"/>
  <c r="H258" i="3"/>
  <c r="I258" i="3"/>
  <c r="F259" i="3"/>
  <c r="G259" i="3"/>
  <c r="K259" i="3" s="1"/>
  <c r="H259" i="3"/>
  <c r="I259" i="3"/>
  <c r="F260" i="3"/>
  <c r="G260" i="3"/>
  <c r="K260" i="3" s="1"/>
  <c r="H260" i="3"/>
  <c r="I260" i="3"/>
  <c r="F261" i="3"/>
  <c r="G261" i="3"/>
  <c r="K261" i="3" s="1"/>
  <c r="H261" i="3"/>
  <c r="I261" i="3"/>
  <c r="F262" i="3"/>
  <c r="G262" i="3"/>
  <c r="K262" i="3" s="1"/>
  <c r="H262" i="3"/>
  <c r="I262" i="3"/>
  <c r="F263" i="3"/>
  <c r="G263" i="3"/>
  <c r="K263" i="3" s="1"/>
  <c r="H263" i="3"/>
  <c r="I263" i="3"/>
  <c r="F264" i="3"/>
  <c r="G264" i="3"/>
  <c r="K264" i="3" s="1"/>
  <c r="H264" i="3"/>
  <c r="I264" i="3"/>
  <c r="F265" i="3"/>
  <c r="G265" i="3"/>
  <c r="K265" i="3" s="1"/>
  <c r="H265" i="3"/>
  <c r="I265" i="3"/>
  <c r="F266" i="3"/>
  <c r="G266" i="3"/>
  <c r="K266" i="3" s="1"/>
  <c r="H266" i="3"/>
  <c r="I266" i="3"/>
  <c r="F267" i="3"/>
  <c r="G267" i="3"/>
  <c r="K267" i="3" s="1"/>
  <c r="H267" i="3"/>
  <c r="I267" i="3"/>
  <c r="F268" i="3"/>
  <c r="G268" i="3"/>
  <c r="K268" i="3" s="1"/>
  <c r="H268" i="3"/>
  <c r="I268" i="3"/>
  <c r="F269" i="3"/>
  <c r="G269" i="3"/>
  <c r="K269" i="3" s="1"/>
  <c r="H269" i="3"/>
  <c r="I269" i="3"/>
  <c r="F270" i="3"/>
  <c r="G270" i="3"/>
  <c r="K270" i="3" s="1"/>
  <c r="H270" i="3"/>
  <c r="I270" i="3"/>
  <c r="F3" i="3"/>
  <c r="J3" i="3"/>
  <c r="I3" i="3"/>
  <c r="H3" i="3"/>
  <c r="G3" i="3"/>
  <c r="I3" i="2"/>
  <c r="J3" i="2" s="1"/>
  <c r="H3" i="2"/>
  <c r="G3" i="2"/>
  <c r="F3" i="2"/>
  <c r="K211" i="2" l="1"/>
  <c r="K120" i="2"/>
  <c r="K18" i="2"/>
  <c r="K98" i="3"/>
  <c r="K50" i="3"/>
  <c r="K112" i="2"/>
  <c r="K10" i="2"/>
  <c r="K26" i="4"/>
  <c r="K74" i="4"/>
  <c r="K142" i="2"/>
  <c r="K63" i="2"/>
  <c r="K19" i="4"/>
  <c r="K104" i="2"/>
  <c r="K36" i="2"/>
  <c r="K55" i="2"/>
  <c r="K62" i="3"/>
  <c r="K96" i="2"/>
  <c r="K28" i="2"/>
  <c r="K14" i="4"/>
  <c r="K62" i="4"/>
  <c r="K7" i="4"/>
  <c r="K152" i="2"/>
  <c r="K88" i="2"/>
  <c r="K20" i="2"/>
  <c r="K148" i="2"/>
  <c r="K118" i="2"/>
  <c r="K103" i="2"/>
  <c r="K39" i="2"/>
  <c r="K49" i="4"/>
  <c r="K183" i="4"/>
  <c r="K231" i="4"/>
  <c r="K160" i="2"/>
  <c r="K74" i="3"/>
  <c r="K26" i="3"/>
  <c r="K80" i="2"/>
  <c r="K12" i="2"/>
  <c r="K50" i="4"/>
  <c r="K98" i="4"/>
  <c r="K47" i="2"/>
  <c r="K95" i="2"/>
  <c r="K31" i="2"/>
  <c r="K166" i="2"/>
  <c r="K72" i="2"/>
  <c r="K34" i="2"/>
  <c r="K4" i="2"/>
  <c r="K87" i="2"/>
  <c r="K23" i="2"/>
  <c r="K26" i="2"/>
  <c r="K38" i="4"/>
  <c r="K86" i="4"/>
  <c r="K114" i="4"/>
  <c r="K162" i="4"/>
  <c r="K79" i="2"/>
  <c r="K15" i="2"/>
  <c r="K31" i="4"/>
  <c r="K146" i="4"/>
  <c r="K44" i="3"/>
  <c r="K32" i="3"/>
  <c r="K20" i="3"/>
  <c r="K8" i="3"/>
  <c r="K34" i="3"/>
  <c r="K22" i="3"/>
  <c r="K10" i="3"/>
  <c r="K96" i="3"/>
  <c r="K84" i="3"/>
  <c r="K72" i="3"/>
  <c r="K60" i="3"/>
  <c r="K48" i="3"/>
  <c r="K36" i="3"/>
  <c r="K24" i="3"/>
  <c r="K12" i="3"/>
  <c r="K14" i="3"/>
  <c r="K33" i="3"/>
  <c r="K21" i="3"/>
  <c r="K9" i="3"/>
  <c r="K40" i="3"/>
  <c r="K28" i="3"/>
  <c r="K16" i="3"/>
  <c r="K4" i="3"/>
  <c r="K42" i="3"/>
  <c r="K30" i="3"/>
  <c r="K18" i="3"/>
  <c r="K6" i="3"/>
  <c r="K97" i="3"/>
  <c r="K85" i="3"/>
  <c r="K73" i="3"/>
  <c r="K61" i="3"/>
  <c r="K49" i="3"/>
  <c r="K37" i="3"/>
  <c r="K25" i="3"/>
  <c r="K13" i="3"/>
  <c r="S3" i="5"/>
  <c r="M82" i="5"/>
  <c r="M83" i="5" s="1"/>
  <c r="M84" i="5" s="1"/>
  <c r="M85" i="5" s="1"/>
  <c r="M86" i="5" s="1"/>
  <c r="M87" i="5" s="1"/>
  <c r="M88" i="5" s="1"/>
  <c r="M89" i="5" s="1"/>
  <c r="M90" i="5" s="1"/>
  <c r="M91" i="5" s="1"/>
  <c r="S5" i="5"/>
  <c r="S6" i="5"/>
  <c r="R7" i="5"/>
  <c r="S4" i="5"/>
  <c r="K263" i="2"/>
  <c r="K255" i="2"/>
  <c r="K247" i="2"/>
  <c r="K239" i="2"/>
  <c r="K231" i="2"/>
  <c r="K223" i="2"/>
  <c r="K144" i="2"/>
  <c r="K128" i="2"/>
  <c r="K117" i="2"/>
  <c r="K109" i="2"/>
  <c r="K101" i="2"/>
  <c r="K93" i="2"/>
  <c r="K85" i="2"/>
  <c r="K77" i="2"/>
  <c r="K69" i="2"/>
  <c r="K61" i="2"/>
  <c r="K53" i="2"/>
  <c r="K45" i="2"/>
  <c r="K37" i="2"/>
  <c r="K29" i="2"/>
  <c r="K21" i="2"/>
  <c r="K13" i="2"/>
  <c r="K5" i="2"/>
  <c r="K215" i="2"/>
  <c r="K207" i="2"/>
  <c r="K164" i="2"/>
  <c r="K154" i="2"/>
  <c r="K268" i="2"/>
  <c r="K260" i="2"/>
  <c r="K252" i="2"/>
  <c r="K244" i="2"/>
  <c r="K236" i="2"/>
  <c r="K228" i="2"/>
  <c r="K220" i="2"/>
  <c r="K212" i="2"/>
  <c r="K204" i="2"/>
  <c r="K196" i="2"/>
  <c r="K188" i="2"/>
  <c r="K180" i="2"/>
  <c r="K136" i="2"/>
  <c r="K156" i="2"/>
  <c r="K270" i="2"/>
  <c r="K262" i="2"/>
  <c r="K254" i="2"/>
  <c r="K246" i="2"/>
  <c r="K238" i="2"/>
  <c r="K230" i="2"/>
  <c r="K222" i="2"/>
  <c r="K214" i="2"/>
  <c r="K206" i="2"/>
  <c r="K198" i="2"/>
  <c r="K190" i="2"/>
  <c r="K182" i="2"/>
  <c r="K174" i="2"/>
  <c r="K140" i="2"/>
  <c r="K52" i="2"/>
  <c r="K44" i="2"/>
  <c r="K267" i="2"/>
  <c r="K259" i="2"/>
  <c r="K251" i="2"/>
  <c r="K243" i="2"/>
  <c r="K235" i="2"/>
  <c r="K227" i="2"/>
  <c r="K219" i="2"/>
  <c r="K102" i="2"/>
  <c r="K94" i="2"/>
  <c r="K86" i="2"/>
  <c r="K78" i="2"/>
  <c r="K70" i="2"/>
  <c r="K264" i="2"/>
  <c r="K256" i="2"/>
  <c r="K248" i="2"/>
  <c r="K240" i="2"/>
  <c r="K232" i="2"/>
  <c r="K224" i="2"/>
  <c r="K216" i="2"/>
  <c r="K208" i="2"/>
  <c r="K200" i="2"/>
  <c r="K192" i="2"/>
  <c r="K184" i="2"/>
  <c r="K176" i="2"/>
  <c r="K168" i="2"/>
  <c r="K150" i="2"/>
  <c r="K126" i="2"/>
  <c r="K266" i="2"/>
  <c r="K258" i="2"/>
  <c r="K250" i="2"/>
  <c r="K242" i="2"/>
  <c r="K234" i="2"/>
  <c r="K226" i="2"/>
  <c r="K218" i="2"/>
  <c r="K210" i="2"/>
  <c r="K202" i="2"/>
  <c r="K194" i="2"/>
  <c r="K186" i="2"/>
  <c r="K178" i="2"/>
  <c r="K170" i="2"/>
  <c r="K191" i="4"/>
  <c r="K203" i="4"/>
  <c r="K215" i="4"/>
  <c r="K227" i="4"/>
  <c r="K239" i="4"/>
  <c r="K251" i="4"/>
  <c r="K263" i="4"/>
  <c r="K8" i="4"/>
  <c r="K20" i="4"/>
  <c r="K32" i="4"/>
  <c r="K44" i="4"/>
  <c r="K56" i="4"/>
  <c r="K68" i="4"/>
  <c r="K80" i="4"/>
  <c r="K92" i="4"/>
  <c r="K104" i="4"/>
  <c r="K108" i="4"/>
  <c r="K166" i="4"/>
  <c r="K170" i="4"/>
  <c r="K152" i="4"/>
  <c r="K156" i="4"/>
  <c r="K138" i="4"/>
  <c r="K142" i="4"/>
  <c r="K116" i="4"/>
  <c r="K135" i="4"/>
  <c r="K260" i="4"/>
  <c r="K61" i="4"/>
  <c r="K73" i="4"/>
  <c r="K85" i="4"/>
  <c r="K97" i="4"/>
  <c r="K109" i="4"/>
  <c r="K124" i="4"/>
  <c r="K270" i="4"/>
  <c r="K158" i="4"/>
  <c r="K4" i="4"/>
  <c r="K16" i="4"/>
  <c r="K28" i="4"/>
  <c r="K40" i="4"/>
  <c r="K52" i="4"/>
  <c r="K64" i="4"/>
  <c r="K76" i="4"/>
  <c r="K88" i="4"/>
  <c r="K100" i="4"/>
  <c r="K130" i="4"/>
  <c r="K144" i="4"/>
  <c r="K182" i="4"/>
  <c r="K194" i="4"/>
  <c r="K206" i="4"/>
  <c r="K218" i="4"/>
  <c r="K230" i="4"/>
  <c r="K242" i="4"/>
  <c r="K254" i="4"/>
  <c r="K266" i="4"/>
  <c r="K102" i="4"/>
  <c r="K149" i="4"/>
  <c r="K177" i="4"/>
  <c r="K192" i="4"/>
  <c r="K204" i="4"/>
  <c r="K216" i="4"/>
  <c r="K228" i="4"/>
  <c r="K240" i="4"/>
  <c r="K252" i="4"/>
  <c r="K261" i="4"/>
  <c r="K264" i="4"/>
  <c r="K11" i="4"/>
  <c r="K23" i="4"/>
  <c r="K35" i="4"/>
  <c r="K47" i="4"/>
  <c r="K59" i="4"/>
  <c r="K71" i="4"/>
  <c r="K83" i="4"/>
  <c r="K95" i="4"/>
  <c r="K110" i="4"/>
  <c r="K133" i="4"/>
  <c r="K140" i="4"/>
  <c r="K154" i="4"/>
  <c r="K168" i="4"/>
  <c r="K180" i="4"/>
  <c r="K12" i="4"/>
  <c r="K24" i="4"/>
  <c r="K36" i="4"/>
  <c r="K48" i="4"/>
  <c r="K60" i="4"/>
  <c r="K72" i="4"/>
  <c r="K84" i="4"/>
  <c r="K96" i="4"/>
  <c r="K112" i="4"/>
  <c r="K126" i="4"/>
  <c r="K159" i="4"/>
  <c r="K178" i="4"/>
  <c r="K259" i="4"/>
  <c r="K262" i="4"/>
  <c r="K9" i="4"/>
  <c r="K21" i="4"/>
  <c r="K33" i="4"/>
  <c r="K45" i="4"/>
  <c r="K57" i="4"/>
  <c r="K69" i="4"/>
  <c r="K81" i="4"/>
  <c r="K93" i="4"/>
  <c r="K134" i="4"/>
  <c r="K148" i="4"/>
  <c r="K10" i="4"/>
  <c r="K22" i="4"/>
  <c r="K34" i="4"/>
  <c r="K46" i="4"/>
  <c r="K58" i="4"/>
  <c r="K70" i="4"/>
  <c r="K82" i="4"/>
  <c r="K94" i="4"/>
  <c r="K136" i="4"/>
  <c r="K157" i="4"/>
  <c r="K164" i="4"/>
  <c r="K173" i="4"/>
  <c r="K43" i="4"/>
  <c r="K55" i="4"/>
  <c r="K67" i="4"/>
  <c r="K79" i="4"/>
  <c r="K91" i="4"/>
  <c r="K150" i="4"/>
  <c r="K176" i="4"/>
  <c r="K5" i="4"/>
  <c r="K17" i="4"/>
  <c r="K29" i="4"/>
  <c r="K41" i="4"/>
  <c r="K53" i="4"/>
  <c r="K65" i="4"/>
  <c r="K77" i="4"/>
  <c r="K89" i="4"/>
  <c r="K101" i="4"/>
  <c r="K120" i="4"/>
  <c r="K160" i="4"/>
  <c r="K6" i="4"/>
  <c r="K18" i="4"/>
  <c r="K30" i="4"/>
  <c r="K42" i="4"/>
  <c r="K54" i="4"/>
  <c r="K66" i="4"/>
  <c r="K78" i="4"/>
  <c r="K90" i="4"/>
  <c r="K106" i="4"/>
  <c r="K118" i="4"/>
  <c r="K128" i="4"/>
  <c r="K132" i="4"/>
  <c r="K153" i="4"/>
  <c r="K181" i="4"/>
  <c r="K184" i="4"/>
  <c r="K193" i="4"/>
  <c r="K205" i="4"/>
  <c r="K217" i="4"/>
  <c r="K229" i="4"/>
  <c r="K241" i="4"/>
  <c r="K253" i="4"/>
  <c r="K256" i="4"/>
  <c r="K265" i="4"/>
  <c r="K268" i="4"/>
  <c r="K3" i="4"/>
  <c r="K15" i="4"/>
  <c r="K27" i="4"/>
  <c r="K39" i="4"/>
  <c r="K51" i="4"/>
  <c r="K63" i="4"/>
  <c r="K75" i="4"/>
  <c r="K87" i="4"/>
  <c r="K99" i="4"/>
  <c r="K111" i="4"/>
  <c r="K125" i="4"/>
  <c r="K123" i="4"/>
  <c r="K147" i="4"/>
  <c r="K171" i="4"/>
  <c r="K121" i="4"/>
  <c r="K145" i="4"/>
  <c r="K169" i="4"/>
  <c r="K189" i="4"/>
  <c r="K201" i="4"/>
  <c r="K213" i="4"/>
  <c r="K225" i="4"/>
  <c r="K237" i="4"/>
  <c r="K249" i="4"/>
  <c r="K119" i="4"/>
  <c r="K143" i="4"/>
  <c r="K167" i="4"/>
  <c r="K117" i="4"/>
  <c r="K141" i="4"/>
  <c r="K165" i="4"/>
  <c r="K187" i="4"/>
  <c r="K190" i="4"/>
  <c r="K199" i="4"/>
  <c r="K202" i="4"/>
  <c r="K211" i="4"/>
  <c r="K214" i="4"/>
  <c r="K223" i="4"/>
  <c r="K226" i="4"/>
  <c r="K235" i="4"/>
  <c r="K238" i="4"/>
  <c r="K247" i="4"/>
  <c r="K250" i="4"/>
  <c r="K115" i="4"/>
  <c r="K139" i="4"/>
  <c r="K163" i="4"/>
  <c r="K113" i="4"/>
  <c r="K137" i="4"/>
  <c r="K161" i="4"/>
  <c r="K185" i="4"/>
  <c r="K188" i="4"/>
  <c r="K197" i="4"/>
  <c r="K200" i="4"/>
  <c r="K209" i="4"/>
  <c r="K212" i="4"/>
  <c r="K221" i="4"/>
  <c r="K224" i="4"/>
  <c r="K233" i="4"/>
  <c r="K236" i="4"/>
  <c r="K245" i="4"/>
  <c r="K248" i="4"/>
  <c r="K257" i="4"/>
  <c r="K269" i="4"/>
  <c r="K186" i="4"/>
  <c r="K198" i="4"/>
  <c r="K210" i="4"/>
  <c r="K222" i="4"/>
  <c r="K234" i="4"/>
  <c r="K246" i="4"/>
  <c r="K107" i="4"/>
  <c r="K131" i="4"/>
  <c r="K155" i="4"/>
  <c r="K179" i="4"/>
  <c r="K105" i="4"/>
  <c r="K129" i="4"/>
  <c r="K196" i="4"/>
  <c r="K208" i="4"/>
  <c r="K220" i="4"/>
  <c r="K232" i="4"/>
  <c r="K244" i="4"/>
  <c r="K103" i="4"/>
  <c r="K127" i="4"/>
  <c r="K151" i="4"/>
  <c r="K175" i="4"/>
  <c r="K269" i="2"/>
  <c r="K261" i="2"/>
  <c r="K253" i="2"/>
  <c r="K245" i="2"/>
  <c r="K237" i="2"/>
  <c r="K229" i="2"/>
  <c r="K221" i="2"/>
  <c r="K213" i="2"/>
  <c r="K205" i="2"/>
  <c r="K175" i="2"/>
  <c r="K134" i="2"/>
  <c r="K257" i="2"/>
  <c r="K265" i="2"/>
  <c r="K249" i="2"/>
  <c r="K241" i="2"/>
  <c r="K233" i="2"/>
  <c r="K225" i="2"/>
  <c r="K172" i="2"/>
  <c r="K138" i="2"/>
  <c r="K217" i="2"/>
  <c r="K209" i="2"/>
  <c r="J201" i="2"/>
  <c r="K201" i="2" s="1"/>
  <c r="J199" i="2"/>
  <c r="K199" i="2" s="1"/>
  <c r="J197" i="2"/>
  <c r="K197" i="2" s="1"/>
  <c r="J195" i="2"/>
  <c r="K195" i="2" s="1"/>
  <c r="J193" i="2"/>
  <c r="K193" i="2" s="1"/>
  <c r="J191" i="2"/>
  <c r="K191" i="2" s="1"/>
  <c r="J189" i="2"/>
  <c r="K189" i="2" s="1"/>
  <c r="J187" i="2"/>
  <c r="K187" i="2" s="1"/>
  <c r="J185" i="2"/>
  <c r="K185" i="2" s="1"/>
  <c r="J183" i="2"/>
  <c r="K183" i="2" s="1"/>
  <c r="J181" i="2"/>
  <c r="K181" i="2" s="1"/>
  <c r="J179" i="2"/>
  <c r="K179" i="2" s="1"/>
  <c r="J177" i="2"/>
  <c r="K177" i="2" s="1"/>
  <c r="J175" i="2"/>
  <c r="K169" i="2"/>
  <c r="J162" i="2"/>
  <c r="K162" i="2" s="1"/>
  <c r="K145" i="2"/>
  <c r="J138" i="2"/>
  <c r="K129" i="2"/>
  <c r="K121" i="2"/>
  <c r="K113" i="2"/>
  <c r="K105" i="2"/>
  <c r="K97" i="2"/>
  <c r="K89" i="2"/>
  <c r="K81" i="2"/>
  <c r="K73" i="2"/>
  <c r="K65" i="2"/>
  <c r="K57" i="2"/>
  <c r="K49" i="2"/>
  <c r="K41" i="2"/>
  <c r="K38" i="2"/>
  <c r="K33" i="2"/>
  <c r="K30" i="2"/>
  <c r="K25" i="2"/>
  <c r="K22" i="2"/>
  <c r="K17" i="2"/>
  <c r="K14" i="2"/>
  <c r="K9" i="2"/>
  <c r="K6" i="2"/>
  <c r="K171" i="2"/>
  <c r="K147" i="2"/>
  <c r="K173" i="2"/>
  <c r="K149" i="2"/>
  <c r="K62" i="2"/>
  <c r="K54" i="2"/>
  <c r="K46" i="2"/>
  <c r="K151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32" i="2"/>
  <c r="K27" i="2"/>
  <c r="K24" i="2"/>
  <c r="K19" i="2"/>
  <c r="K16" i="2"/>
  <c r="K11" i="2"/>
  <c r="K8" i="2"/>
  <c r="K153" i="2"/>
  <c r="K155" i="2"/>
  <c r="K64" i="2"/>
  <c r="K56" i="2"/>
  <c r="K48" i="2"/>
  <c r="K40" i="2"/>
  <c r="K157" i="2"/>
  <c r="K133" i="2"/>
  <c r="K125" i="2"/>
  <c r="K159" i="2"/>
  <c r="K135" i="2"/>
  <c r="K130" i="2"/>
  <c r="K122" i="2"/>
  <c r="K114" i="2"/>
  <c r="K106" i="2"/>
  <c r="K98" i="2"/>
  <c r="K90" i="2"/>
  <c r="K82" i="2"/>
  <c r="K74" i="2"/>
  <c r="K161" i="2"/>
  <c r="K137" i="2"/>
  <c r="K66" i="2"/>
  <c r="K58" i="2"/>
  <c r="K50" i="2"/>
  <c r="K42" i="2"/>
  <c r="K163" i="2"/>
  <c r="K139" i="2"/>
  <c r="K127" i="2"/>
  <c r="K119" i="2"/>
  <c r="K111" i="2"/>
  <c r="K165" i="2"/>
  <c r="K141" i="2"/>
  <c r="K132" i="2"/>
  <c r="K124" i="2"/>
  <c r="K116" i="2"/>
  <c r="K108" i="2"/>
  <c r="K100" i="2"/>
  <c r="K92" i="2"/>
  <c r="K84" i="2"/>
  <c r="K76" i="2"/>
  <c r="K167" i="2"/>
  <c r="K143" i="2"/>
  <c r="K68" i="2"/>
  <c r="K60" i="2"/>
  <c r="K102" i="3"/>
  <c r="K90" i="3"/>
  <c r="K78" i="3"/>
  <c r="K66" i="3"/>
  <c r="K54" i="3"/>
  <c r="K104" i="3"/>
  <c r="K92" i="3"/>
  <c r="K80" i="3"/>
  <c r="K68" i="3"/>
  <c r="K56" i="3"/>
  <c r="K99" i="3"/>
  <c r="K87" i="3"/>
  <c r="K75" i="3"/>
  <c r="K63" i="3"/>
  <c r="K51" i="3"/>
  <c r="K39" i="3"/>
  <c r="K27" i="3"/>
  <c r="K15" i="3"/>
  <c r="K94" i="3"/>
  <c r="K82" i="3"/>
  <c r="K70" i="3"/>
  <c r="K58" i="3"/>
  <c r="K46" i="3"/>
  <c r="K101" i="3"/>
  <c r="K89" i="3"/>
  <c r="K77" i="3"/>
  <c r="K65" i="3"/>
  <c r="K53" i="3"/>
  <c r="K41" i="3"/>
  <c r="K29" i="3"/>
  <c r="K17" i="3"/>
  <c r="K5" i="3"/>
  <c r="K103" i="3"/>
  <c r="K91" i="3"/>
  <c r="K79" i="3"/>
  <c r="K67" i="3"/>
  <c r="K55" i="3"/>
  <c r="K43" i="3"/>
  <c r="K31" i="3"/>
  <c r="K19" i="3"/>
  <c r="K7" i="3"/>
  <c r="K105" i="3"/>
  <c r="K93" i="3"/>
  <c r="K81" i="3"/>
  <c r="K69" i="3"/>
  <c r="K57" i="3"/>
  <c r="K45" i="3"/>
  <c r="K100" i="3"/>
  <c r="K88" i="3"/>
  <c r="K76" i="3"/>
  <c r="K64" i="3"/>
  <c r="K52" i="3"/>
  <c r="K95" i="3"/>
  <c r="K83" i="3"/>
  <c r="K71" i="3"/>
  <c r="K59" i="3"/>
  <c r="K47" i="3"/>
  <c r="K35" i="3"/>
  <c r="K23" i="3"/>
  <c r="K11" i="3"/>
  <c r="K3" i="3"/>
  <c r="K3" i="2"/>
  <c r="M92" i="5" l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T5" i="5"/>
  <c r="T6" i="5"/>
  <c r="T4" i="5"/>
  <c r="S7" i="5"/>
  <c r="T7" i="5" s="1"/>
  <c r="R8" i="5"/>
  <c r="M105" i="5" l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U6" i="5"/>
  <c r="U5" i="5"/>
  <c r="U7" i="5"/>
  <c r="R9" i="5"/>
  <c r="S8" i="5"/>
  <c r="T8" i="5" s="1"/>
  <c r="U8" i="5" s="1"/>
  <c r="M125" i="5" l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S9" i="5"/>
  <c r="T9" i="5" s="1"/>
  <c r="U9" i="5" s="1"/>
  <c r="R10" i="5"/>
  <c r="S10" i="5" l="1"/>
  <c r="T10" i="5" s="1"/>
  <c r="U10" i="5" s="1"/>
  <c r="R11" i="5"/>
  <c r="R12" i="5" l="1"/>
  <c r="S11" i="5"/>
  <c r="T11" i="5" s="1"/>
  <c r="U11" i="5" s="1"/>
  <c r="S12" i="5" l="1"/>
  <c r="T12" i="5" s="1"/>
  <c r="U12" i="5" s="1"/>
  <c r="R13" i="5"/>
  <c r="R14" i="5" l="1"/>
  <c r="S13" i="5"/>
  <c r="T13" i="5" s="1"/>
  <c r="U13" i="5" s="1"/>
  <c r="R15" i="5" l="1"/>
  <c r="S14" i="5"/>
  <c r="T14" i="5" s="1"/>
  <c r="U14" i="5" s="1"/>
  <c r="S15" i="5" l="1"/>
  <c r="T15" i="5" s="1"/>
  <c r="U15" i="5" s="1"/>
  <c r="R16" i="5"/>
  <c r="R17" i="5" l="1"/>
  <c r="S16" i="5"/>
  <c r="T16" i="5" s="1"/>
  <c r="U16" i="5" s="1"/>
  <c r="R18" i="5" l="1"/>
  <c r="S17" i="5"/>
  <c r="T17" i="5" s="1"/>
  <c r="U17" i="5" s="1"/>
  <c r="S18" i="5" l="1"/>
  <c r="T18" i="5" s="1"/>
  <c r="U18" i="5" s="1"/>
  <c r="R19" i="5"/>
  <c r="S19" i="5" l="1"/>
  <c r="T19" i="5" s="1"/>
  <c r="U19" i="5" s="1"/>
  <c r="R20" i="5"/>
  <c r="R21" i="5" l="1"/>
  <c r="S20" i="5"/>
  <c r="T20" i="5" s="1"/>
  <c r="U20" i="5" s="1"/>
  <c r="S21" i="5" l="1"/>
  <c r="T21" i="5" s="1"/>
  <c r="U21" i="5" s="1"/>
  <c r="R22" i="5"/>
  <c r="S22" i="5" l="1"/>
  <c r="T22" i="5" s="1"/>
  <c r="U22" i="5" s="1"/>
  <c r="R23" i="5"/>
  <c r="R24" i="5" l="1"/>
  <c r="S23" i="5"/>
  <c r="T23" i="5" s="1"/>
  <c r="U23" i="5" s="1"/>
  <c r="S24" i="5" l="1"/>
  <c r="T24" i="5" s="1"/>
  <c r="U24" i="5" s="1"/>
  <c r="R25" i="5"/>
  <c r="R26" i="5" l="1"/>
  <c r="S25" i="5"/>
  <c r="T25" i="5" s="1"/>
  <c r="U25" i="5" s="1"/>
  <c r="R27" i="5" l="1"/>
  <c r="S26" i="5"/>
  <c r="T26" i="5" s="1"/>
  <c r="U26" i="5" s="1"/>
  <c r="R28" i="5" l="1"/>
  <c r="S27" i="5"/>
  <c r="T27" i="5" s="1"/>
  <c r="U27" i="5" s="1"/>
  <c r="R29" i="5" l="1"/>
  <c r="S28" i="5"/>
  <c r="T28" i="5" s="1"/>
  <c r="U28" i="5" s="1"/>
  <c r="R30" i="5" l="1"/>
  <c r="S29" i="5"/>
  <c r="T29" i="5" s="1"/>
  <c r="U29" i="5" s="1"/>
  <c r="S30" i="5" l="1"/>
  <c r="T30" i="5" s="1"/>
  <c r="U30" i="5" s="1"/>
  <c r="R31" i="5"/>
  <c r="S31" i="5" l="1"/>
  <c r="T31" i="5" s="1"/>
  <c r="R32" i="5"/>
  <c r="R33" i="5" l="1"/>
  <c r="S32" i="5"/>
  <c r="T32" i="5" s="1"/>
  <c r="U32" i="5" s="1"/>
  <c r="U31" i="5"/>
  <c r="S33" i="5" l="1"/>
  <c r="T33" i="5" s="1"/>
  <c r="U33" i="5" s="1"/>
  <c r="R34" i="5"/>
  <c r="S34" i="5" l="1"/>
  <c r="T34" i="5" s="1"/>
  <c r="U34" i="5" s="1"/>
  <c r="R35" i="5"/>
  <c r="R36" i="5" l="1"/>
  <c r="S35" i="5"/>
  <c r="T35" i="5" s="1"/>
  <c r="U35" i="5" s="1"/>
  <c r="S36" i="5" l="1"/>
  <c r="T36" i="5" s="1"/>
  <c r="U36" i="5" s="1"/>
  <c r="R37" i="5"/>
  <c r="R38" i="5" l="1"/>
  <c r="S37" i="5"/>
  <c r="T37" i="5" s="1"/>
  <c r="U37" i="5" s="1"/>
  <c r="R39" i="5" l="1"/>
  <c r="S38" i="5"/>
  <c r="T38" i="5" s="1"/>
  <c r="U38" i="5" s="1"/>
  <c r="S39" i="5" l="1"/>
  <c r="T39" i="5" s="1"/>
  <c r="U39" i="5" s="1"/>
  <c r="R40" i="5"/>
  <c r="R41" i="5" l="1"/>
  <c r="S40" i="5"/>
  <c r="T40" i="5" s="1"/>
  <c r="U40" i="5" s="1"/>
  <c r="R42" i="5" l="1"/>
  <c r="S41" i="5"/>
  <c r="T41" i="5" s="1"/>
  <c r="U41" i="5" s="1"/>
  <c r="S42" i="5" l="1"/>
  <c r="T42" i="5" s="1"/>
  <c r="U42" i="5" s="1"/>
  <c r="R43" i="5"/>
  <c r="S43" i="5" l="1"/>
  <c r="T43" i="5" s="1"/>
  <c r="U43" i="5" s="1"/>
  <c r="R44" i="5"/>
  <c r="R45" i="5" l="1"/>
  <c r="S44" i="5"/>
  <c r="T44" i="5" s="1"/>
  <c r="U44" i="5" s="1"/>
  <c r="S45" i="5" l="1"/>
  <c r="T45" i="5" s="1"/>
  <c r="U45" i="5" s="1"/>
  <c r="R46" i="5"/>
  <c r="S46" i="5" l="1"/>
  <c r="T46" i="5" s="1"/>
  <c r="U46" i="5" s="1"/>
  <c r="R47" i="5"/>
  <c r="R48" i="5" l="1"/>
  <c r="S47" i="5"/>
  <c r="T47" i="5" s="1"/>
  <c r="U47" i="5" s="1"/>
  <c r="S48" i="5" l="1"/>
  <c r="T48" i="5" s="1"/>
  <c r="U48" i="5" s="1"/>
  <c r="R49" i="5"/>
  <c r="R50" i="5" l="1"/>
  <c r="S49" i="5"/>
  <c r="T49" i="5" s="1"/>
  <c r="U49" i="5" s="1"/>
  <c r="R51" i="5" l="1"/>
  <c r="S50" i="5"/>
  <c r="T50" i="5" s="1"/>
  <c r="U50" i="5" s="1"/>
  <c r="S51" i="5" l="1"/>
  <c r="T51" i="5" s="1"/>
  <c r="U51" i="5" s="1"/>
  <c r="R52" i="5"/>
  <c r="R53" i="5" l="1"/>
  <c r="S52" i="5"/>
  <c r="T52" i="5" s="1"/>
  <c r="U52" i="5" s="1"/>
  <c r="R54" i="5" l="1"/>
  <c r="S53" i="5"/>
  <c r="T53" i="5" s="1"/>
  <c r="U53" i="5" s="1"/>
  <c r="S54" i="5" l="1"/>
  <c r="T54" i="5" s="1"/>
  <c r="U54" i="5" s="1"/>
  <c r="R55" i="5"/>
  <c r="S55" i="5" l="1"/>
  <c r="T55" i="5" s="1"/>
  <c r="R56" i="5"/>
  <c r="R57" i="5" l="1"/>
  <c r="S56" i="5"/>
  <c r="T56" i="5" s="1"/>
  <c r="U56" i="5" s="1"/>
  <c r="U55" i="5"/>
  <c r="S57" i="5" l="1"/>
  <c r="T57" i="5" s="1"/>
  <c r="U57" i="5" s="1"/>
  <c r="R58" i="5"/>
  <c r="S58" i="5" l="1"/>
  <c r="T58" i="5" s="1"/>
  <c r="U58" i="5" s="1"/>
  <c r="R59" i="5"/>
  <c r="R60" i="5" l="1"/>
  <c r="S59" i="5"/>
  <c r="T59" i="5" s="1"/>
  <c r="U59" i="5" s="1"/>
  <c r="S60" i="5" l="1"/>
  <c r="T60" i="5" s="1"/>
  <c r="U60" i="5" s="1"/>
  <c r="R61" i="5"/>
  <c r="R62" i="5" l="1"/>
  <c r="S61" i="5"/>
  <c r="T61" i="5" s="1"/>
  <c r="U61" i="5" s="1"/>
  <c r="V61" i="5" s="1"/>
  <c r="R63" i="5" l="1"/>
  <c r="S62" i="5"/>
  <c r="T62" i="5" s="1"/>
  <c r="U62" i="5" s="1"/>
  <c r="S63" i="5" l="1"/>
  <c r="T63" i="5" s="1"/>
  <c r="U63" i="5" s="1"/>
  <c r="R64" i="5"/>
  <c r="R65" i="5" l="1"/>
  <c r="S64" i="5"/>
  <c r="T64" i="5" l="1"/>
  <c r="U64" i="5" s="1"/>
  <c r="R66" i="5"/>
  <c r="S65" i="5"/>
  <c r="T65" i="5" s="1"/>
  <c r="U65" i="5" l="1"/>
  <c r="V65" i="5" s="1"/>
  <c r="S66" i="5"/>
  <c r="T66" i="5" s="1"/>
  <c r="U66" i="5" s="1"/>
  <c r="R67" i="5"/>
  <c r="S67" i="5" l="1"/>
  <c r="T67" i="5" s="1"/>
  <c r="R68" i="5"/>
  <c r="R69" i="5" l="1"/>
  <c r="S68" i="5"/>
  <c r="T68" i="5" s="1"/>
  <c r="U68" i="5" s="1"/>
  <c r="U67" i="5"/>
  <c r="S69" i="5" l="1"/>
  <c r="T69" i="5" s="1"/>
  <c r="U69" i="5" s="1"/>
  <c r="R70" i="5"/>
  <c r="S70" i="5" l="1"/>
  <c r="T70" i="5" s="1"/>
  <c r="U70" i="5" s="1"/>
  <c r="R71" i="5"/>
  <c r="R72" i="5" l="1"/>
  <c r="S71" i="5"/>
  <c r="T71" i="5" s="1"/>
  <c r="U71" i="5" s="1"/>
  <c r="S72" i="5" l="1"/>
  <c r="T72" i="5" s="1"/>
  <c r="U72" i="5" s="1"/>
  <c r="R73" i="5"/>
  <c r="R74" i="5" l="1"/>
  <c r="S73" i="5"/>
  <c r="T73" i="5" s="1"/>
  <c r="U73" i="5" s="1"/>
  <c r="V73" i="5" s="1"/>
  <c r="R75" i="5" l="1"/>
  <c r="S74" i="5"/>
  <c r="T74" i="5" s="1"/>
  <c r="U74" i="5" s="1"/>
  <c r="S75" i="5" l="1"/>
  <c r="T75" i="5" s="1"/>
  <c r="U75" i="5" s="1"/>
  <c r="R76" i="5"/>
  <c r="R77" i="5" l="1"/>
  <c r="S76" i="5"/>
  <c r="T76" i="5" s="1"/>
  <c r="U76" i="5" s="1"/>
  <c r="R78" i="5" l="1"/>
  <c r="S77" i="5"/>
  <c r="T77" i="5" s="1"/>
  <c r="U77" i="5" s="1"/>
  <c r="S78" i="5" l="1"/>
  <c r="T78" i="5" s="1"/>
  <c r="U78" i="5" s="1"/>
  <c r="R79" i="5"/>
  <c r="S79" i="5" l="1"/>
  <c r="T79" i="5" s="1"/>
  <c r="R80" i="5"/>
  <c r="R81" i="5" l="1"/>
  <c r="S80" i="5"/>
  <c r="T80" i="5" s="1"/>
  <c r="U80" i="5" s="1"/>
  <c r="U79" i="5"/>
  <c r="S81" i="5" l="1"/>
  <c r="T81" i="5" s="1"/>
  <c r="R82" i="5"/>
  <c r="U81" i="5" l="1"/>
  <c r="S82" i="5"/>
  <c r="T82" i="5" s="1"/>
  <c r="U82" i="5" s="1"/>
  <c r="R83" i="5"/>
  <c r="V81" i="5" l="1"/>
  <c r="V82" i="5"/>
  <c r="R84" i="5"/>
  <c r="S83" i="5"/>
  <c r="T83" i="5" s="1"/>
  <c r="U83" i="5" s="1"/>
  <c r="V83" i="5" s="1"/>
  <c r="S84" i="5" l="1"/>
  <c r="T84" i="5" s="1"/>
  <c r="U84" i="5" s="1"/>
  <c r="R85" i="5"/>
  <c r="R86" i="5" l="1"/>
  <c r="S85" i="5"/>
  <c r="T85" i="5" s="1"/>
  <c r="U85" i="5" s="1"/>
  <c r="R87" i="5" l="1"/>
  <c r="S86" i="5"/>
  <c r="T86" i="5" s="1"/>
  <c r="U86" i="5" s="1"/>
  <c r="S87" i="5" l="1"/>
  <c r="T87" i="5" s="1"/>
  <c r="U87" i="5" s="1"/>
  <c r="R88" i="5"/>
  <c r="R89" i="5" l="1"/>
  <c r="S88" i="5"/>
  <c r="T88" i="5" s="1"/>
  <c r="U88" i="5" s="1"/>
  <c r="R90" i="5" l="1"/>
  <c r="S89" i="5"/>
  <c r="T89" i="5" s="1"/>
  <c r="U89" i="5" s="1"/>
  <c r="S90" i="5" l="1"/>
  <c r="T90" i="5" s="1"/>
  <c r="U90" i="5" s="1"/>
  <c r="R91" i="5"/>
  <c r="S91" i="5" l="1"/>
  <c r="T91" i="5" s="1"/>
  <c r="U91" i="5" s="1"/>
  <c r="R92" i="5"/>
  <c r="V91" i="5" l="1"/>
  <c r="R93" i="5"/>
  <c r="S92" i="5"/>
  <c r="T92" i="5" l="1"/>
  <c r="U92" i="5" s="1"/>
  <c r="S93" i="5"/>
  <c r="T93" i="5" s="1"/>
  <c r="R94" i="5"/>
  <c r="U93" i="5" l="1"/>
  <c r="V93" i="5" s="1"/>
  <c r="S94" i="5"/>
  <c r="T94" i="5" s="1"/>
  <c r="U94" i="5" s="1"/>
  <c r="R95" i="5"/>
  <c r="R96" i="5" l="1"/>
  <c r="S95" i="5"/>
  <c r="T95" i="5" s="1"/>
  <c r="U95" i="5" s="1"/>
  <c r="S96" i="5" l="1"/>
  <c r="T96" i="5" s="1"/>
  <c r="U96" i="5" s="1"/>
  <c r="R97" i="5"/>
  <c r="R98" i="5" l="1"/>
  <c r="S97" i="5"/>
  <c r="T97" i="5" s="1"/>
  <c r="U97" i="5" s="1"/>
  <c r="R99" i="5" l="1"/>
  <c r="S98" i="5"/>
  <c r="T98" i="5" s="1"/>
  <c r="U98" i="5" s="1"/>
  <c r="S99" i="5" l="1"/>
  <c r="T99" i="5" s="1"/>
  <c r="U99" i="5" s="1"/>
  <c r="R100" i="5"/>
  <c r="R101" i="5" l="1"/>
  <c r="S100" i="5"/>
  <c r="T100" i="5" s="1"/>
  <c r="U100" i="5" s="1"/>
  <c r="V100" i="5" s="1"/>
  <c r="R102" i="5" l="1"/>
  <c r="S101" i="5"/>
  <c r="T101" i="5" s="1"/>
  <c r="U101" i="5" s="1"/>
  <c r="S102" i="5" l="1"/>
  <c r="T102" i="5" s="1"/>
  <c r="U102" i="5" s="1"/>
  <c r="R103" i="5"/>
  <c r="S103" i="5" l="1"/>
  <c r="T103" i="5" s="1"/>
  <c r="U103" i="5" s="1"/>
  <c r="R104" i="5"/>
  <c r="R105" i="5" l="1"/>
  <c r="S104" i="5"/>
  <c r="T104" i="5" s="1"/>
  <c r="U104" i="5" s="1"/>
  <c r="S105" i="5" l="1"/>
  <c r="T105" i="5" s="1"/>
  <c r="U105" i="5" s="1"/>
  <c r="R106" i="5"/>
  <c r="S106" i="5" l="1"/>
  <c r="T106" i="5" s="1"/>
  <c r="U106" i="5" s="1"/>
  <c r="V106" i="5" s="1"/>
  <c r="R107" i="5"/>
  <c r="R108" i="5" l="1"/>
  <c r="S107" i="5"/>
  <c r="T107" i="5" s="1"/>
  <c r="U107" i="5" s="1"/>
  <c r="S108" i="5" l="1"/>
  <c r="T108" i="5" s="1"/>
  <c r="U108" i="5" s="1"/>
  <c r="R109" i="5"/>
  <c r="R110" i="5" l="1"/>
  <c r="S109" i="5"/>
  <c r="T109" i="5" s="1"/>
  <c r="U109" i="5" s="1"/>
  <c r="V109" i="5" s="1"/>
  <c r="R111" i="5" l="1"/>
  <c r="S110" i="5"/>
  <c r="T110" i="5" s="1"/>
  <c r="U110" i="5" s="1"/>
  <c r="S111" i="5" l="1"/>
  <c r="T111" i="5" s="1"/>
  <c r="U111" i="5" s="1"/>
  <c r="R112" i="5"/>
  <c r="R113" i="5" l="1"/>
  <c r="S112" i="5"/>
  <c r="T112" i="5" s="1"/>
  <c r="U112" i="5" s="1"/>
  <c r="R114" i="5" l="1"/>
  <c r="S113" i="5"/>
  <c r="T113" i="5" s="1"/>
  <c r="U113" i="5" s="1"/>
  <c r="V113" i="5" s="1"/>
  <c r="S114" i="5" l="1"/>
  <c r="R115" i="5"/>
  <c r="S115" i="5" l="1"/>
  <c r="T115" i="5" s="1"/>
  <c r="R116" i="5"/>
  <c r="T114" i="5"/>
  <c r="U114" i="5" s="1"/>
  <c r="U115" i="5" l="1"/>
  <c r="R117" i="5"/>
  <c r="S116" i="5"/>
  <c r="T116" i="5" s="1"/>
  <c r="U116" i="5" s="1"/>
  <c r="S117" i="5" l="1"/>
  <c r="T117" i="5" s="1"/>
  <c r="U117" i="5" s="1"/>
  <c r="R118" i="5"/>
  <c r="S118" i="5" l="1"/>
  <c r="T118" i="5" s="1"/>
  <c r="U118" i="5" s="1"/>
  <c r="R119" i="5"/>
  <c r="R120" i="5" l="1"/>
  <c r="S119" i="5"/>
  <c r="T119" i="5" s="1"/>
  <c r="U119" i="5" s="1"/>
  <c r="S120" i="5" l="1"/>
  <c r="T120" i="5" s="1"/>
  <c r="U120" i="5" s="1"/>
  <c r="R121" i="5"/>
  <c r="R122" i="5" l="1"/>
  <c r="S121" i="5"/>
  <c r="T121" i="5" s="1"/>
  <c r="U121" i="5" s="1"/>
  <c r="R123" i="5" l="1"/>
  <c r="S122" i="5"/>
  <c r="T122" i="5" s="1"/>
  <c r="U122" i="5" s="1"/>
  <c r="V122" i="5" s="1"/>
  <c r="S123" i="5" l="1"/>
  <c r="T123" i="5" s="1"/>
  <c r="U123" i="5" s="1"/>
  <c r="R124" i="5"/>
  <c r="R125" i="5" l="1"/>
  <c r="S124" i="5"/>
  <c r="T124" i="5" s="1"/>
  <c r="U124" i="5" s="1"/>
  <c r="R126" i="5" l="1"/>
  <c r="S125" i="5"/>
  <c r="T125" i="5" s="1"/>
  <c r="U125" i="5" s="1"/>
  <c r="S126" i="5" l="1"/>
  <c r="T126" i="5" s="1"/>
  <c r="U126" i="5" s="1"/>
  <c r="V126" i="5" s="1"/>
  <c r="R127" i="5"/>
  <c r="S127" i="5" l="1"/>
  <c r="T127" i="5" s="1"/>
  <c r="U127" i="5" s="1"/>
  <c r="R128" i="5"/>
  <c r="R129" i="5" l="1"/>
  <c r="S128" i="5"/>
  <c r="T128" i="5" s="1"/>
  <c r="U128" i="5" s="1"/>
  <c r="S129" i="5" l="1"/>
  <c r="T129" i="5" s="1"/>
  <c r="U129" i="5" s="1"/>
  <c r="R130" i="5"/>
  <c r="S130" i="5" l="1"/>
  <c r="T130" i="5" s="1"/>
  <c r="U130" i="5" s="1"/>
  <c r="R131" i="5"/>
  <c r="R132" i="5" l="1"/>
  <c r="S131" i="5"/>
  <c r="T131" i="5" s="1"/>
  <c r="U131" i="5" s="1"/>
  <c r="S132" i="5" l="1"/>
  <c r="T132" i="5" s="1"/>
  <c r="U132" i="5" s="1"/>
  <c r="R133" i="5"/>
  <c r="R134" i="5" l="1"/>
  <c r="S133" i="5"/>
  <c r="T133" i="5" s="1"/>
  <c r="U133" i="5" s="1"/>
  <c r="R135" i="5" l="1"/>
  <c r="S134" i="5"/>
  <c r="T134" i="5" s="1"/>
  <c r="U134" i="5" s="1"/>
  <c r="S135" i="5" l="1"/>
  <c r="T135" i="5" s="1"/>
  <c r="U135" i="5" s="1"/>
  <c r="R136" i="5"/>
  <c r="R137" i="5" l="1"/>
  <c r="S136" i="5"/>
  <c r="T136" i="5" l="1"/>
  <c r="U136" i="5" s="1"/>
  <c r="R138" i="5"/>
  <c r="S137" i="5"/>
  <c r="T137" i="5" s="1"/>
  <c r="U137" i="5" l="1"/>
  <c r="S138" i="5"/>
  <c r="T138" i="5" s="1"/>
  <c r="U138" i="5" s="1"/>
  <c r="R139" i="5"/>
  <c r="S139" i="5" l="1"/>
  <c r="T139" i="5" s="1"/>
  <c r="U139" i="5" s="1"/>
  <c r="R140" i="5"/>
  <c r="R141" i="5" l="1"/>
  <c r="S140" i="5"/>
  <c r="T140" i="5" s="1"/>
  <c r="U140" i="5" s="1"/>
  <c r="S141" i="5" l="1"/>
  <c r="T141" i="5" s="1"/>
  <c r="U141" i="5" s="1"/>
  <c r="R142" i="5"/>
  <c r="S142" i="5" l="1"/>
  <c r="R143" i="5"/>
  <c r="R144" i="5" l="1"/>
  <c r="S143" i="5"/>
  <c r="T143" i="5" s="1"/>
  <c r="T142" i="5"/>
  <c r="U142" i="5" s="1"/>
  <c r="U143" i="5" l="1"/>
  <c r="S144" i="5"/>
  <c r="T144" i="5" s="1"/>
  <c r="U144" i="5" s="1"/>
  <c r="R145" i="5"/>
  <c r="R146" i="5" l="1"/>
  <c r="S145" i="5"/>
  <c r="T145" i="5" s="1"/>
  <c r="U145" i="5" s="1"/>
  <c r="R147" i="5" l="1"/>
  <c r="S146" i="5"/>
  <c r="T146" i="5" s="1"/>
  <c r="U146" i="5" s="1"/>
  <c r="S147" i="5" l="1"/>
  <c r="T147" i="5" s="1"/>
  <c r="U147" i="5" s="1"/>
  <c r="R148" i="5"/>
  <c r="R149" i="5" l="1"/>
  <c r="S148" i="5"/>
  <c r="T148" i="5" s="1"/>
  <c r="U148" i="5" s="1"/>
  <c r="R150" i="5" l="1"/>
  <c r="S149" i="5"/>
  <c r="T149" i="5" s="1"/>
  <c r="U149" i="5" s="1"/>
  <c r="S150" i="5" l="1"/>
  <c r="T150" i="5" s="1"/>
  <c r="U150" i="5" s="1"/>
  <c r="R151" i="5"/>
  <c r="S151" i="5" l="1"/>
  <c r="T151" i="5" s="1"/>
  <c r="U151" i="5" s="1"/>
  <c r="R152" i="5"/>
  <c r="S152" i="5" s="1"/>
  <c r="T152" i="5" l="1"/>
  <c r="U152" i="5" s="1"/>
</calcChain>
</file>

<file path=xl/sharedStrings.xml><?xml version="1.0" encoding="utf-8"?>
<sst xmlns="http://schemas.openxmlformats.org/spreadsheetml/2006/main" count="150" uniqueCount="41">
  <si>
    <t>a</t>
  </si>
  <si>
    <t>b</t>
  </si>
  <si>
    <t>ts</t>
  </si>
  <si>
    <t>tr</t>
  </si>
  <si>
    <t>SSR</t>
  </si>
  <si>
    <t>RSQ</t>
  </si>
  <si>
    <t>VGS</t>
  </si>
  <si>
    <t>c</t>
  </si>
  <si>
    <t>VG</t>
  </si>
  <si>
    <t>F&amp;X</t>
  </si>
  <si>
    <t>wr</t>
  </si>
  <si>
    <t>TS</t>
  </si>
  <si>
    <t>TR</t>
  </si>
  <si>
    <t>A</t>
  </si>
  <si>
    <t>B</t>
  </si>
  <si>
    <t>C</t>
  </si>
  <si>
    <t>t calc</t>
  </si>
  <si>
    <t>actual</t>
  </si>
  <si>
    <t>1:1 line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</si>
  <si>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</si>
  <si>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</si>
  <si>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</si>
  <si>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</si>
  <si>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</si>
  <si>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</si>
  <si>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</si>
  <si>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</si>
  <si>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</si>
  <si>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</si>
  <si>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</si>
  <si>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</si>
  <si>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</si>
  <si>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</si>
  <si>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</si>
  <si>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m</t>
  </si>
  <si>
    <t>wa</t>
  </si>
  <si>
    <t>wi</t>
  </si>
  <si>
    <t>ti</t>
  </si>
  <si>
    <t>mi</t>
  </si>
  <si>
    <t>ts-ts</t>
  </si>
  <si>
    <t>Dataset 
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</si>
</sst>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>
    <font>
      <sz val="11"/>
      <color theme="1"/>
      <name val="Calibri"/>
      <family val="2"/>
      <scheme val="minor"/>
    </font>
    <font>
      <sz val="9"/>
      <color rgb="FF000000"/>
      <name val="AdvTimes"/>
    </font>
    <font>
      <sz val="8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164" fontId="4" fillId="0" borderId="5" xfId="0" applyNumberFormat="1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3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VGS!$E$3:$E$270</c:f>
              <c:numCache>
                <c:formatCode>General</c:formatCode>
                <c:ptCount val="268"/>
                <c:pt idx="0">
                  <c:v>0.44799999999999901</c:v>
                </c:pt>
                <c:pt idx="1">
                  <c:v>0.44499999999999901</c:v>
                </c:pt>
                <c:pt idx="2">
                  <c:v>0.439999999999999</c:v>
                </c:pt>
                <c:pt idx="3">
                  <c:v>0.42099999999999899</c:v>
                </c:pt>
                <c:pt idx="4">
                  <c:v>0.38199999999999901</c:v>
                </c:pt>
                <c:pt idx="5">
                  <c:v>0.35199999999999898</c:v>
                </c:pt>
                <c:pt idx="6">
                  <c:v>0.250999999999999</c:v>
                </c:pt>
                <c:pt idx="7">
                  <c:v>0.220999999999999</c:v>
                </c:pt>
                <c:pt idx="8">
                  <c:v>0.180999999999999</c:v>
                </c:pt>
                <c:pt idx="9">
                  <c:v>0.189999999999999</c:v>
                </c:pt>
                <c:pt idx="10">
                  <c:v>0.189999999999999</c:v>
                </c:pt>
                <c:pt idx="11">
                  <c:v>0.190999999999999</c:v>
                </c:pt>
                <c:pt idx="12">
                  <c:v>0.180999999999999</c:v>
                </c:pt>
                <c:pt idx="13">
                  <c:v>0.180999999999999</c:v>
                </c:pt>
                <c:pt idx="14">
                  <c:v>0.29199999999999898</c:v>
                </c:pt>
                <c:pt idx="15">
                  <c:v>0.28999999999999898</c:v>
                </c:pt>
                <c:pt idx="16">
                  <c:v>0.28699999999999898</c:v>
                </c:pt>
                <c:pt idx="17">
                  <c:v>0.17199999999999899</c:v>
                </c:pt>
                <c:pt idx="18">
                  <c:v>0.14299999999999899</c:v>
                </c:pt>
                <c:pt idx="19">
                  <c:v>7.0999999999999994E-2</c:v>
                </c:pt>
                <c:pt idx="20">
                  <c:v>5.09999999999999E-2</c:v>
                </c:pt>
                <c:pt idx="21">
                  <c:v>4.7999999999999897E-2</c:v>
                </c:pt>
                <c:pt idx="22">
                  <c:v>4.5999999999999999E-2</c:v>
                </c:pt>
                <c:pt idx="23">
                  <c:v>4.6999999999999903E-2</c:v>
                </c:pt>
                <c:pt idx="24">
                  <c:v>0.39099999999999902</c:v>
                </c:pt>
                <c:pt idx="25">
                  <c:v>0.38899999999999901</c:v>
                </c:pt>
                <c:pt idx="26">
                  <c:v>0.38699999999999901</c:v>
                </c:pt>
                <c:pt idx="27">
                  <c:v>0.38399999999999901</c:v>
                </c:pt>
                <c:pt idx="28">
                  <c:v>0.35399999999999898</c:v>
                </c:pt>
                <c:pt idx="29">
                  <c:v>0.309999999999999</c:v>
                </c:pt>
                <c:pt idx="30">
                  <c:v>0.248999999999999</c:v>
                </c:pt>
                <c:pt idx="31">
                  <c:v>0.157999999999999</c:v>
                </c:pt>
                <c:pt idx="32">
                  <c:v>0.151999999999999</c:v>
                </c:pt>
                <c:pt idx="33">
                  <c:v>0.13499999999999901</c:v>
                </c:pt>
                <c:pt idx="34">
                  <c:v>0.125</c:v>
                </c:pt>
                <c:pt idx="35">
                  <c:v>0.125</c:v>
                </c:pt>
                <c:pt idx="36">
                  <c:v>0.108999999999999</c:v>
                </c:pt>
                <c:pt idx="37">
                  <c:v>0.104999999999999</c:v>
                </c:pt>
                <c:pt idx="38">
                  <c:v>0.103999999999999</c:v>
                </c:pt>
                <c:pt idx="39">
                  <c:v>9.8999999999999894E-2</c:v>
                </c:pt>
                <c:pt idx="40">
                  <c:v>9.6999999999999906E-2</c:v>
                </c:pt>
                <c:pt idx="41">
                  <c:v>9.1999999999999901E-2</c:v>
                </c:pt>
                <c:pt idx="42">
                  <c:v>8.3999999999999894E-2</c:v>
                </c:pt>
                <c:pt idx="43">
                  <c:v>0.36426474144184601</c:v>
                </c:pt>
                <c:pt idx="44">
                  <c:v>0.360126429237624</c:v>
                </c:pt>
                <c:pt idx="45">
                  <c:v>0.35854433659193702</c:v>
                </c:pt>
                <c:pt idx="46">
                  <c:v>0.34922449825555202</c:v>
                </c:pt>
                <c:pt idx="47">
                  <c:v>0.33818439324328903</c:v>
                </c:pt>
                <c:pt idx="48">
                  <c:v>0.32574873052609699</c:v>
                </c:pt>
                <c:pt idx="49">
                  <c:v>0.319669073197692</c:v>
                </c:pt>
                <c:pt idx="50">
                  <c:v>0.29066634426059601</c:v>
                </c:pt>
                <c:pt idx="51">
                  <c:v>0.254748005112439</c:v>
                </c:pt>
                <c:pt idx="52">
                  <c:v>0.225752184876852</c:v>
                </c:pt>
                <c:pt idx="53">
                  <c:v>0.214504818819302</c:v>
                </c:pt>
                <c:pt idx="54">
                  <c:v>0.20087395074095801</c:v>
                </c:pt>
                <c:pt idx="55">
                  <c:v>0.19171301253929299</c:v>
                </c:pt>
                <c:pt idx="56">
                  <c:v>0.17319769249369499</c:v>
                </c:pt>
                <c:pt idx="57">
                  <c:v>0.158530519188918</c:v>
                </c:pt>
                <c:pt idx="58">
                  <c:v>0.14209471829769499</c:v>
                </c:pt>
                <c:pt idx="59">
                  <c:v>0.124650246986078</c:v>
                </c:pt>
                <c:pt idx="60">
                  <c:v>9.4811565166326994E-2</c:v>
                </c:pt>
                <c:pt idx="61">
                  <c:v>4.8640712977995798E-2</c:v>
                </c:pt>
                <c:pt idx="62">
                  <c:v>3.9652492314069497E-2</c:v>
                </c:pt>
                <c:pt idx="63">
                  <c:v>3.15554941448754E-2</c:v>
                </c:pt>
                <c:pt idx="64">
                  <c:v>2.6505233341393399E-2</c:v>
                </c:pt>
                <c:pt idx="65">
                  <c:v>1.31852568309786E-2</c:v>
                </c:pt>
                <c:pt idx="66">
                  <c:v>0.25700000000000001</c:v>
                </c:pt>
                <c:pt idx="67">
                  <c:v>0.247</c:v>
                </c:pt>
                <c:pt idx="68">
                  <c:v>0.23800000000000002</c:v>
                </c:pt>
                <c:pt idx="69">
                  <c:v>0.248</c:v>
                </c:pt>
                <c:pt idx="70">
                  <c:v>0.23499999999999999</c:v>
                </c:pt>
                <c:pt idx="71">
                  <c:v>0.20800000000000002</c:v>
                </c:pt>
                <c:pt idx="72">
                  <c:v>0.21600000000000003</c:v>
                </c:pt>
                <c:pt idx="73">
                  <c:v>0.20899999999999999</c:v>
                </c:pt>
                <c:pt idx="74">
                  <c:v>0.19500000000000001</c:v>
                </c:pt>
                <c:pt idx="75">
                  <c:v>0.17100000000000001</c:v>
                </c:pt>
                <c:pt idx="76">
                  <c:v>0.153</c:v>
                </c:pt>
                <c:pt idx="77">
                  <c:v>0.151</c:v>
                </c:pt>
                <c:pt idx="78">
                  <c:v>0.14499999999999999</c:v>
                </c:pt>
                <c:pt idx="79">
                  <c:v>0.20100000000000001</c:v>
                </c:pt>
                <c:pt idx="80">
                  <c:v>0.13500000000000001</c:v>
                </c:pt>
                <c:pt idx="81">
                  <c:v>0.13600000000000001</c:v>
                </c:pt>
                <c:pt idx="82">
                  <c:v>0.13400000000000001</c:v>
                </c:pt>
                <c:pt idx="83">
                  <c:v>0.13</c:v>
                </c:pt>
                <c:pt idx="84">
                  <c:v>0.11900000000000001</c:v>
                </c:pt>
                <c:pt idx="85">
                  <c:v>0.113</c:v>
                </c:pt>
                <c:pt idx="86">
                  <c:v>0.1</c:v>
                </c:pt>
                <c:pt idx="87">
                  <c:v>9.5000000000000001E-2</c:v>
                </c:pt>
                <c:pt idx="88">
                  <c:v>8.6999999999999994E-2</c:v>
                </c:pt>
                <c:pt idx="89">
                  <c:v>9.6000000000000002E-2</c:v>
                </c:pt>
                <c:pt idx="90">
                  <c:v>0.09</c:v>
                </c:pt>
                <c:pt idx="91">
                  <c:v>8.3000000000000004E-2</c:v>
                </c:pt>
                <c:pt idx="92">
                  <c:v>9.3000000000000013E-2</c:v>
                </c:pt>
                <c:pt idx="93">
                  <c:v>7.5999999999999998E-2</c:v>
                </c:pt>
                <c:pt idx="94">
                  <c:v>7.2000000000000008E-2</c:v>
                </c:pt>
                <c:pt idx="95">
                  <c:v>7.0000000000000007E-2</c:v>
                </c:pt>
                <c:pt idx="96">
                  <c:v>7.0999999999999994E-2</c:v>
                </c:pt>
                <c:pt idx="97">
                  <c:v>6.3E-2</c:v>
                </c:pt>
                <c:pt idx="98">
                  <c:v>6.3E-2</c:v>
                </c:pt>
                <c:pt idx="99">
                  <c:v>5.7000000000000002E-2</c:v>
                </c:pt>
                <c:pt idx="100">
                  <c:v>5.2000000000000005E-2</c:v>
                </c:pt>
                <c:pt idx="101">
                  <c:v>6.0999999999999999E-2</c:v>
                </c:pt>
                <c:pt idx="102">
                  <c:v>6.5000000000000002E-2</c:v>
                </c:pt>
                <c:pt idx="103">
                  <c:v>0.35157593123209102</c:v>
                </c:pt>
                <c:pt idx="104">
                  <c:v>0.33696275071633203</c:v>
                </c:pt>
                <c:pt idx="105">
                  <c:v>0.34813753581661799</c:v>
                </c:pt>
                <c:pt idx="106">
                  <c:v>0.32922636103151798</c:v>
                </c:pt>
                <c:pt idx="107">
                  <c:v>0.27851002865329499</c:v>
                </c:pt>
                <c:pt idx="108">
                  <c:v>0.19598853868194799</c:v>
                </c:pt>
                <c:pt idx="109">
                  <c:v>0.139255014326647</c:v>
                </c:pt>
                <c:pt idx="110">
                  <c:v>0.107449856733524</c:v>
                </c:pt>
                <c:pt idx="111">
                  <c:v>8.7679083094555799E-2</c:v>
                </c:pt>
                <c:pt idx="112">
                  <c:v>9.0257879656160306E-2</c:v>
                </c:pt>
                <c:pt idx="113">
                  <c:v>6.8767908309455505E-2</c:v>
                </c:pt>
                <c:pt idx="114">
                  <c:v>6.3610315186246297E-2</c:v>
                </c:pt>
                <c:pt idx="115">
                  <c:v>6.4469914040114498E-2</c:v>
                </c:pt>
                <c:pt idx="116">
                  <c:v>6.1031518624641699E-2</c:v>
                </c:pt>
                <c:pt idx="117">
                  <c:v>5.3295128939827997E-2</c:v>
                </c:pt>
                <c:pt idx="118">
                  <c:v>6.2750716332378095E-2</c:v>
                </c:pt>
                <c:pt idx="119">
                  <c:v>4.3839541547277899E-2</c:v>
                </c:pt>
                <c:pt idx="120">
                  <c:v>3.6962750716332302E-2</c:v>
                </c:pt>
                <c:pt idx="121">
                  <c:v>3.61031518624641E-2</c:v>
                </c:pt>
                <c:pt idx="122">
                  <c:v>3.5243553008595899E-2</c:v>
                </c:pt>
                <c:pt idx="123">
                  <c:v>2.4928366762177599E-2</c:v>
                </c:pt>
                <c:pt idx="124">
                  <c:v>1.37535816618911E-2</c:v>
                </c:pt>
                <c:pt idx="125">
                  <c:v>1.28939828080228E-2</c:v>
                </c:pt>
                <c:pt idx="126">
                  <c:v>1.1174785100286499E-2</c:v>
                </c:pt>
                <c:pt idx="127">
                  <c:v>9.4555873925501396E-3</c:v>
                </c:pt>
                <c:pt idx="128">
                  <c:v>8.5959885386818705E-3</c:v>
                </c:pt>
                <c:pt idx="129">
                  <c:v>0.80226239112001796</c:v>
                </c:pt>
                <c:pt idx="130">
                  <c:v>0.80536113466430204</c:v>
                </c:pt>
                <c:pt idx="131">
                  <c:v>0.55399290834810699</c:v>
                </c:pt>
                <c:pt idx="132">
                  <c:v>0.31267247359901301</c:v>
                </c:pt>
                <c:pt idx="133">
                  <c:v>0.30080937331380497</c:v>
                </c:pt>
                <c:pt idx="134">
                  <c:v>0.23795575425884499</c:v>
                </c:pt>
                <c:pt idx="135">
                  <c:v>0.210882216912048</c:v>
                </c:pt>
                <c:pt idx="136">
                  <c:v>0.114225699529792</c:v>
                </c:pt>
                <c:pt idx="137">
                  <c:v>0.12659754875510601</c:v>
                </c:pt>
                <c:pt idx="138">
                  <c:v>0.10455946966777099</c:v>
                </c:pt>
                <c:pt idx="139">
                  <c:v>8.6111539350959707E-2</c:v>
                </c:pt>
                <c:pt idx="140">
                  <c:v>2.16969860479456E-2</c:v>
                </c:pt>
                <c:pt idx="141">
                  <c:v>0.43833693304535598</c:v>
                </c:pt>
                <c:pt idx="142">
                  <c:v>0.43347732181425402</c:v>
                </c:pt>
                <c:pt idx="143">
                  <c:v>0.42861771058315301</c:v>
                </c:pt>
                <c:pt idx="144">
                  <c:v>0.42181425485961099</c:v>
                </c:pt>
                <c:pt idx="145">
                  <c:v>0.34892008639308802</c:v>
                </c:pt>
                <c:pt idx="146">
                  <c:v>0.19535637149028001</c:v>
                </c:pt>
                <c:pt idx="147">
                  <c:v>0.136069114470842</c:v>
                </c:pt>
                <c:pt idx="148">
                  <c:v>0.114686825053995</c:v>
                </c:pt>
                <c:pt idx="149">
                  <c:v>9.8164146868250493E-2</c:v>
                </c:pt>
                <c:pt idx="150">
                  <c:v>8.2613390928725702E-2</c:v>
                </c:pt>
                <c:pt idx="151">
                  <c:v>6.4146868250540001E-2</c:v>
                </c:pt>
                <c:pt idx="152">
                  <c:v>0.15861197703035201</c:v>
                </c:pt>
                <c:pt idx="153">
                  <c:v>0.157223954060705</c:v>
                </c:pt>
                <c:pt idx="154">
                  <c:v>0.148013125512715</c:v>
                </c:pt>
                <c:pt idx="155">
                  <c:v>0.14025266611977</c:v>
                </c:pt>
                <c:pt idx="156">
                  <c:v>0.136022969647251</c:v>
                </c:pt>
                <c:pt idx="157">
                  <c:v>0.13003117309269899</c:v>
                </c:pt>
                <c:pt idx="158">
                  <c:v>0.12405578342904</c:v>
                </c:pt>
                <c:pt idx="159">
                  <c:v>0.11845118949958899</c:v>
                </c:pt>
                <c:pt idx="160">
                  <c:v>0.110008203445447</c:v>
                </c:pt>
                <c:pt idx="161">
                  <c:v>0.114510254306808</c:v>
                </c:pt>
                <c:pt idx="162">
                  <c:v>0.100528301886792</c:v>
                </c:pt>
                <c:pt idx="163">
                  <c:v>9.7030352748154206E-2</c:v>
                </c:pt>
                <c:pt idx="164">
                  <c:v>9.1468416735028701E-2</c:v>
                </c:pt>
                <c:pt idx="165">
                  <c:v>8.8646431501230499E-2</c:v>
                </c:pt>
                <c:pt idx="166">
                  <c:v>7.8858080393765295E-2</c:v>
                </c:pt>
                <c:pt idx="167">
                  <c:v>7.5366694011484797E-2</c:v>
                </c:pt>
                <c:pt idx="168">
                  <c:v>7.0792452830188701E-2</c:v>
                </c:pt>
                <c:pt idx="169">
                  <c:v>6.0351107465135299E-2</c:v>
                </c:pt>
                <c:pt idx="170">
                  <c:v>4.6011484823625902E-2</c:v>
                </c:pt>
                <c:pt idx="171">
                  <c:v>4.4226415094339597E-2</c:v>
                </c:pt>
                <c:pt idx="172">
                  <c:v>3.5094339622641399E-2</c:v>
                </c:pt>
                <c:pt idx="173">
                  <c:v>3.2646431501230498E-2</c:v>
                </c:pt>
                <c:pt idx="174">
                  <c:v>1.7138638228055701E-2</c:v>
                </c:pt>
                <c:pt idx="175">
                  <c:v>9.33880229696471E-3</c:v>
                </c:pt>
                <c:pt idx="176">
                  <c:v>2.9794913863822299E-3</c:v>
                </c:pt>
                <c:pt idx="177">
                  <c:v>0.41485616708262202</c:v>
                </c:pt>
                <c:pt idx="178">
                  <c:v>0.41979508735058402</c:v>
                </c:pt>
                <c:pt idx="179">
                  <c:v>0.414475239721529</c:v>
                </c:pt>
                <c:pt idx="180">
                  <c:v>0.39880467621174298</c:v>
                </c:pt>
                <c:pt idx="181">
                  <c:v>0.38559043740969401</c:v>
                </c:pt>
                <c:pt idx="182">
                  <c:v>0.36867200840667302</c:v>
                </c:pt>
                <c:pt idx="183">
                  <c:v>0.35175357940365098</c:v>
                </c:pt>
                <c:pt idx="184">
                  <c:v>0.33716012084592101</c:v>
                </c:pt>
                <c:pt idx="185">
                  <c:v>0.33353474320241699</c:v>
                </c:pt>
                <c:pt idx="186">
                  <c:v>0.25770392749244703</c:v>
                </c:pt>
                <c:pt idx="187">
                  <c:v>0.18679889662419499</c:v>
                </c:pt>
                <c:pt idx="188">
                  <c:v>0.15361880993038199</c:v>
                </c:pt>
                <c:pt idx="189">
                  <c:v>0.124247996847497</c:v>
                </c:pt>
                <c:pt idx="190">
                  <c:v>8.3712071456718995E-2</c:v>
                </c:pt>
                <c:pt idx="191">
                  <c:v>0.45714285714285702</c:v>
                </c:pt>
                <c:pt idx="192">
                  <c:v>0.45454545454545398</c:v>
                </c:pt>
                <c:pt idx="193">
                  <c:v>0.44675324675324601</c:v>
                </c:pt>
                <c:pt idx="194">
                  <c:v>0.44545454545454499</c:v>
                </c:pt>
                <c:pt idx="195">
                  <c:v>0.44285714285714201</c:v>
                </c:pt>
                <c:pt idx="196">
                  <c:v>0.44025974025974002</c:v>
                </c:pt>
                <c:pt idx="197">
                  <c:v>0.425974025974026</c:v>
                </c:pt>
                <c:pt idx="198">
                  <c:v>0.38701298701298698</c:v>
                </c:pt>
                <c:pt idx="199">
                  <c:v>0.37662337662337603</c:v>
                </c:pt>
                <c:pt idx="200">
                  <c:v>0.29610389610389598</c:v>
                </c:pt>
                <c:pt idx="201">
                  <c:v>0.27532467532467497</c:v>
                </c:pt>
                <c:pt idx="202">
                  <c:v>0.219480519480519</c:v>
                </c:pt>
                <c:pt idx="203">
                  <c:v>0.163636363636363</c:v>
                </c:pt>
                <c:pt idx="204">
                  <c:v>0.112987012987013</c:v>
                </c:pt>
                <c:pt idx="205">
                  <c:v>9.8701298701298706E-2</c:v>
                </c:pt>
                <c:pt idx="206">
                  <c:v>7.0129870129870098E-2</c:v>
                </c:pt>
                <c:pt idx="207">
                  <c:v>0.35740740740740701</c:v>
                </c:pt>
                <c:pt idx="208">
                  <c:v>0.34907407407407398</c:v>
                </c:pt>
                <c:pt idx="209">
                  <c:v>0.34537037037036999</c:v>
                </c:pt>
                <c:pt idx="210">
                  <c:v>0.33888888888888802</c:v>
                </c:pt>
                <c:pt idx="211">
                  <c:v>0.32685185185185101</c:v>
                </c:pt>
                <c:pt idx="212">
                  <c:v>0.30277777777777698</c:v>
                </c:pt>
                <c:pt idx="213">
                  <c:v>0.26111111111111102</c:v>
                </c:pt>
                <c:pt idx="214">
                  <c:v>0.211111111111111</c:v>
                </c:pt>
                <c:pt idx="215">
                  <c:v>0.187037037037037</c:v>
                </c:pt>
                <c:pt idx="216">
                  <c:v>0.16018518518518499</c:v>
                </c:pt>
                <c:pt idx="217">
                  <c:v>0.147222222222222</c:v>
                </c:pt>
                <c:pt idx="218">
                  <c:v>0.13796296296296201</c:v>
                </c:pt>
                <c:pt idx="219">
                  <c:v>0.124999999999999</c:v>
                </c:pt>
                <c:pt idx="220">
                  <c:v>0.11944444444444401</c:v>
                </c:pt>
                <c:pt idx="221">
                  <c:v>0.101851851851851</c:v>
                </c:pt>
                <c:pt idx="222">
                  <c:v>9.2592592592592504E-2</c:v>
                </c:pt>
                <c:pt idx="223">
                  <c:v>8.3333333333333204E-2</c:v>
                </c:pt>
                <c:pt idx="224">
                  <c:v>8.0555555555555505E-2</c:v>
                </c:pt>
                <c:pt idx="225">
                  <c:v>0.33169398907103798</c:v>
                </c:pt>
                <c:pt idx="226">
                  <c:v>0.332786885245901</c:v>
                </c:pt>
                <c:pt idx="227">
                  <c:v>0.32076502732240397</c:v>
                </c:pt>
                <c:pt idx="228">
                  <c:v>0.31202185792349701</c:v>
                </c:pt>
                <c:pt idx="229">
                  <c:v>0.27704918032786802</c:v>
                </c:pt>
                <c:pt idx="230">
                  <c:v>0.25300546448087402</c:v>
                </c:pt>
                <c:pt idx="231">
                  <c:v>0.21803278688524499</c:v>
                </c:pt>
                <c:pt idx="232">
                  <c:v>0.20163934426229499</c:v>
                </c:pt>
                <c:pt idx="233">
                  <c:v>0.188524590163934</c:v>
                </c:pt>
                <c:pt idx="234">
                  <c:v>0.17978142076502701</c:v>
                </c:pt>
                <c:pt idx="235">
                  <c:v>6.9398907103825097E-2</c:v>
                </c:pt>
                <c:pt idx="236">
                  <c:v>3.3333333333333298E-2</c:v>
                </c:pt>
                <c:pt idx="237">
                  <c:v>2.34972677595628E-2</c:v>
                </c:pt>
                <c:pt idx="238">
                  <c:v>1.8032786885245899E-2</c:v>
                </c:pt>
                <c:pt idx="239">
                  <c:v>1.14754098360655E-2</c:v>
                </c:pt>
                <c:pt idx="240">
                  <c:v>8.1967213114753894E-3</c:v>
                </c:pt>
                <c:pt idx="241">
                  <c:v>0.339316239316239</c:v>
                </c:pt>
                <c:pt idx="242">
                  <c:v>0.32820512820512798</c:v>
                </c:pt>
                <c:pt idx="243">
                  <c:v>0.330331941959848</c:v>
                </c:pt>
                <c:pt idx="244">
                  <c:v>0.32551513946862698</c:v>
                </c:pt>
                <c:pt idx="245">
                  <c:v>0.310978599350692</c:v>
                </c:pt>
                <c:pt idx="246">
                  <c:v>0.31025641025640999</c:v>
                </c:pt>
                <c:pt idx="247">
                  <c:v>0.28717948717948699</c:v>
                </c:pt>
                <c:pt idx="248">
                  <c:v>0.23619558735837801</c:v>
                </c:pt>
                <c:pt idx="249">
                  <c:v>0.212389849599151</c:v>
                </c:pt>
                <c:pt idx="250">
                  <c:v>0.20029815146094199</c:v>
                </c:pt>
                <c:pt idx="251">
                  <c:v>0.19102232823163001</c:v>
                </c:pt>
                <c:pt idx="252">
                  <c:v>0.185165308421122</c:v>
                </c:pt>
                <c:pt idx="253">
                  <c:v>0.122222222222222</c:v>
                </c:pt>
                <c:pt idx="254">
                  <c:v>8.4993043132577994E-2</c:v>
                </c:pt>
                <c:pt idx="255">
                  <c:v>7.9308288610614106E-2</c:v>
                </c:pt>
                <c:pt idx="256">
                  <c:v>7.0058967733386296E-2</c:v>
                </c:pt>
                <c:pt idx="257">
                  <c:v>6.1617968594712698E-2</c:v>
                </c:pt>
                <c:pt idx="258">
                  <c:v>4.3788511230371599E-2</c:v>
                </c:pt>
                <c:pt idx="259">
                  <c:v>0.38</c:v>
                </c:pt>
                <c:pt idx="260">
                  <c:v>0.30571428571428499</c:v>
                </c:pt>
                <c:pt idx="261">
                  <c:v>0.26380952380952299</c:v>
                </c:pt>
                <c:pt idx="262">
                  <c:v>0.23714285714285699</c:v>
                </c:pt>
                <c:pt idx="263">
                  <c:v>0.203809523809523</c:v>
                </c:pt>
                <c:pt idx="264">
                  <c:v>0.18190476190476099</c:v>
                </c:pt>
                <c:pt idx="265">
                  <c:v>0.161904761904761</c:v>
                </c:pt>
                <c:pt idx="266">
                  <c:v>0.154285714285714</c:v>
                </c:pt>
                <c:pt idx="267">
                  <c:v>0.14190476190476101</c:v>
                </c:pt>
              </c:numCache>
            </c:numRef>
          </c:xVal>
          <c:yVal>
            <c:numRef>
              <c:f>VGS!$K$3:$K$270</c:f>
              <c:numCache>
                <c:formatCode>General</c:formatCode>
                <c:ptCount val="268"/>
                <c:pt idx="0">
                  <c:v>0.45365917772369008</c:v>
                </c:pt>
                <c:pt idx="1">
                  <c:v>0.44550633969962622</c:v>
                </c:pt>
                <c:pt idx="2">
                  <c:v>0.43302653329549967</c:v>
                </c:pt>
                <c:pt idx="3">
                  <c:v>0.41610900616023516</c:v>
                </c:pt>
                <c:pt idx="4">
                  <c:v>0.38654094828291102</c:v>
                </c:pt>
                <c:pt idx="5">
                  <c:v>0.35429049211280961</c:v>
                </c:pt>
                <c:pt idx="6">
                  <c:v>0.25028859827165972</c:v>
                </c:pt>
                <c:pt idx="7">
                  <c:v>0.2190975261475121</c:v>
                </c:pt>
                <c:pt idx="8">
                  <c:v>0.18915630725820889</c:v>
                </c:pt>
                <c:pt idx="9">
                  <c:v>0.18661015104619824</c:v>
                </c:pt>
                <c:pt idx="10">
                  <c:v>0.18584973830470963</c:v>
                </c:pt>
                <c:pt idx="11">
                  <c:v>0.18563541754300131</c:v>
                </c:pt>
                <c:pt idx="12">
                  <c:v>0.18420758217501276</c:v>
                </c:pt>
                <c:pt idx="13">
                  <c:v>0.18402209502808436</c:v>
                </c:pt>
                <c:pt idx="14">
                  <c:v>0.29562873266424039</c:v>
                </c:pt>
                <c:pt idx="15">
                  <c:v>0.28856694204030148</c:v>
                </c:pt>
                <c:pt idx="16">
                  <c:v>0.28388392373824112</c:v>
                </c:pt>
                <c:pt idx="17">
                  <c:v>0.17620221062195129</c:v>
                </c:pt>
                <c:pt idx="18">
                  <c:v>0.13882980316150628</c:v>
                </c:pt>
                <c:pt idx="19">
                  <c:v>7.1524725948808016E-2</c:v>
                </c:pt>
                <c:pt idx="20">
                  <c:v>5.2490855298249109E-2</c:v>
                </c:pt>
                <c:pt idx="21">
                  <c:v>4.7490526340761903E-2</c:v>
                </c:pt>
                <c:pt idx="22">
                  <c:v>4.6629854169122402E-2</c:v>
                </c:pt>
                <c:pt idx="23">
                  <c:v>4.5752375443159798E-2</c:v>
                </c:pt>
                <c:pt idx="24">
                  <c:v>0.3905868582771761</c:v>
                </c:pt>
                <c:pt idx="25">
                  <c:v>0.38934061402258036</c:v>
                </c:pt>
                <c:pt idx="26">
                  <c:v>0.38557199224364996</c:v>
                </c:pt>
                <c:pt idx="27">
                  <c:v>0.38469591280031712</c:v>
                </c:pt>
                <c:pt idx="28">
                  <c:v>0.3559047466190341</c:v>
                </c:pt>
                <c:pt idx="29">
                  <c:v>0.30839718975330238</c:v>
                </c:pt>
                <c:pt idx="30">
                  <c:v>0.24943108392759916</c:v>
                </c:pt>
                <c:pt idx="31">
                  <c:v>0.15758159165990354</c:v>
                </c:pt>
                <c:pt idx="32">
                  <c:v>0.15131728346890927</c:v>
                </c:pt>
                <c:pt idx="33">
                  <c:v>0.13400294651643863</c:v>
                </c:pt>
                <c:pt idx="34">
                  <c:v>0.13045035074473804</c:v>
                </c:pt>
                <c:pt idx="35">
                  <c:v>0.11882502879557565</c:v>
                </c:pt>
                <c:pt idx="36">
                  <c:v>0.11272388398173556</c:v>
                </c:pt>
                <c:pt idx="37">
                  <c:v>0.1083937900445814</c:v>
                </c:pt>
                <c:pt idx="38">
                  <c:v>9.9063992700226006E-2</c:v>
                </c:pt>
                <c:pt idx="39">
                  <c:v>9.9063992700226006E-2</c:v>
                </c:pt>
                <c:pt idx="40">
                  <c:v>9.5378745517147742E-2</c:v>
                </c:pt>
                <c:pt idx="41">
                  <c:v>9.1870450129835482E-2</c:v>
                </c:pt>
                <c:pt idx="42">
                  <c:v>8.6396235254902171E-2</c:v>
                </c:pt>
                <c:pt idx="43">
                  <c:v>0.35870006447963487</c:v>
                </c:pt>
                <c:pt idx="44">
                  <c:v>0.35869080985408736</c:v>
                </c:pt>
                <c:pt idx="45">
                  <c:v>0.3550359614532414</c:v>
                </c:pt>
                <c:pt idx="46">
                  <c:v>0.35489135587578829</c:v>
                </c:pt>
                <c:pt idx="47">
                  <c:v>0.33286283202161143</c:v>
                </c:pt>
                <c:pt idx="48">
                  <c:v>0.33291484018260503</c:v>
                </c:pt>
                <c:pt idx="49">
                  <c:v>0.31182266675840736</c:v>
                </c:pt>
                <c:pt idx="50">
                  <c:v>0.30941746806029102</c:v>
                </c:pt>
                <c:pt idx="51">
                  <c:v>0.22629279585971782</c:v>
                </c:pt>
                <c:pt idx="52">
                  <c:v>0.2213981911226193</c:v>
                </c:pt>
                <c:pt idx="53">
                  <c:v>0.18572334579217334</c:v>
                </c:pt>
                <c:pt idx="54">
                  <c:v>0.22332073028515317</c:v>
                </c:pt>
                <c:pt idx="55">
                  <c:v>0.18437097689235396</c:v>
                </c:pt>
                <c:pt idx="56">
                  <c:v>0.15603930518247577</c:v>
                </c:pt>
                <c:pt idx="57">
                  <c:v>0.18923756900255137</c:v>
                </c:pt>
                <c:pt idx="58">
                  <c:v>0.15891465905644292</c:v>
                </c:pt>
                <c:pt idx="59">
                  <c:v>0.12846152177346098</c:v>
                </c:pt>
                <c:pt idx="60">
                  <c:v>9.8434529319224501E-2</c:v>
                </c:pt>
                <c:pt idx="61">
                  <c:v>5.5179146308430578E-2</c:v>
                </c:pt>
                <c:pt idx="62">
                  <c:v>3.6082931771949121E-2</c:v>
                </c:pt>
                <c:pt idx="63">
                  <c:v>2.8309795930605942E-2</c:v>
                </c:pt>
                <c:pt idx="64">
                  <c:v>2.4012083742818366E-2</c:v>
                </c:pt>
                <c:pt idx="65">
                  <c:v>1.9850565371285888E-2</c:v>
                </c:pt>
                <c:pt idx="66">
                  <c:v>0.25041320953439616</c:v>
                </c:pt>
                <c:pt idx="67">
                  <c:v>0.24975041979792073</c:v>
                </c:pt>
                <c:pt idx="68">
                  <c:v>0.24961000070951478</c:v>
                </c:pt>
                <c:pt idx="69">
                  <c:v>0.24717762048719605</c:v>
                </c:pt>
                <c:pt idx="70">
                  <c:v>0.23131219995782154</c:v>
                </c:pt>
                <c:pt idx="71">
                  <c:v>0.21244535676817738</c:v>
                </c:pt>
                <c:pt idx="72">
                  <c:v>0.20882905308568195</c:v>
                </c:pt>
                <c:pt idx="73">
                  <c:v>0.19143050470204526</c:v>
                </c:pt>
                <c:pt idx="74">
                  <c:v>0.18274499688401616</c:v>
                </c:pt>
                <c:pt idx="75">
                  <c:v>0.17811508504084506</c:v>
                </c:pt>
                <c:pt idx="76">
                  <c:v>0.16840737546950299</c:v>
                </c:pt>
                <c:pt idx="77">
                  <c:v>0.16315585514730352</c:v>
                </c:pt>
                <c:pt idx="78">
                  <c:v>0.16104952747466489</c:v>
                </c:pt>
                <c:pt idx="79">
                  <c:v>0.15944318269935792</c:v>
                </c:pt>
                <c:pt idx="80">
                  <c:v>0.15277686234697579</c:v>
                </c:pt>
                <c:pt idx="81">
                  <c:v>0.14092098930605065</c:v>
                </c:pt>
                <c:pt idx="82">
                  <c:v>0.13659335558809993</c:v>
                </c:pt>
                <c:pt idx="83">
                  <c:v>0.1327504721449394</c:v>
                </c:pt>
                <c:pt idx="84">
                  <c:v>0.12746315709662254</c:v>
                </c:pt>
                <c:pt idx="85">
                  <c:v>0.11499464217599134</c:v>
                </c:pt>
                <c:pt idx="86">
                  <c:v>9.5679110034871562E-2</c:v>
                </c:pt>
                <c:pt idx="87">
                  <c:v>9.174600889603543E-2</c:v>
                </c:pt>
                <c:pt idx="88">
                  <c:v>8.6531037509859687E-2</c:v>
                </c:pt>
                <c:pt idx="89">
                  <c:v>8.4583723946083711E-2</c:v>
                </c:pt>
                <c:pt idx="90">
                  <c:v>7.7692840244594094E-2</c:v>
                </c:pt>
                <c:pt idx="91">
                  <c:v>7.6814507687809078E-2</c:v>
                </c:pt>
                <c:pt idx="92">
                  <c:v>7.3135270771107097E-2</c:v>
                </c:pt>
                <c:pt idx="93">
                  <c:v>7.3068809487452341E-2</c:v>
                </c:pt>
                <c:pt idx="94">
                  <c:v>7.2466372977775653E-2</c:v>
                </c:pt>
                <c:pt idx="95">
                  <c:v>7.1243696327236428E-2</c:v>
                </c:pt>
                <c:pt idx="96">
                  <c:v>6.9369356824089901E-2</c:v>
                </c:pt>
                <c:pt idx="97">
                  <c:v>6.8428315495554698E-2</c:v>
                </c:pt>
                <c:pt idx="98">
                  <c:v>6.7932380992302727E-2</c:v>
                </c:pt>
                <c:pt idx="99">
                  <c:v>6.7877265802976122E-2</c:v>
                </c:pt>
                <c:pt idx="100">
                  <c:v>6.6477795841836468E-2</c:v>
                </c:pt>
                <c:pt idx="101">
                  <c:v>6.6293453608727182E-2</c:v>
                </c:pt>
                <c:pt idx="102">
                  <c:v>6.6274540151753769E-2</c:v>
                </c:pt>
                <c:pt idx="103">
                  <c:v>0.36593263406184118</c:v>
                </c:pt>
                <c:pt idx="104">
                  <c:v>0.35000021004180742</c:v>
                </c:pt>
                <c:pt idx="105">
                  <c:v>0.33167572056308209</c:v>
                </c:pt>
                <c:pt idx="106">
                  <c:v>0.30143648047110533</c:v>
                </c:pt>
                <c:pt idx="107">
                  <c:v>0.26143929071365196</c:v>
                </c:pt>
                <c:pt idx="108">
                  <c:v>0.21880236898267483</c:v>
                </c:pt>
                <c:pt idx="109">
                  <c:v>0.1629517053566103</c:v>
                </c:pt>
                <c:pt idx="110">
                  <c:v>0.12076577424812135</c:v>
                </c:pt>
                <c:pt idx="111">
                  <c:v>0.10074163076808867</c:v>
                </c:pt>
                <c:pt idx="112">
                  <c:v>8.3590118182702663E-2</c:v>
                </c:pt>
                <c:pt idx="113">
                  <c:v>5.7701526994565322E-2</c:v>
                </c:pt>
                <c:pt idx="114">
                  <c:v>5.0450297299431443E-2</c:v>
                </c:pt>
                <c:pt idx="115">
                  <c:v>4.8292503553234098E-2</c:v>
                </c:pt>
                <c:pt idx="116">
                  <c:v>4.4557204643486226E-2</c:v>
                </c:pt>
                <c:pt idx="117">
                  <c:v>4.2642604270222928E-2</c:v>
                </c:pt>
                <c:pt idx="118">
                  <c:v>4.1192276634422043E-2</c:v>
                </c:pt>
                <c:pt idx="119">
                  <c:v>3.3802636248324511E-2</c:v>
                </c:pt>
                <c:pt idx="120">
                  <c:v>3.188852747193565E-2</c:v>
                </c:pt>
                <c:pt idx="121">
                  <c:v>3.0647304428912163E-2</c:v>
                </c:pt>
                <c:pt idx="122">
                  <c:v>2.946292365166496E-2</c:v>
                </c:pt>
                <c:pt idx="123">
                  <c:v>2.8044790330591696E-2</c:v>
                </c:pt>
                <c:pt idx="124">
                  <c:v>2.7284579277949667E-2</c:v>
                </c:pt>
                <c:pt idx="125">
                  <c:v>2.7214473980866773E-2</c:v>
                </c:pt>
                <c:pt idx="126">
                  <c:v>2.7171586106241721E-2</c:v>
                </c:pt>
                <c:pt idx="127">
                  <c:v>2.7128322644095881E-2</c:v>
                </c:pt>
                <c:pt idx="128">
                  <c:v>2.7102140890511009E-2</c:v>
                </c:pt>
                <c:pt idx="129">
                  <c:v>0.8163602080177671</c:v>
                </c:pt>
                <c:pt idx="130">
                  <c:v>0.79607728003954659</c:v>
                </c:pt>
                <c:pt idx="131">
                  <c:v>0.49971748303060359</c:v>
                </c:pt>
                <c:pt idx="132">
                  <c:v>0.3866828459241462</c:v>
                </c:pt>
                <c:pt idx="133">
                  <c:v>0.29987817558487695</c:v>
                </c:pt>
                <c:pt idx="134">
                  <c:v>0.231917580630772</c:v>
                </c:pt>
                <c:pt idx="135">
                  <c:v>0.12903350475401343</c:v>
                </c:pt>
                <c:pt idx="136">
                  <c:v>0.10438853077680815</c:v>
                </c:pt>
                <c:pt idx="137">
                  <c:v>0.10326860818678331</c:v>
                </c:pt>
                <c:pt idx="138">
                  <c:v>0.1032677249072691</c:v>
                </c:pt>
                <c:pt idx="139">
                  <c:v>0.10326703428183424</c:v>
                </c:pt>
                <c:pt idx="140">
                  <c:v>0.1032670135281632</c:v>
                </c:pt>
                <c:pt idx="141">
                  <c:v>0.43913357053889812</c:v>
                </c:pt>
                <c:pt idx="142">
                  <c:v>0.437470567299029</c:v>
                </c:pt>
                <c:pt idx="143">
                  <c:v>0.42811121911085775</c:v>
                </c:pt>
                <c:pt idx="144">
                  <c:v>0.41988193026534432</c:v>
                </c:pt>
                <c:pt idx="145">
                  <c:v>0.34076265202221834</c:v>
                </c:pt>
                <c:pt idx="146">
                  <c:v>0.20955049329489539</c:v>
                </c:pt>
                <c:pt idx="147">
                  <c:v>0.12876884813837269</c:v>
                </c:pt>
                <c:pt idx="148">
                  <c:v>9.8612694681134386E-2</c:v>
                </c:pt>
                <c:pt idx="149">
                  <c:v>8.8017630186746937E-2</c:v>
                </c:pt>
                <c:pt idx="150">
                  <c:v>8.6231656458609862E-2</c:v>
                </c:pt>
                <c:pt idx="151">
                  <c:v>8.5661698785573379E-2</c:v>
                </c:pt>
                <c:pt idx="152">
                  <c:v>0.14685136771108498</c:v>
                </c:pt>
                <c:pt idx="153">
                  <c:v>0.14664844744729422</c:v>
                </c:pt>
                <c:pt idx="154">
                  <c:v>0.1458614279695121</c:v>
                </c:pt>
                <c:pt idx="155">
                  <c:v>0.1441822638792758</c:v>
                </c:pt>
                <c:pt idx="156">
                  <c:v>0.14246841750187425</c:v>
                </c:pt>
                <c:pt idx="157">
                  <c:v>0.13828618794443628</c:v>
                </c:pt>
                <c:pt idx="158">
                  <c:v>0.13284870355817671</c:v>
                </c:pt>
                <c:pt idx="159">
                  <c:v>0.12821411098171542</c:v>
                </c:pt>
                <c:pt idx="160">
                  <c:v>0.11317374006859254</c:v>
                </c:pt>
                <c:pt idx="161">
                  <c:v>0.10951119139590329</c:v>
                </c:pt>
                <c:pt idx="162">
                  <c:v>9.5940688420031423E-2</c:v>
                </c:pt>
                <c:pt idx="163">
                  <c:v>9.1987523090466872E-2</c:v>
                </c:pt>
                <c:pt idx="164">
                  <c:v>9.2645549516314846E-2</c:v>
                </c:pt>
                <c:pt idx="165">
                  <c:v>8.4817994144158082E-2</c:v>
                </c:pt>
                <c:pt idx="166">
                  <c:v>7.5422858925979233E-2</c:v>
                </c:pt>
                <c:pt idx="167">
                  <c:v>7.302177021807435E-2</c:v>
                </c:pt>
                <c:pt idx="168">
                  <c:v>6.3946006966152241E-2</c:v>
                </c:pt>
                <c:pt idx="169">
                  <c:v>6.2874590771821198E-2</c:v>
                </c:pt>
                <c:pt idx="170">
                  <c:v>5.1147898274315214E-2</c:v>
                </c:pt>
                <c:pt idx="171">
                  <c:v>4.5247581067792718E-2</c:v>
                </c:pt>
                <c:pt idx="172">
                  <c:v>3.5636307362201816E-2</c:v>
                </c:pt>
                <c:pt idx="173">
                  <c:v>3.4391852533787161E-2</c:v>
                </c:pt>
                <c:pt idx="174">
                  <c:v>1.9776769712320248E-2</c:v>
                </c:pt>
                <c:pt idx="175">
                  <c:v>1.3222078881928816E-2</c:v>
                </c:pt>
                <c:pt idx="176">
                  <c:v>1.0108426599899006E-2</c:v>
                </c:pt>
                <c:pt idx="177">
                  <c:v>0.40673761480869342</c:v>
                </c:pt>
                <c:pt idx="178">
                  <c:v>0.40654298722108906</c:v>
                </c:pt>
                <c:pt idx="179">
                  <c:v>0.40510226746343525</c:v>
                </c:pt>
                <c:pt idx="180">
                  <c:v>0.40264262130018585</c:v>
                </c:pt>
                <c:pt idx="181">
                  <c:v>0.39702709971263433</c:v>
                </c:pt>
                <c:pt idx="182">
                  <c:v>0.38478871030691819</c:v>
                </c:pt>
                <c:pt idx="183">
                  <c:v>0.36129714468605983</c:v>
                </c:pt>
                <c:pt idx="184">
                  <c:v>0.34042019746658259</c:v>
                </c:pt>
                <c:pt idx="185">
                  <c:v>0.33192032278971656</c:v>
                </c:pt>
                <c:pt idx="186">
                  <c:v>0.24219264461092499</c:v>
                </c:pt>
                <c:pt idx="187">
                  <c:v>0.16413454532963162</c:v>
                </c:pt>
                <c:pt idx="188">
                  <c:v>0.1502032029817017</c:v>
                </c:pt>
                <c:pt idx="189">
                  <c:v>0.12916092530309026</c:v>
                </c:pt>
                <c:pt idx="190">
                  <c:v>0.11454892673657109</c:v>
                </c:pt>
                <c:pt idx="191">
                  <c:v>0.4493363848196496</c:v>
                </c:pt>
                <c:pt idx="192">
                  <c:v>0.44924100350233576</c:v>
                </c:pt>
                <c:pt idx="193">
                  <c:v>0.44892104555034446</c:v>
                </c:pt>
                <c:pt idx="194">
                  <c:v>0.44786922008034441</c:v>
                </c:pt>
                <c:pt idx="195">
                  <c:v>0.4472154097987</c:v>
                </c:pt>
                <c:pt idx="196">
                  <c:v>0.44261299144831762</c:v>
                </c:pt>
                <c:pt idx="197">
                  <c:v>0.4276717436410879</c:v>
                </c:pt>
                <c:pt idx="198">
                  <c:v>0.39134230652008117</c:v>
                </c:pt>
                <c:pt idx="199">
                  <c:v>0.37354740126946523</c:v>
                </c:pt>
                <c:pt idx="200">
                  <c:v>0.29684108817823751</c:v>
                </c:pt>
                <c:pt idx="201">
                  <c:v>0.26883305321454137</c:v>
                </c:pt>
                <c:pt idx="202">
                  <c:v>0.22534910933641736</c:v>
                </c:pt>
                <c:pt idx="203">
                  <c:v>0.15967740342127956</c:v>
                </c:pt>
                <c:pt idx="204">
                  <c:v>0.11191814627575269</c:v>
                </c:pt>
                <c:pt idx="205">
                  <c:v>0.10580805630685841</c:v>
                </c:pt>
                <c:pt idx="206">
                  <c:v>6.6802210754783958E-2</c:v>
                </c:pt>
                <c:pt idx="207">
                  <c:v>0.35998141133671352</c:v>
                </c:pt>
                <c:pt idx="208">
                  <c:v>0.3574161190917502</c:v>
                </c:pt>
                <c:pt idx="209">
                  <c:v>0.35067740814211978</c:v>
                </c:pt>
                <c:pt idx="210">
                  <c:v>0.33074773911317618</c:v>
                </c:pt>
                <c:pt idx="211">
                  <c:v>0.30782110781553002</c:v>
                </c:pt>
                <c:pt idx="212">
                  <c:v>0.28617541776572908</c:v>
                </c:pt>
                <c:pt idx="213">
                  <c:v>0.26672320189031828</c:v>
                </c:pt>
                <c:pt idx="214">
                  <c:v>0.23538093572135621</c:v>
                </c:pt>
                <c:pt idx="215">
                  <c:v>0.20429946080114825</c:v>
                </c:pt>
                <c:pt idx="216">
                  <c:v>0.15687887258157962</c:v>
                </c:pt>
                <c:pt idx="217">
                  <c:v>0.13884483978028042</c:v>
                </c:pt>
                <c:pt idx="218">
                  <c:v>0.12177815342434756</c:v>
                </c:pt>
                <c:pt idx="219">
                  <c:v>0.11422607883637137</c:v>
                </c:pt>
                <c:pt idx="220">
                  <c:v>0.10802732531987713</c:v>
                </c:pt>
                <c:pt idx="221">
                  <c:v>0.10015759508796304</c:v>
                </c:pt>
                <c:pt idx="222">
                  <c:v>9.7432856564608261E-2</c:v>
                </c:pt>
                <c:pt idx="223">
                  <c:v>9.5866612240661148E-2</c:v>
                </c:pt>
                <c:pt idx="224">
                  <c:v>9.5342548182286727E-2</c:v>
                </c:pt>
                <c:pt idx="225">
                  <c:v>0.32255810717316064</c:v>
                </c:pt>
                <c:pt idx="226">
                  <c:v>0.32130928428709887</c:v>
                </c:pt>
                <c:pt idx="227">
                  <c:v>0.31700095340921869</c:v>
                </c:pt>
                <c:pt idx="228">
                  <c:v>0.31176866794163549</c:v>
                </c:pt>
                <c:pt idx="229">
                  <c:v>0.29920206104360947</c:v>
                </c:pt>
                <c:pt idx="230">
                  <c:v>0.27406499637365977</c:v>
                </c:pt>
                <c:pt idx="231">
                  <c:v>0.2282627251658719</c:v>
                </c:pt>
                <c:pt idx="232">
                  <c:v>0.18911592951560249</c:v>
                </c:pt>
                <c:pt idx="233">
                  <c:v>0.16800792580808038</c:v>
                </c:pt>
                <c:pt idx="234">
                  <c:v>0.15484166427722901</c:v>
                </c:pt>
                <c:pt idx="235">
                  <c:v>9.0974967325167799E-2</c:v>
                </c:pt>
                <c:pt idx="236">
                  <c:v>4.5432985763344313E-2</c:v>
                </c:pt>
                <c:pt idx="237">
                  <c:v>2.6963561937295964E-2</c:v>
                </c:pt>
                <c:pt idx="238">
                  <c:v>2.0998444699177214E-2</c:v>
                </c:pt>
                <c:pt idx="239">
                  <c:v>1.7455146051177636E-2</c:v>
                </c:pt>
                <c:pt idx="240">
                  <c:v>1.3742071257269445E-2</c:v>
                </c:pt>
                <c:pt idx="241">
                  <c:v>0.33573172242967353</c:v>
                </c:pt>
                <c:pt idx="242">
                  <c:v>0.33573172242967353</c:v>
                </c:pt>
                <c:pt idx="243">
                  <c:v>0.33274122751020307</c:v>
                </c:pt>
                <c:pt idx="244">
                  <c:v>0.31432167997201166</c:v>
                </c:pt>
                <c:pt idx="245">
                  <c:v>0.31509274125761366</c:v>
                </c:pt>
                <c:pt idx="246">
                  <c:v>0.29535032258744875</c:v>
                </c:pt>
                <c:pt idx="247">
                  <c:v>0.29535032258744875</c:v>
                </c:pt>
                <c:pt idx="248">
                  <c:v>0.22809045450379492</c:v>
                </c:pt>
                <c:pt idx="249">
                  <c:v>0.19945470492679165</c:v>
                </c:pt>
                <c:pt idx="250">
                  <c:v>0.22809045450379492</c:v>
                </c:pt>
                <c:pt idx="251">
                  <c:v>0.19945470492679165</c:v>
                </c:pt>
                <c:pt idx="252">
                  <c:v>0.17398369308316819</c:v>
                </c:pt>
                <c:pt idx="253">
                  <c:v>0.12641782216751646</c:v>
                </c:pt>
                <c:pt idx="254">
                  <c:v>8.9055682672470354E-2</c:v>
                </c:pt>
                <c:pt idx="255">
                  <c:v>7.0609461665687934E-2</c:v>
                </c:pt>
                <c:pt idx="256">
                  <c:v>6.3736337409339205E-2</c:v>
                </c:pt>
                <c:pt idx="257">
                  <c:v>5.9739813183533788E-2</c:v>
                </c:pt>
                <c:pt idx="258">
                  <c:v>5.5890231991559222E-2</c:v>
                </c:pt>
                <c:pt idx="259">
                  <c:v>0.38033410834964976</c:v>
                </c:pt>
                <c:pt idx="260">
                  <c:v>0.30441630685105947</c:v>
                </c:pt>
                <c:pt idx="261">
                  <c:v>0.26303118651744989</c:v>
                </c:pt>
                <c:pt idx="262">
                  <c:v>0.23949717891753475</c:v>
                </c:pt>
                <c:pt idx="263">
                  <c:v>0.20541560925361002</c:v>
                </c:pt>
                <c:pt idx="264">
                  <c:v>0.18025400712443976</c:v>
                </c:pt>
                <c:pt idx="265">
                  <c:v>0.15999322556243775</c:v>
                </c:pt>
                <c:pt idx="266">
                  <c:v>0.15275789182616042</c:v>
                </c:pt>
                <c:pt idx="267">
                  <c:v>0.14477667624180371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B-469C-AD83-4B9E380A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64399"/>
        <c:axId val="475084367"/>
      </c:scatterChart>
      <c:valAx>
        <c:axId val="47506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84367"/>
        <c:crosses val="autoZero"/>
        <c:crossBetween val="midCat"/>
      </c:valAx>
      <c:valAx>
        <c:axId val="4750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VG!$E$3:$E$270</c:f>
              <c:numCache>
                <c:formatCode>General</c:formatCode>
                <c:ptCount val="268"/>
                <c:pt idx="0">
                  <c:v>0.44799999999999901</c:v>
                </c:pt>
                <c:pt idx="1">
                  <c:v>0.44499999999999901</c:v>
                </c:pt>
                <c:pt idx="2">
                  <c:v>0.439999999999999</c:v>
                </c:pt>
                <c:pt idx="3">
                  <c:v>0.42099999999999899</c:v>
                </c:pt>
                <c:pt idx="4">
                  <c:v>0.38199999999999901</c:v>
                </c:pt>
                <c:pt idx="5">
                  <c:v>0.35199999999999898</c:v>
                </c:pt>
                <c:pt idx="6">
                  <c:v>0.250999999999999</c:v>
                </c:pt>
                <c:pt idx="7">
                  <c:v>0.220999999999999</c:v>
                </c:pt>
                <c:pt idx="8">
                  <c:v>0.180999999999999</c:v>
                </c:pt>
                <c:pt idx="9">
                  <c:v>0.189999999999999</c:v>
                </c:pt>
                <c:pt idx="10">
                  <c:v>0.189999999999999</c:v>
                </c:pt>
                <c:pt idx="11">
                  <c:v>0.190999999999999</c:v>
                </c:pt>
                <c:pt idx="12">
                  <c:v>0.180999999999999</c:v>
                </c:pt>
                <c:pt idx="13">
                  <c:v>0.180999999999999</c:v>
                </c:pt>
                <c:pt idx="14">
                  <c:v>0.29199999999999898</c:v>
                </c:pt>
                <c:pt idx="15">
                  <c:v>0.28999999999999898</c:v>
                </c:pt>
                <c:pt idx="16">
                  <c:v>0.28699999999999898</c:v>
                </c:pt>
                <c:pt idx="17">
                  <c:v>0.17199999999999899</c:v>
                </c:pt>
                <c:pt idx="18">
                  <c:v>0.14299999999999899</c:v>
                </c:pt>
                <c:pt idx="19">
                  <c:v>7.0999999999999994E-2</c:v>
                </c:pt>
                <c:pt idx="20">
                  <c:v>5.09999999999999E-2</c:v>
                </c:pt>
                <c:pt idx="21">
                  <c:v>4.7999999999999897E-2</c:v>
                </c:pt>
                <c:pt idx="22">
                  <c:v>4.5999999999999999E-2</c:v>
                </c:pt>
                <c:pt idx="23">
                  <c:v>4.6999999999999903E-2</c:v>
                </c:pt>
                <c:pt idx="24">
                  <c:v>0.39099999999999902</c:v>
                </c:pt>
                <c:pt idx="25">
                  <c:v>0.38899999999999901</c:v>
                </c:pt>
                <c:pt idx="26">
                  <c:v>0.38699999999999901</c:v>
                </c:pt>
                <c:pt idx="27">
                  <c:v>0.38399999999999901</c:v>
                </c:pt>
                <c:pt idx="28">
                  <c:v>0.35399999999999898</c:v>
                </c:pt>
                <c:pt idx="29">
                  <c:v>0.309999999999999</c:v>
                </c:pt>
                <c:pt idx="30">
                  <c:v>0.248999999999999</c:v>
                </c:pt>
                <c:pt idx="31">
                  <c:v>0.157999999999999</c:v>
                </c:pt>
                <c:pt idx="32">
                  <c:v>0.151999999999999</c:v>
                </c:pt>
                <c:pt idx="33">
                  <c:v>0.13499999999999901</c:v>
                </c:pt>
                <c:pt idx="34">
                  <c:v>0.125</c:v>
                </c:pt>
                <c:pt idx="35">
                  <c:v>0.125</c:v>
                </c:pt>
                <c:pt idx="36">
                  <c:v>0.108999999999999</c:v>
                </c:pt>
                <c:pt idx="37">
                  <c:v>0.104999999999999</c:v>
                </c:pt>
                <c:pt idx="38">
                  <c:v>0.103999999999999</c:v>
                </c:pt>
                <c:pt idx="39">
                  <c:v>9.8999999999999894E-2</c:v>
                </c:pt>
                <c:pt idx="40">
                  <c:v>9.6999999999999906E-2</c:v>
                </c:pt>
                <c:pt idx="41">
                  <c:v>9.1999999999999901E-2</c:v>
                </c:pt>
                <c:pt idx="42">
                  <c:v>8.3999999999999894E-2</c:v>
                </c:pt>
                <c:pt idx="43">
                  <c:v>0.36426474144184601</c:v>
                </c:pt>
                <c:pt idx="44">
                  <c:v>0.360126429237624</c:v>
                </c:pt>
                <c:pt idx="45">
                  <c:v>0.35854433659193702</c:v>
                </c:pt>
                <c:pt idx="46">
                  <c:v>0.34922449825555202</c:v>
                </c:pt>
                <c:pt idx="47">
                  <c:v>0.33818439324328903</c:v>
                </c:pt>
                <c:pt idx="48">
                  <c:v>0.32574873052609699</c:v>
                </c:pt>
                <c:pt idx="49">
                  <c:v>0.319669073197692</c:v>
                </c:pt>
                <c:pt idx="50">
                  <c:v>0.29066634426059601</c:v>
                </c:pt>
                <c:pt idx="51">
                  <c:v>0.254748005112439</c:v>
                </c:pt>
                <c:pt idx="52">
                  <c:v>0.225752184876852</c:v>
                </c:pt>
                <c:pt idx="53">
                  <c:v>0.214504818819302</c:v>
                </c:pt>
                <c:pt idx="54">
                  <c:v>0.20087395074095801</c:v>
                </c:pt>
                <c:pt idx="55">
                  <c:v>0.19171301253929299</c:v>
                </c:pt>
                <c:pt idx="56">
                  <c:v>0.17319769249369499</c:v>
                </c:pt>
                <c:pt idx="57">
                  <c:v>0.158530519188918</c:v>
                </c:pt>
                <c:pt idx="58">
                  <c:v>0.14209471829769499</c:v>
                </c:pt>
                <c:pt idx="59">
                  <c:v>0.124650246986078</c:v>
                </c:pt>
                <c:pt idx="60">
                  <c:v>9.4811565166326994E-2</c:v>
                </c:pt>
                <c:pt idx="61">
                  <c:v>4.8640712977995798E-2</c:v>
                </c:pt>
                <c:pt idx="62">
                  <c:v>3.9652492314069497E-2</c:v>
                </c:pt>
                <c:pt idx="63">
                  <c:v>3.15554941448754E-2</c:v>
                </c:pt>
                <c:pt idx="64">
                  <c:v>2.6505233341393399E-2</c:v>
                </c:pt>
                <c:pt idx="65">
                  <c:v>1.31852568309786E-2</c:v>
                </c:pt>
                <c:pt idx="66">
                  <c:v>0.25700000000000001</c:v>
                </c:pt>
                <c:pt idx="67">
                  <c:v>0.247</c:v>
                </c:pt>
                <c:pt idx="68">
                  <c:v>0.23800000000000002</c:v>
                </c:pt>
                <c:pt idx="69">
                  <c:v>0.248</c:v>
                </c:pt>
                <c:pt idx="70">
                  <c:v>0.23499999999999999</c:v>
                </c:pt>
                <c:pt idx="71">
                  <c:v>0.20800000000000002</c:v>
                </c:pt>
                <c:pt idx="72">
                  <c:v>0.21600000000000003</c:v>
                </c:pt>
                <c:pt idx="73">
                  <c:v>0.20899999999999999</c:v>
                </c:pt>
                <c:pt idx="74">
                  <c:v>0.19500000000000001</c:v>
                </c:pt>
                <c:pt idx="75">
                  <c:v>0.17100000000000001</c:v>
                </c:pt>
                <c:pt idx="76">
                  <c:v>0.153</c:v>
                </c:pt>
                <c:pt idx="77">
                  <c:v>0.151</c:v>
                </c:pt>
                <c:pt idx="78">
                  <c:v>0.14499999999999999</c:v>
                </c:pt>
                <c:pt idx="79">
                  <c:v>0.20100000000000001</c:v>
                </c:pt>
                <c:pt idx="80">
                  <c:v>0.13500000000000001</c:v>
                </c:pt>
                <c:pt idx="81">
                  <c:v>0.13600000000000001</c:v>
                </c:pt>
                <c:pt idx="82">
                  <c:v>0.13400000000000001</c:v>
                </c:pt>
                <c:pt idx="83">
                  <c:v>0.13</c:v>
                </c:pt>
                <c:pt idx="84">
                  <c:v>0.11900000000000001</c:v>
                </c:pt>
                <c:pt idx="85">
                  <c:v>0.113</c:v>
                </c:pt>
                <c:pt idx="86">
                  <c:v>0.1</c:v>
                </c:pt>
                <c:pt idx="87">
                  <c:v>9.5000000000000001E-2</c:v>
                </c:pt>
                <c:pt idx="88">
                  <c:v>8.6999999999999994E-2</c:v>
                </c:pt>
                <c:pt idx="89">
                  <c:v>9.6000000000000002E-2</c:v>
                </c:pt>
                <c:pt idx="90">
                  <c:v>0.09</c:v>
                </c:pt>
                <c:pt idx="91">
                  <c:v>8.3000000000000004E-2</c:v>
                </c:pt>
                <c:pt idx="92">
                  <c:v>9.3000000000000013E-2</c:v>
                </c:pt>
                <c:pt idx="93">
                  <c:v>7.5999999999999998E-2</c:v>
                </c:pt>
                <c:pt idx="94">
                  <c:v>7.2000000000000008E-2</c:v>
                </c:pt>
                <c:pt idx="95">
                  <c:v>7.0000000000000007E-2</c:v>
                </c:pt>
                <c:pt idx="96">
                  <c:v>7.0999999999999994E-2</c:v>
                </c:pt>
                <c:pt idx="97">
                  <c:v>6.3E-2</c:v>
                </c:pt>
                <c:pt idx="98">
                  <c:v>6.3E-2</c:v>
                </c:pt>
                <c:pt idx="99">
                  <c:v>5.7000000000000002E-2</c:v>
                </c:pt>
                <c:pt idx="100">
                  <c:v>5.2000000000000005E-2</c:v>
                </c:pt>
                <c:pt idx="101">
                  <c:v>6.0999999999999999E-2</c:v>
                </c:pt>
                <c:pt idx="102">
                  <c:v>6.5000000000000002E-2</c:v>
                </c:pt>
                <c:pt idx="103">
                  <c:v>0.35157593123209102</c:v>
                </c:pt>
                <c:pt idx="104">
                  <c:v>0.33696275071633203</c:v>
                </c:pt>
                <c:pt idx="105">
                  <c:v>0.34813753581661799</c:v>
                </c:pt>
                <c:pt idx="106">
                  <c:v>0.32922636103151798</c:v>
                </c:pt>
                <c:pt idx="107">
                  <c:v>0.27851002865329499</c:v>
                </c:pt>
                <c:pt idx="108">
                  <c:v>0.19598853868194799</c:v>
                </c:pt>
                <c:pt idx="109">
                  <c:v>0.139255014326647</c:v>
                </c:pt>
                <c:pt idx="110">
                  <c:v>0.107449856733524</c:v>
                </c:pt>
                <c:pt idx="111">
                  <c:v>8.7679083094555799E-2</c:v>
                </c:pt>
                <c:pt idx="112">
                  <c:v>9.0257879656160306E-2</c:v>
                </c:pt>
                <c:pt idx="113">
                  <c:v>6.8767908309455505E-2</c:v>
                </c:pt>
                <c:pt idx="114">
                  <c:v>6.3610315186246297E-2</c:v>
                </c:pt>
                <c:pt idx="115">
                  <c:v>6.4469914040114498E-2</c:v>
                </c:pt>
                <c:pt idx="116">
                  <c:v>6.1031518624641699E-2</c:v>
                </c:pt>
                <c:pt idx="117">
                  <c:v>5.3295128939827997E-2</c:v>
                </c:pt>
                <c:pt idx="118">
                  <c:v>6.2750716332378095E-2</c:v>
                </c:pt>
                <c:pt idx="119">
                  <c:v>4.3839541547277899E-2</c:v>
                </c:pt>
                <c:pt idx="120">
                  <c:v>3.6962750716332302E-2</c:v>
                </c:pt>
                <c:pt idx="121">
                  <c:v>3.61031518624641E-2</c:v>
                </c:pt>
                <c:pt idx="122">
                  <c:v>3.5243553008595899E-2</c:v>
                </c:pt>
                <c:pt idx="123">
                  <c:v>2.4928366762177599E-2</c:v>
                </c:pt>
                <c:pt idx="124">
                  <c:v>1.37535816618911E-2</c:v>
                </c:pt>
                <c:pt idx="125">
                  <c:v>1.28939828080228E-2</c:v>
                </c:pt>
                <c:pt idx="126">
                  <c:v>1.1174785100286499E-2</c:v>
                </c:pt>
                <c:pt idx="127">
                  <c:v>9.4555873925501396E-3</c:v>
                </c:pt>
                <c:pt idx="128">
                  <c:v>8.5959885386818705E-3</c:v>
                </c:pt>
                <c:pt idx="129">
                  <c:v>0.80226239112001796</c:v>
                </c:pt>
                <c:pt idx="130">
                  <c:v>0.80536113466430204</c:v>
                </c:pt>
                <c:pt idx="131">
                  <c:v>0.55399290834810699</c:v>
                </c:pt>
                <c:pt idx="132">
                  <c:v>0.31267247359901301</c:v>
                </c:pt>
                <c:pt idx="133">
                  <c:v>0.30080937331380497</c:v>
                </c:pt>
                <c:pt idx="134">
                  <c:v>0.23795575425884499</c:v>
                </c:pt>
                <c:pt idx="135">
                  <c:v>0.210882216912048</c:v>
                </c:pt>
                <c:pt idx="136">
                  <c:v>0.114225699529792</c:v>
                </c:pt>
                <c:pt idx="137">
                  <c:v>0.12659754875510601</c:v>
                </c:pt>
                <c:pt idx="138">
                  <c:v>0.10455946966777099</c:v>
                </c:pt>
                <c:pt idx="139">
                  <c:v>8.6111539350959707E-2</c:v>
                </c:pt>
                <c:pt idx="140">
                  <c:v>2.16969860479456E-2</c:v>
                </c:pt>
                <c:pt idx="141">
                  <c:v>0.43833693304535598</c:v>
                </c:pt>
                <c:pt idx="142">
                  <c:v>0.43347732181425402</c:v>
                </c:pt>
                <c:pt idx="143">
                  <c:v>0.42861771058315301</c:v>
                </c:pt>
                <c:pt idx="144">
                  <c:v>0.42181425485961099</c:v>
                </c:pt>
                <c:pt idx="145">
                  <c:v>0.34892008639308802</c:v>
                </c:pt>
                <c:pt idx="146">
                  <c:v>0.19535637149028001</c:v>
                </c:pt>
                <c:pt idx="147">
                  <c:v>0.136069114470842</c:v>
                </c:pt>
                <c:pt idx="148">
                  <c:v>0.114686825053995</c:v>
                </c:pt>
                <c:pt idx="149">
                  <c:v>9.8164146868250493E-2</c:v>
                </c:pt>
                <c:pt idx="150">
                  <c:v>8.2613390928725702E-2</c:v>
                </c:pt>
                <c:pt idx="151">
                  <c:v>6.4146868250540001E-2</c:v>
                </c:pt>
                <c:pt idx="152">
                  <c:v>0.15861197703035201</c:v>
                </c:pt>
                <c:pt idx="153">
                  <c:v>0.157223954060705</c:v>
                </c:pt>
                <c:pt idx="154">
                  <c:v>0.148013125512715</c:v>
                </c:pt>
                <c:pt idx="155">
                  <c:v>0.14025266611977</c:v>
                </c:pt>
                <c:pt idx="156">
                  <c:v>0.136022969647251</c:v>
                </c:pt>
                <c:pt idx="157">
                  <c:v>0.13003117309269899</c:v>
                </c:pt>
                <c:pt idx="158">
                  <c:v>0.12405578342904</c:v>
                </c:pt>
                <c:pt idx="159">
                  <c:v>0.11845118949958899</c:v>
                </c:pt>
                <c:pt idx="160">
                  <c:v>0.110008203445447</c:v>
                </c:pt>
                <c:pt idx="161">
                  <c:v>0.114510254306808</c:v>
                </c:pt>
                <c:pt idx="162">
                  <c:v>0.100528301886792</c:v>
                </c:pt>
                <c:pt idx="163">
                  <c:v>9.7030352748154206E-2</c:v>
                </c:pt>
                <c:pt idx="164">
                  <c:v>9.1468416735028701E-2</c:v>
                </c:pt>
                <c:pt idx="165">
                  <c:v>8.8646431501230499E-2</c:v>
                </c:pt>
                <c:pt idx="166">
                  <c:v>7.8858080393765295E-2</c:v>
                </c:pt>
                <c:pt idx="167">
                  <c:v>7.5366694011484797E-2</c:v>
                </c:pt>
                <c:pt idx="168">
                  <c:v>7.0792452830188701E-2</c:v>
                </c:pt>
                <c:pt idx="169">
                  <c:v>6.0351107465135299E-2</c:v>
                </c:pt>
                <c:pt idx="170">
                  <c:v>4.6011484823625902E-2</c:v>
                </c:pt>
                <c:pt idx="171">
                  <c:v>4.4226415094339597E-2</c:v>
                </c:pt>
                <c:pt idx="172">
                  <c:v>3.5094339622641399E-2</c:v>
                </c:pt>
                <c:pt idx="173">
                  <c:v>3.2646431501230498E-2</c:v>
                </c:pt>
                <c:pt idx="174">
                  <c:v>1.7138638228055701E-2</c:v>
                </c:pt>
                <c:pt idx="175">
                  <c:v>9.33880229696471E-3</c:v>
                </c:pt>
                <c:pt idx="176">
                  <c:v>2.9794913863822299E-3</c:v>
                </c:pt>
                <c:pt idx="177">
                  <c:v>0.41485616708262202</c:v>
                </c:pt>
                <c:pt idx="178">
                  <c:v>0.41979508735058402</c:v>
                </c:pt>
                <c:pt idx="179">
                  <c:v>0.414475239721529</c:v>
                </c:pt>
                <c:pt idx="180">
                  <c:v>0.39880467621174298</c:v>
                </c:pt>
                <c:pt idx="181">
                  <c:v>0.38559043740969401</c:v>
                </c:pt>
                <c:pt idx="182">
                  <c:v>0.36867200840667302</c:v>
                </c:pt>
                <c:pt idx="183">
                  <c:v>0.35175357940365098</c:v>
                </c:pt>
                <c:pt idx="184">
                  <c:v>0.33716012084592101</c:v>
                </c:pt>
                <c:pt idx="185">
                  <c:v>0.33353474320241699</c:v>
                </c:pt>
                <c:pt idx="186">
                  <c:v>0.25770392749244703</c:v>
                </c:pt>
                <c:pt idx="187">
                  <c:v>0.18679889662419499</c:v>
                </c:pt>
                <c:pt idx="188">
                  <c:v>0.15361880993038199</c:v>
                </c:pt>
                <c:pt idx="189">
                  <c:v>0.124247996847497</c:v>
                </c:pt>
                <c:pt idx="190">
                  <c:v>8.3712071456718995E-2</c:v>
                </c:pt>
                <c:pt idx="191">
                  <c:v>0.45714285714285702</c:v>
                </c:pt>
                <c:pt idx="192">
                  <c:v>0.45454545454545398</c:v>
                </c:pt>
                <c:pt idx="193">
                  <c:v>0.44675324675324601</c:v>
                </c:pt>
                <c:pt idx="194">
                  <c:v>0.44545454545454499</c:v>
                </c:pt>
                <c:pt idx="195">
                  <c:v>0.44285714285714201</c:v>
                </c:pt>
                <c:pt idx="196">
                  <c:v>0.44025974025974002</c:v>
                </c:pt>
                <c:pt idx="197">
                  <c:v>0.425974025974026</c:v>
                </c:pt>
                <c:pt idx="198">
                  <c:v>0.38701298701298698</c:v>
                </c:pt>
                <c:pt idx="199">
                  <c:v>0.37662337662337603</c:v>
                </c:pt>
                <c:pt idx="200">
                  <c:v>0.29610389610389598</c:v>
                </c:pt>
                <c:pt idx="201">
                  <c:v>0.27532467532467497</c:v>
                </c:pt>
                <c:pt idx="202">
                  <c:v>0.219480519480519</c:v>
                </c:pt>
                <c:pt idx="203">
                  <c:v>0.163636363636363</c:v>
                </c:pt>
                <c:pt idx="204">
                  <c:v>0.112987012987013</c:v>
                </c:pt>
                <c:pt idx="205">
                  <c:v>9.8701298701298706E-2</c:v>
                </c:pt>
                <c:pt idx="206">
                  <c:v>7.0129870129870098E-2</c:v>
                </c:pt>
                <c:pt idx="207">
                  <c:v>0.35740740740740701</c:v>
                </c:pt>
                <c:pt idx="208">
                  <c:v>0.34907407407407398</c:v>
                </c:pt>
                <c:pt idx="209">
                  <c:v>0.34537037037036999</c:v>
                </c:pt>
                <c:pt idx="210">
                  <c:v>0.33888888888888802</c:v>
                </c:pt>
                <c:pt idx="211">
                  <c:v>0.32685185185185101</c:v>
                </c:pt>
                <c:pt idx="212">
                  <c:v>0.30277777777777698</c:v>
                </c:pt>
                <c:pt idx="213">
                  <c:v>0.26111111111111102</c:v>
                </c:pt>
                <c:pt idx="214">
                  <c:v>0.211111111111111</c:v>
                </c:pt>
                <c:pt idx="215">
                  <c:v>0.187037037037037</c:v>
                </c:pt>
                <c:pt idx="216">
                  <c:v>0.16018518518518499</c:v>
                </c:pt>
                <c:pt idx="217">
                  <c:v>0.147222222222222</c:v>
                </c:pt>
                <c:pt idx="218">
                  <c:v>0.13796296296296201</c:v>
                </c:pt>
                <c:pt idx="219">
                  <c:v>0.124999999999999</c:v>
                </c:pt>
                <c:pt idx="220">
                  <c:v>0.11944444444444401</c:v>
                </c:pt>
                <c:pt idx="221">
                  <c:v>0.101851851851851</c:v>
                </c:pt>
                <c:pt idx="222">
                  <c:v>9.2592592592592504E-2</c:v>
                </c:pt>
                <c:pt idx="223">
                  <c:v>8.3333333333333204E-2</c:v>
                </c:pt>
                <c:pt idx="224">
                  <c:v>8.0555555555555505E-2</c:v>
                </c:pt>
                <c:pt idx="225">
                  <c:v>0.33169398907103798</c:v>
                </c:pt>
                <c:pt idx="226">
                  <c:v>0.332786885245901</c:v>
                </c:pt>
                <c:pt idx="227">
                  <c:v>0.32076502732240397</c:v>
                </c:pt>
                <c:pt idx="228">
                  <c:v>0.31202185792349701</c:v>
                </c:pt>
                <c:pt idx="229">
                  <c:v>0.27704918032786802</c:v>
                </c:pt>
                <c:pt idx="230">
                  <c:v>0.25300546448087402</c:v>
                </c:pt>
                <c:pt idx="231">
                  <c:v>0.21803278688524499</c:v>
                </c:pt>
                <c:pt idx="232">
                  <c:v>0.20163934426229499</c:v>
                </c:pt>
                <c:pt idx="233">
                  <c:v>0.188524590163934</c:v>
                </c:pt>
                <c:pt idx="234">
                  <c:v>0.17978142076502701</c:v>
                </c:pt>
                <c:pt idx="235">
                  <c:v>6.9398907103825097E-2</c:v>
                </c:pt>
                <c:pt idx="236">
                  <c:v>3.3333333333333298E-2</c:v>
                </c:pt>
                <c:pt idx="237">
                  <c:v>2.34972677595628E-2</c:v>
                </c:pt>
                <c:pt idx="238">
                  <c:v>1.8032786885245899E-2</c:v>
                </c:pt>
                <c:pt idx="239">
                  <c:v>1.14754098360655E-2</c:v>
                </c:pt>
                <c:pt idx="240">
                  <c:v>8.1967213114753894E-3</c:v>
                </c:pt>
                <c:pt idx="241">
                  <c:v>0.339316239316239</c:v>
                </c:pt>
                <c:pt idx="242">
                  <c:v>0.32820512820512798</c:v>
                </c:pt>
                <c:pt idx="243">
                  <c:v>0.330331941959848</c:v>
                </c:pt>
                <c:pt idx="244">
                  <c:v>0.32551513946862698</c:v>
                </c:pt>
                <c:pt idx="245">
                  <c:v>0.310978599350692</c:v>
                </c:pt>
                <c:pt idx="246">
                  <c:v>0.31025641025640999</c:v>
                </c:pt>
                <c:pt idx="247">
                  <c:v>0.28717948717948699</c:v>
                </c:pt>
                <c:pt idx="248">
                  <c:v>0.23619558735837801</c:v>
                </c:pt>
                <c:pt idx="249">
                  <c:v>0.212389849599151</c:v>
                </c:pt>
                <c:pt idx="250">
                  <c:v>0.20029815146094199</c:v>
                </c:pt>
                <c:pt idx="251">
                  <c:v>0.19102232823163001</c:v>
                </c:pt>
                <c:pt idx="252">
                  <c:v>0.185165308421122</c:v>
                </c:pt>
                <c:pt idx="253">
                  <c:v>0.122222222222222</c:v>
                </c:pt>
                <c:pt idx="254">
                  <c:v>8.4993043132577994E-2</c:v>
                </c:pt>
                <c:pt idx="255">
                  <c:v>7.9308288610614106E-2</c:v>
                </c:pt>
                <c:pt idx="256">
                  <c:v>7.0058967733386296E-2</c:v>
                </c:pt>
                <c:pt idx="257">
                  <c:v>6.1617968594712698E-2</c:v>
                </c:pt>
                <c:pt idx="258">
                  <c:v>4.3788511230371599E-2</c:v>
                </c:pt>
                <c:pt idx="259">
                  <c:v>0.38</c:v>
                </c:pt>
                <c:pt idx="260">
                  <c:v>0.30571428571428499</c:v>
                </c:pt>
                <c:pt idx="261">
                  <c:v>0.26380952380952299</c:v>
                </c:pt>
                <c:pt idx="262">
                  <c:v>0.23714285714285699</c:v>
                </c:pt>
                <c:pt idx="263">
                  <c:v>0.203809523809523</c:v>
                </c:pt>
                <c:pt idx="264">
                  <c:v>0.18190476190476099</c:v>
                </c:pt>
                <c:pt idx="265">
                  <c:v>0.161904761904761</c:v>
                </c:pt>
                <c:pt idx="266">
                  <c:v>0.154285714285714</c:v>
                </c:pt>
                <c:pt idx="267">
                  <c:v>0.14190476190476101</c:v>
                </c:pt>
              </c:numCache>
            </c:numRef>
          </c:xVal>
          <c:yVal>
            <c:numRef>
              <c:f>VG!$K$3:$K$270</c:f>
              <c:numCache>
                <c:formatCode>General</c:formatCode>
                <c:ptCount val="268"/>
                <c:pt idx="0">
                  <c:v>0.44730653782062824</c:v>
                </c:pt>
                <c:pt idx="1">
                  <c:v>0.44601860247349878</c:v>
                </c:pt>
                <c:pt idx="2">
                  <c:v>0.43957530900818964</c:v>
                </c:pt>
                <c:pt idx="3">
                  <c:v>0.42081503779393414</c:v>
                </c:pt>
                <c:pt idx="4">
                  <c:v>0.38448351304889489</c:v>
                </c:pt>
                <c:pt idx="5">
                  <c:v>0.34919336664158906</c:v>
                </c:pt>
                <c:pt idx="6">
                  <c:v>0.25080850830136181</c:v>
                </c:pt>
                <c:pt idx="7">
                  <c:v>0.22151238806755691</c:v>
                </c:pt>
                <c:pt idx="8">
                  <c:v>0.18995717651325986</c:v>
                </c:pt>
                <c:pt idx="9">
                  <c:v>0.18673681007410783</c:v>
                </c:pt>
                <c:pt idx="10">
                  <c:v>0.1857194127671597</c:v>
                </c:pt>
                <c:pt idx="11">
                  <c:v>0.18542604288598821</c:v>
                </c:pt>
                <c:pt idx="12">
                  <c:v>0.18335988015454868</c:v>
                </c:pt>
                <c:pt idx="13">
                  <c:v>0.18306978808534055</c:v>
                </c:pt>
                <c:pt idx="14">
                  <c:v>0.29295574936927804</c:v>
                </c:pt>
                <c:pt idx="15">
                  <c:v>0.28939511278132252</c:v>
                </c:pt>
                <c:pt idx="16">
                  <c:v>0.28645569750603472</c:v>
                </c:pt>
                <c:pt idx="17">
                  <c:v>0.1750984453182374</c:v>
                </c:pt>
                <c:pt idx="18">
                  <c:v>0.13819404457613763</c:v>
                </c:pt>
                <c:pt idx="19">
                  <c:v>7.3501932372039447E-2</c:v>
                </c:pt>
                <c:pt idx="20">
                  <c:v>5.3132952566252598E-2</c:v>
                </c:pt>
                <c:pt idx="21">
                  <c:v>4.717832687341475E-2</c:v>
                </c:pt>
                <c:pt idx="22">
                  <c:v>4.6102542801553216E-2</c:v>
                </c:pt>
                <c:pt idx="23">
                  <c:v>4.4984547891541694E-2</c:v>
                </c:pt>
                <c:pt idx="24">
                  <c:v>0.39096980860708741</c:v>
                </c:pt>
                <c:pt idx="25">
                  <c:v>0.38956443446033739</c:v>
                </c:pt>
                <c:pt idx="26">
                  <c:v>0.38547617996376499</c:v>
                </c:pt>
                <c:pt idx="27">
                  <c:v>0.38454553230269506</c:v>
                </c:pt>
                <c:pt idx="28">
                  <c:v>0.35530189989654859</c:v>
                </c:pt>
                <c:pt idx="29">
                  <c:v>0.30840922910454543</c:v>
                </c:pt>
                <c:pt idx="30">
                  <c:v>0.24993619486673671</c:v>
                </c:pt>
                <c:pt idx="31">
                  <c:v>0.15754270535999576</c:v>
                </c:pt>
                <c:pt idx="32">
                  <c:v>0.15123322686253998</c:v>
                </c:pt>
                <c:pt idx="33">
                  <c:v>0.13383629324029789</c:v>
                </c:pt>
                <c:pt idx="34">
                  <c:v>0.13027723345967876</c:v>
                </c:pt>
                <c:pt idx="35">
                  <c:v>0.11866472634962055</c:v>
                </c:pt>
                <c:pt idx="36">
                  <c:v>0.1125952286506219</c:v>
                </c:pt>
                <c:pt idx="37">
                  <c:v>0.10829994968480607</c:v>
                </c:pt>
                <c:pt idx="38">
                  <c:v>9.9085589060107393E-2</c:v>
                </c:pt>
                <c:pt idx="39">
                  <c:v>9.9085589060107393E-2</c:v>
                </c:pt>
                <c:pt idx="40">
                  <c:v>9.5463188450903028E-2</c:v>
                </c:pt>
                <c:pt idx="41">
                  <c:v>9.202492514944377E-2</c:v>
                </c:pt>
                <c:pt idx="42">
                  <c:v>8.6681754328704008E-2</c:v>
                </c:pt>
                <c:pt idx="43">
                  <c:v>0.36190419575395172</c:v>
                </c:pt>
                <c:pt idx="44">
                  <c:v>0.3618772562899838</c:v>
                </c:pt>
                <c:pt idx="45">
                  <c:v>0.35504434437999105</c:v>
                </c:pt>
                <c:pt idx="46">
                  <c:v>0.35482495003124237</c:v>
                </c:pt>
                <c:pt idx="47">
                  <c:v>0.32935610456312975</c:v>
                </c:pt>
                <c:pt idx="48">
                  <c:v>0.32940841000363102</c:v>
                </c:pt>
                <c:pt idx="49">
                  <c:v>0.30913513584267371</c:v>
                </c:pt>
                <c:pt idx="50">
                  <c:v>0.30689420610791002</c:v>
                </c:pt>
                <c:pt idx="51">
                  <c:v>0.22839870363442377</c:v>
                </c:pt>
                <c:pt idx="52">
                  <c:v>0.2235421095846204</c:v>
                </c:pt>
                <c:pt idx="53">
                  <c:v>0.18725985257782066</c:v>
                </c:pt>
                <c:pt idx="54">
                  <c:v>0.22545347672722296</c:v>
                </c:pt>
                <c:pt idx="55">
                  <c:v>0.18585761639395793</c:v>
                </c:pt>
                <c:pt idx="56">
                  <c:v>0.156174798006287</c:v>
                </c:pt>
                <c:pt idx="57">
                  <c:v>0.19089574150897243</c:v>
                </c:pt>
                <c:pt idx="58">
                  <c:v>0.15920760409664719</c:v>
                </c:pt>
                <c:pt idx="59">
                  <c:v>0.12702418513983829</c:v>
                </c:pt>
                <c:pt idx="60">
                  <c:v>9.5579757595894432E-2</c:v>
                </c:pt>
                <c:pt idx="61">
                  <c:v>5.2264621761990926E-2</c:v>
                </c:pt>
                <c:pt idx="62">
                  <c:v>3.4517870891645409E-2</c:v>
                </c:pt>
                <c:pt idx="63">
                  <c:v>2.7669386215554974E-2</c:v>
                </c:pt>
                <c:pt idx="64">
                  <c:v>2.4003360012098369E-2</c:v>
                </c:pt>
                <c:pt idx="65">
                  <c:v>2.0550639489942461E-2</c:v>
                </c:pt>
                <c:pt idx="66">
                  <c:v>0.24694586174098751</c:v>
                </c:pt>
                <c:pt idx="67">
                  <c:v>0.24692017993892981</c:v>
                </c:pt>
                <c:pt idx="68">
                  <c:v>0.2469119977484239</c:v>
                </c:pt>
                <c:pt idx="69">
                  <c:v>0.24662396294402053</c:v>
                </c:pt>
                <c:pt idx="70">
                  <c:v>0.23814733923284123</c:v>
                </c:pt>
                <c:pt idx="71">
                  <c:v>0.21747553674451445</c:v>
                </c:pt>
                <c:pt idx="72">
                  <c:v>0.21302114796753385</c:v>
                </c:pt>
                <c:pt idx="73">
                  <c:v>0.19191434194247742</c:v>
                </c:pt>
                <c:pt idx="74">
                  <c:v>0.18200297804789037</c:v>
                </c:pt>
                <c:pt idx="75">
                  <c:v>0.17692414823722236</c:v>
                </c:pt>
                <c:pt idx="76">
                  <c:v>0.1667093951970384</c:v>
                </c:pt>
                <c:pt idx="77">
                  <c:v>0.16140382230540334</c:v>
                </c:pt>
                <c:pt idx="78">
                  <c:v>0.15931423231228239</c:v>
                </c:pt>
                <c:pt idx="79">
                  <c:v>0.15773434785368429</c:v>
                </c:pt>
                <c:pt idx="80">
                  <c:v>0.15129255663713423</c:v>
                </c:pt>
                <c:pt idx="81">
                  <c:v>0.14019955519719635</c:v>
                </c:pt>
                <c:pt idx="82">
                  <c:v>0.13623235809845807</c:v>
                </c:pt>
                <c:pt idx="83">
                  <c:v>0.13273280057183076</c:v>
                </c:pt>
                <c:pt idx="84">
                  <c:v>0.12793935081659372</c:v>
                </c:pt>
                <c:pt idx="85">
                  <c:v>0.11662293246496236</c:v>
                </c:pt>
                <c:pt idx="86">
                  <c:v>9.8423259525811435E-2</c:v>
                </c:pt>
                <c:pt idx="87">
                  <c:v>9.449610295690028E-2</c:v>
                </c:pt>
                <c:pt idx="88">
                  <c:v>8.9097018536971467E-2</c:v>
                </c:pt>
                <c:pt idx="89">
                  <c:v>8.7011715351859378E-2</c:v>
                </c:pt>
                <c:pt idx="90">
                  <c:v>7.9227764675800449E-2</c:v>
                </c:pt>
                <c:pt idx="91">
                  <c:v>7.8179233212091997E-2</c:v>
                </c:pt>
                <c:pt idx="92">
                  <c:v>7.3602932999779686E-2</c:v>
                </c:pt>
                <c:pt idx="93">
                  <c:v>7.351715077720089E-2</c:v>
                </c:pt>
                <c:pt idx="94">
                  <c:v>7.273383664024953E-2</c:v>
                </c:pt>
                <c:pt idx="95">
                  <c:v>7.1110180516771843E-2</c:v>
                </c:pt>
                <c:pt idx="96">
                  <c:v>6.8520583827797632E-2</c:v>
                </c:pt>
                <c:pt idx="97">
                  <c:v>6.7166854902675682E-2</c:v>
                </c:pt>
                <c:pt idx="98">
                  <c:v>6.6436897656261817E-2</c:v>
                </c:pt>
                <c:pt idx="99">
                  <c:v>6.6355021290324986E-2</c:v>
                </c:pt>
                <c:pt idx="100">
                  <c:v>6.4220474988476356E-2</c:v>
                </c:pt>
                <c:pt idx="101">
                  <c:v>6.3930636015671893E-2</c:v>
                </c:pt>
                <c:pt idx="102">
                  <c:v>6.3900774384239967E-2</c:v>
                </c:pt>
                <c:pt idx="103">
                  <c:v>0.34764688999999999</c:v>
                </c:pt>
                <c:pt idx="104">
                  <c:v>0.34764688999999999</c:v>
                </c:pt>
                <c:pt idx="105">
                  <c:v>0.34764688999999999</c:v>
                </c:pt>
                <c:pt idx="106">
                  <c:v>0.32843907</c:v>
                </c:pt>
                <c:pt idx="107">
                  <c:v>0.26025285999999997</c:v>
                </c:pt>
                <c:pt idx="108">
                  <c:v>0.21028620000000001</c:v>
                </c:pt>
                <c:pt idx="109">
                  <c:v>0.15778033999999999</c:v>
                </c:pt>
                <c:pt idx="110">
                  <c:v>0.12120432</c:v>
                </c:pt>
                <c:pt idx="111">
                  <c:v>0.10365116000000001</c:v>
                </c:pt>
                <c:pt idx="112">
                  <c:v>8.8093740000000004E-2</c:v>
                </c:pt>
                <c:pt idx="113">
                  <c:v>6.2721490000000005E-2</c:v>
                </c:pt>
                <c:pt idx="114">
                  <c:v>5.4889100000000003E-2</c:v>
                </c:pt>
                <c:pt idx="115">
                  <c:v>5.2460300000000001E-2</c:v>
                </c:pt>
                <c:pt idx="116">
                  <c:v>4.8120599999999999E-2</c:v>
                </c:pt>
                <c:pt idx="117">
                  <c:v>4.5817450000000003E-2</c:v>
                </c:pt>
                <c:pt idx="118">
                  <c:v>4.4030630000000001E-2</c:v>
                </c:pt>
                <c:pt idx="119">
                  <c:v>3.4120989999999997E-2</c:v>
                </c:pt>
                <c:pt idx="120">
                  <c:v>3.12067E-2</c:v>
                </c:pt>
                <c:pt idx="121">
                  <c:v>2.9179259999999999E-2</c:v>
                </c:pt>
                <c:pt idx="122">
                  <c:v>2.7093030000000001E-2</c:v>
                </c:pt>
                <c:pt idx="123">
                  <c:v>2.425157E-2</c:v>
                </c:pt>
                <c:pt idx="124">
                  <c:v>2.1084209999999999E-2</c:v>
                </c:pt>
                <c:pt idx="125">
                  <c:v>2.1084209999999999E-2</c:v>
                </c:pt>
                <c:pt idx="126">
                  <c:v>2.1084209999999999E-2</c:v>
                </c:pt>
                <c:pt idx="127">
                  <c:v>2.1084209999999999E-2</c:v>
                </c:pt>
                <c:pt idx="128">
                  <c:v>2.1084209999999999E-2</c:v>
                </c:pt>
                <c:pt idx="129">
                  <c:v>0.80380943501760305</c:v>
                </c:pt>
                <c:pt idx="130">
                  <c:v>0.80380943501760305</c:v>
                </c:pt>
                <c:pt idx="131">
                  <c:v>0.51684067832355973</c:v>
                </c:pt>
                <c:pt idx="132">
                  <c:v>0.38077034181820812</c:v>
                </c:pt>
                <c:pt idx="133">
                  <c:v>0.29757740678585115</c:v>
                </c:pt>
                <c:pt idx="134">
                  <c:v>0.23753773269012857</c:v>
                </c:pt>
                <c:pt idx="135">
                  <c:v>0.13961404452990639</c:v>
                </c:pt>
                <c:pt idx="136">
                  <c:v>0.1027990481845964</c:v>
                </c:pt>
                <c:pt idx="137">
                  <c:v>9.8613748706548474E-2</c:v>
                </c:pt>
                <c:pt idx="138">
                  <c:v>9.8597456180455026E-2</c:v>
                </c:pt>
                <c:pt idx="139">
                  <c:v>9.8578557541429399E-2</c:v>
                </c:pt>
                <c:pt idx="140">
                  <c:v>9.8577147252679076E-2</c:v>
                </c:pt>
                <c:pt idx="141">
                  <c:v>0.43056154720891898</c:v>
                </c:pt>
                <c:pt idx="142">
                  <c:v>0.43056154720891898</c:v>
                </c:pt>
                <c:pt idx="143">
                  <c:v>0.43056154720891898</c:v>
                </c:pt>
                <c:pt idx="144">
                  <c:v>0.43056154720891704</c:v>
                </c:pt>
                <c:pt idx="145">
                  <c:v>0.34626886443374782</c:v>
                </c:pt>
                <c:pt idx="146">
                  <c:v>0.20349028728860513</c:v>
                </c:pt>
                <c:pt idx="147">
                  <c:v>0.13665333777780853</c:v>
                </c:pt>
                <c:pt idx="148">
                  <c:v>0.10454240367989687</c:v>
                </c:pt>
                <c:pt idx="149">
                  <c:v>8.7059808542945857E-2</c:v>
                </c:pt>
                <c:pt idx="150">
                  <c:v>8.2150358183424657E-2</c:v>
                </c:pt>
                <c:pt idx="151">
                  <c:v>7.9791677272559813E-2</c:v>
                </c:pt>
                <c:pt idx="152">
                  <c:v>0.15833968498476036</c:v>
                </c:pt>
                <c:pt idx="153">
                  <c:v>0.15347844546930384</c:v>
                </c:pt>
                <c:pt idx="154">
                  <c:v>0.14796057565451282</c:v>
                </c:pt>
                <c:pt idx="155">
                  <c:v>0.14238125673821717</c:v>
                </c:pt>
                <c:pt idx="156">
                  <c:v>0.13868639289743728</c:v>
                </c:pt>
                <c:pt idx="157">
                  <c:v>0.13233623619454277</c:v>
                </c:pt>
                <c:pt idx="158">
                  <c:v>0.1262568694877827</c:v>
                </c:pt>
                <c:pt idx="159">
                  <c:v>0.12190330997591843</c:v>
                </c:pt>
                <c:pt idx="160">
                  <c:v>0.10970119782732435</c:v>
                </c:pt>
                <c:pt idx="161">
                  <c:v>0.10688753787756147</c:v>
                </c:pt>
                <c:pt idx="162">
                  <c:v>9.6340066060200888E-2</c:v>
                </c:pt>
                <c:pt idx="163">
                  <c:v>9.3149975107779309E-2</c:v>
                </c:pt>
                <c:pt idx="164">
                  <c:v>9.3686407720679502E-2</c:v>
                </c:pt>
                <c:pt idx="165">
                  <c:v>8.7138460295927478E-2</c:v>
                </c:pt>
                <c:pt idx="166">
                  <c:v>7.8692171076233816E-2</c:v>
                </c:pt>
                <c:pt idx="167">
                  <c:v>7.6410170541288236E-2</c:v>
                </c:pt>
                <c:pt idx="168">
                  <c:v>6.7260471379630704E-2</c:v>
                </c:pt>
                <c:pt idx="169">
                  <c:v>6.6122028957295395E-2</c:v>
                </c:pt>
                <c:pt idx="170">
                  <c:v>5.2811558258294859E-2</c:v>
                </c:pt>
                <c:pt idx="171">
                  <c:v>4.5547415901756885E-2</c:v>
                </c:pt>
                <c:pt idx="172">
                  <c:v>3.3146746077071687E-2</c:v>
                </c:pt>
                <c:pt idx="173">
                  <c:v>3.1520766302509613E-2</c:v>
                </c:pt>
                <c:pt idx="174">
                  <c:v>1.3744421622537287E-2</c:v>
                </c:pt>
                <c:pt idx="175">
                  <c:v>8.0057683885826608E-3</c:v>
                </c:pt>
                <c:pt idx="176">
                  <c:v>6.1573864159048626E-3</c:v>
                </c:pt>
                <c:pt idx="177">
                  <c:v>0.42282450600148203</c:v>
                </c:pt>
                <c:pt idx="178">
                  <c:v>0.41648717055260692</c:v>
                </c:pt>
                <c:pt idx="179">
                  <c:v>0.40558851926279876</c:v>
                </c:pt>
                <c:pt idx="180">
                  <c:v>0.39743259958090338</c:v>
                </c:pt>
                <c:pt idx="181">
                  <c:v>0.3866147834566579</c:v>
                </c:pt>
                <c:pt idx="182">
                  <c:v>0.37201628164666289</c:v>
                </c:pt>
                <c:pt idx="183">
                  <c:v>0.35257433608990513</c:v>
                </c:pt>
                <c:pt idx="184">
                  <c:v>0.33797882478371422</c:v>
                </c:pt>
                <c:pt idx="185">
                  <c:v>0.33224845488907173</c:v>
                </c:pt>
                <c:pt idx="186">
                  <c:v>0.26525163746532165</c:v>
                </c:pt>
                <c:pt idx="187">
                  <c:v>0.17590962395830054</c:v>
                </c:pt>
                <c:pt idx="188">
                  <c:v>0.15483913587341866</c:v>
                </c:pt>
                <c:pt idx="189">
                  <c:v>0.11987599483140782</c:v>
                </c:pt>
                <c:pt idx="190">
                  <c:v>9.3895440005009087E-2</c:v>
                </c:pt>
                <c:pt idx="191">
                  <c:v>0.45080728925129226</c:v>
                </c:pt>
                <c:pt idx="192">
                  <c:v>0.45060340501003432</c:v>
                </c:pt>
                <c:pt idx="193">
                  <c:v>0.45001642105379669</c:v>
                </c:pt>
                <c:pt idx="194">
                  <c:v>0.44836444723974256</c:v>
                </c:pt>
                <c:pt idx="195">
                  <c:v>0.44742506127423765</c:v>
                </c:pt>
                <c:pt idx="196">
                  <c:v>0.44150814285961781</c:v>
                </c:pt>
                <c:pt idx="197">
                  <c:v>0.42498438910957914</c:v>
                </c:pt>
                <c:pt idx="198">
                  <c:v>0.38914399434748842</c:v>
                </c:pt>
                <c:pt idx="199">
                  <c:v>0.3722186760084249</c:v>
                </c:pt>
                <c:pt idx="200">
                  <c:v>0.29864750881899471</c:v>
                </c:pt>
                <c:pt idx="201">
                  <c:v>0.27087067627426792</c:v>
                </c:pt>
                <c:pt idx="202">
                  <c:v>0.22661071322934681</c:v>
                </c:pt>
                <c:pt idx="203">
                  <c:v>0.15827963995878172</c:v>
                </c:pt>
                <c:pt idx="204">
                  <c:v>0.10988679058189031</c:v>
                </c:pt>
                <c:pt idx="205">
                  <c:v>0.10397977112616551</c:v>
                </c:pt>
                <c:pt idx="206">
                  <c:v>6.9639996471227372E-2</c:v>
                </c:pt>
                <c:pt idx="207">
                  <c:v>0.34821573625029495</c:v>
                </c:pt>
                <c:pt idx="208">
                  <c:v>0.34821573534069317</c:v>
                </c:pt>
                <c:pt idx="209">
                  <c:v>0.34821469516870013</c:v>
                </c:pt>
                <c:pt idx="210">
                  <c:v>0.34722320030898801</c:v>
                </c:pt>
                <c:pt idx="211">
                  <c:v>0.3246347875937145</c:v>
                </c:pt>
                <c:pt idx="212">
                  <c:v>0.28910462395883196</c:v>
                </c:pt>
                <c:pt idx="213">
                  <c:v>0.26291432804281289</c:v>
                </c:pt>
                <c:pt idx="214">
                  <c:v>0.22878157429601895</c:v>
                </c:pt>
                <c:pt idx="215">
                  <c:v>0.19989516386221828</c:v>
                </c:pt>
                <c:pt idx="216">
                  <c:v>0.1584857037625042</c:v>
                </c:pt>
                <c:pt idx="217">
                  <c:v>0.14204071698129025</c:v>
                </c:pt>
                <c:pt idx="218">
                  <c:v>0.12515611418389869</c:v>
                </c:pt>
                <c:pt idx="219">
                  <c:v>0.11695051644612967</c:v>
                </c:pt>
                <c:pt idx="220">
                  <c:v>0.10966058396092151</c:v>
                </c:pt>
                <c:pt idx="221">
                  <c:v>9.9210432265008974E-2</c:v>
                </c:pt>
                <c:pt idx="222">
                  <c:v>9.5060352491697114E-2</c:v>
                </c:pt>
                <c:pt idx="223">
                  <c:v>9.2463747628962825E-2</c:v>
                </c:pt>
                <c:pt idx="224">
                  <c:v>9.1548331805466676E-2</c:v>
                </c:pt>
                <c:pt idx="225">
                  <c:v>0.33972069762552926</c:v>
                </c:pt>
                <c:pt idx="226">
                  <c:v>0.32586752236058264</c:v>
                </c:pt>
                <c:pt idx="227">
                  <c:v>0.31147732194133831</c:v>
                </c:pt>
                <c:pt idx="228">
                  <c:v>0.30189442203054118</c:v>
                </c:pt>
                <c:pt idx="229">
                  <c:v>0.28667854584819169</c:v>
                </c:pt>
                <c:pt idx="230">
                  <c:v>0.26508917269210452</c:v>
                </c:pt>
                <c:pt idx="231">
                  <c:v>0.23097509127104063</c:v>
                </c:pt>
                <c:pt idx="232">
                  <c:v>0.19900395334013193</c:v>
                </c:pt>
                <c:pt idx="233">
                  <c:v>0.17913188292864915</c:v>
                </c:pt>
                <c:pt idx="234">
                  <c:v>0.16549339075479955</c:v>
                </c:pt>
                <c:pt idx="235">
                  <c:v>8.4327133751447944E-2</c:v>
                </c:pt>
                <c:pt idx="236">
                  <c:v>2.7597875587070244E-2</c:v>
                </c:pt>
                <c:pt idx="237">
                  <c:v>1.6847106559238424E-2</c:v>
                </c:pt>
                <c:pt idx="238">
                  <c:v>1.5443858136458042E-2</c:v>
                </c:pt>
                <c:pt idx="239">
                  <c:v>1.4977845628608485E-2</c:v>
                </c:pt>
                <c:pt idx="240">
                  <c:v>1.4706172906097751E-2</c:v>
                </c:pt>
                <c:pt idx="241">
                  <c:v>0.33246894900633178</c:v>
                </c:pt>
                <c:pt idx="242">
                  <c:v>0.33246894900633178</c:v>
                </c:pt>
                <c:pt idx="243">
                  <c:v>0.3320736279913209</c:v>
                </c:pt>
                <c:pt idx="244">
                  <c:v>0.31917922984056279</c:v>
                </c:pt>
                <c:pt idx="245">
                  <c:v>0.31998944287876435</c:v>
                </c:pt>
                <c:pt idx="246">
                  <c:v>0.29664274105183092</c:v>
                </c:pt>
                <c:pt idx="247">
                  <c:v>0.29664274105183092</c:v>
                </c:pt>
                <c:pt idx="248">
                  <c:v>0.22450418361846822</c:v>
                </c:pt>
                <c:pt idx="249">
                  <c:v>0.19805072720787806</c:v>
                </c:pt>
                <c:pt idx="250">
                  <c:v>0.22450418361846822</c:v>
                </c:pt>
                <c:pt idx="251">
                  <c:v>0.19805072720787806</c:v>
                </c:pt>
                <c:pt idx="252">
                  <c:v>0.17490004423128078</c:v>
                </c:pt>
                <c:pt idx="253">
                  <c:v>0.13039034196364155</c:v>
                </c:pt>
                <c:pt idx="254">
                  <c:v>9.2309439571807206E-2</c:v>
                </c:pt>
                <c:pt idx="255">
                  <c:v>7.1586009866282468E-2</c:v>
                </c:pt>
                <c:pt idx="256">
                  <c:v>6.3333078982929461E-2</c:v>
                </c:pt>
                <c:pt idx="257">
                  <c:v>5.8351096315883283E-2</c:v>
                </c:pt>
                <c:pt idx="258">
                  <c:v>5.3394949241317706E-2</c:v>
                </c:pt>
                <c:pt idx="259">
                  <c:v>0.37996332327819798</c:v>
                </c:pt>
                <c:pt idx="260">
                  <c:v>0.30631615957576253</c:v>
                </c:pt>
                <c:pt idx="261">
                  <c:v>0.26169249925735977</c:v>
                </c:pt>
                <c:pt idx="262">
                  <c:v>0.23813918787749705</c:v>
                </c:pt>
                <c:pt idx="263">
                  <c:v>0.20553607273337965</c:v>
                </c:pt>
                <c:pt idx="264">
                  <c:v>0.18153671027045648</c:v>
                </c:pt>
                <c:pt idx="265">
                  <c:v>0.16105790045432147</c:v>
                </c:pt>
                <c:pt idx="266">
                  <c:v>0.15306075372889452</c:v>
                </c:pt>
                <c:pt idx="267">
                  <c:v>0.14316747332331975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9-4513-885C-A633E7E9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10159"/>
        <c:axId val="475110575"/>
      </c:scatterChart>
      <c:valAx>
        <c:axId val="47511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10575"/>
        <c:crosses val="autoZero"/>
        <c:crossBetween val="midCat"/>
      </c:valAx>
      <c:valAx>
        <c:axId val="4751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1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'F&amp;X'!$E$3:$E$270</c:f>
              <c:numCache>
                <c:formatCode>General</c:formatCode>
                <c:ptCount val="268"/>
                <c:pt idx="0">
                  <c:v>0.44799999999999901</c:v>
                </c:pt>
                <c:pt idx="1">
                  <c:v>0.44499999999999901</c:v>
                </c:pt>
                <c:pt idx="2">
                  <c:v>0.439999999999999</c:v>
                </c:pt>
                <c:pt idx="3">
                  <c:v>0.42099999999999899</c:v>
                </c:pt>
                <c:pt idx="4">
                  <c:v>0.38199999999999901</c:v>
                </c:pt>
                <c:pt idx="5">
                  <c:v>0.35199999999999898</c:v>
                </c:pt>
                <c:pt idx="6">
                  <c:v>0.250999999999999</c:v>
                </c:pt>
                <c:pt idx="7">
                  <c:v>0.220999999999999</c:v>
                </c:pt>
                <c:pt idx="8">
                  <c:v>0.180999999999999</c:v>
                </c:pt>
                <c:pt idx="9">
                  <c:v>0.189999999999999</c:v>
                </c:pt>
                <c:pt idx="10">
                  <c:v>0.189999999999999</c:v>
                </c:pt>
                <c:pt idx="11">
                  <c:v>0.190999999999999</c:v>
                </c:pt>
                <c:pt idx="12">
                  <c:v>0.180999999999999</c:v>
                </c:pt>
                <c:pt idx="13">
                  <c:v>0.180999999999999</c:v>
                </c:pt>
                <c:pt idx="14">
                  <c:v>0.29199999999999898</c:v>
                </c:pt>
                <c:pt idx="15">
                  <c:v>0.28999999999999898</c:v>
                </c:pt>
                <c:pt idx="16">
                  <c:v>0.28699999999999898</c:v>
                </c:pt>
                <c:pt idx="17">
                  <c:v>0.17199999999999899</c:v>
                </c:pt>
                <c:pt idx="18">
                  <c:v>0.14299999999999899</c:v>
                </c:pt>
                <c:pt idx="19">
                  <c:v>7.0999999999999994E-2</c:v>
                </c:pt>
                <c:pt idx="20">
                  <c:v>5.09999999999999E-2</c:v>
                </c:pt>
                <c:pt idx="21">
                  <c:v>4.7999999999999897E-2</c:v>
                </c:pt>
                <c:pt idx="22">
                  <c:v>4.5999999999999999E-2</c:v>
                </c:pt>
                <c:pt idx="23">
                  <c:v>4.6999999999999903E-2</c:v>
                </c:pt>
                <c:pt idx="24">
                  <c:v>0.39099999999999902</c:v>
                </c:pt>
                <c:pt idx="25">
                  <c:v>0.38899999999999901</c:v>
                </c:pt>
                <c:pt idx="26">
                  <c:v>0.38699999999999901</c:v>
                </c:pt>
                <c:pt idx="27">
                  <c:v>0.38399999999999901</c:v>
                </c:pt>
                <c:pt idx="28">
                  <c:v>0.35399999999999898</c:v>
                </c:pt>
                <c:pt idx="29">
                  <c:v>0.309999999999999</c:v>
                </c:pt>
                <c:pt idx="30">
                  <c:v>0.248999999999999</c:v>
                </c:pt>
                <c:pt idx="31">
                  <c:v>0.157999999999999</c:v>
                </c:pt>
                <c:pt idx="32">
                  <c:v>0.151999999999999</c:v>
                </c:pt>
                <c:pt idx="33">
                  <c:v>0.13499999999999901</c:v>
                </c:pt>
                <c:pt idx="34">
                  <c:v>0.125</c:v>
                </c:pt>
                <c:pt idx="35">
                  <c:v>0.125</c:v>
                </c:pt>
                <c:pt idx="36">
                  <c:v>0.108999999999999</c:v>
                </c:pt>
                <c:pt idx="37">
                  <c:v>0.104999999999999</c:v>
                </c:pt>
                <c:pt idx="38">
                  <c:v>0.103999999999999</c:v>
                </c:pt>
                <c:pt idx="39">
                  <c:v>9.8999999999999894E-2</c:v>
                </c:pt>
                <c:pt idx="40">
                  <c:v>9.6999999999999906E-2</c:v>
                </c:pt>
                <c:pt idx="41">
                  <c:v>9.1999999999999901E-2</c:v>
                </c:pt>
                <c:pt idx="42">
                  <c:v>8.3999999999999894E-2</c:v>
                </c:pt>
                <c:pt idx="43">
                  <c:v>0.36426474144184601</c:v>
                </c:pt>
                <c:pt idx="44">
                  <c:v>0.360126429237624</c:v>
                </c:pt>
                <c:pt idx="45">
                  <c:v>0.35854433659193702</c:v>
                </c:pt>
                <c:pt idx="46">
                  <c:v>0.34922449825555202</c:v>
                </c:pt>
                <c:pt idx="47">
                  <c:v>0.33818439324328903</c:v>
                </c:pt>
                <c:pt idx="48">
                  <c:v>0.32574873052609699</c:v>
                </c:pt>
                <c:pt idx="49">
                  <c:v>0.319669073197692</c:v>
                </c:pt>
                <c:pt idx="50">
                  <c:v>0.29066634426059601</c:v>
                </c:pt>
                <c:pt idx="51">
                  <c:v>0.254748005112439</c:v>
                </c:pt>
                <c:pt idx="52">
                  <c:v>0.225752184876852</c:v>
                </c:pt>
                <c:pt idx="53">
                  <c:v>0.214504818819302</c:v>
                </c:pt>
                <c:pt idx="54">
                  <c:v>0.20087395074095801</c:v>
                </c:pt>
                <c:pt idx="55">
                  <c:v>0.19171301253929299</c:v>
                </c:pt>
                <c:pt idx="56">
                  <c:v>0.17319769249369499</c:v>
                </c:pt>
                <c:pt idx="57">
                  <c:v>0.158530519188918</c:v>
                </c:pt>
                <c:pt idx="58">
                  <c:v>0.14209471829769499</c:v>
                </c:pt>
                <c:pt idx="59">
                  <c:v>0.124650246986078</c:v>
                </c:pt>
                <c:pt idx="60">
                  <c:v>9.4811565166326994E-2</c:v>
                </c:pt>
                <c:pt idx="61">
                  <c:v>4.8640712977995798E-2</c:v>
                </c:pt>
                <c:pt idx="62">
                  <c:v>3.9652492314069497E-2</c:v>
                </c:pt>
                <c:pt idx="63">
                  <c:v>3.15554941448754E-2</c:v>
                </c:pt>
                <c:pt idx="64">
                  <c:v>2.6505233341393399E-2</c:v>
                </c:pt>
                <c:pt idx="65">
                  <c:v>1.31852568309786E-2</c:v>
                </c:pt>
                <c:pt idx="66">
                  <c:v>0.25700000000000001</c:v>
                </c:pt>
                <c:pt idx="67">
                  <c:v>0.247</c:v>
                </c:pt>
                <c:pt idx="68">
                  <c:v>0.23800000000000002</c:v>
                </c:pt>
                <c:pt idx="69">
                  <c:v>0.248</c:v>
                </c:pt>
                <c:pt idx="70">
                  <c:v>0.23499999999999999</c:v>
                </c:pt>
                <c:pt idx="71">
                  <c:v>0.20800000000000002</c:v>
                </c:pt>
                <c:pt idx="72">
                  <c:v>0.21600000000000003</c:v>
                </c:pt>
                <c:pt idx="73">
                  <c:v>0.20899999999999999</c:v>
                </c:pt>
                <c:pt idx="74">
                  <c:v>0.19500000000000001</c:v>
                </c:pt>
                <c:pt idx="75">
                  <c:v>0.17100000000000001</c:v>
                </c:pt>
                <c:pt idx="76">
                  <c:v>0.153</c:v>
                </c:pt>
                <c:pt idx="77">
                  <c:v>0.151</c:v>
                </c:pt>
                <c:pt idx="78">
                  <c:v>0.14499999999999999</c:v>
                </c:pt>
                <c:pt idx="79">
                  <c:v>0.20100000000000001</c:v>
                </c:pt>
                <c:pt idx="80">
                  <c:v>0.13500000000000001</c:v>
                </c:pt>
                <c:pt idx="81">
                  <c:v>0.13600000000000001</c:v>
                </c:pt>
                <c:pt idx="82">
                  <c:v>0.13400000000000001</c:v>
                </c:pt>
                <c:pt idx="83">
                  <c:v>0.13</c:v>
                </c:pt>
                <c:pt idx="84">
                  <c:v>0.11900000000000001</c:v>
                </c:pt>
                <c:pt idx="85">
                  <c:v>0.113</c:v>
                </c:pt>
                <c:pt idx="86">
                  <c:v>0.1</c:v>
                </c:pt>
                <c:pt idx="87">
                  <c:v>9.5000000000000001E-2</c:v>
                </c:pt>
                <c:pt idx="88">
                  <c:v>8.6999999999999994E-2</c:v>
                </c:pt>
                <c:pt idx="89">
                  <c:v>9.6000000000000002E-2</c:v>
                </c:pt>
                <c:pt idx="90">
                  <c:v>0.09</c:v>
                </c:pt>
                <c:pt idx="91">
                  <c:v>8.3000000000000004E-2</c:v>
                </c:pt>
                <c:pt idx="92">
                  <c:v>9.3000000000000013E-2</c:v>
                </c:pt>
                <c:pt idx="93">
                  <c:v>7.5999999999999998E-2</c:v>
                </c:pt>
                <c:pt idx="94">
                  <c:v>7.2000000000000008E-2</c:v>
                </c:pt>
                <c:pt idx="95">
                  <c:v>7.0000000000000007E-2</c:v>
                </c:pt>
                <c:pt idx="96">
                  <c:v>7.0999999999999994E-2</c:v>
                </c:pt>
                <c:pt idx="97">
                  <c:v>6.3E-2</c:v>
                </c:pt>
                <c:pt idx="98">
                  <c:v>6.3E-2</c:v>
                </c:pt>
                <c:pt idx="99">
                  <c:v>5.7000000000000002E-2</c:v>
                </c:pt>
                <c:pt idx="100">
                  <c:v>5.2000000000000005E-2</c:v>
                </c:pt>
                <c:pt idx="101">
                  <c:v>6.0999999999999999E-2</c:v>
                </c:pt>
                <c:pt idx="102">
                  <c:v>6.5000000000000002E-2</c:v>
                </c:pt>
                <c:pt idx="103">
                  <c:v>0.35157593123209102</c:v>
                </c:pt>
                <c:pt idx="104">
                  <c:v>0.33696275071633203</c:v>
                </c:pt>
                <c:pt idx="105">
                  <c:v>0.34813753581661799</c:v>
                </c:pt>
                <c:pt idx="106">
                  <c:v>0.32922636103151798</c:v>
                </c:pt>
                <c:pt idx="107">
                  <c:v>0.27851002865329499</c:v>
                </c:pt>
                <c:pt idx="108">
                  <c:v>0.19598853868194799</c:v>
                </c:pt>
                <c:pt idx="109">
                  <c:v>0.139255014326647</c:v>
                </c:pt>
                <c:pt idx="110">
                  <c:v>0.107449856733524</c:v>
                </c:pt>
                <c:pt idx="111">
                  <c:v>8.7679083094555799E-2</c:v>
                </c:pt>
                <c:pt idx="112">
                  <c:v>9.0257879656160306E-2</c:v>
                </c:pt>
                <c:pt idx="113">
                  <c:v>6.8767908309455505E-2</c:v>
                </c:pt>
                <c:pt idx="114">
                  <c:v>6.3610315186246297E-2</c:v>
                </c:pt>
                <c:pt idx="115">
                  <c:v>6.4469914040114498E-2</c:v>
                </c:pt>
                <c:pt idx="116">
                  <c:v>6.1031518624641699E-2</c:v>
                </c:pt>
                <c:pt idx="117">
                  <c:v>5.3295128939827997E-2</c:v>
                </c:pt>
                <c:pt idx="118">
                  <c:v>6.2750716332378095E-2</c:v>
                </c:pt>
                <c:pt idx="119">
                  <c:v>4.3839541547277899E-2</c:v>
                </c:pt>
                <c:pt idx="120">
                  <c:v>3.6962750716332302E-2</c:v>
                </c:pt>
                <c:pt idx="121">
                  <c:v>3.61031518624641E-2</c:v>
                </c:pt>
                <c:pt idx="122">
                  <c:v>3.5243553008595899E-2</c:v>
                </c:pt>
                <c:pt idx="123">
                  <c:v>2.4928366762177599E-2</c:v>
                </c:pt>
                <c:pt idx="124">
                  <c:v>1.37535816618911E-2</c:v>
                </c:pt>
                <c:pt idx="125">
                  <c:v>1.28939828080228E-2</c:v>
                </c:pt>
                <c:pt idx="126">
                  <c:v>1.1174785100286499E-2</c:v>
                </c:pt>
                <c:pt idx="127">
                  <c:v>9.4555873925501396E-3</c:v>
                </c:pt>
                <c:pt idx="128">
                  <c:v>8.5959885386818705E-3</c:v>
                </c:pt>
                <c:pt idx="129">
                  <c:v>0.80226239112001796</c:v>
                </c:pt>
                <c:pt idx="130">
                  <c:v>0.80536113466430204</c:v>
                </c:pt>
                <c:pt idx="131">
                  <c:v>0.55399290834810699</c:v>
                </c:pt>
                <c:pt idx="132">
                  <c:v>0.31267247359901301</c:v>
                </c:pt>
                <c:pt idx="133">
                  <c:v>0.30080937331380497</c:v>
                </c:pt>
                <c:pt idx="134">
                  <c:v>0.23795575425884499</c:v>
                </c:pt>
                <c:pt idx="135">
                  <c:v>0.210882216912048</c:v>
                </c:pt>
                <c:pt idx="136">
                  <c:v>0.114225699529792</c:v>
                </c:pt>
                <c:pt idx="137">
                  <c:v>0.12659754875510601</c:v>
                </c:pt>
                <c:pt idx="138">
                  <c:v>0.10455946966777099</c:v>
                </c:pt>
                <c:pt idx="139">
                  <c:v>8.6111539350959707E-2</c:v>
                </c:pt>
                <c:pt idx="140">
                  <c:v>2.16969860479456E-2</c:v>
                </c:pt>
                <c:pt idx="141">
                  <c:v>0.43833693304535598</c:v>
                </c:pt>
                <c:pt idx="142">
                  <c:v>0.43347732181425402</c:v>
                </c:pt>
                <c:pt idx="143">
                  <c:v>0.42861771058315301</c:v>
                </c:pt>
                <c:pt idx="144">
                  <c:v>0.42181425485961099</c:v>
                </c:pt>
                <c:pt idx="145">
                  <c:v>0.34892008639308802</c:v>
                </c:pt>
                <c:pt idx="146">
                  <c:v>0.19535637149028001</c:v>
                </c:pt>
                <c:pt idx="147">
                  <c:v>0.136069114470842</c:v>
                </c:pt>
                <c:pt idx="148">
                  <c:v>0.114686825053995</c:v>
                </c:pt>
                <c:pt idx="149">
                  <c:v>9.8164146868250493E-2</c:v>
                </c:pt>
                <c:pt idx="150">
                  <c:v>8.2613390928725702E-2</c:v>
                </c:pt>
                <c:pt idx="151">
                  <c:v>6.4146868250540001E-2</c:v>
                </c:pt>
                <c:pt idx="152">
                  <c:v>0.15861197703035201</c:v>
                </c:pt>
                <c:pt idx="153">
                  <c:v>0.157223954060705</c:v>
                </c:pt>
                <c:pt idx="154">
                  <c:v>0.148013125512715</c:v>
                </c:pt>
                <c:pt idx="155">
                  <c:v>0.14025266611977</c:v>
                </c:pt>
                <c:pt idx="156">
                  <c:v>0.136022969647251</c:v>
                </c:pt>
                <c:pt idx="157">
                  <c:v>0.13003117309269899</c:v>
                </c:pt>
                <c:pt idx="158">
                  <c:v>0.12405578342904</c:v>
                </c:pt>
                <c:pt idx="159">
                  <c:v>0.11845118949958899</c:v>
                </c:pt>
                <c:pt idx="160">
                  <c:v>0.110008203445447</c:v>
                </c:pt>
                <c:pt idx="161">
                  <c:v>0.114510254306808</c:v>
                </c:pt>
                <c:pt idx="162">
                  <c:v>0.100528301886792</c:v>
                </c:pt>
                <c:pt idx="163">
                  <c:v>9.7030352748154206E-2</c:v>
                </c:pt>
                <c:pt idx="164">
                  <c:v>9.1468416735028701E-2</c:v>
                </c:pt>
                <c:pt idx="165">
                  <c:v>8.8646431501230499E-2</c:v>
                </c:pt>
                <c:pt idx="166">
                  <c:v>7.8858080393765295E-2</c:v>
                </c:pt>
                <c:pt idx="167">
                  <c:v>7.5366694011484797E-2</c:v>
                </c:pt>
                <c:pt idx="168">
                  <c:v>7.0792452830188701E-2</c:v>
                </c:pt>
                <c:pt idx="169">
                  <c:v>6.0351107465135299E-2</c:v>
                </c:pt>
                <c:pt idx="170">
                  <c:v>4.6011484823625902E-2</c:v>
                </c:pt>
                <c:pt idx="171">
                  <c:v>4.4226415094339597E-2</c:v>
                </c:pt>
                <c:pt idx="172">
                  <c:v>3.5094339622641399E-2</c:v>
                </c:pt>
                <c:pt idx="173">
                  <c:v>3.2646431501230498E-2</c:v>
                </c:pt>
                <c:pt idx="174">
                  <c:v>1.7138638228055701E-2</c:v>
                </c:pt>
                <c:pt idx="175">
                  <c:v>9.33880229696471E-3</c:v>
                </c:pt>
                <c:pt idx="176">
                  <c:v>2.9794913863822299E-3</c:v>
                </c:pt>
                <c:pt idx="177">
                  <c:v>0.41485616708262202</c:v>
                </c:pt>
                <c:pt idx="178">
                  <c:v>0.41979508735058402</c:v>
                </c:pt>
                <c:pt idx="179">
                  <c:v>0.414475239721529</c:v>
                </c:pt>
                <c:pt idx="180">
                  <c:v>0.39880467621174298</c:v>
                </c:pt>
                <c:pt idx="181">
                  <c:v>0.38559043740969401</c:v>
                </c:pt>
                <c:pt idx="182">
                  <c:v>0.36867200840667302</c:v>
                </c:pt>
                <c:pt idx="183">
                  <c:v>0.35175357940365098</c:v>
                </c:pt>
                <c:pt idx="184">
                  <c:v>0.33716012084592101</c:v>
                </c:pt>
                <c:pt idx="185">
                  <c:v>0.33353474320241699</c:v>
                </c:pt>
                <c:pt idx="186">
                  <c:v>0.25770392749244703</c:v>
                </c:pt>
                <c:pt idx="187">
                  <c:v>0.18679889662419499</c:v>
                </c:pt>
                <c:pt idx="188">
                  <c:v>0.15361880993038199</c:v>
                </c:pt>
                <c:pt idx="189">
                  <c:v>0.124247996847497</c:v>
                </c:pt>
                <c:pt idx="190">
                  <c:v>8.3712071456718995E-2</c:v>
                </c:pt>
                <c:pt idx="191">
                  <c:v>0.45714285714285702</c:v>
                </c:pt>
                <c:pt idx="192">
                  <c:v>0.45454545454545398</c:v>
                </c:pt>
                <c:pt idx="193">
                  <c:v>0.44675324675324601</c:v>
                </c:pt>
                <c:pt idx="194">
                  <c:v>0.44545454545454499</c:v>
                </c:pt>
                <c:pt idx="195">
                  <c:v>0.44285714285714201</c:v>
                </c:pt>
                <c:pt idx="196">
                  <c:v>0.44025974025974002</c:v>
                </c:pt>
                <c:pt idx="197">
                  <c:v>0.425974025974026</c:v>
                </c:pt>
                <c:pt idx="198">
                  <c:v>0.38701298701298698</c:v>
                </c:pt>
                <c:pt idx="199">
                  <c:v>0.37662337662337603</c:v>
                </c:pt>
                <c:pt idx="200">
                  <c:v>0.29610389610389598</c:v>
                </c:pt>
                <c:pt idx="201">
                  <c:v>0.27532467532467497</c:v>
                </c:pt>
                <c:pt idx="202">
                  <c:v>0.219480519480519</c:v>
                </c:pt>
                <c:pt idx="203">
                  <c:v>0.163636363636363</c:v>
                </c:pt>
                <c:pt idx="204">
                  <c:v>0.112987012987013</c:v>
                </c:pt>
                <c:pt idx="205">
                  <c:v>9.8701298701298706E-2</c:v>
                </c:pt>
                <c:pt idx="206">
                  <c:v>7.0129870129870098E-2</c:v>
                </c:pt>
                <c:pt idx="207">
                  <c:v>0.35740740740740701</c:v>
                </c:pt>
                <c:pt idx="208">
                  <c:v>0.34907407407407398</c:v>
                </c:pt>
                <c:pt idx="209">
                  <c:v>0.34537037037036999</c:v>
                </c:pt>
                <c:pt idx="210">
                  <c:v>0.33888888888888802</c:v>
                </c:pt>
                <c:pt idx="211">
                  <c:v>0.32685185185185101</c:v>
                </c:pt>
                <c:pt idx="212">
                  <c:v>0.30277777777777698</c:v>
                </c:pt>
                <c:pt idx="213">
                  <c:v>0.26111111111111102</c:v>
                </c:pt>
                <c:pt idx="214">
                  <c:v>0.211111111111111</c:v>
                </c:pt>
                <c:pt idx="215">
                  <c:v>0.187037037037037</c:v>
                </c:pt>
                <c:pt idx="216">
                  <c:v>0.16018518518518499</c:v>
                </c:pt>
                <c:pt idx="217">
                  <c:v>0.147222222222222</c:v>
                </c:pt>
                <c:pt idx="218">
                  <c:v>0.13796296296296201</c:v>
                </c:pt>
                <c:pt idx="219">
                  <c:v>0.124999999999999</c:v>
                </c:pt>
                <c:pt idx="220">
                  <c:v>0.11944444444444401</c:v>
                </c:pt>
                <c:pt idx="221">
                  <c:v>0.101851851851851</c:v>
                </c:pt>
                <c:pt idx="222">
                  <c:v>9.2592592592592504E-2</c:v>
                </c:pt>
                <c:pt idx="223">
                  <c:v>8.3333333333333204E-2</c:v>
                </c:pt>
                <c:pt idx="224">
                  <c:v>8.0555555555555505E-2</c:v>
                </c:pt>
                <c:pt idx="225">
                  <c:v>0.33169398907103798</c:v>
                </c:pt>
                <c:pt idx="226">
                  <c:v>0.332786885245901</c:v>
                </c:pt>
                <c:pt idx="227">
                  <c:v>0.32076502732240397</c:v>
                </c:pt>
                <c:pt idx="228">
                  <c:v>0.31202185792349701</c:v>
                </c:pt>
                <c:pt idx="229">
                  <c:v>0.27704918032786802</c:v>
                </c:pt>
                <c:pt idx="230">
                  <c:v>0.25300546448087402</c:v>
                </c:pt>
                <c:pt idx="231">
                  <c:v>0.21803278688524499</c:v>
                </c:pt>
                <c:pt idx="232">
                  <c:v>0.20163934426229499</c:v>
                </c:pt>
                <c:pt idx="233">
                  <c:v>0.188524590163934</c:v>
                </c:pt>
                <c:pt idx="234">
                  <c:v>0.17978142076502701</c:v>
                </c:pt>
                <c:pt idx="235">
                  <c:v>6.9398907103825097E-2</c:v>
                </c:pt>
                <c:pt idx="236">
                  <c:v>3.3333333333333298E-2</c:v>
                </c:pt>
                <c:pt idx="237">
                  <c:v>2.34972677595628E-2</c:v>
                </c:pt>
                <c:pt idx="238">
                  <c:v>1.8032786885245899E-2</c:v>
                </c:pt>
                <c:pt idx="239">
                  <c:v>1.14754098360655E-2</c:v>
                </c:pt>
                <c:pt idx="240">
                  <c:v>8.1967213114753894E-3</c:v>
                </c:pt>
                <c:pt idx="241">
                  <c:v>0.339316239316239</c:v>
                </c:pt>
                <c:pt idx="242">
                  <c:v>0.32820512820512798</c:v>
                </c:pt>
                <c:pt idx="243">
                  <c:v>0.330331941959848</c:v>
                </c:pt>
                <c:pt idx="244">
                  <c:v>0.32551513946862698</c:v>
                </c:pt>
                <c:pt idx="245">
                  <c:v>0.310978599350692</c:v>
                </c:pt>
                <c:pt idx="246">
                  <c:v>0.31025641025640999</c:v>
                </c:pt>
                <c:pt idx="247">
                  <c:v>0.28717948717948699</c:v>
                </c:pt>
                <c:pt idx="248">
                  <c:v>0.23619558735837801</c:v>
                </c:pt>
                <c:pt idx="249">
                  <c:v>0.212389849599151</c:v>
                </c:pt>
                <c:pt idx="250">
                  <c:v>0.20029815146094199</c:v>
                </c:pt>
                <c:pt idx="251">
                  <c:v>0.19102232823163001</c:v>
                </c:pt>
                <c:pt idx="252">
                  <c:v>0.185165308421122</c:v>
                </c:pt>
                <c:pt idx="253">
                  <c:v>0.122222222222222</c:v>
                </c:pt>
                <c:pt idx="254">
                  <c:v>8.4993043132577994E-2</c:v>
                </c:pt>
                <c:pt idx="255">
                  <c:v>7.9308288610614106E-2</c:v>
                </c:pt>
                <c:pt idx="256">
                  <c:v>7.0058967733386296E-2</c:v>
                </c:pt>
                <c:pt idx="257">
                  <c:v>6.1617968594712698E-2</c:v>
                </c:pt>
                <c:pt idx="258">
                  <c:v>4.3788511230371599E-2</c:v>
                </c:pt>
                <c:pt idx="259">
                  <c:v>0.38</c:v>
                </c:pt>
                <c:pt idx="260">
                  <c:v>0.30571428571428499</c:v>
                </c:pt>
                <c:pt idx="261">
                  <c:v>0.26380952380952299</c:v>
                </c:pt>
                <c:pt idx="262">
                  <c:v>0.23714285714285699</c:v>
                </c:pt>
                <c:pt idx="263">
                  <c:v>0.203809523809523</c:v>
                </c:pt>
                <c:pt idx="264">
                  <c:v>0.18190476190476099</c:v>
                </c:pt>
                <c:pt idx="265">
                  <c:v>0.161904761904761</c:v>
                </c:pt>
                <c:pt idx="266">
                  <c:v>0.154285714285714</c:v>
                </c:pt>
                <c:pt idx="267">
                  <c:v>0.14190476190476101</c:v>
                </c:pt>
              </c:numCache>
            </c:numRef>
          </c:xVal>
          <c:yVal>
            <c:numRef>
              <c:f>'F&amp;X'!$K$3:$K$270</c:f>
              <c:numCache>
                <c:formatCode>General</c:formatCode>
                <c:ptCount val="268"/>
                <c:pt idx="0">
                  <c:v>0.44568556526642372</c:v>
                </c:pt>
                <c:pt idx="1">
                  <c:v>0.44362358934333324</c:v>
                </c:pt>
                <c:pt idx="2">
                  <c:v>0.43846612961326181</c:v>
                </c:pt>
                <c:pt idx="3">
                  <c:v>0.42575154401257281</c:v>
                </c:pt>
                <c:pt idx="4">
                  <c:v>0.38634365536288079</c:v>
                </c:pt>
                <c:pt idx="5">
                  <c:v>0.34021033868441147</c:v>
                </c:pt>
                <c:pt idx="6">
                  <c:v>0.25619787884684853</c:v>
                </c:pt>
                <c:pt idx="7">
                  <c:v>0.23529965919168835</c:v>
                </c:pt>
                <c:pt idx="8">
                  <c:v>0.20094070109408926</c:v>
                </c:pt>
                <c:pt idx="9">
                  <c:v>0.19213315668592787</c:v>
                </c:pt>
                <c:pt idx="10">
                  <c:v>0.18791320289907851</c:v>
                </c:pt>
                <c:pt idx="11">
                  <c:v>0.18644182256851799</c:v>
                </c:pt>
                <c:pt idx="12">
                  <c:v>0.16782321733100067</c:v>
                </c:pt>
                <c:pt idx="13">
                  <c:v>0.16229758560125168</c:v>
                </c:pt>
                <c:pt idx="14">
                  <c:v>0.29453726250281165</c:v>
                </c:pt>
                <c:pt idx="15">
                  <c:v>0.28887588623137672</c:v>
                </c:pt>
                <c:pt idx="16">
                  <c:v>0.28496416143944842</c:v>
                </c:pt>
                <c:pt idx="17">
                  <c:v>0.17607701777611262</c:v>
                </c:pt>
                <c:pt idx="18">
                  <c:v>0.13737368384114459</c:v>
                </c:pt>
                <c:pt idx="19">
                  <c:v>7.4286554306741415E-2</c:v>
                </c:pt>
                <c:pt idx="20">
                  <c:v>5.4264149353779011E-2</c:v>
                </c:pt>
                <c:pt idx="21">
                  <c:v>4.7021371339650016E-2</c:v>
                </c:pt>
                <c:pt idx="22">
                  <c:v>4.550020333613778E-2</c:v>
                </c:pt>
                <c:pt idx="23">
                  <c:v>4.379896203351262E-2</c:v>
                </c:pt>
                <c:pt idx="24">
                  <c:v>0.39327160641345715</c:v>
                </c:pt>
                <c:pt idx="25">
                  <c:v>0.39019698981213602</c:v>
                </c:pt>
                <c:pt idx="26">
                  <c:v>0.38370001608384535</c:v>
                </c:pt>
                <c:pt idx="27">
                  <c:v>0.38246650261713244</c:v>
                </c:pt>
                <c:pt idx="28">
                  <c:v>0.35479971216056638</c:v>
                </c:pt>
                <c:pt idx="29">
                  <c:v>0.31132502821145902</c:v>
                </c:pt>
                <c:pt idx="30">
                  <c:v>0.24637104987251426</c:v>
                </c:pt>
                <c:pt idx="31">
                  <c:v>0.1588995232091292</c:v>
                </c:pt>
                <c:pt idx="32">
                  <c:v>0.15306586104702569</c:v>
                </c:pt>
                <c:pt idx="33">
                  <c:v>0.13638377054183934</c:v>
                </c:pt>
                <c:pt idx="34">
                  <c:v>0.13282285169310643</c:v>
                </c:pt>
                <c:pt idx="35">
                  <c:v>0.12071738322572774</c:v>
                </c:pt>
                <c:pt idx="36">
                  <c:v>0.11402534451011558</c:v>
                </c:pt>
                <c:pt idx="37">
                  <c:v>0.10910312965682181</c:v>
                </c:pt>
                <c:pt idx="38">
                  <c:v>9.7911274992963884E-2</c:v>
                </c:pt>
                <c:pt idx="39">
                  <c:v>9.7911274992963884E-2</c:v>
                </c:pt>
                <c:pt idx="40">
                  <c:v>9.3230411554200143E-2</c:v>
                </c:pt>
                <c:pt idx="41">
                  <c:v>8.8613665361099783E-2</c:v>
                </c:pt>
                <c:pt idx="42">
                  <c:v>8.105299539063214E-2</c:v>
                </c:pt>
                <c:pt idx="43">
                  <c:v>0.36378850462461609</c:v>
                </c:pt>
                <c:pt idx="44">
                  <c:v>0.36373685201735917</c:v>
                </c:pt>
                <c:pt idx="45">
                  <c:v>0.35404768059840941</c:v>
                </c:pt>
                <c:pt idx="46">
                  <c:v>0.35378257724020978</c:v>
                </c:pt>
                <c:pt idx="47">
                  <c:v>0.32748736846191639</c:v>
                </c:pt>
                <c:pt idx="48">
                  <c:v>0.32753719884018512</c:v>
                </c:pt>
                <c:pt idx="49">
                  <c:v>0.30857025698793406</c:v>
                </c:pt>
                <c:pt idx="50">
                  <c:v>0.30649315350947648</c:v>
                </c:pt>
                <c:pt idx="51">
                  <c:v>0.23072805248201</c:v>
                </c:pt>
                <c:pt idx="52">
                  <c:v>0.22574949760953344</c:v>
                </c:pt>
                <c:pt idx="53">
                  <c:v>0.18763441139374398</c:v>
                </c:pt>
                <c:pt idx="54">
                  <c:v>0.2277129860662237</c:v>
                </c:pt>
                <c:pt idx="55">
                  <c:v>0.18613767484822696</c:v>
                </c:pt>
                <c:pt idx="56">
                  <c:v>0.15439199226399572</c:v>
                </c:pt>
                <c:pt idx="57">
                  <c:v>0.19151005654991299</c:v>
                </c:pt>
                <c:pt idx="58">
                  <c:v>0.15762539198021941</c:v>
                </c:pt>
                <c:pt idx="59">
                  <c:v>0.12384862722572586</c:v>
                </c:pt>
                <c:pt idx="60">
                  <c:v>9.2871690247913197E-2</c:v>
                </c:pt>
                <c:pt idx="61">
                  <c:v>5.4619599697200656E-2</c:v>
                </c:pt>
                <c:pt idx="62">
                  <c:v>3.8571463262841499E-2</c:v>
                </c:pt>
                <c:pt idx="63">
                  <c:v>3.0427958968959078E-2</c:v>
                </c:pt>
                <c:pt idx="64">
                  <c:v>2.4484397803909885E-2</c:v>
                </c:pt>
                <c:pt idx="65">
                  <c:v>1.6717958704985807E-2</c:v>
                </c:pt>
                <c:pt idx="66">
                  <c:v>0.25186488057116263</c:v>
                </c:pt>
                <c:pt idx="67">
                  <c:v>0.24872383585378249</c:v>
                </c:pt>
                <c:pt idx="68">
                  <c:v>0.24822446235669618</c:v>
                </c:pt>
                <c:pt idx="69">
                  <c:v>0.24247601592990597</c:v>
                </c:pt>
                <c:pt idx="70">
                  <c:v>0.22732732806757464</c:v>
                </c:pt>
                <c:pt idx="71">
                  <c:v>0.21737466355525628</c:v>
                </c:pt>
                <c:pt idx="72">
                  <c:v>0.21574501132075954</c:v>
                </c:pt>
                <c:pt idx="73">
                  <c:v>0.20748610009097851</c:v>
                </c:pt>
                <c:pt idx="74">
                  <c:v>0.19127869764360778</c:v>
                </c:pt>
                <c:pt idx="75">
                  <c:v>0.17848769450281907</c:v>
                </c:pt>
                <c:pt idx="76">
                  <c:v>0.16134416766520146</c:v>
                </c:pt>
                <c:pt idx="77">
                  <c:v>0.1551776967453366</c:v>
                </c:pt>
                <c:pt idx="78">
                  <c:v>0.15301296048822638</c:v>
                </c:pt>
                <c:pt idx="79">
                  <c:v>0.15145013853885014</c:v>
                </c:pt>
                <c:pt idx="80">
                  <c:v>0.14557184813727914</c:v>
                </c:pt>
                <c:pt idx="81">
                  <c:v>0.13657012595267762</c:v>
                </c:pt>
                <c:pt idx="82">
                  <c:v>0.13353035996858284</c:v>
                </c:pt>
                <c:pt idx="83">
                  <c:v>0.13088560095769172</c:v>
                </c:pt>
                <c:pt idx="84">
                  <c:v>0.12728665825328689</c:v>
                </c:pt>
                <c:pt idx="85">
                  <c:v>0.11869613549163317</c:v>
                </c:pt>
                <c:pt idx="86">
                  <c:v>0.10360285197029576</c:v>
                </c:pt>
                <c:pt idx="87">
                  <c:v>9.9956243411177079E-2</c:v>
                </c:pt>
                <c:pt idx="88">
                  <c:v>9.4596681561379167E-2</c:v>
                </c:pt>
                <c:pt idx="89">
                  <c:v>9.2397624742657405E-2</c:v>
                </c:pt>
                <c:pt idx="90">
                  <c:v>8.3361009378150136E-2</c:v>
                </c:pt>
                <c:pt idx="91">
                  <c:v>8.2021890741797901E-2</c:v>
                </c:pt>
                <c:pt idx="92">
                  <c:v>7.573640440139108E-2</c:v>
                </c:pt>
                <c:pt idx="93">
                  <c:v>7.5610835581642277E-2</c:v>
                </c:pt>
                <c:pt idx="94">
                  <c:v>7.4449325362074839E-2</c:v>
                </c:pt>
                <c:pt idx="95">
                  <c:v>7.1950959757725003E-2</c:v>
                </c:pt>
                <c:pt idx="96">
                  <c:v>6.7678541419013583E-2</c:v>
                </c:pt>
                <c:pt idx="97">
                  <c:v>6.5281878049904624E-2</c:v>
                </c:pt>
                <c:pt idx="98">
                  <c:v>6.393655371048805E-2</c:v>
                </c:pt>
                <c:pt idx="99">
                  <c:v>6.3783185636258982E-2</c:v>
                </c:pt>
                <c:pt idx="100">
                  <c:v>5.9592017924817491E-2</c:v>
                </c:pt>
                <c:pt idx="101">
                  <c:v>5.8991857064613046E-2</c:v>
                </c:pt>
                <c:pt idx="102">
                  <c:v>5.8929566008619129E-2</c:v>
                </c:pt>
                <c:pt idx="103">
                  <c:v>0.34594447569974252</c:v>
                </c:pt>
                <c:pt idx="104">
                  <c:v>0.34561499707294285</c:v>
                </c:pt>
                <c:pt idx="105">
                  <c:v>0.34387412234538495</c:v>
                </c:pt>
                <c:pt idx="106">
                  <c:v>0.33119483587419674</c:v>
                </c:pt>
                <c:pt idx="107">
                  <c:v>0.27687010254259686</c:v>
                </c:pt>
                <c:pt idx="108">
                  <c:v>0.19868872188615044</c:v>
                </c:pt>
                <c:pt idx="109">
                  <c:v>0.13501434775078783</c:v>
                </c:pt>
                <c:pt idx="110">
                  <c:v>0.10620162871320553</c:v>
                </c:pt>
                <c:pt idx="111">
                  <c:v>9.4834146697834701E-2</c:v>
                </c:pt>
                <c:pt idx="112">
                  <c:v>8.5440496075283701E-2</c:v>
                </c:pt>
                <c:pt idx="113">
                  <c:v>7.0196346739282642E-2</c:v>
                </c:pt>
                <c:pt idx="114">
                  <c:v>6.5029203583048492E-2</c:v>
                </c:pt>
                <c:pt idx="115">
                  <c:v>6.3314995054914613E-2</c:v>
                </c:pt>
                <c:pt idx="116">
                  <c:v>6.005368434154186E-2</c:v>
                </c:pt>
                <c:pt idx="117">
                  <c:v>5.8187388266971493E-2</c:v>
                </c:pt>
                <c:pt idx="118">
                  <c:v>5.6655723560795485E-2</c:v>
                </c:pt>
                <c:pt idx="119">
                  <c:v>4.5914794259260532E-2</c:v>
                </c:pt>
                <c:pt idx="120">
                  <c:v>4.1442612364216661E-2</c:v>
                </c:pt>
                <c:pt idx="121">
                  <c:v>3.7646371281740303E-2</c:v>
                </c:pt>
                <c:pt idx="122">
                  <c:v>3.282270760868259E-2</c:v>
                </c:pt>
                <c:pt idx="123">
                  <c:v>2.3432219998885513E-2</c:v>
                </c:pt>
                <c:pt idx="124">
                  <c:v>1.2252454963297922E-2</c:v>
                </c:pt>
                <c:pt idx="125">
                  <c:v>1.0306475310129033E-2</c:v>
                </c:pt>
                <c:pt idx="126">
                  <c:v>8.8951462562119801E-3</c:v>
                </c:pt>
                <c:pt idx="127">
                  <c:v>7.2222719989134369E-3</c:v>
                </c:pt>
                <c:pt idx="128">
                  <c:v>6.0397898767382127E-3</c:v>
                </c:pt>
                <c:pt idx="129">
                  <c:v>0.80444155250567306</c:v>
                </c:pt>
                <c:pt idx="130">
                  <c:v>0.80332622544209153</c:v>
                </c:pt>
                <c:pt idx="131">
                  <c:v>0.55288920459785496</c:v>
                </c:pt>
                <c:pt idx="132">
                  <c:v>0.33120128331956655</c:v>
                </c:pt>
                <c:pt idx="133">
                  <c:v>0.27551383602063523</c:v>
                </c:pt>
                <c:pt idx="134">
                  <c:v>0.24362839800443836</c:v>
                </c:pt>
                <c:pt idx="135">
                  <c:v>0.19062155854872506</c:v>
                </c:pt>
                <c:pt idx="136">
                  <c:v>0.14976509009250136</c:v>
                </c:pt>
                <c:pt idx="137">
                  <c:v>0.10609917651794379</c:v>
                </c:pt>
                <c:pt idx="138">
                  <c:v>0.10092803664344144</c:v>
                </c:pt>
                <c:pt idx="139">
                  <c:v>7.5725694465738125E-2</c:v>
                </c:pt>
                <c:pt idx="140">
                  <c:v>5.4746261430749822E-2</c:v>
                </c:pt>
                <c:pt idx="141">
                  <c:v>0.43890423302639231</c:v>
                </c:pt>
                <c:pt idx="142">
                  <c:v>0.43301813091402447</c:v>
                </c:pt>
                <c:pt idx="143">
                  <c:v>0.42654343902649594</c:v>
                </c:pt>
                <c:pt idx="144">
                  <c:v>0.42364902754325617</c:v>
                </c:pt>
                <c:pt idx="145">
                  <c:v>0.34911116319156288</c:v>
                </c:pt>
                <c:pt idx="146">
                  <c:v>0.19261199608829352</c:v>
                </c:pt>
                <c:pt idx="147">
                  <c:v>0.14300710131274386</c:v>
                </c:pt>
                <c:pt idx="148">
                  <c:v>0.1155334732453414</c:v>
                </c:pt>
                <c:pt idx="149">
                  <c:v>9.1708698150500645E-2</c:v>
                </c:pt>
                <c:pt idx="150">
                  <c:v>7.9170687486383118E-2</c:v>
                </c:pt>
                <c:pt idx="151">
                  <c:v>6.8439384852036142E-2</c:v>
                </c:pt>
                <c:pt idx="152">
                  <c:v>0.15976100961598255</c:v>
                </c:pt>
                <c:pt idx="153">
                  <c:v>0.15507221868781657</c:v>
                </c:pt>
                <c:pt idx="154">
                  <c:v>0.14795780746303347</c:v>
                </c:pt>
                <c:pt idx="155">
                  <c:v>0.14097992209459845</c:v>
                </c:pt>
                <c:pt idx="156">
                  <c:v>0.13674727578901846</c:v>
                </c:pt>
                <c:pt idx="157">
                  <c:v>0.13017325772044341</c:v>
                </c:pt>
                <c:pt idx="158">
                  <c:v>0.12453341520428138</c:v>
                </c:pt>
                <c:pt idx="159">
                  <c:v>0.12076623375613466</c:v>
                </c:pt>
                <c:pt idx="160">
                  <c:v>0.11069738707963071</c:v>
                </c:pt>
                <c:pt idx="161">
                  <c:v>0.10834702833421106</c:v>
                </c:pt>
                <c:pt idx="162">
                  <c:v>9.8852101851866991E-2</c:v>
                </c:pt>
                <c:pt idx="163">
                  <c:v>9.5664432699400545E-2</c:v>
                </c:pt>
                <c:pt idx="164">
                  <c:v>9.6212696685090179E-2</c:v>
                </c:pt>
                <c:pt idx="165">
                  <c:v>8.9173476528010734E-2</c:v>
                </c:pt>
                <c:pt idx="166">
                  <c:v>7.9126412616918121E-2</c:v>
                </c:pt>
                <c:pt idx="167">
                  <c:v>7.6300673672114336E-2</c:v>
                </c:pt>
                <c:pt idx="168">
                  <c:v>6.505684173706372E-2</c:v>
                </c:pt>
                <c:pt idx="169">
                  <c:v>6.3705762308145633E-2</c:v>
                </c:pt>
                <c:pt idx="170">
                  <c:v>4.9394049386435906E-2</c:v>
                </c:pt>
                <c:pt idx="171">
                  <c:v>4.2795735879077042E-2</c:v>
                </c:pt>
                <c:pt idx="172">
                  <c:v>3.2950200993855761E-2</c:v>
                </c:pt>
                <c:pt idx="173">
                  <c:v>3.1736778095219902E-2</c:v>
                </c:pt>
                <c:pt idx="174">
                  <c:v>1.7609683499041934E-2</c:v>
                </c:pt>
                <c:pt idx="175">
                  <c:v>1.0508313840463442E-2</c:v>
                </c:pt>
                <c:pt idx="176">
                  <c:v>6.565833357671292E-3</c:v>
                </c:pt>
                <c:pt idx="177">
                  <c:v>0.42235483393991186</c:v>
                </c:pt>
                <c:pt idx="178">
                  <c:v>0.41646277309985719</c:v>
                </c:pt>
                <c:pt idx="179">
                  <c:v>0.40593650331036857</c:v>
                </c:pt>
                <c:pt idx="180">
                  <c:v>0.39790070788515713</c:v>
                </c:pt>
                <c:pt idx="181">
                  <c:v>0.38712340547536883</c:v>
                </c:pt>
                <c:pt idx="182">
                  <c:v>0.37244958061297501</c:v>
                </c:pt>
                <c:pt idx="183">
                  <c:v>0.35278434759549709</c:v>
                </c:pt>
                <c:pt idx="184">
                  <c:v>0.33797991988594062</c:v>
                </c:pt>
                <c:pt idx="185">
                  <c:v>0.33216415317182374</c:v>
                </c:pt>
                <c:pt idx="186">
                  <c:v>0.26432578382287802</c:v>
                </c:pt>
                <c:pt idx="187">
                  <c:v>0.17492546599126282</c:v>
                </c:pt>
                <c:pt idx="188">
                  <c:v>0.15405575094653304</c:v>
                </c:pt>
                <c:pt idx="189">
                  <c:v>0.11960525679191129</c:v>
                </c:pt>
                <c:pt idx="190">
                  <c:v>9.4125620413598191E-2</c:v>
                </c:pt>
                <c:pt idx="191">
                  <c:v>0.44984516870714963</c:v>
                </c:pt>
                <c:pt idx="192">
                  <c:v>0.4496984725400075</c:v>
                </c:pt>
                <c:pt idx="193">
                  <c:v>0.44925636602975294</c:v>
                </c:pt>
                <c:pt idx="194">
                  <c:v>0.44794112211984349</c:v>
                </c:pt>
                <c:pt idx="195">
                  <c:v>0.44716647299548729</c:v>
                </c:pt>
                <c:pt idx="196">
                  <c:v>0.44205023030847895</c:v>
                </c:pt>
                <c:pt idx="197">
                  <c:v>0.42668677791691212</c:v>
                </c:pt>
                <c:pt idx="198">
                  <c:v>0.39094619466403902</c:v>
                </c:pt>
                <c:pt idx="199">
                  <c:v>0.37350104808772283</c:v>
                </c:pt>
                <c:pt idx="200">
                  <c:v>0.29698435017809305</c:v>
                </c:pt>
                <c:pt idx="201">
                  <c:v>0.26866626296889434</c:v>
                </c:pt>
                <c:pt idx="202">
                  <c:v>0.22491702532781527</c:v>
                </c:pt>
                <c:pt idx="203">
                  <c:v>0.16069466888465228</c:v>
                </c:pt>
                <c:pt idx="204">
                  <c:v>0.11466520788204916</c:v>
                </c:pt>
                <c:pt idx="205">
                  <c:v>0.10851071009043671</c:v>
                </c:pt>
                <c:pt idx="206">
                  <c:v>5.7818768136468066E-2</c:v>
                </c:pt>
                <c:pt idx="207">
                  <c:v>0.3557735021034989</c:v>
                </c:pt>
                <c:pt idx="208">
                  <c:v>0.3508645025652084</c:v>
                </c:pt>
                <c:pt idx="209">
                  <c:v>0.34570870048528624</c:v>
                </c:pt>
                <c:pt idx="210">
                  <c:v>0.33770836720820679</c:v>
                </c:pt>
                <c:pt idx="211">
                  <c:v>0.32848388438250847</c:v>
                </c:pt>
                <c:pt idx="212">
                  <c:v>0.30163102963507105</c:v>
                </c:pt>
                <c:pt idx="213">
                  <c:v>0.26058804754280807</c:v>
                </c:pt>
                <c:pt idx="214">
                  <c:v>0.21502404350007487</c:v>
                </c:pt>
                <c:pt idx="215">
                  <c:v>0.18839549622868607</c:v>
                </c:pt>
                <c:pt idx="216">
                  <c:v>0.15700795007770302</c:v>
                </c:pt>
                <c:pt idx="217">
                  <c:v>0.1445833576483245</c:v>
                </c:pt>
                <c:pt idx="218">
                  <c:v>0.13064146675933846</c:v>
                </c:pt>
                <c:pt idx="219">
                  <c:v>0.12298921244594507</c:v>
                </c:pt>
                <c:pt idx="220">
                  <c:v>0.11535591705904981</c:v>
                </c:pt>
                <c:pt idx="221">
                  <c:v>0.10202162357626912</c:v>
                </c:pt>
                <c:pt idx="222">
                  <c:v>9.5347523583051527E-2</c:v>
                </c:pt>
                <c:pt idx="223">
                  <c:v>9.0483828812511602E-2</c:v>
                </c:pt>
                <c:pt idx="224">
                  <c:v>8.8596665186422979E-2</c:v>
                </c:pt>
                <c:pt idx="225">
                  <c:v>0.3394341281919816</c:v>
                </c:pt>
                <c:pt idx="226">
                  <c:v>0.32699372770757701</c:v>
                </c:pt>
                <c:pt idx="227">
                  <c:v>0.31042793423551668</c:v>
                </c:pt>
                <c:pt idx="228">
                  <c:v>0.29982345372404062</c:v>
                </c:pt>
                <c:pt idx="229">
                  <c:v>0.28425304292603581</c:v>
                </c:pt>
                <c:pt idx="230">
                  <c:v>0.26398848043481959</c:v>
                </c:pt>
                <c:pt idx="231">
                  <c:v>0.23296355511013522</c:v>
                </c:pt>
                <c:pt idx="232">
                  <c:v>0.20213457389668318</c:v>
                </c:pt>
                <c:pt idx="233">
                  <c:v>0.18167341586575894</c:v>
                </c:pt>
                <c:pt idx="234">
                  <c:v>0.16718272392246558</c:v>
                </c:pt>
                <c:pt idx="235">
                  <c:v>8.3811205737415934E-2</c:v>
                </c:pt>
                <c:pt idx="236">
                  <c:v>3.2922296591418897E-2</c:v>
                </c:pt>
                <c:pt idx="237">
                  <c:v>1.6493072369454274E-2</c:v>
                </c:pt>
                <c:pt idx="238">
                  <c:v>1.1278687793183466E-2</c:v>
                </c:pt>
                <c:pt idx="239">
                  <c:v>8.0935480447817277E-3</c:v>
                </c:pt>
                <c:pt idx="240">
                  <c:v>4.599697723368306E-3</c:v>
                </c:pt>
                <c:pt idx="241">
                  <c:v>0.33559847399886777</c:v>
                </c:pt>
                <c:pt idx="242">
                  <c:v>0.33559847399886777</c:v>
                </c:pt>
                <c:pt idx="243">
                  <c:v>0.33173054007365693</c:v>
                </c:pt>
                <c:pt idx="244">
                  <c:v>0.31427467141403492</c:v>
                </c:pt>
                <c:pt idx="245">
                  <c:v>0.31496554223979989</c:v>
                </c:pt>
                <c:pt idx="246">
                  <c:v>0.29714787992170205</c:v>
                </c:pt>
                <c:pt idx="247">
                  <c:v>0.29714787992170205</c:v>
                </c:pt>
                <c:pt idx="248">
                  <c:v>0.22861684189271594</c:v>
                </c:pt>
                <c:pt idx="249">
                  <c:v>0.19721090839627448</c:v>
                </c:pt>
                <c:pt idx="250">
                  <c:v>0.22861684189271594</c:v>
                </c:pt>
                <c:pt idx="251">
                  <c:v>0.19721090839627448</c:v>
                </c:pt>
                <c:pt idx="252">
                  <c:v>0.17033477177063458</c:v>
                </c:pt>
                <c:pt idx="253">
                  <c:v>0.1260914175047573</c:v>
                </c:pt>
                <c:pt idx="254">
                  <c:v>9.5797796608400418E-2</c:v>
                </c:pt>
                <c:pt idx="255">
                  <c:v>7.8210154333553578E-2</c:v>
                </c:pt>
                <c:pt idx="256">
                  <c:v>6.7709269568525063E-2</c:v>
                </c:pt>
                <c:pt idx="257">
                  <c:v>5.816514139123713E-2</c:v>
                </c:pt>
                <c:pt idx="258">
                  <c:v>4.3627096171578277E-2</c:v>
                </c:pt>
                <c:pt idx="259">
                  <c:v>0.37958287104989991</c:v>
                </c:pt>
                <c:pt idx="260">
                  <c:v>0.30778315490074371</c:v>
                </c:pt>
                <c:pt idx="261">
                  <c:v>0.25972310791289438</c:v>
                </c:pt>
                <c:pt idx="262">
                  <c:v>0.23644243338916052</c:v>
                </c:pt>
                <c:pt idx="263">
                  <c:v>0.20638584356654296</c:v>
                </c:pt>
                <c:pt idx="264">
                  <c:v>0.18455519624258312</c:v>
                </c:pt>
                <c:pt idx="265">
                  <c:v>0.16389587624470475</c:v>
                </c:pt>
                <c:pt idx="266">
                  <c:v>0.15413593465206199</c:v>
                </c:pt>
                <c:pt idx="267">
                  <c:v>0.13772537836278298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D-4531-AF99-A3F5A421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9295"/>
        <c:axId val="475120143"/>
      </c:scatterChart>
      <c:valAx>
        <c:axId val="4751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143"/>
        <c:crosses val="autoZero"/>
        <c:crossBetween val="midCat"/>
      </c:valAx>
      <c:valAx>
        <c:axId val="4751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'compare water content'!$D$2</c:f>
              <c:strCache>
                <c:ptCount val="1"/>
                <c:pt idx="0">
                  <c:v>VGS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'compare water content'!$C$3:$C$270</c:f>
              <c:numCache>
                <c:formatCode>General</c:formatCode>
                <c:ptCount val="268"/>
                <c:pt idx="0">
                  <c:v>0.44799999999999901</c:v>
                </c:pt>
                <c:pt idx="1">
                  <c:v>0.44499999999999901</c:v>
                </c:pt>
                <c:pt idx="2">
                  <c:v>0.439999999999999</c:v>
                </c:pt>
                <c:pt idx="3">
                  <c:v>0.42099999999999899</c:v>
                </c:pt>
                <c:pt idx="4">
                  <c:v>0.38199999999999901</c:v>
                </c:pt>
                <c:pt idx="5">
                  <c:v>0.35199999999999898</c:v>
                </c:pt>
                <c:pt idx="6">
                  <c:v>0.250999999999999</c:v>
                </c:pt>
                <c:pt idx="7">
                  <c:v>0.220999999999999</c:v>
                </c:pt>
                <c:pt idx="8">
                  <c:v>0.180999999999999</c:v>
                </c:pt>
                <c:pt idx="9">
                  <c:v>0.189999999999999</c:v>
                </c:pt>
                <c:pt idx="10">
                  <c:v>0.189999999999999</c:v>
                </c:pt>
                <c:pt idx="11">
                  <c:v>0.190999999999999</c:v>
                </c:pt>
                <c:pt idx="12">
                  <c:v>0.180999999999999</c:v>
                </c:pt>
                <c:pt idx="13">
                  <c:v>0.180999999999999</c:v>
                </c:pt>
                <c:pt idx="14">
                  <c:v>0.29199999999999898</c:v>
                </c:pt>
                <c:pt idx="15">
                  <c:v>0.28999999999999898</c:v>
                </c:pt>
                <c:pt idx="16">
                  <c:v>0.28699999999999898</c:v>
                </c:pt>
                <c:pt idx="17">
                  <c:v>0.17199999999999899</c:v>
                </c:pt>
                <c:pt idx="18">
                  <c:v>0.14299999999999899</c:v>
                </c:pt>
                <c:pt idx="19">
                  <c:v>7.0999999999999994E-2</c:v>
                </c:pt>
                <c:pt idx="20">
                  <c:v>5.09999999999999E-2</c:v>
                </c:pt>
                <c:pt idx="21">
                  <c:v>4.7999999999999897E-2</c:v>
                </c:pt>
                <c:pt idx="22">
                  <c:v>4.5999999999999999E-2</c:v>
                </c:pt>
                <c:pt idx="23">
                  <c:v>4.6999999999999903E-2</c:v>
                </c:pt>
                <c:pt idx="24">
                  <c:v>0.39099999999999902</c:v>
                </c:pt>
                <c:pt idx="25">
                  <c:v>0.38899999999999901</c:v>
                </c:pt>
                <c:pt idx="26">
                  <c:v>0.38699999999999901</c:v>
                </c:pt>
                <c:pt idx="27">
                  <c:v>0.38399999999999901</c:v>
                </c:pt>
                <c:pt idx="28">
                  <c:v>0.35399999999999898</c:v>
                </c:pt>
                <c:pt idx="29">
                  <c:v>0.309999999999999</c:v>
                </c:pt>
                <c:pt idx="30">
                  <c:v>0.248999999999999</c:v>
                </c:pt>
                <c:pt idx="31">
                  <c:v>0.157999999999999</c:v>
                </c:pt>
                <c:pt idx="32">
                  <c:v>0.151999999999999</c:v>
                </c:pt>
                <c:pt idx="33">
                  <c:v>0.13499999999999901</c:v>
                </c:pt>
                <c:pt idx="34">
                  <c:v>0.125</c:v>
                </c:pt>
                <c:pt idx="35">
                  <c:v>0.125</c:v>
                </c:pt>
                <c:pt idx="36">
                  <c:v>0.108999999999999</c:v>
                </c:pt>
                <c:pt idx="37">
                  <c:v>0.104999999999999</c:v>
                </c:pt>
                <c:pt idx="38">
                  <c:v>0.103999999999999</c:v>
                </c:pt>
                <c:pt idx="39">
                  <c:v>9.8999999999999894E-2</c:v>
                </c:pt>
                <c:pt idx="40">
                  <c:v>9.6999999999999906E-2</c:v>
                </c:pt>
                <c:pt idx="41">
                  <c:v>9.1999999999999901E-2</c:v>
                </c:pt>
                <c:pt idx="42">
                  <c:v>8.3999999999999894E-2</c:v>
                </c:pt>
                <c:pt idx="43">
                  <c:v>0.36426474144184601</c:v>
                </c:pt>
                <c:pt idx="44">
                  <c:v>0.360126429237624</c:v>
                </c:pt>
                <c:pt idx="45">
                  <c:v>0.35854433659193702</c:v>
                </c:pt>
                <c:pt idx="46">
                  <c:v>0.34922449825555202</c:v>
                </c:pt>
                <c:pt idx="47">
                  <c:v>0.33818439324328903</c:v>
                </c:pt>
                <c:pt idx="48">
                  <c:v>0.32574873052609699</c:v>
                </c:pt>
                <c:pt idx="49">
                  <c:v>0.319669073197692</c:v>
                </c:pt>
                <c:pt idx="50">
                  <c:v>0.29066634426059601</c:v>
                </c:pt>
                <c:pt idx="51">
                  <c:v>0.254748005112439</c:v>
                </c:pt>
                <c:pt idx="52">
                  <c:v>0.225752184876852</c:v>
                </c:pt>
                <c:pt idx="53">
                  <c:v>0.214504818819302</c:v>
                </c:pt>
                <c:pt idx="54">
                  <c:v>0.20087395074095801</c:v>
                </c:pt>
                <c:pt idx="55">
                  <c:v>0.19171301253929299</c:v>
                </c:pt>
                <c:pt idx="56">
                  <c:v>0.17319769249369499</c:v>
                </c:pt>
                <c:pt idx="57">
                  <c:v>0.158530519188918</c:v>
                </c:pt>
                <c:pt idx="58">
                  <c:v>0.14209471829769499</c:v>
                </c:pt>
                <c:pt idx="59">
                  <c:v>0.124650246986078</c:v>
                </c:pt>
                <c:pt idx="60">
                  <c:v>9.4811565166326994E-2</c:v>
                </c:pt>
                <c:pt idx="61">
                  <c:v>4.8640712977995798E-2</c:v>
                </c:pt>
                <c:pt idx="62">
                  <c:v>3.9652492314069497E-2</c:v>
                </c:pt>
                <c:pt idx="63">
                  <c:v>3.15554941448754E-2</c:v>
                </c:pt>
                <c:pt idx="64">
                  <c:v>2.6505233341393399E-2</c:v>
                </c:pt>
                <c:pt idx="65">
                  <c:v>1.31852568309786E-2</c:v>
                </c:pt>
                <c:pt idx="66">
                  <c:v>0.25700000000000001</c:v>
                </c:pt>
                <c:pt idx="67">
                  <c:v>0.247</c:v>
                </c:pt>
                <c:pt idx="68">
                  <c:v>0.23800000000000002</c:v>
                </c:pt>
                <c:pt idx="69">
                  <c:v>0.248</c:v>
                </c:pt>
                <c:pt idx="70">
                  <c:v>0.23499999999999999</c:v>
                </c:pt>
                <c:pt idx="71">
                  <c:v>0.20800000000000002</c:v>
                </c:pt>
                <c:pt idx="72">
                  <c:v>0.21600000000000003</c:v>
                </c:pt>
                <c:pt idx="73">
                  <c:v>0.20899999999999999</c:v>
                </c:pt>
                <c:pt idx="74">
                  <c:v>0.19500000000000001</c:v>
                </c:pt>
                <c:pt idx="75">
                  <c:v>0.17100000000000001</c:v>
                </c:pt>
                <c:pt idx="76">
                  <c:v>0.153</c:v>
                </c:pt>
                <c:pt idx="77">
                  <c:v>0.151</c:v>
                </c:pt>
                <c:pt idx="78">
                  <c:v>0.14499999999999999</c:v>
                </c:pt>
                <c:pt idx="79">
                  <c:v>0.20100000000000001</c:v>
                </c:pt>
                <c:pt idx="80">
                  <c:v>0.13500000000000001</c:v>
                </c:pt>
                <c:pt idx="81">
                  <c:v>0.13600000000000001</c:v>
                </c:pt>
                <c:pt idx="82">
                  <c:v>0.13400000000000001</c:v>
                </c:pt>
                <c:pt idx="83">
                  <c:v>0.13</c:v>
                </c:pt>
                <c:pt idx="84">
                  <c:v>0.11900000000000001</c:v>
                </c:pt>
                <c:pt idx="85">
                  <c:v>0.113</c:v>
                </c:pt>
                <c:pt idx="86">
                  <c:v>0.1</c:v>
                </c:pt>
                <c:pt idx="87">
                  <c:v>9.5000000000000001E-2</c:v>
                </c:pt>
                <c:pt idx="88">
                  <c:v>8.6999999999999994E-2</c:v>
                </c:pt>
                <c:pt idx="89">
                  <c:v>9.6000000000000002E-2</c:v>
                </c:pt>
                <c:pt idx="90">
                  <c:v>0.09</c:v>
                </c:pt>
                <c:pt idx="91">
                  <c:v>8.3000000000000004E-2</c:v>
                </c:pt>
                <c:pt idx="92">
                  <c:v>9.3000000000000013E-2</c:v>
                </c:pt>
                <c:pt idx="93">
                  <c:v>7.5999999999999998E-2</c:v>
                </c:pt>
                <c:pt idx="94">
                  <c:v>7.2000000000000008E-2</c:v>
                </c:pt>
                <c:pt idx="95">
                  <c:v>7.0000000000000007E-2</c:v>
                </c:pt>
                <c:pt idx="96">
                  <c:v>7.0999999999999994E-2</c:v>
                </c:pt>
                <c:pt idx="97">
                  <c:v>6.3E-2</c:v>
                </c:pt>
                <c:pt idx="98">
                  <c:v>6.3E-2</c:v>
                </c:pt>
                <c:pt idx="99">
                  <c:v>5.7000000000000002E-2</c:v>
                </c:pt>
                <c:pt idx="100">
                  <c:v>5.2000000000000005E-2</c:v>
                </c:pt>
                <c:pt idx="101">
                  <c:v>6.0999999999999999E-2</c:v>
                </c:pt>
                <c:pt idx="102">
                  <c:v>6.5000000000000002E-2</c:v>
                </c:pt>
                <c:pt idx="103">
                  <c:v>0.35157593123209102</c:v>
                </c:pt>
                <c:pt idx="104">
                  <c:v>0.33696275071633203</c:v>
                </c:pt>
                <c:pt idx="105">
                  <c:v>0.34813753581661799</c:v>
                </c:pt>
                <c:pt idx="106">
                  <c:v>0.32922636103151798</c:v>
                </c:pt>
                <c:pt idx="107">
                  <c:v>0.27851002865329499</c:v>
                </c:pt>
                <c:pt idx="108">
                  <c:v>0.19598853868194799</c:v>
                </c:pt>
                <c:pt idx="109">
                  <c:v>0.139255014326647</c:v>
                </c:pt>
                <c:pt idx="110">
                  <c:v>0.107449856733524</c:v>
                </c:pt>
                <c:pt idx="111">
                  <c:v>8.7679083094555799E-2</c:v>
                </c:pt>
                <c:pt idx="112">
                  <c:v>9.0257879656160306E-2</c:v>
                </c:pt>
                <c:pt idx="113">
                  <c:v>6.8767908309455505E-2</c:v>
                </c:pt>
                <c:pt idx="114">
                  <c:v>6.3610315186246297E-2</c:v>
                </c:pt>
                <c:pt idx="115">
                  <c:v>6.4469914040114498E-2</c:v>
                </c:pt>
                <c:pt idx="116">
                  <c:v>6.1031518624641699E-2</c:v>
                </c:pt>
                <c:pt idx="117">
                  <c:v>5.3295128939827997E-2</c:v>
                </c:pt>
                <c:pt idx="118">
                  <c:v>6.2750716332378095E-2</c:v>
                </c:pt>
                <c:pt idx="119">
                  <c:v>4.3839541547277899E-2</c:v>
                </c:pt>
                <c:pt idx="120">
                  <c:v>3.6962750716332302E-2</c:v>
                </c:pt>
                <c:pt idx="121">
                  <c:v>3.61031518624641E-2</c:v>
                </c:pt>
                <c:pt idx="122">
                  <c:v>3.5243553008595899E-2</c:v>
                </c:pt>
                <c:pt idx="123">
                  <c:v>2.4928366762177599E-2</c:v>
                </c:pt>
                <c:pt idx="124">
                  <c:v>1.37535816618911E-2</c:v>
                </c:pt>
                <c:pt idx="125">
                  <c:v>1.28939828080228E-2</c:v>
                </c:pt>
                <c:pt idx="126">
                  <c:v>1.1174785100286499E-2</c:v>
                </c:pt>
                <c:pt idx="127">
                  <c:v>9.4555873925501396E-3</c:v>
                </c:pt>
                <c:pt idx="128">
                  <c:v>8.5959885386818705E-3</c:v>
                </c:pt>
                <c:pt idx="129">
                  <c:v>0.80226239112001796</c:v>
                </c:pt>
                <c:pt idx="130">
                  <c:v>0.80536113466430204</c:v>
                </c:pt>
                <c:pt idx="131">
                  <c:v>0.55399290834810699</c:v>
                </c:pt>
                <c:pt idx="132">
                  <c:v>0.31267247359901301</c:v>
                </c:pt>
                <c:pt idx="133">
                  <c:v>0.30080937331380497</c:v>
                </c:pt>
                <c:pt idx="134">
                  <c:v>0.23795575425884499</c:v>
                </c:pt>
                <c:pt idx="135">
                  <c:v>0.210882216912048</c:v>
                </c:pt>
                <c:pt idx="136">
                  <c:v>0.114225699529792</c:v>
                </c:pt>
                <c:pt idx="137">
                  <c:v>0.12659754875510601</c:v>
                </c:pt>
                <c:pt idx="138">
                  <c:v>0.10455946966777099</c:v>
                </c:pt>
                <c:pt idx="139">
                  <c:v>8.6111539350959707E-2</c:v>
                </c:pt>
                <c:pt idx="140">
                  <c:v>2.16969860479456E-2</c:v>
                </c:pt>
                <c:pt idx="141">
                  <c:v>0.43833693304535598</c:v>
                </c:pt>
                <c:pt idx="142">
                  <c:v>0.43347732181425402</c:v>
                </c:pt>
                <c:pt idx="143">
                  <c:v>0.42861771058315301</c:v>
                </c:pt>
                <c:pt idx="144">
                  <c:v>0.42181425485961099</c:v>
                </c:pt>
                <c:pt idx="145">
                  <c:v>0.34892008639308802</c:v>
                </c:pt>
                <c:pt idx="146">
                  <c:v>0.19535637149028001</c:v>
                </c:pt>
                <c:pt idx="147">
                  <c:v>0.136069114470842</c:v>
                </c:pt>
                <c:pt idx="148">
                  <c:v>0.114686825053995</c:v>
                </c:pt>
                <c:pt idx="149">
                  <c:v>9.8164146868250493E-2</c:v>
                </c:pt>
                <c:pt idx="150">
                  <c:v>8.2613390928725702E-2</c:v>
                </c:pt>
                <c:pt idx="151">
                  <c:v>6.4146868250540001E-2</c:v>
                </c:pt>
                <c:pt idx="152">
                  <c:v>0.15861197703035201</c:v>
                </c:pt>
                <c:pt idx="153">
                  <c:v>0.157223954060705</c:v>
                </c:pt>
                <c:pt idx="154">
                  <c:v>0.148013125512715</c:v>
                </c:pt>
                <c:pt idx="155">
                  <c:v>0.14025266611977</c:v>
                </c:pt>
                <c:pt idx="156">
                  <c:v>0.136022969647251</c:v>
                </c:pt>
                <c:pt idx="157">
                  <c:v>0.13003117309269899</c:v>
                </c:pt>
                <c:pt idx="158">
                  <c:v>0.12405578342904</c:v>
                </c:pt>
                <c:pt idx="159">
                  <c:v>0.11845118949958899</c:v>
                </c:pt>
                <c:pt idx="160">
                  <c:v>0.110008203445447</c:v>
                </c:pt>
                <c:pt idx="161">
                  <c:v>0.114510254306808</c:v>
                </c:pt>
                <c:pt idx="162">
                  <c:v>0.100528301886792</c:v>
                </c:pt>
                <c:pt idx="163">
                  <c:v>9.7030352748154206E-2</c:v>
                </c:pt>
                <c:pt idx="164">
                  <c:v>9.1468416735028701E-2</c:v>
                </c:pt>
                <c:pt idx="165">
                  <c:v>8.8646431501230499E-2</c:v>
                </c:pt>
                <c:pt idx="166">
                  <c:v>7.8858080393765295E-2</c:v>
                </c:pt>
                <c:pt idx="167">
                  <c:v>7.5366694011484797E-2</c:v>
                </c:pt>
                <c:pt idx="168">
                  <c:v>7.0792452830188701E-2</c:v>
                </c:pt>
                <c:pt idx="169">
                  <c:v>6.0351107465135299E-2</c:v>
                </c:pt>
                <c:pt idx="170">
                  <c:v>4.6011484823625902E-2</c:v>
                </c:pt>
                <c:pt idx="171">
                  <c:v>4.4226415094339597E-2</c:v>
                </c:pt>
                <c:pt idx="172">
                  <c:v>3.5094339622641399E-2</c:v>
                </c:pt>
                <c:pt idx="173">
                  <c:v>3.2646431501230498E-2</c:v>
                </c:pt>
                <c:pt idx="174">
                  <c:v>1.7138638228055701E-2</c:v>
                </c:pt>
                <c:pt idx="175">
                  <c:v>9.33880229696471E-3</c:v>
                </c:pt>
                <c:pt idx="176">
                  <c:v>2.9794913863822299E-3</c:v>
                </c:pt>
                <c:pt idx="177">
                  <c:v>0.41485616708262202</c:v>
                </c:pt>
                <c:pt idx="178">
                  <c:v>0.41979508735058402</c:v>
                </c:pt>
                <c:pt idx="179">
                  <c:v>0.414475239721529</c:v>
                </c:pt>
                <c:pt idx="180">
                  <c:v>0.39880467621174298</c:v>
                </c:pt>
                <c:pt idx="181">
                  <c:v>0.38559043740969401</c:v>
                </c:pt>
                <c:pt idx="182">
                  <c:v>0.36867200840667302</c:v>
                </c:pt>
                <c:pt idx="183">
                  <c:v>0.35175357940365098</c:v>
                </c:pt>
                <c:pt idx="184">
                  <c:v>0.33716012084592101</c:v>
                </c:pt>
                <c:pt idx="185">
                  <c:v>0.33353474320241699</c:v>
                </c:pt>
                <c:pt idx="186">
                  <c:v>0.25770392749244703</c:v>
                </c:pt>
                <c:pt idx="187">
                  <c:v>0.18679889662419499</c:v>
                </c:pt>
                <c:pt idx="188">
                  <c:v>0.15361880993038199</c:v>
                </c:pt>
                <c:pt idx="189">
                  <c:v>0.124247996847497</c:v>
                </c:pt>
                <c:pt idx="190">
                  <c:v>8.3712071456718995E-2</c:v>
                </c:pt>
                <c:pt idx="191">
                  <c:v>0.45714285714285702</c:v>
                </c:pt>
                <c:pt idx="192">
                  <c:v>0.45454545454545398</c:v>
                </c:pt>
                <c:pt idx="193">
                  <c:v>0.44675324675324601</c:v>
                </c:pt>
                <c:pt idx="194">
                  <c:v>0.44545454545454499</c:v>
                </c:pt>
                <c:pt idx="195">
                  <c:v>0.44285714285714201</c:v>
                </c:pt>
                <c:pt idx="196">
                  <c:v>0.44025974025974002</c:v>
                </c:pt>
                <c:pt idx="197">
                  <c:v>0.425974025974026</c:v>
                </c:pt>
                <c:pt idx="198">
                  <c:v>0.38701298701298698</c:v>
                </c:pt>
                <c:pt idx="199">
                  <c:v>0.37662337662337603</c:v>
                </c:pt>
                <c:pt idx="200">
                  <c:v>0.29610389610389598</c:v>
                </c:pt>
                <c:pt idx="201">
                  <c:v>0.27532467532467497</c:v>
                </c:pt>
                <c:pt idx="202">
                  <c:v>0.219480519480519</c:v>
                </c:pt>
                <c:pt idx="203">
                  <c:v>0.163636363636363</c:v>
                </c:pt>
                <c:pt idx="204">
                  <c:v>0.112987012987013</c:v>
                </c:pt>
                <c:pt idx="205">
                  <c:v>9.8701298701298706E-2</c:v>
                </c:pt>
                <c:pt idx="206">
                  <c:v>7.0129870129870098E-2</c:v>
                </c:pt>
                <c:pt idx="207">
                  <c:v>0.35740740740740701</c:v>
                </c:pt>
                <c:pt idx="208">
                  <c:v>0.34907407407407398</c:v>
                </c:pt>
                <c:pt idx="209">
                  <c:v>0.34537037037036999</c:v>
                </c:pt>
                <c:pt idx="210">
                  <c:v>0.33888888888888802</c:v>
                </c:pt>
                <c:pt idx="211">
                  <c:v>0.32685185185185101</c:v>
                </c:pt>
                <c:pt idx="212">
                  <c:v>0.30277777777777698</c:v>
                </c:pt>
                <c:pt idx="213">
                  <c:v>0.26111111111111102</c:v>
                </c:pt>
                <c:pt idx="214">
                  <c:v>0.211111111111111</c:v>
                </c:pt>
                <c:pt idx="215">
                  <c:v>0.187037037037037</c:v>
                </c:pt>
                <c:pt idx="216">
                  <c:v>0.16018518518518499</c:v>
                </c:pt>
                <c:pt idx="217">
                  <c:v>0.147222222222222</c:v>
                </c:pt>
                <c:pt idx="218">
                  <c:v>0.13796296296296201</c:v>
                </c:pt>
                <c:pt idx="219">
                  <c:v>0.124999999999999</c:v>
                </c:pt>
                <c:pt idx="220">
                  <c:v>0.11944444444444401</c:v>
                </c:pt>
                <c:pt idx="221">
                  <c:v>0.101851851851851</c:v>
                </c:pt>
                <c:pt idx="222">
                  <c:v>9.2592592592592504E-2</c:v>
                </c:pt>
                <c:pt idx="223">
                  <c:v>8.3333333333333204E-2</c:v>
                </c:pt>
                <c:pt idx="224">
                  <c:v>8.0555555555555505E-2</c:v>
                </c:pt>
                <c:pt idx="225">
                  <c:v>0.33169398907103798</c:v>
                </c:pt>
                <c:pt idx="226">
                  <c:v>0.332786885245901</c:v>
                </c:pt>
                <c:pt idx="227">
                  <c:v>0.32076502732240397</c:v>
                </c:pt>
                <c:pt idx="228">
                  <c:v>0.31202185792349701</c:v>
                </c:pt>
                <c:pt idx="229">
                  <c:v>0.27704918032786802</c:v>
                </c:pt>
                <c:pt idx="230">
                  <c:v>0.25300546448087402</c:v>
                </c:pt>
                <c:pt idx="231">
                  <c:v>0.21803278688524499</c:v>
                </c:pt>
                <c:pt idx="232">
                  <c:v>0.20163934426229499</c:v>
                </c:pt>
                <c:pt idx="233">
                  <c:v>0.188524590163934</c:v>
                </c:pt>
                <c:pt idx="234">
                  <c:v>0.17978142076502701</c:v>
                </c:pt>
                <c:pt idx="235">
                  <c:v>6.9398907103825097E-2</c:v>
                </c:pt>
                <c:pt idx="236">
                  <c:v>3.3333333333333298E-2</c:v>
                </c:pt>
                <c:pt idx="237">
                  <c:v>2.34972677595628E-2</c:v>
                </c:pt>
                <c:pt idx="238">
                  <c:v>1.8032786885245899E-2</c:v>
                </c:pt>
                <c:pt idx="239">
                  <c:v>1.14754098360655E-2</c:v>
                </c:pt>
                <c:pt idx="240">
                  <c:v>8.1967213114753894E-3</c:v>
                </c:pt>
                <c:pt idx="241">
                  <c:v>0.339316239316239</c:v>
                </c:pt>
                <c:pt idx="242">
                  <c:v>0.32820512820512798</c:v>
                </c:pt>
                <c:pt idx="243">
                  <c:v>0.330331941959848</c:v>
                </c:pt>
                <c:pt idx="244">
                  <c:v>0.32551513946862698</c:v>
                </c:pt>
                <c:pt idx="245">
                  <c:v>0.310978599350692</c:v>
                </c:pt>
                <c:pt idx="246">
                  <c:v>0.31025641025640999</c:v>
                </c:pt>
                <c:pt idx="247">
                  <c:v>0.28717948717948699</c:v>
                </c:pt>
                <c:pt idx="248">
                  <c:v>0.23619558735837801</c:v>
                </c:pt>
                <c:pt idx="249">
                  <c:v>0.212389849599151</c:v>
                </c:pt>
                <c:pt idx="250">
                  <c:v>0.20029815146094199</c:v>
                </c:pt>
                <c:pt idx="251">
                  <c:v>0.19102232823163001</c:v>
                </c:pt>
                <c:pt idx="252">
                  <c:v>0.185165308421122</c:v>
                </c:pt>
                <c:pt idx="253">
                  <c:v>0.122222222222222</c:v>
                </c:pt>
                <c:pt idx="254">
                  <c:v>8.4993043132577994E-2</c:v>
                </c:pt>
                <c:pt idx="255">
                  <c:v>7.9308288610614106E-2</c:v>
                </c:pt>
                <c:pt idx="256">
                  <c:v>7.0058967733386296E-2</c:v>
                </c:pt>
                <c:pt idx="257">
                  <c:v>6.1617968594712698E-2</c:v>
                </c:pt>
                <c:pt idx="258">
                  <c:v>4.3788511230371599E-2</c:v>
                </c:pt>
                <c:pt idx="259">
                  <c:v>0.38</c:v>
                </c:pt>
                <c:pt idx="260">
                  <c:v>0.30571428571428499</c:v>
                </c:pt>
                <c:pt idx="261">
                  <c:v>0.26380952380952299</c:v>
                </c:pt>
                <c:pt idx="262">
                  <c:v>0.23714285714285699</c:v>
                </c:pt>
                <c:pt idx="263">
                  <c:v>0.203809523809523</c:v>
                </c:pt>
                <c:pt idx="264">
                  <c:v>0.18190476190476099</c:v>
                </c:pt>
                <c:pt idx="265">
                  <c:v>0.161904761904761</c:v>
                </c:pt>
                <c:pt idx="266">
                  <c:v>0.154285714285714</c:v>
                </c:pt>
                <c:pt idx="267">
                  <c:v>0.14190476190476101</c:v>
                </c:pt>
              </c:numCache>
            </c:numRef>
          </c:xVal>
          <c:yVal>
            <c:numRef>
              <c:f>'compare water content'!$D$3:$D$270</c:f>
              <c:numCache>
                <c:formatCode>General</c:formatCode>
                <c:ptCount val="268"/>
                <c:pt idx="0">
                  <c:v>0.45365917772369008</c:v>
                </c:pt>
                <c:pt idx="1">
                  <c:v>0.44550633969962622</c:v>
                </c:pt>
                <c:pt idx="2">
                  <c:v>0.43302653329549967</c:v>
                </c:pt>
                <c:pt idx="3">
                  <c:v>0.41610900616023516</c:v>
                </c:pt>
                <c:pt idx="4">
                  <c:v>0.38654094828291102</c:v>
                </c:pt>
                <c:pt idx="5">
                  <c:v>0.35429049211280961</c:v>
                </c:pt>
                <c:pt idx="6">
                  <c:v>0.25028859827165972</c:v>
                </c:pt>
                <c:pt idx="7">
                  <c:v>0.2190975261475121</c:v>
                </c:pt>
                <c:pt idx="8">
                  <c:v>0.18915630725820889</c:v>
                </c:pt>
                <c:pt idx="9">
                  <c:v>0.18661015104619824</c:v>
                </c:pt>
                <c:pt idx="10">
                  <c:v>0.18584973830470963</c:v>
                </c:pt>
                <c:pt idx="11">
                  <c:v>0.18563541754300131</c:v>
                </c:pt>
                <c:pt idx="12">
                  <c:v>0.18420758217501276</c:v>
                </c:pt>
                <c:pt idx="13">
                  <c:v>0.18402209502808436</c:v>
                </c:pt>
                <c:pt idx="14">
                  <c:v>0.29562873266424039</c:v>
                </c:pt>
                <c:pt idx="15">
                  <c:v>0.28856694204030148</c:v>
                </c:pt>
                <c:pt idx="16">
                  <c:v>0.28388392373824112</c:v>
                </c:pt>
                <c:pt idx="17">
                  <c:v>0.17620221062195129</c:v>
                </c:pt>
                <c:pt idx="18">
                  <c:v>0.13882980316150628</c:v>
                </c:pt>
                <c:pt idx="19">
                  <c:v>7.1524725948808016E-2</c:v>
                </c:pt>
                <c:pt idx="20">
                  <c:v>5.2490855298249109E-2</c:v>
                </c:pt>
                <c:pt idx="21">
                  <c:v>4.7490526340761903E-2</c:v>
                </c:pt>
                <c:pt idx="22">
                  <c:v>4.6629854169122402E-2</c:v>
                </c:pt>
                <c:pt idx="23">
                  <c:v>4.5752375443159798E-2</c:v>
                </c:pt>
                <c:pt idx="24">
                  <c:v>0.3905868582771761</c:v>
                </c:pt>
                <c:pt idx="25">
                  <c:v>0.38934061402258036</c:v>
                </c:pt>
                <c:pt idx="26">
                  <c:v>0.38557199224364996</c:v>
                </c:pt>
                <c:pt idx="27">
                  <c:v>0.38469591280031712</c:v>
                </c:pt>
                <c:pt idx="28">
                  <c:v>0.3559047466190341</c:v>
                </c:pt>
                <c:pt idx="29">
                  <c:v>0.30839718975330238</c:v>
                </c:pt>
                <c:pt idx="30">
                  <c:v>0.24943108392759916</c:v>
                </c:pt>
                <c:pt idx="31">
                  <c:v>0.15758159165990354</c:v>
                </c:pt>
                <c:pt idx="32">
                  <c:v>0.15131728346890927</c:v>
                </c:pt>
                <c:pt idx="33">
                  <c:v>0.13400294651643863</c:v>
                </c:pt>
                <c:pt idx="34">
                  <c:v>0.13045035074473804</c:v>
                </c:pt>
                <c:pt idx="35">
                  <c:v>0.11882502879557565</c:v>
                </c:pt>
                <c:pt idx="36">
                  <c:v>0.11272388398173556</c:v>
                </c:pt>
                <c:pt idx="37">
                  <c:v>0.1083937900445814</c:v>
                </c:pt>
                <c:pt idx="38">
                  <c:v>9.9063992700226006E-2</c:v>
                </c:pt>
                <c:pt idx="39">
                  <c:v>9.9063992700226006E-2</c:v>
                </c:pt>
                <c:pt idx="40">
                  <c:v>9.5378745517147742E-2</c:v>
                </c:pt>
                <c:pt idx="41">
                  <c:v>9.1870450129835482E-2</c:v>
                </c:pt>
                <c:pt idx="42">
                  <c:v>8.6396235254902171E-2</c:v>
                </c:pt>
                <c:pt idx="43">
                  <c:v>0.35870006447963487</c:v>
                </c:pt>
                <c:pt idx="44">
                  <c:v>0.35869080985408736</c:v>
                </c:pt>
                <c:pt idx="45">
                  <c:v>0.3550359614532414</c:v>
                </c:pt>
                <c:pt idx="46">
                  <c:v>0.35489135587578829</c:v>
                </c:pt>
                <c:pt idx="47">
                  <c:v>0.33286283202161143</c:v>
                </c:pt>
                <c:pt idx="48">
                  <c:v>0.33291484018260503</c:v>
                </c:pt>
                <c:pt idx="49">
                  <c:v>0.31182266675840736</c:v>
                </c:pt>
                <c:pt idx="50">
                  <c:v>0.30941746806029102</c:v>
                </c:pt>
                <c:pt idx="51">
                  <c:v>0.22629279585971782</c:v>
                </c:pt>
                <c:pt idx="52">
                  <c:v>0.2213981911226193</c:v>
                </c:pt>
                <c:pt idx="53">
                  <c:v>0.18572334579217334</c:v>
                </c:pt>
                <c:pt idx="54">
                  <c:v>0.22332073028515317</c:v>
                </c:pt>
                <c:pt idx="55">
                  <c:v>0.18437097689235396</c:v>
                </c:pt>
                <c:pt idx="56">
                  <c:v>0.15603930518247577</c:v>
                </c:pt>
                <c:pt idx="57">
                  <c:v>0.18923756900255137</c:v>
                </c:pt>
                <c:pt idx="58">
                  <c:v>0.15891465905644292</c:v>
                </c:pt>
                <c:pt idx="59">
                  <c:v>0.12846152177346098</c:v>
                </c:pt>
                <c:pt idx="60">
                  <c:v>9.8434529319224501E-2</c:v>
                </c:pt>
                <c:pt idx="61">
                  <c:v>5.5179146308430578E-2</c:v>
                </c:pt>
                <c:pt idx="62">
                  <c:v>3.6082931771949121E-2</c:v>
                </c:pt>
                <c:pt idx="63">
                  <c:v>2.8309795930605942E-2</c:v>
                </c:pt>
                <c:pt idx="64">
                  <c:v>2.4012083742818366E-2</c:v>
                </c:pt>
                <c:pt idx="65">
                  <c:v>1.9850565371285888E-2</c:v>
                </c:pt>
                <c:pt idx="66">
                  <c:v>0.25041320953439616</c:v>
                </c:pt>
                <c:pt idx="67">
                  <c:v>0.24975041979792073</c:v>
                </c:pt>
                <c:pt idx="68">
                  <c:v>0.24961000070951478</c:v>
                </c:pt>
                <c:pt idx="69">
                  <c:v>0.24717762048719605</c:v>
                </c:pt>
                <c:pt idx="70">
                  <c:v>0.23131219995782154</c:v>
                </c:pt>
                <c:pt idx="71">
                  <c:v>0.21244535676817738</c:v>
                </c:pt>
                <c:pt idx="72">
                  <c:v>0.20882905308568195</c:v>
                </c:pt>
                <c:pt idx="73">
                  <c:v>0.19143050470204526</c:v>
                </c:pt>
                <c:pt idx="74">
                  <c:v>0.18274499688401616</c:v>
                </c:pt>
                <c:pt idx="75">
                  <c:v>0.17811508504084506</c:v>
                </c:pt>
                <c:pt idx="76">
                  <c:v>0.16840737546950299</c:v>
                </c:pt>
                <c:pt idx="77">
                  <c:v>0.16315585514730352</c:v>
                </c:pt>
                <c:pt idx="78">
                  <c:v>0.16104952747466489</c:v>
                </c:pt>
                <c:pt idx="79">
                  <c:v>0.15944318269935792</c:v>
                </c:pt>
                <c:pt idx="80">
                  <c:v>0.15277686234697579</c:v>
                </c:pt>
                <c:pt idx="81">
                  <c:v>0.14092098930605065</c:v>
                </c:pt>
                <c:pt idx="82">
                  <c:v>0.13659335558809993</c:v>
                </c:pt>
                <c:pt idx="83">
                  <c:v>0.1327504721449394</c:v>
                </c:pt>
                <c:pt idx="84">
                  <c:v>0.12746315709662254</c:v>
                </c:pt>
                <c:pt idx="85">
                  <c:v>0.11499464217599134</c:v>
                </c:pt>
                <c:pt idx="86">
                  <c:v>9.5679110034871562E-2</c:v>
                </c:pt>
                <c:pt idx="87">
                  <c:v>9.174600889603543E-2</c:v>
                </c:pt>
                <c:pt idx="88">
                  <c:v>8.6531037509859687E-2</c:v>
                </c:pt>
                <c:pt idx="89">
                  <c:v>8.4583723946083711E-2</c:v>
                </c:pt>
                <c:pt idx="90">
                  <c:v>7.7692840244594094E-2</c:v>
                </c:pt>
                <c:pt idx="91">
                  <c:v>7.6814507687809078E-2</c:v>
                </c:pt>
                <c:pt idx="92">
                  <c:v>7.3135270771107097E-2</c:v>
                </c:pt>
                <c:pt idx="93">
                  <c:v>7.3068809487452341E-2</c:v>
                </c:pt>
                <c:pt idx="94">
                  <c:v>7.2466372977775653E-2</c:v>
                </c:pt>
                <c:pt idx="95">
                  <c:v>7.1243696327236428E-2</c:v>
                </c:pt>
                <c:pt idx="96">
                  <c:v>6.9369356824089901E-2</c:v>
                </c:pt>
                <c:pt idx="97">
                  <c:v>6.8428315495554698E-2</c:v>
                </c:pt>
                <c:pt idx="98">
                  <c:v>6.7932380992302727E-2</c:v>
                </c:pt>
                <c:pt idx="99">
                  <c:v>6.7877265802976122E-2</c:v>
                </c:pt>
                <c:pt idx="100">
                  <c:v>6.6477795841836468E-2</c:v>
                </c:pt>
                <c:pt idx="101">
                  <c:v>6.6293453608727182E-2</c:v>
                </c:pt>
                <c:pt idx="102">
                  <c:v>6.6274540151753769E-2</c:v>
                </c:pt>
                <c:pt idx="103">
                  <c:v>0.36593263406184118</c:v>
                </c:pt>
                <c:pt idx="104">
                  <c:v>0.35000021004180742</c:v>
                </c:pt>
                <c:pt idx="105">
                  <c:v>0.33167572056308209</c:v>
                </c:pt>
                <c:pt idx="106">
                  <c:v>0.30143648047110533</c:v>
                </c:pt>
                <c:pt idx="107">
                  <c:v>0.26143929071365196</c:v>
                </c:pt>
                <c:pt idx="108">
                  <c:v>0.21880236898267483</c:v>
                </c:pt>
                <c:pt idx="109">
                  <c:v>0.1629517053566103</c:v>
                </c:pt>
                <c:pt idx="110">
                  <c:v>0.12076577424812135</c:v>
                </c:pt>
                <c:pt idx="111">
                  <c:v>0.10074163076808867</c:v>
                </c:pt>
                <c:pt idx="112">
                  <c:v>8.3590118182702663E-2</c:v>
                </c:pt>
                <c:pt idx="113">
                  <c:v>5.7701526994565322E-2</c:v>
                </c:pt>
                <c:pt idx="114">
                  <c:v>5.0450297299431443E-2</c:v>
                </c:pt>
                <c:pt idx="115">
                  <c:v>4.8292503553234098E-2</c:v>
                </c:pt>
                <c:pt idx="116">
                  <c:v>4.4557204643486226E-2</c:v>
                </c:pt>
                <c:pt idx="117">
                  <c:v>4.2642604270222928E-2</c:v>
                </c:pt>
                <c:pt idx="118">
                  <c:v>4.1192276634422043E-2</c:v>
                </c:pt>
                <c:pt idx="119">
                  <c:v>3.3802636248324511E-2</c:v>
                </c:pt>
                <c:pt idx="120">
                  <c:v>3.188852747193565E-2</c:v>
                </c:pt>
                <c:pt idx="121">
                  <c:v>3.0647304428912163E-2</c:v>
                </c:pt>
                <c:pt idx="122">
                  <c:v>2.946292365166496E-2</c:v>
                </c:pt>
                <c:pt idx="123">
                  <c:v>2.8044790330591696E-2</c:v>
                </c:pt>
                <c:pt idx="124">
                  <c:v>2.7284579277949667E-2</c:v>
                </c:pt>
                <c:pt idx="125">
                  <c:v>2.7214473980866773E-2</c:v>
                </c:pt>
                <c:pt idx="126">
                  <c:v>2.7171586106241721E-2</c:v>
                </c:pt>
                <c:pt idx="127">
                  <c:v>2.7128322644095881E-2</c:v>
                </c:pt>
                <c:pt idx="128">
                  <c:v>2.7102140890511009E-2</c:v>
                </c:pt>
                <c:pt idx="129">
                  <c:v>0.8163602080177671</c:v>
                </c:pt>
                <c:pt idx="130">
                  <c:v>0.79607728003954659</c:v>
                </c:pt>
                <c:pt idx="131">
                  <c:v>0.49971748303060359</c:v>
                </c:pt>
                <c:pt idx="132">
                  <c:v>0.3866828459241462</c:v>
                </c:pt>
                <c:pt idx="133">
                  <c:v>0.29987817558487695</c:v>
                </c:pt>
                <c:pt idx="134">
                  <c:v>0.231917580630772</c:v>
                </c:pt>
                <c:pt idx="135">
                  <c:v>0.12903350475401343</c:v>
                </c:pt>
                <c:pt idx="136">
                  <c:v>0.10438853077680815</c:v>
                </c:pt>
                <c:pt idx="137">
                  <c:v>0.10326860818678331</c:v>
                </c:pt>
                <c:pt idx="138">
                  <c:v>0.1032677249072691</c:v>
                </c:pt>
                <c:pt idx="139">
                  <c:v>0.10326703428183424</c:v>
                </c:pt>
                <c:pt idx="140">
                  <c:v>0.1032670135281632</c:v>
                </c:pt>
                <c:pt idx="141">
                  <c:v>0.43913357053889812</c:v>
                </c:pt>
                <c:pt idx="142">
                  <c:v>0.437470567299029</c:v>
                </c:pt>
                <c:pt idx="143">
                  <c:v>0.42811121911085775</c:v>
                </c:pt>
                <c:pt idx="144">
                  <c:v>0.41988193026534432</c:v>
                </c:pt>
                <c:pt idx="145">
                  <c:v>0.34076265202221834</c:v>
                </c:pt>
                <c:pt idx="146">
                  <c:v>0.20955049329489539</c:v>
                </c:pt>
                <c:pt idx="147">
                  <c:v>0.12876884813837269</c:v>
                </c:pt>
                <c:pt idx="148">
                  <c:v>9.8612694681134386E-2</c:v>
                </c:pt>
                <c:pt idx="149">
                  <c:v>8.8017630186746937E-2</c:v>
                </c:pt>
                <c:pt idx="150">
                  <c:v>8.6231656458609862E-2</c:v>
                </c:pt>
                <c:pt idx="151">
                  <c:v>8.5661698785573379E-2</c:v>
                </c:pt>
                <c:pt idx="152">
                  <c:v>0.14685136771108498</c:v>
                </c:pt>
                <c:pt idx="153">
                  <c:v>0.14664844744729422</c:v>
                </c:pt>
                <c:pt idx="154">
                  <c:v>0.1458614279695121</c:v>
                </c:pt>
                <c:pt idx="155">
                  <c:v>0.1441822638792758</c:v>
                </c:pt>
                <c:pt idx="156">
                  <c:v>0.14246841750187425</c:v>
                </c:pt>
                <c:pt idx="157">
                  <c:v>0.13828618794443628</c:v>
                </c:pt>
                <c:pt idx="158">
                  <c:v>0.13284870355817671</c:v>
                </c:pt>
                <c:pt idx="159">
                  <c:v>0.12821411098171542</c:v>
                </c:pt>
                <c:pt idx="160">
                  <c:v>0.11317374006859254</c:v>
                </c:pt>
                <c:pt idx="161">
                  <c:v>0.10951119139590329</c:v>
                </c:pt>
                <c:pt idx="162">
                  <c:v>9.5940688420031423E-2</c:v>
                </c:pt>
                <c:pt idx="163">
                  <c:v>9.1987523090466872E-2</c:v>
                </c:pt>
                <c:pt idx="164">
                  <c:v>9.2645549516314846E-2</c:v>
                </c:pt>
                <c:pt idx="165">
                  <c:v>8.4817994144158082E-2</c:v>
                </c:pt>
                <c:pt idx="166">
                  <c:v>7.5422858925979233E-2</c:v>
                </c:pt>
                <c:pt idx="167">
                  <c:v>7.302177021807435E-2</c:v>
                </c:pt>
                <c:pt idx="168">
                  <c:v>6.3946006966152241E-2</c:v>
                </c:pt>
                <c:pt idx="169">
                  <c:v>6.2874590771821198E-2</c:v>
                </c:pt>
                <c:pt idx="170">
                  <c:v>5.1147898274315214E-2</c:v>
                </c:pt>
                <c:pt idx="171">
                  <c:v>4.5247581067792718E-2</c:v>
                </c:pt>
                <c:pt idx="172">
                  <c:v>3.5636307362201816E-2</c:v>
                </c:pt>
                <c:pt idx="173">
                  <c:v>3.4391852533787161E-2</c:v>
                </c:pt>
                <c:pt idx="174">
                  <c:v>1.9776769712320248E-2</c:v>
                </c:pt>
                <c:pt idx="175">
                  <c:v>1.3222078881928816E-2</c:v>
                </c:pt>
                <c:pt idx="176">
                  <c:v>1.0108426599899006E-2</c:v>
                </c:pt>
                <c:pt idx="177">
                  <c:v>0.40673761480869342</c:v>
                </c:pt>
                <c:pt idx="178">
                  <c:v>0.40654298722108906</c:v>
                </c:pt>
                <c:pt idx="179">
                  <c:v>0.40510226746343525</c:v>
                </c:pt>
                <c:pt idx="180">
                  <c:v>0.40264262130018585</c:v>
                </c:pt>
                <c:pt idx="181">
                  <c:v>0.39702709971263433</c:v>
                </c:pt>
                <c:pt idx="182">
                  <c:v>0.38478871030691819</c:v>
                </c:pt>
                <c:pt idx="183">
                  <c:v>0.36129714468605983</c:v>
                </c:pt>
                <c:pt idx="184">
                  <c:v>0.34042019746658259</c:v>
                </c:pt>
                <c:pt idx="185">
                  <c:v>0.33192032278971656</c:v>
                </c:pt>
                <c:pt idx="186">
                  <c:v>0.24219264461092499</c:v>
                </c:pt>
                <c:pt idx="187">
                  <c:v>0.16413454532963162</c:v>
                </c:pt>
                <c:pt idx="188">
                  <c:v>0.1502032029817017</c:v>
                </c:pt>
                <c:pt idx="189">
                  <c:v>0.12916092530309026</c:v>
                </c:pt>
                <c:pt idx="190">
                  <c:v>0.11454892673657109</c:v>
                </c:pt>
                <c:pt idx="191">
                  <c:v>0.4493363848196496</c:v>
                </c:pt>
                <c:pt idx="192">
                  <c:v>0.44924100350233576</c:v>
                </c:pt>
                <c:pt idx="193">
                  <c:v>0.44892104555034446</c:v>
                </c:pt>
                <c:pt idx="194">
                  <c:v>0.44786922008034441</c:v>
                </c:pt>
                <c:pt idx="195">
                  <c:v>0.4472154097987</c:v>
                </c:pt>
                <c:pt idx="196">
                  <c:v>0.44261299144831762</c:v>
                </c:pt>
                <c:pt idx="197">
                  <c:v>0.4276717436410879</c:v>
                </c:pt>
                <c:pt idx="198">
                  <c:v>0.39134230652008117</c:v>
                </c:pt>
                <c:pt idx="199">
                  <c:v>0.37354740126946523</c:v>
                </c:pt>
                <c:pt idx="200">
                  <c:v>0.29684108817823751</c:v>
                </c:pt>
                <c:pt idx="201">
                  <c:v>0.26883305321454137</c:v>
                </c:pt>
                <c:pt idx="202">
                  <c:v>0.22534910933641736</c:v>
                </c:pt>
                <c:pt idx="203">
                  <c:v>0.15967740342127956</c:v>
                </c:pt>
                <c:pt idx="204">
                  <c:v>0.11191814627575269</c:v>
                </c:pt>
                <c:pt idx="205">
                  <c:v>0.10580805630685841</c:v>
                </c:pt>
                <c:pt idx="206">
                  <c:v>6.6802210754783958E-2</c:v>
                </c:pt>
                <c:pt idx="207">
                  <c:v>0.35998141133671352</c:v>
                </c:pt>
                <c:pt idx="208">
                  <c:v>0.3574161190917502</c:v>
                </c:pt>
                <c:pt idx="209">
                  <c:v>0.35067740814211978</c:v>
                </c:pt>
                <c:pt idx="210">
                  <c:v>0.33074773911317618</c:v>
                </c:pt>
                <c:pt idx="211">
                  <c:v>0.30782110781553002</c:v>
                </c:pt>
                <c:pt idx="212">
                  <c:v>0.28617541776572908</c:v>
                </c:pt>
                <c:pt idx="213">
                  <c:v>0.26672320189031828</c:v>
                </c:pt>
                <c:pt idx="214">
                  <c:v>0.23538093572135621</c:v>
                </c:pt>
                <c:pt idx="215">
                  <c:v>0.20429946080114825</c:v>
                </c:pt>
                <c:pt idx="216">
                  <c:v>0.15687887258157962</c:v>
                </c:pt>
                <c:pt idx="217">
                  <c:v>0.13884483978028042</c:v>
                </c:pt>
                <c:pt idx="218">
                  <c:v>0.12177815342434756</c:v>
                </c:pt>
                <c:pt idx="219">
                  <c:v>0.11422607883637137</c:v>
                </c:pt>
                <c:pt idx="220">
                  <c:v>0.10802732531987713</c:v>
                </c:pt>
                <c:pt idx="221">
                  <c:v>0.10015759508796304</c:v>
                </c:pt>
                <c:pt idx="222">
                  <c:v>9.7432856564608261E-2</c:v>
                </c:pt>
                <c:pt idx="223">
                  <c:v>9.5866612240661148E-2</c:v>
                </c:pt>
                <c:pt idx="224">
                  <c:v>9.5342548182286727E-2</c:v>
                </c:pt>
                <c:pt idx="225">
                  <c:v>0.32255810717316064</c:v>
                </c:pt>
                <c:pt idx="226">
                  <c:v>0.32130928428709887</c:v>
                </c:pt>
                <c:pt idx="227">
                  <c:v>0.31700095340921869</c:v>
                </c:pt>
                <c:pt idx="228">
                  <c:v>0.31176866794163549</c:v>
                </c:pt>
                <c:pt idx="229">
                  <c:v>0.29920206104360947</c:v>
                </c:pt>
                <c:pt idx="230">
                  <c:v>0.27406499637365977</c:v>
                </c:pt>
                <c:pt idx="231">
                  <c:v>0.2282627251658719</c:v>
                </c:pt>
                <c:pt idx="232">
                  <c:v>0.18911592951560249</c:v>
                </c:pt>
                <c:pt idx="233">
                  <c:v>0.16800792580808038</c:v>
                </c:pt>
                <c:pt idx="234">
                  <c:v>0.15484166427722901</c:v>
                </c:pt>
                <c:pt idx="235">
                  <c:v>9.0974967325167799E-2</c:v>
                </c:pt>
                <c:pt idx="236">
                  <c:v>4.5432985763344313E-2</c:v>
                </c:pt>
                <c:pt idx="237">
                  <c:v>2.6963561937295964E-2</c:v>
                </c:pt>
                <c:pt idx="238">
                  <c:v>2.0998444699177214E-2</c:v>
                </c:pt>
                <c:pt idx="239">
                  <c:v>1.7455146051177636E-2</c:v>
                </c:pt>
                <c:pt idx="240">
                  <c:v>1.3742071257269445E-2</c:v>
                </c:pt>
                <c:pt idx="241">
                  <c:v>0.33573172242967353</c:v>
                </c:pt>
                <c:pt idx="242">
                  <c:v>0.33573172242967353</c:v>
                </c:pt>
                <c:pt idx="243">
                  <c:v>0.33274122751020307</c:v>
                </c:pt>
                <c:pt idx="244">
                  <c:v>0.31432167997201166</c:v>
                </c:pt>
                <c:pt idx="245">
                  <c:v>0.31509274125761366</c:v>
                </c:pt>
                <c:pt idx="246">
                  <c:v>0.29535032258744875</c:v>
                </c:pt>
                <c:pt idx="247">
                  <c:v>0.29535032258744875</c:v>
                </c:pt>
                <c:pt idx="248">
                  <c:v>0.22809045450379492</c:v>
                </c:pt>
                <c:pt idx="249">
                  <c:v>0.19945470492679165</c:v>
                </c:pt>
                <c:pt idx="250">
                  <c:v>0.22809045450379492</c:v>
                </c:pt>
                <c:pt idx="251">
                  <c:v>0.19945470492679165</c:v>
                </c:pt>
                <c:pt idx="252">
                  <c:v>0.17398369308316819</c:v>
                </c:pt>
                <c:pt idx="253">
                  <c:v>0.12641782216751646</c:v>
                </c:pt>
                <c:pt idx="254">
                  <c:v>8.9055682672470354E-2</c:v>
                </c:pt>
                <c:pt idx="255">
                  <c:v>7.0609461665687934E-2</c:v>
                </c:pt>
                <c:pt idx="256">
                  <c:v>6.3736337409339205E-2</c:v>
                </c:pt>
                <c:pt idx="257">
                  <c:v>5.9739813183533788E-2</c:v>
                </c:pt>
                <c:pt idx="258">
                  <c:v>5.5890231991559222E-2</c:v>
                </c:pt>
                <c:pt idx="259">
                  <c:v>0.38033410834964976</c:v>
                </c:pt>
                <c:pt idx="260">
                  <c:v>0.30441630685105947</c:v>
                </c:pt>
                <c:pt idx="261">
                  <c:v>0.26303118651744989</c:v>
                </c:pt>
                <c:pt idx="262">
                  <c:v>0.23949717891753475</c:v>
                </c:pt>
                <c:pt idx="263">
                  <c:v>0.20541560925361002</c:v>
                </c:pt>
                <c:pt idx="264">
                  <c:v>0.18025400712443976</c:v>
                </c:pt>
                <c:pt idx="265">
                  <c:v>0.15999322556243775</c:v>
                </c:pt>
                <c:pt idx="266">
                  <c:v>0.15275789182616042</c:v>
                </c:pt>
                <c:pt idx="267">
                  <c:v>0.14477667624180371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F-4B45-B094-C83437226064}"/>
            </c:ext>
          </c:extLst>
        </c:ser>
        <c:ser>
          <c:idx val="1"/>
          <c:order val="1"/>
          <c:tx>
            <c:strRef>
              <c:f>'compare water content'!$E$2</c:f>
              <c:strCache>
                <c:ptCount val="1"/>
                <c:pt idx="0">
                  <c:v>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'compare water content'!$C$3:$C$270</c:f>
              <c:numCache>
                <c:formatCode>General</c:formatCode>
                <c:ptCount val="268"/>
                <c:pt idx="0">
                  <c:v>0.44799999999999901</c:v>
                </c:pt>
                <c:pt idx="1">
                  <c:v>0.44499999999999901</c:v>
                </c:pt>
                <c:pt idx="2">
                  <c:v>0.439999999999999</c:v>
                </c:pt>
                <c:pt idx="3">
                  <c:v>0.42099999999999899</c:v>
                </c:pt>
                <c:pt idx="4">
                  <c:v>0.38199999999999901</c:v>
                </c:pt>
                <c:pt idx="5">
                  <c:v>0.35199999999999898</c:v>
                </c:pt>
                <c:pt idx="6">
                  <c:v>0.250999999999999</c:v>
                </c:pt>
                <c:pt idx="7">
                  <c:v>0.220999999999999</c:v>
                </c:pt>
                <c:pt idx="8">
                  <c:v>0.180999999999999</c:v>
                </c:pt>
                <c:pt idx="9">
                  <c:v>0.189999999999999</c:v>
                </c:pt>
                <c:pt idx="10">
                  <c:v>0.189999999999999</c:v>
                </c:pt>
                <c:pt idx="11">
                  <c:v>0.190999999999999</c:v>
                </c:pt>
                <c:pt idx="12">
                  <c:v>0.180999999999999</c:v>
                </c:pt>
                <c:pt idx="13">
                  <c:v>0.180999999999999</c:v>
                </c:pt>
                <c:pt idx="14">
                  <c:v>0.29199999999999898</c:v>
                </c:pt>
                <c:pt idx="15">
                  <c:v>0.28999999999999898</c:v>
                </c:pt>
                <c:pt idx="16">
                  <c:v>0.28699999999999898</c:v>
                </c:pt>
                <c:pt idx="17">
                  <c:v>0.17199999999999899</c:v>
                </c:pt>
                <c:pt idx="18">
                  <c:v>0.14299999999999899</c:v>
                </c:pt>
                <c:pt idx="19">
                  <c:v>7.0999999999999994E-2</c:v>
                </c:pt>
                <c:pt idx="20">
                  <c:v>5.09999999999999E-2</c:v>
                </c:pt>
                <c:pt idx="21">
                  <c:v>4.7999999999999897E-2</c:v>
                </c:pt>
                <c:pt idx="22">
                  <c:v>4.5999999999999999E-2</c:v>
                </c:pt>
                <c:pt idx="23">
                  <c:v>4.6999999999999903E-2</c:v>
                </c:pt>
                <c:pt idx="24">
                  <c:v>0.39099999999999902</c:v>
                </c:pt>
                <c:pt idx="25">
                  <c:v>0.38899999999999901</c:v>
                </c:pt>
                <c:pt idx="26">
                  <c:v>0.38699999999999901</c:v>
                </c:pt>
                <c:pt idx="27">
                  <c:v>0.38399999999999901</c:v>
                </c:pt>
                <c:pt idx="28">
                  <c:v>0.35399999999999898</c:v>
                </c:pt>
                <c:pt idx="29">
                  <c:v>0.309999999999999</c:v>
                </c:pt>
                <c:pt idx="30">
                  <c:v>0.248999999999999</c:v>
                </c:pt>
                <c:pt idx="31">
                  <c:v>0.157999999999999</c:v>
                </c:pt>
                <c:pt idx="32">
                  <c:v>0.151999999999999</c:v>
                </c:pt>
                <c:pt idx="33">
                  <c:v>0.13499999999999901</c:v>
                </c:pt>
                <c:pt idx="34">
                  <c:v>0.125</c:v>
                </c:pt>
                <c:pt idx="35">
                  <c:v>0.125</c:v>
                </c:pt>
                <c:pt idx="36">
                  <c:v>0.108999999999999</c:v>
                </c:pt>
                <c:pt idx="37">
                  <c:v>0.104999999999999</c:v>
                </c:pt>
                <c:pt idx="38">
                  <c:v>0.103999999999999</c:v>
                </c:pt>
                <c:pt idx="39">
                  <c:v>9.8999999999999894E-2</c:v>
                </c:pt>
                <c:pt idx="40">
                  <c:v>9.6999999999999906E-2</c:v>
                </c:pt>
                <c:pt idx="41">
                  <c:v>9.1999999999999901E-2</c:v>
                </c:pt>
                <c:pt idx="42">
                  <c:v>8.3999999999999894E-2</c:v>
                </c:pt>
                <c:pt idx="43">
                  <c:v>0.36426474144184601</c:v>
                </c:pt>
                <c:pt idx="44">
                  <c:v>0.360126429237624</c:v>
                </c:pt>
                <c:pt idx="45">
                  <c:v>0.35854433659193702</c:v>
                </c:pt>
                <c:pt idx="46">
                  <c:v>0.34922449825555202</c:v>
                </c:pt>
                <c:pt idx="47">
                  <c:v>0.33818439324328903</c:v>
                </c:pt>
                <c:pt idx="48">
                  <c:v>0.32574873052609699</c:v>
                </c:pt>
                <c:pt idx="49">
                  <c:v>0.319669073197692</c:v>
                </c:pt>
                <c:pt idx="50">
                  <c:v>0.29066634426059601</c:v>
                </c:pt>
                <c:pt idx="51">
                  <c:v>0.254748005112439</c:v>
                </c:pt>
                <c:pt idx="52">
                  <c:v>0.225752184876852</c:v>
                </c:pt>
                <c:pt idx="53">
                  <c:v>0.214504818819302</c:v>
                </c:pt>
                <c:pt idx="54">
                  <c:v>0.20087395074095801</c:v>
                </c:pt>
                <c:pt idx="55">
                  <c:v>0.19171301253929299</c:v>
                </c:pt>
                <c:pt idx="56">
                  <c:v>0.17319769249369499</c:v>
                </c:pt>
                <c:pt idx="57">
                  <c:v>0.158530519188918</c:v>
                </c:pt>
                <c:pt idx="58">
                  <c:v>0.14209471829769499</c:v>
                </c:pt>
                <c:pt idx="59">
                  <c:v>0.124650246986078</c:v>
                </c:pt>
                <c:pt idx="60">
                  <c:v>9.4811565166326994E-2</c:v>
                </c:pt>
                <c:pt idx="61">
                  <c:v>4.8640712977995798E-2</c:v>
                </c:pt>
                <c:pt idx="62">
                  <c:v>3.9652492314069497E-2</c:v>
                </c:pt>
                <c:pt idx="63">
                  <c:v>3.15554941448754E-2</c:v>
                </c:pt>
                <c:pt idx="64">
                  <c:v>2.6505233341393399E-2</c:v>
                </c:pt>
                <c:pt idx="65">
                  <c:v>1.31852568309786E-2</c:v>
                </c:pt>
                <c:pt idx="66">
                  <c:v>0.25700000000000001</c:v>
                </c:pt>
                <c:pt idx="67">
                  <c:v>0.247</c:v>
                </c:pt>
                <c:pt idx="68">
                  <c:v>0.23800000000000002</c:v>
                </c:pt>
                <c:pt idx="69">
                  <c:v>0.248</c:v>
                </c:pt>
                <c:pt idx="70">
                  <c:v>0.23499999999999999</c:v>
                </c:pt>
                <c:pt idx="71">
                  <c:v>0.20800000000000002</c:v>
                </c:pt>
                <c:pt idx="72">
                  <c:v>0.21600000000000003</c:v>
                </c:pt>
                <c:pt idx="73">
                  <c:v>0.20899999999999999</c:v>
                </c:pt>
                <c:pt idx="74">
                  <c:v>0.19500000000000001</c:v>
                </c:pt>
                <c:pt idx="75">
                  <c:v>0.17100000000000001</c:v>
                </c:pt>
                <c:pt idx="76">
                  <c:v>0.153</c:v>
                </c:pt>
                <c:pt idx="77">
                  <c:v>0.151</c:v>
                </c:pt>
                <c:pt idx="78">
                  <c:v>0.14499999999999999</c:v>
                </c:pt>
                <c:pt idx="79">
                  <c:v>0.20100000000000001</c:v>
                </c:pt>
                <c:pt idx="80">
                  <c:v>0.13500000000000001</c:v>
                </c:pt>
                <c:pt idx="81">
                  <c:v>0.13600000000000001</c:v>
                </c:pt>
                <c:pt idx="82">
                  <c:v>0.13400000000000001</c:v>
                </c:pt>
                <c:pt idx="83">
                  <c:v>0.13</c:v>
                </c:pt>
                <c:pt idx="84">
                  <c:v>0.11900000000000001</c:v>
                </c:pt>
                <c:pt idx="85">
                  <c:v>0.113</c:v>
                </c:pt>
                <c:pt idx="86">
                  <c:v>0.1</c:v>
                </c:pt>
                <c:pt idx="87">
                  <c:v>9.5000000000000001E-2</c:v>
                </c:pt>
                <c:pt idx="88">
                  <c:v>8.6999999999999994E-2</c:v>
                </c:pt>
                <c:pt idx="89">
                  <c:v>9.6000000000000002E-2</c:v>
                </c:pt>
                <c:pt idx="90">
                  <c:v>0.09</c:v>
                </c:pt>
                <c:pt idx="91">
                  <c:v>8.3000000000000004E-2</c:v>
                </c:pt>
                <c:pt idx="92">
                  <c:v>9.3000000000000013E-2</c:v>
                </c:pt>
                <c:pt idx="93">
                  <c:v>7.5999999999999998E-2</c:v>
                </c:pt>
                <c:pt idx="94">
                  <c:v>7.2000000000000008E-2</c:v>
                </c:pt>
                <c:pt idx="95">
                  <c:v>7.0000000000000007E-2</c:v>
                </c:pt>
                <c:pt idx="96">
                  <c:v>7.0999999999999994E-2</c:v>
                </c:pt>
                <c:pt idx="97">
                  <c:v>6.3E-2</c:v>
                </c:pt>
                <c:pt idx="98">
                  <c:v>6.3E-2</c:v>
                </c:pt>
                <c:pt idx="99">
                  <c:v>5.7000000000000002E-2</c:v>
                </c:pt>
                <c:pt idx="100">
                  <c:v>5.2000000000000005E-2</c:v>
                </c:pt>
                <c:pt idx="101">
                  <c:v>6.0999999999999999E-2</c:v>
                </c:pt>
                <c:pt idx="102">
                  <c:v>6.5000000000000002E-2</c:v>
                </c:pt>
                <c:pt idx="103">
                  <c:v>0.35157593123209102</c:v>
                </c:pt>
                <c:pt idx="104">
                  <c:v>0.33696275071633203</c:v>
                </c:pt>
                <c:pt idx="105">
                  <c:v>0.34813753581661799</c:v>
                </c:pt>
                <c:pt idx="106">
                  <c:v>0.32922636103151798</c:v>
                </c:pt>
                <c:pt idx="107">
                  <c:v>0.27851002865329499</c:v>
                </c:pt>
                <c:pt idx="108">
                  <c:v>0.19598853868194799</c:v>
                </c:pt>
                <c:pt idx="109">
                  <c:v>0.139255014326647</c:v>
                </c:pt>
                <c:pt idx="110">
                  <c:v>0.107449856733524</c:v>
                </c:pt>
                <c:pt idx="111">
                  <c:v>8.7679083094555799E-2</c:v>
                </c:pt>
                <c:pt idx="112">
                  <c:v>9.0257879656160306E-2</c:v>
                </c:pt>
                <c:pt idx="113">
                  <c:v>6.8767908309455505E-2</c:v>
                </c:pt>
                <c:pt idx="114">
                  <c:v>6.3610315186246297E-2</c:v>
                </c:pt>
                <c:pt idx="115">
                  <c:v>6.4469914040114498E-2</c:v>
                </c:pt>
                <c:pt idx="116">
                  <c:v>6.1031518624641699E-2</c:v>
                </c:pt>
                <c:pt idx="117">
                  <c:v>5.3295128939827997E-2</c:v>
                </c:pt>
                <c:pt idx="118">
                  <c:v>6.2750716332378095E-2</c:v>
                </c:pt>
                <c:pt idx="119">
                  <c:v>4.3839541547277899E-2</c:v>
                </c:pt>
                <c:pt idx="120">
                  <c:v>3.6962750716332302E-2</c:v>
                </c:pt>
                <c:pt idx="121">
                  <c:v>3.61031518624641E-2</c:v>
                </c:pt>
                <c:pt idx="122">
                  <c:v>3.5243553008595899E-2</c:v>
                </c:pt>
                <c:pt idx="123">
                  <c:v>2.4928366762177599E-2</c:v>
                </c:pt>
                <c:pt idx="124">
                  <c:v>1.37535816618911E-2</c:v>
                </c:pt>
                <c:pt idx="125">
                  <c:v>1.28939828080228E-2</c:v>
                </c:pt>
                <c:pt idx="126">
                  <c:v>1.1174785100286499E-2</c:v>
                </c:pt>
                <c:pt idx="127">
                  <c:v>9.4555873925501396E-3</c:v>
                </c:pt>
                <c:pt idx="128">
                  <c:v>8.5959885386818705E-3</c:v>
                </c:pt>
                <c:pt idx="129">
                  <c:v>0.80226239112001796</c:v>
                </c:pt>
                <c:pt idx="130">
                  <c:v>0.80536113466430204</c:v>
                </c:pt>
                <c:pt idx="131">
                  <c:v>0.55399290834810699</c:v>
                </c:pt>
                <c:pt idx="132">
                  <c:v>0.31267247359901301</c:v>
                </c:pt>
                <c:pt idx="133">
                  <c:v>0.30080937331380497</c:v>
                </c:pt>
                <c:pt idx="134">
                  <c:v>0.23795575425884499</c:v>
                </c:pt>
                <c:pt idx="135">
                  <c:v>0.210882216912048</c:v>
                </c:pt>
                <c:pt idx="136">
                  <c:v>0.114225699529792</c:v>
                </c:pt>
                <c:pt idx="137">
                  <c:v>0.12659754875510601</c:v>
                </c:pt>
                <c:pt idx="138">
                  <c:v>0.10455946966777099</c:v>
                </c:pt>
                <c:pt idx="139">
                  <c:v>8.6111539350959707E-2</c:v>
                </c:pt>
                <c:pt idx="140">
                  <c:v>2.16969860479456E-2</c:v>
                </c:pt>
                <c:pt idx="141">
                  <c:v>0.43833693304535598</c:v>
                </c:pt>
                <c:pt idx="142">
                  <c:v>0.43347732181425402</c:v>
                </c:pt>
                <c:pt idx="143">
                  <c:v>0.42861771058315301</c:v>
                </c:pt>
                <c:pt idx="144">
                  <c:v>0.42181425485961099</c:v>
                </c:pt>
                <c:pt idx="145">
                  <c:v>0.34892008639308802</c:v>
                </c:pt>
                <c:pt idx="146">
                  <c:v>0.19535637149028001</c:v>
                </c:pt>
                <c:pt idx="147">
                  <c:v>0.136069114470842</c:v>
                </c:pt>
                <c:pt idx="148">
                  <c:v>0.114686825053995</c:v>
                </c:pt>
                <c:pt idx="149">
                  <c:v>9.8164146868250493E-2</c:v>
                </c:pt>
                <c:pt idx="150">
                  <c:v>8.2613390928725702E-2</c:v>
                </c:pt>
                <c:pt idx="151">
                  <c:v>6.4146868250540001E-2</c:v>
                </c:pt>
                <c:pt idx="152">
                  <c:v>0.15861197703035201</c:v>
                </c:pt>
                <c:pt idx="153">
                  <c:v>0.157223954060705</c:v>
                </c:pt>
                <c:pt idx="154">
                  <c:v>0.148013125512715</c:v>
                </c:pt>
                <c:pt idx="155">
                  <c:v>0.14025266611977</c:v>
                </c:pt>
                <c:pt idx="156">
                  <c:v>0.136022969647251</c:v>
                </c:pt>
                <c:pt idx="157">
                  <c:v>0.13003117309269899</c:v>
                </c:pt>
                <c:pt idx="158">
                  <c:v>0.12405578342904</c:v>
                </c:pt>
                <c:pt idx="159">
                  <c:v>0.11845118949958899</c:v>
                </c:pt>
                <c:pt idx="160">
                  <c:v>0.110008203445447</c:v>
                </c:pt>
                <c:pt idx="161">
                  <c:v>0.114510254306808</c:v>
                </c:pt>
                <c:pt idx="162">
                  <c:v>0.100528301886792</c:v>
                </c:pt>
                <c:pt idx="163">
                  <c:v>9.7030352748154206E-2</c:v>
                </c:pt>
                <c:pt idx="164">
                  <c:v>9.1468416735028701E-2</c:v>
                </c:pt>
                <c:pt idx="165">
                  <c:v>8.8646431501230499E-2</c:v>
                </c:pt>
                <c:pt idx="166">
                  <c:v>7.8858080393765295E-2</c:v>
                </c:pt>
                <c:pt idx="167">
                  <c:v>7.5366694011484797E-2</c:v>
                </c:pt>
                <c:pt idx="168">
                  <c:v>7.0792452830188701E-2</c:v>
                </c:pt>
                <c:pt idx="169">
                  <c:v>6.0351107465135299E-2</c:v>
                </c:pt>
                <c:pt idx="170">
                  <c:v>4.6011484823625902E-2</c:v>
                </c:pt>
                <c:pt idx="171">
                  <c:v>4.4226415094339597E-2</c:v>
                </c:pt>
                <c:pt idx="172">
                  <c:v>3.5094339622641399E-2</c:v>
                </c:pt>
                <c:pt idx="173">
                  <c:v>3.2646431501230498E-2</c:v>
                </c:pt>
                <c:pt idx="174">
                  <c:v>1.7138638228055701E-2</c:v>
                </c:pt>
                <c:pt idx="175">
                  <c:v>9.33880229696471E-3</c:v>
                </c:pt>
                <c:pt idx="176">
                  <c:v>2.9794913863822299E-3</c:v>
                </c:pt>
                <c:pt idx="177">
                  <c:v>0.41485616708262202</c:v>
                </c:pt>
                <c:pt idx="178">
                  <c:v>0.41979508735058402</c:v>
                </c:pt>
                <c:pt idx="179">
                  <c:v>0.414475239721529</c:v>
                </c:pt>
                <c:pt idx="180">
                  <c:v>0.39880467621174298</c:v>
                </c:pt>
                <c:pt idx="181">
                  <c:v>0.38559043740969401</c:v>
                </c:pt>
                <c:pt idx="182">
                  <c:v>0.36867200840667302</c:v>
                </c:pt>
                <c:pt idx="183">
                  <c:v>0.35175357940365098</c:v>
                </c:pt>
                <c:pt idx="184">
                  <c:v>0.33716012084592101</c:v>
                </c:pt>
                <c:pt idx="185">
                  <c:v>0.33353474320241699</c:v>
                </c:pt>
                <c:pt idx="186">
                  <c:v>0.25770392749244703</c:v>
                </c:pt>
                <c:pt idx="187">
                  <c:v>0.18679889662419499</c:v>
                </c:pt>
                <c:pt idx="188">
                  <c:v>0.15361880993038199</c:v>
                </c:pt>
                <c:pt idx="189">
                  <c:v>0.124247996847497</c:v>
                </c:pt>
                <c:pt idx="190">
                  <c:v>8.3712071456718995E-2</c:v>
                </c:pt>
                <c:pt idx="191">
                  <c:v>0.45714285714285702</c:v>
                </c:pt>
                <c:pt idx="192">
                  <c:v>0.45454545454545398</c:v>
                </c:pt>
                <c:pt idx="193">
                  <c:v>0.44675324675324601</c:v>
                </c:pt>
                <c:pt idx="194">
                  <c:v>0.44545454545454499</c:v>
                </c:pt>
                <c:pt idx="195">
                  <c:v>0.44285714285714201</c:v>
                </c:pt>
                <c:pt idx="196">
                  <c:v>0.44025974025974002</c:v>
                </c:pt>
                <c:pt idx="197">
                  <c:v>0.425974025974026</c:v>
                </c:pt>
                <c:pt idx="198">
                  <c:v>0.38701298701298698</c:v>
                </c:pt>
                <c:pt idx="199">
                  <c:v>0.37662337662337603</c:v>
                </c:pt>
                <c:pt idx="200">
                  <c:v>0.29610389610389598</c:v>
                </c:pt>
                <c:pt idx="201">
                  <c:v>0.27532467532467497</c:v>
                </c:pt>
                <c:pt idx="202">
                  <c:v>0.219480519480519</c:v>
                </c:pt>
                <c:pt idx="203">
                  <c:v>0.163636363636363</c:v>
                </c:pt>
                <c:pt idx="204">
                  <c:v>0.112987012987013</c:v>
                </c:pt>
                <c:pt idx="205">
                  <c:v>9.8701298701298706E-2</c:v>
                </c:pt>
                <c:pt idx="206">
                  <c:v>7.0129870129870098E-2</c:v>
                </c:pt>
                <c:pt idx="207">
                  <c:v>0.35740740740740701</c:v>
                </c:pt>
                <c:pt idx="208">
                  <c:v>0.34907407407407398</c:v>
                </c:pt>
                <c:pt idx="209">
                  <c:v>0.34537037037036999</c:v>
                </c:pt>
                <c:pt idx="210">
                  <c:v>0.33888888888888802</c:v>
                </c:pt>
                <c:pt idx="211">
                  <c:v>0.32685185185185101</c:v>
                </c:pt>
                <c:pt idx="212">
                  <c:v>0.30277777777777698</c:v>
                </c:pt>
                <c:pt idx="213">
                  <c:v>0.26111111111111102</c:v>
                </c:pt>
                <c:pt idx="214">
                  <c:v>0.211111111111111</c:v>
                </c:pt>
                <c:pt idx="215">
                  <c:v>0.187037037037037</c:v>
                </c:pt>
                <c:pt idx="216">
                  <c:v>0.16018518518518499</c:v>
                </c:pt>
                <c:pt idx="217">
                  <c:v>0.147222222222222</c:v>
                </c:pt>
                <c:pt idx="218">
                  <c:v>0.13796296296296201</c:v>
                </c:pt>
                <c:pt idx="219">
                  <c:v>0.124999999999999</c:v>
                </c:pt>
                <c:pt idx="220">
                  <c:v>0.11944444444444401</c:v>
                </c:pt>
                <c:pt idx="221">
                  <c:v>0.101851851851851</c:v>
                </c:pt>
                <c:pt idx="222">
                  <c:v>9.2592592592592504E-2</c:v>
                </c:pt>
                <c:pt idx="223">
                  <c:v>8.3333333333333204E-2</c:v>
                </c:pt>
                <c:pt idx="224">
                  <c:v>8.0555555555555505E-2</c:v>
                </c:pt>
                <c:pt idx="225">
                  <c:v>0.33169398907103798</c:v>
                </c:pt>
                <c:pt idx="226">
                  <c:v>0.332786885245901</c:v>
                </c:pt>
                <c:pt idx="227">
                  <c:v>0.32076502732240397</c:v>
                </c:pt>
                <c:pt idx="228">
                  <c:v>0.31202185792349701</c:v>
                </c:pt>
                <c:pt idx="229">
                  <c:v>0.27704918032786802</c:v>
                </c:pt>
                <c:pt idx="230">
                  <c:v>0.25300546448087402</c:v>
                </c:pt>
                <c:pt idx="231">
                  <c:v>0.21803278688524499</c:v>
                </c:pt>
                <c:pt idx="232">
                  <c:v>0.20163934426229499</c:v>
                </c:pt>
                <c:pt idx="233">
                  <c:v>0.188524590163934</c:v>
                </c:pt>
                <c:pt idx="234">
                  <c:v>0.17978142076502701</c:v>
                </c:pt>
                <c:pt idx="235">
                  <c:v>6.9398907103825097E-2</c:v>
                </c:pt>
                <c:pt idx="236">
                  <c:v>3.3333333333333298E-2</c:v>
                </c:pt>
                <c:pt idx="237">
                  <c:v>2.34972677595628E-2</c:v>
                </c:pt>
                <c:pt idx="238">
                  <c:v>1.8032786885245899E-2</c:v>
                </c:pt>
                <c:pt idx="239">
                  <c:v>1.14754098360655E-2</c:v>
                </c:pt>
                <c:pt idx="240">
                  <c:v>8.1967213114753894E-3</c:v>
                </c:pt>
                <c:pt idx="241">
                  <c:v>0.339316239316239</c:v>
                </c:pt>
                <c:pt idx="242">
                  <c:v>0.32820512820512798</c:v>
                </c:pt>
                <c:pt idx="243">
                  <c:v>0.330331941959848</c:v>
                </c:pt>
                <c:pt idx="244">
                  <c:v>0.32551513946862698</c:v>
                </c:pt>
                <c:pt idx="245">
                  <c:v>0.310978599350692</c:v>
                </c:pt>
                <c:pt idx="246">
                  <c:v>0.31025641025640999</c:v>
                </c:pt>
                <c:pt idx="247">
                  <c:v>0.28717948717948699</c:v>
                </c:pt>
                <c:pt idx="248">
                  <c:v>0.23619558735837801</c:v>
                </c:pt>
                <c:pt idx="249">
                  <c:v>0.212389849599151</c:v>
                </c:pt>
                <c:pt idx="250">
                  <c:v>0.20029815146094199</c:v>
                </c:pt>
                <c:pt idx="251">
                  <c:v>0.19102232823163001</c:v>
                </c:pt>
                <c:pt idx="252">
                  <c:v>0.185165308421122</c:v>
                </c:pt>
                <c:pt idx="253">
                  <c:v>0.122222222222222</c:v>
                </c:pt>
                <c:pt idx="254">
                  <c:v>8.4993043132577994E-2</c:v>
                </c:pt>
                <c:pt idx="255">
                  <c:v>7.9308288610614106E-2</c:v>
                </c:pt>
                <c:pt idx="256">
                  <c:v>7.0058967733386296E-2</c:v>
                </c:pt>
                <c:pt idx="257">
                  <c:v>6.1617968594712698E-2</c:v>
                </c:pt>
                <c:pt idx="258">
                  <c:v>4.3788511230371599E-2</c:v>
                </c:pt>
                <c:pt idx="259">
                  <c:v>0.38</c:v>
                </c:pt>
                <c:pt idx="260">
                  <c:v>0.30571428571428499</c:v>
                </c:pt>
                <c:pt idx="261">
                  <c:v>0.26380952380952299</c:v>
                </c:pt>
                <c:pt idx="262">
                  <c:v>0.23714285714285699</c:v>
                </c:pt>
                <c:pt idx="263">
                  <c:v>0.203809523809523</c:v>
                </c:pt>
                <c:pt idx="264">
                  <c:v>0.18190476190476099</c:v>
                </c:pt>
                <c:pt idx="265">
                  <c:v>0.161904761904761</c:v>
                </c:pt>
                <c:pt idx="266">
                  <c:v>0.154285714285714</c:v>
                </c:pt>
                <c:pt idx="267">
                  <c:v>0.14190476190476101</c:v>
                </c:pt>
              </c:numCache>
            </c:numRef>
          </c:xVal>
          <c:yVal>
            <c:numRef>
              <c:f>'compare water content'!$E$3:$E$270</c:f>
              <c:numCache>
                <c:formatCode>General</c:formatCode>
                <c:ptCount val="268"/>
                <c:pt idx="0">
                  <c:v>0.44730653782062824</c:v>
                </c:pt>
                <c:pt idx="1">
                  <c:v>0.44601860247349878</c:v>
                </c:pt>
                <c:pt idx="2">
                  <c:v>0.43957530900818964</c:v>
                </c:pt>
                <c:pt idx="3">
                  <c:v>0.42081503779393414</c:v>
                </c:pt>
                <c:pt idx="4">
                  <c:v>0.38448351304889489</c:v>
                </c:pt>
                <c:pt idx="5">
                  <c:v>0.34919336664158906</c:v>
                </c:pt>
                <c:pt idx="6">
                  <c:v>0.25080850830136181</c:v>
                </c:pt>
                <c:pt idx="7">
                  <c:v>0.22151238806755691</c:v>
                </c:pt>
                <c:pt idx="8">
                  <c:v>0.18995717651325986</c:v>
                </c:pt>
                <c:pt idx="9">
                  <c:v>0.18673681007410783</c:v>
                </c:pt>
                <c:pt idx="10">
                  <c:v>0.1857194127671597</c:v>
                </c:pt>
                <c:pt idx="11">
                  <c:v>0.18542604288598821</c:v>
                </c:pt>
                <c:pt idx="12">
                  <c:v>0.18335988015454868</c:v>
                </c:pt>
                <c:pt idx="13">
                  <c:v>0.18306978808534055</c:v>
                </c:pt>
                <c:pt idx="14">
                  <c:v>0.29295574936927804</c:v>
                </c:pt>
                <c:pt idx="15">
                  <c:v>0.28939511278132252</c:v>
                </c:pt>
                <c:pt idx="16">
                  <c:v>0.28645569750603472</c:v>
                </c:pt>
                <c:pt idx="17">
                  <c:v>0.1750984453182374</c:v>
                </c:pt>
                <c:pt idx="18">
                  <c:v>0.13819404457613763</c:v>
                </c:pt>
                <c:pt idx="19">
                  <c:v>7.3501932372039447E-2</c:v>
                </c:pt>
                <c:pt idx="20">
                  <c:v>5.3132952566252598E-2</c:v>
                </c:pt>
                <c:pt idx="21">
                  <c:v>4.717832687341475E-2</c:v>
                </c:pt>
                <c:pt idx="22">
                  <c:v>4.6102542801553216E-2</c:v>
                </c:pt>
                <c:pt idx="23">
                  <c:v>4.4984547891541694E-2</c:v>
                </c:pt>
                <c:pt idx="24">
                  <c:v>0.39096980860708741</c:v>
                </c:pt>
                <c:pt idx="25">
                  <c:v>0.38956443446033739</c:v>
                </c:pt>
                <c:pt idx="26">
                  <c:v>0.38547617996376499</c:v>
                </c:pt>
                <c:pt idx="27">
                  <c:v>0.38454553230269506</c:v>
                </c:pt>
                <c:pt idx="28">
                  <c:v>0.35530189989654859</c:v>
                </c:pt>
                <c:pt idx="29">
                  <c:v>0.30840922910454543</c:v>
                </c:pt>
                <c:pt idx="30">
                  <c:v>0.24993619486673671</c:v>
                </c:pt>
                <c:pt idx="31">
                  <c:v>0.15754270535999576</c:v>
                </c:pt>
                <c:pt idx="32">
                  <c:v>0.15123322686253998</c:v>
                </c:pt>
                <c:pt idx="33">
                  <c:v>0.13383629324029789</c:v>
                </c:pt>
                <c:pt idx="34">
                  <c:v>0.13027723345967876</c:v>
                </c:pt>
                <c:pt idx="35">
                  <c:v>0.11866472634962055</c:v>
                </c:pt>
                <c:pt idx="36">
                  <c:v>0.1125952286506219</c:v>
                </c:pt>
                <c:pt idx="37">
                  <c:v>0.10829994968480607</c:v>
                </c:pt>
                <c:pt idx="38">
                  <c:v>9.9085589060107393E-2</c:v>
                </c:pt>
                <c:pt idx="39">
                  <c:v>9.9085589060107393E-2</c:v>
                </c:pt>
                <c:pt idx="40">
                  <c:v>9.5463188450903028E-2</c:v>
                </c:pt>
                <c:pt idx="41">
                  <c:v>9.202492514944377E-2</c:v>
                </c:pt>
                <c:pt idx="42">
                  <c:v>8.6681754328704008E-2</c:v>
                </c:pt>
                <c:pt idx="43">
                  <c:v>0.36190419575395172</c:v>
                </c:pt>
                <c:pt idx="44">
                  <c:v>0.3618772562899838</c:v>
                </c:pt>
                <c:pt idx="45">
                  <c:v>0.35504434437999105</c:v>
                </c:pt>
                <c:pt idx="46">
                  <c:v>0.35482495003124237</c:v>
                </c:pt>
                <c:pt idx="47">
                  <c:v>0.32935610456312975</c:v>
                </c:pt>
                <c:pt idx="48">
                  <c:v>0.32940841000363102</c:v>
                </c:pt>
                <c:pt idx="49">
                  <c:v>0.30913513584267371</c:v>
                </c:pt>
                <c:pt idx="50">
                  <c:v>0.30689420610791002</c:v>
                </c:pt>
                <c:pt idx="51">
                  <c:v>0.22839870363442377</c:v>
                </c:pt>
                <c:pt idx="52">
                  <c:v>0.2235421095846204</c:v>
                </c:pt>
                <c:pt idx="53">
                  <c:v>0.18725985257782066</c:v>
                </c:pt>
                <c:pt idx="54">
                  <c:v>0.22545347672722296</c:v>
                </c:pt>
                <c:pt idx="55">
                  <c:v>0.18585761639395793</c:v>
                </c:pt>
                <c:pt idx="56">
                  <c:v>0.156174798006287</c:v>
                </c:pt>
                <c:pt idx="57">
                  <c:v>0.19089574150897243</c:v>
                </c:pt>
                <c:pt idx="58">
                  <c:v>0.15920760409664719</c:v>
                </c:pt>
                <c:pt idx="59">
                  <c:v>0.12702418513983829</c:v>
                </c:pt>
                <c:pt idx="60">
                  <c:v>9.5579757595894432E-2</c:v>
                </c:pt>
                <c:pt idx="61">
                  <c:v>5.2264621761990926E-2</c:v>
                </c:pt>
                <c:pt idx="62">
                  <c:v>3.4517870891645409E-2</c:v>
                </c:pt>
                <c:pt idx="63">
                  <c:v>2.7669386215554974E-2</c:v>
                </c:pt>
                <c:pt idx="64">
                  <c:v>2.4003360012098369E-2</c:v>
                </c:pt>
                <c:pt idx="65">
                  <c:v>2.0550639489942461E-2</c:v>
                </c:pt>
                <c:pt idx="66">
                  <c:v>0.24694586174098751</c:v>
                </c:pt>
                <c:pt idx="67">
                  <c:v>0.24692017993892981</c:v>
                </c:pt>
                <c:pt idx="68">
                  <c:v>0.2469119977484239</c:v>
                </c:pt>
                <c:pt idx="69">
                  <c:v>0.24662396294402053</c:v>
                </c:pt>
                <c:pt idx="70">
                  <c:v>0.23814733923284123</c:v>
                </c:pt>
                <c:pt idx="71">
                  <c:v>0.21747553674451445</c:v>
                </c:pt>
                <c:pt idx="72">
                  <c:v>0.21302114796753385</c:v>
                </c:pt>
                <c:pt idx="73">
                  <c:v>0.19191434194247742</c:v>
                </c:pt>
                <c:pt idx="74">
                  <c:v>0.18200297804789037</c:v>
                </c:pt>
                <c:pt idx="75">
                  <c:v>0.17692414823722236</c:v>
                </c:pt>
                <c:pt idx="76">
                  <c:v>0.1667093951970384</c:v>
                </c:pt>
                <c:pt idx="77">
                  <c:v>0.16140382230540334</c:v>
                </c:pt>
                <c:pt idx="78">
                  <c:v>0.15931423231228239</c:v>
                </c:pt>
                <c:pt idx="79">
                  <c:v>0.15773434785368429</c:v>
                </c:pt>
                <c:pt idx="80">
                  <c:v>0.15129255663713423</c:v>
                </c:pt>
                <c:pt idx="81">
                  <c:v>0.14019955519719635</c:v>
                </c:pt>
                <c:pt idx="82">
                  <c:v>0.13623235809845807</c:v>
                </c:pt>
                <c:pt idx="83">
                  <c:v>0.13273280057183076</c:v>
                </c:pt>
                <c:pt idx="84">
                  <c:v>0.12793935081659372</c:v>
                </c:pt>
                <c:pt idx="85">
                  <c:v>0.11662293246496236</c:v>
                </c:pt>
                <c:pt idx="86">
                  <c:v>9.8423259525811435E-2</c:v>
                </c:pt>
                <c:pt idx="87">
                  <c:v>9.449610295690028E-2</c:v>
                </c:pt>
                <c:pt idx="88">
                  <c:v>8.9097018536971467E-2</c:v>
                </c:pt>
                <c:pt idx="89">
                  <c:v>8.7011715351859378E-2</c:v>
                </c:pt>
                <c:pt idx="90">
                  <c:v>7.9227764675800449E-2</c:v>
                </c:pt>
                <c:pt idx="91">
                  <c:v>7.8179233212091997E-2</c:v>
                </c:pt>
                <c:pt idx="92">
                  <c:v>7.3602932999779686E-2</c:v>
                </c:pt>
                <c:pt idx="93">
                  <c:v>7.351715077720089E-2</c:v>
                </c:pt>
                <c:pt idx="94">
                  <c:v>7.273383664024953E-2</c:v>
                </c:pt>
                <c:pt idx="95">
                  <c:v>7.1110180516771843E-2</c:v>
                </c:pt>
                <c:pt idx="96">
                  <c:v>6.8520583827797632E-2</c:v>
                </c:pt>
                <c:pt idx="97">
                  <c:v>6.7166854902675682E-2</c:v>
                </c:pt>
                <c:pt idx="98">
                  <c:v>6.6436897656261817E-2</c:v>
                </c:pt>
                <c:pt idx="99">
                  <c:v>6.6355021290324986E-2</c:v>
                </c:pt>
                <c:pt idx="100">
                  <c:v>6.4220474988476356E-2</c:v>
                </c:pt>
                <c:pt idx="101">
                  <c:v>6.3930636015671893E-2</c:v>
                </c:pt>
                <c:pt idx="102">
                  <c:v>6.3900774384239967E-2</c:v>
                </c:pt>
                <c:pt idx="103">
                  <c:v>0.34764688999999999</c:v>
                </c:pt>
                <c:pt idx="104">
                  <c:v>0.34764688999999999</c:v>
                </c:pt>
                <c:pt idx="105">
                  <c:v>0.34764688999999999</c:v>
                </c:pt>
                <c:pt idx="106">
                  <c:v>0.32843907</c:v>
                </c:pt>
                <c:pt idx="107">
                  <c:v>0.26025285999999997</c:v>
                </c:pt>
                <c:pt idx="108">
                  <c:v>0.21028620000000001</c:v>
                </c:pt>
                <c:pt idx="109">
                  <c:v>0.15778033999999999</c:v>
                </c:pt>
                <c:pt idx="110">
                  <c:v>0.12120432</c:v>
                </c:pt>
                <c:pt idx="111">
                  <c:v>0.10365116000000001</c:v>
                </c:pt>
                <c:pt idx="112">
                  <c:v>8.8093740000000004E-2</c:v>
                </c:pt>
                <c:pt idx="113">
                  <c:v>6.2721490000000005E-2</c:v>
                </c:pt>
                <c:pt idx="114">
                  <c:v>5.4889100000000003E-2</c:v>
                </c:pt>
                <c:pt idx="115">
                  <c:v>5.2460300000000001E-2</c:v>
                </c:pt>
                <c:pt idx="116">
                  <c:v>4.8120599999999999E-2</c:v>
                </c:pt>
                <c:pt idx="117">
                  <c:v>4.5817450000000003E-2</c:v>
                </c:pt>
                <c:pt idx="118">
                  <c:v>4.4030630000000001E-2</c:v>
                </c:pt>
                <c:pt idx="119">
                  <c:v>3.4120989999999997E-2</c:v>
                </c:pt>
                <c:pt idx="120">
                  <c:v>3.12067E-2</c:v>
                </c:pt>
                <c:pt idx="121">
                  <c:v>2.9179259999999999E-2</c:v>
                </c:pt>
                <c:pt idx="122">
                  <c:v>2.7093030000000001E-2</c:v>
                </c:pt>
                <c:pt idx="123">
                  <c:v>2.425157E-2</c:v>
                </c:pt>
                <c:pt idx="124">
                  <c:v>2.1084209999999999E-2</c:v>
                </c:pt>
                <c:pt idx="125">
                  <c:v>2.1084209999999999E-2</c:v>
                </c:pt>
                <c:pt idx="126">
                  <c:v>2.1084209999999999E-2</c:v>
                </c:pt>
                <c:pt idx="127">
                  <c:v>2.1084209999999999E-2</c:v>
                </c:pt>
                <c:pt idx="128">
                  <c:v>2.1084209999999999E-2</c:v>
                </c:pt>
                <c:pt idx="129">
                  <c:v>0.80380943501760305</c:v>
                </c:pt>
                <c:pt idx="130">
                  <c:v>0.80380943501760305</c:v>
                </c:pt>
                <c:pt idx="131">
                  <c:v>0.51684067832355973</c:v>
                </c:pt>
                <c:pt idx="132">
                  <c:v>0.38077034181820812</c:v>
                </c:pt>
                <c:pt idx="133">
                  <c:v>0.29757740678585115</c:v>
                </c:pt>
                <c:pt idx="134">
                  <c:v>0.23753773269012857</c:v>
                </c:pt>
                <c:pt idx="135">
                  <c:v>0.13961404452990639</c:v>
                </c:pt>
                <c:pt idx="136">
                  <c:v>0.1027990481845964</c:v>
                </c:pt>
                <c:pt idx="137">
                  <c:v>9.8613748706548474E-2</c:v>
                </c:pt>
                <c:pt idx="138">
                  <c:v>9.8597456180455026E-2</c:v>
                </c:pt>
                <c:pt idx="139">
                  <c:v>9.8578557541429399E-2</c:v>
                </c:pt>
                <c:pt idx="140">
                  <c:v>9.8577147252679076E-2</c:v>
                </c:pt>
                <c:pt idx="141">
                  <c:v>0.43056154720891898</c:v>
                </c:pt>
                <c:pt idx="142">
                  <c:v>0.43056154720891898</c:v>
                </c:pt>
                <c:pt idx="143">
                  <c:v>0.43056154720891898</c:v>
                </c:pt>
                <c:pt idx="144">
                  <c:v>0.43056154720891704</c:v>
                </c:pt>
                <c:pt idx="145">
                  <c:v>0.34626886443374782</c:v>
                </c:pt>
                <c:pt idx="146">
                  <c:v>0.20349028728860513</c:v>
                </c:pt>
                <c:pt idx="147">
                  <c:v>0.13665333777780853</c:v>
                </c:pt>
                <c:pt idx="148">
                  <c:v>0.10454240367989687</c:v>
                </c:pt>
                <c:pt idx="149">
                  <c:v>8.7059808542945857E-2</c:v>
                </c:pt>
                <c:pt idx="150">
                  <c:v>8.2150358183424657E-2</c:v>
                </c:pt>
                <c:pt idx="151">
                  <c:v>7.9791677272559813E-2</c:v>
                </c:pt>
                <c:pt idx="152">
                  <c:v>0.15833968498476036</c:v>
                </c:pt>
                <c:pt idx="153">
                  <c:v>0.15347844546930384</c:v>
                </c:pt>
                <c:pt idx="154">
                  <c:v>0.14796057565451282</c:v>
                </c:pt>
                <c:pt idx="155">
                  <c:v>0.14238125673821717</c:v>
                </c:pt>
                <c:pt idx="156">
                  <c:v>0.13868639289743728</c:v>
                </c:pt>
                <c:pt idx="157">
                  <c:v>0.13233623619454277</c:v>
                </c:pt>
                <c:pt idx="158">
                  <c:v>0.1262568694877827</c:v>
                </c:pt>
                <c:pt idx="159">
                  <c:v>0.12190330997591843</c:v>
                </c:pt>
                <c:pt idx="160">
                  <c:v>0.10970119782732435</c:v>
                </c:pt>
                <c:pt idx="161">
                  <c:v>0.10688753787756147</c:v>
                </c:pt>
                <c:pt idx="162">
                  <c:v>9.6340066060200888E-2</c:v>
                </c:pt>
                <c:pt idx="163">
                  <c:v>9.3149975107779309E-2</c:v>
                </c:pt>
                <c:pt idx="164">
                  <c:v>9.3686407720679502E-2</c:v>
                </c:pt>
                <c:pt idx="165">
                  <c:v>8.7138460295927478E-2</c:v>
                </c:pt>
                <c:pt idx="166">
                  <c:v>7.8692171076233816E-2</c:v>
                </c:pt>
                <c:pt idx="167">
                  <c:v>7.6410170541288236E-2</c:v>
                </c:pt>
                <c:pt idx="168">
                  <c:v>6.7260471379630704E-2</c:v>
                </c:pt>
                <c:pt idx="169">
                  <c:v>6.6122028957295395E-2</c:v>
                </c:pt>
                <c:pt idx="170">
                  <c:v>5.2811558258294859E-2</c:v>
                </c:pt>
                <c:pt idx="171">
                  <c:v>4.5547415901756885E-2</c:v>
                </c:pt>
                <c:pt idx="172">
                  <c:v>3.3146746077071687E-2</c:v>
                </c:pt>
                <c:pt idx="173">
                  <c:v>3.1520766302509613E-2</c:v>
                </c:pt>
                <c:pt idx="174">
                  <c:v>1.3744421622537287E-2</c:v>
                </c:pt>
                <c:pt idx="175">
                  <c:v>8.0057683885826608E-3</c:v>
                </c:pt>
                <c:pt idx="176">
                  <c:v>6.1573864159048626E-3</c:v>
                </c:pt>
                <c:pt idx="177">
                  <c:v>0.42282450600148203</c:v>
                </c:pt>
                <c:pt idx="178">
                  <c:v>0.41648717055260692</c:v>
                </c:pt>
                <c:pt idx="179">
                  <c:v>0.40558851926279876</c:v>
                </c:pt>
                <c:pt idx="180">
                  <c:v>0.39743259958090338</c:v>
                </c:pt>
                <c:pt idx="181">
                  <c:v>0.3866147834566579</c:v>
                </c:pt>
                <c:pt idx="182">
                  <c:v>0.37201628164666289</c:v>
                </c:pt>
                <c:pt idx="183">
                  <c:v>0.35257433608990513</c:v>
                </c:pt>
                <c:pt idx="184">
                  <c:v>0.33797882478371422</c:v>
                </c:pt>
                <c:pt idx="185">
                  <c:v>0.33224845488907173</c:v>
                </c:pt>
                <c:pt idx="186">
                  <c:v>0.26525163746532165</c:v>
                </c:pt>
                <c:pt idx="187">
                  <c:v>0.17590962395830054</c:v>
                </c:pt>
                <c:pt idx="188">
                  <c:v>0.15483913587341866</c:v>
                </c:pt>
                <c:pt idx="189">
                  <c:v>0.11987599483140782</c:v>
                </c:pt>
                <c:pt idx="190">
                  <c:v>9.3895440005009087E-2</c:v>
                </c:pt>
                <c:pt idx="191">
                  <c:v>0.45080728925129226</c:v>
                </c:pt>
                <c:pt idx="192">
                  <c:v>0.45060340501003432</c:v>
                </c:pt>
                <c:pt idx="193">
                  <c:v>0.45001642105379669</c:v>
                </c:pt>
                <c:pt idx="194">
                  <c:v>0.44836444723974256</c:v>
                </c:pt>
                <c:pt idx="195">
                  <c:v>0.44742506127423765</c:v>
                </c:pt>
                <c:pt idx="196">
                  <c:v>0.44150814285961781</c:v>
                </c:pt>
                <c:pt idx="197">
                  <c:v>0.42498438910957914</c:v>
                </c:pt>
                <c:pt idx="198">
                  <c:v>0.38914399434748842</c:v>
                </c:pt>
                <c:pt idx="199">
                  <c:v>0.3722186760084249</c:v>
                </c:pt>
                <c:pt idx="200">
                  <c:v>0.29864750881899471</c:v>
                </c:pt>
                <c:pt idx="201">
                  <c:v>0.27087067627426792</c:v>
                </c:pt>
                <c:pt idx="202">
                  <c:v>0.22661071322934681</c:v>
                </c:pt>
                <c:pt idx="203">
                  <c:v>0.15827963995878172</c:v>
                </c:pt>
                <c:pt idx="204">
                  <c:v>0.10988679058189031</c:v>
                </c:pt>
                <c:pt idx="205">
                  <c:v>0.10397977112616551</c:v>
                </c:pt>
                <c:pt idx="206">
                  <c:v>6.9639996471227372E-2</c:v>
                </c:pt>
                <c:pt idx="207">
                  <c:v>0.34821573625029495</c:v>
                </c:pt>
                <c:pt idx="208">
                  <c:v>0.34821573534069317</c:v>
                </c:pt>
                <c:pt idx="209">
                  <c:v>0.34821469516870013</c:v>
                </c:pt>
                <c:pt idx="210">
                  <c:v>0.34722320030898801</c:v>
                </c:pt>
                <c:pt idx="211">
                  <c:v>0.3246347875937145</c:v>
                </c:pt>
                <c:pt idx="212">
                  <c:v>0.28910462395883196</c:v>
                </c:pt>
                <c:pt idx="213">
                  <c:v>0.26291432804281289</c:v>
                </c:pt>
                <c:pt idx="214">
                  <c:v>0.22878157429601895</c:v>
                </c:pt>
                <c:pt idx="215">
                  <c:v>0.19989516386221828</c:v>
                </c:pt>
                <c:pt idx="216">
                  <c:v>0.1584857037625042</c:v>
                </c:pt>
                <c:pt idx="217">
                  <c:v>0.14204071698129025</c:v>
                </c:pt>
                <c:pt idx="218">
                  <c:v>0.12515611418389869</c:v>
                </c:pt>
                <c:pt idx="219">
                  <c:v>0.11695051644612967</c:v>
                </c:pt>
                <c:pt idx="220">
                  <c:v>0.10966058396092151</c:v>
                </c:pt>
                <c:pt idx="221">
                  <c:v>9.9210432265008974E-2</c:v>
                </c:pt>
                <c:pt idx="222">
                  <c:v>9.5060352491697114E-2</c:v>
                </c:pt>
                <c:pt idx="223">
                  <c:v>9.2463747628962825E-2</c:v>
                </c:pt>
                <c:pt idx="224">
                  <c:v>9.1548331805466676E-2</c:v>
                </c:pt>
                <c:pt idx="225">
                  <c:v>0.33972069762552926</c:v>
                </c:pt>
                <c:pt idx="226">
                  <c:v>0.32586752236058264</c:v>
                </c:pt>
                <c:pt idx="227">
                  <c:v>0.31147732194133831</c:v>
                </c:pt>
                <c:pt idx="228">
                  <c:v>0.30189442203054118</c:v>
                </c:pt>
                <c:pt idx="229">
                  <c:v>0.28667854584819169</c:v>
                </c:pt>
                <c:pt idx="230">
                  <c:v>0.26508917269210452</c:v>
                </c:pt>
                <c:pt idx="231">
                  <c:v>0.23097509127104063</c:v>
                </c:pt>
                <c:pt idx="232">
                  <c:v>0.19900395334013193</c:v>
                </c:pt>
                <c:pt idx="233">
                  <c:v>0.17913188292864915</c:v>
                </c:pt>
                <c:pt idx="234">
                  <c:v>0.16549339075479955</c:v>
                </c:pt>
                <c:pt idx="235">
                  <c:v>8.4327133751447944E-2</c:v>
                </c:pt>
                <c:pt idx="236">
                  <c:v>2.7597875587070244E-2</c:v>
                </c:pt>
                <c:pt idx="237">
                  <c:v>1.6847106559238424E-2</c:v>
                </c:pt>
                <c:pt idx="238">
                  <c:v>1.5443858136458042E-2</c:v>
                </c:pt>
                <c:pt idx="239">
                  <c:v>1.4977845628608485E-2</c:v>
                </c:pt>
                <c:pt idx="240">
                  <c:v>1.4706172906097751E-2</c:v>
                </c:pt>
                <c:pt idx="241">
                  <c:v>0.33246894900633178</c:v>
                </c:pt>
                <c:pt idx="242">
                  <c:v>0.33246894900633178</c:v>
                </c:pt>
                <c:pt idx="243">
                  <c:v>0.3320736279913209</c:v>
                </c:pt>
                <c:pt idx="244">
                  <c:v>0.31917922984056279</c:v>
                </c:pt>
                <c:pt idx="245">
                  <c:v>0.31998944287876435</c:v>
                </c:pt>
                <c:pt idx="246">
                  <c:v>0.29664274105183092</c:v>
                </c:pt>
                <c:pt idx="247">
                  <c:v>0.29664274105183092</c:v>
                </c:pt>
                <c:pt idx="248">
                  <c:v>0.22450418361846822</c:v>
                </c:pt>
                <c:pt idx="249">
                  <c:v>0.19805072720787806</c:v>
                </c:pt>
                <c:pt idx="250">
                  <c:v>0.22450418361846822</c:v>
                </c:pt>
                <c:pt idx="251">
                  <c:v>0.19805072720787806</c:v>
                </c:pt>
                <c:pt idx="252">
                  <c:v>0.17490004423128078</c:v>
                </c:pt>
                <c:pt idx="253">
                  <c:v>0.13039034196364155</c:v>
                </c:pt>
                <c:pt idx="254">
                  <c:v>9.2309439571807206E-2</c:v>
                </c:pt>
                <c:pt idx="255">
                  <c:v>7.1586009866282468E-2</c:v>
                </c:pt>
                <c:pt idx="256">
                  <c:v>6.3333078982929461E-2</c:v>
                </c:pt>
                <c:pt idx="257">
                  <c:v>5.8351096315883283E-2</c:v>
                </c:pt>
                <c:pt idx="258">
                  <c:v>5.3394949241317706E-2</c:v>
                </c:pt>
                <c:pt idx="259">
                  <c:v>0.37996332327819798</c:v>
                </c:pt>
                <c:pt idx="260">
                  <c:v>0.30631615957576253</c:v>
                </c:pt>
                <c:pt idx="261">
                  <c:v>0.26169249925735977</c:v>
                </c:pt>
                <c:pt idx="262">
                  <c:v>0.23813918787749705</c:v>
                </c:pt>
                <c:pt idx="263">
                  <c:v>0.20553607273337965</c:v>
                </c:pt>
                <c:pt idx="264">
                  <c:v>0.18153671027045648</c:v>
                </c:pt>
                <c:pt idx="265">
                  <c:v>0.16105790045432147</c:v>
                </c:pt>
                <c:pt idx="266">
                  <c:v>0.15306075372889452</c:v>
                </c:pt>
                <c:pt idx="267">
                  <c:v>0.14316747332331975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F-4B45-B094-C83437226064}"/>
            </c:ext>
          </c:extLst>
        </c:ser>
        <c:ser>
          <c:idx val="2"/>
          <c:order val="2"/>
          <c:tx>
            <c:strRef>
              <c:f>'compare water content'!$F$2</c:f>
              <c:strCache>
                <c:ptCount val="1"/>
                <c:pt idx="0">
                  <c:v>F&amp;X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'compare water content'!$C$3:$C$270</c:f>
              <c:numCache>
                <c:formatCode>General</c:formatCode>
                <c:ptCount val="268"/>
                <c:pt idx="0">
                  <c:v>0.44799999999999901</c:v>
                </c:pt>
                <c:pt idx="1">
                  <c:v>0.44499999999999901</c:v>
                </c:pt>
                <c:pt idx="2">
                  <c:v>0.439999999999999</c:v>
                </c:pt>
                <c:pt idx="3">
                  <c:v>0.42099999999999899</c:v>
                </c:pt>
                <c:pt idx="4">
                  <c:v>0.38199999999999901</c:v>
                </c:pt>
                <c:pt idx="5">
                  <c:v>0.35199999999999898</c:v>
                </c:pt>
                <c:pt idx="6">
                  <c:v>0.250999999999999</c:v>
                </c:pt>
                <c:pt idx="7">
                  <c:v>0.220999999999999</c:v>
                </c:pt>
                <c:pt idx="8">
                  <c:v>0.180999999999999</c:v>
                </c:pt>
                <c:pt idx="9">
                  <c:v>0.189999999999999</c:v>
                </c:pt>
                <c:pt idx="10">
                  <c:v>0.189999999999999</c:v>
                </c:pt>
                <c:pt idx="11">
                  <c:v>0.190999999999999</c:v>
                </c:pt>
                <c:pt idx="12">
                  <c:v>0.180999999999999</c:v>
                </c:pt>
                <c:pt idx="13">
                  <c:v>0.180999999999999</c:v>
                </c:pt>
                <c:pt idx="14">
                  <c:v>0.29199999999999898</c:v>
                </c:pt>
                <c:pt idx="15">
                  <c:v>0.28999999999999898</c:v>
                </c:pt>
                <c:pt idx="16">
                  <c:v>0.28699999999999898</c:v>
                </c:pt>
                <c:pt idx="17">
                  <c:v>0.17199999999999899</c:v>
                </c:pt>
                <c:pt idx="18">
                  <c:v>0.14299999999999899</c:v>
                </c:pt>
                <c:pt idx="19">
                  <c:v>7.0999999999999994E-2</c:v>
                </c:pt>
                <c:pt idx="20">
                  <c:v>5.09999999999999E-2</c:v>
                </c:pt>
                <c:pt idx="21">
                  <c:v>4.7999999999999897E-2</c:v>
                </c:pt>
                <c:pt idx="22">
                  <c:v>4.5999999999999999E-2</c:v>
                </c:pt>
                <c:pt idx="23">
                  <c:v>4.6999999999999903E-2</c:v>
                </c:pt>
                <c:pt idx="24">
                  <c:v>0.39099999999999902</c:v>
                </c:pt>
                <c:pt idx="25">
                  <c:v>0.38899999999999901</c:v>
                </c:pt>
                <c:pt idx="26">
                  <c:v>0.38699999999999901</c:v>
                </c:pt>
                <c:pt idx="27">
                  <c:v>0.38399999999999901</c:v>
                </c:pt>
                <c:pt idx="28">
                  <c:v>0.35399999999999898</c:v>
                </c:pt>
                <c:pt idx="29">
                  <c:v>0.309999999999999</c:v>
                </c:pt>
                <c:pt idx="30">
                  <c:v>0.248999999999999</c:v>
                </c:pt>
                <c:pt idx="31">
                  <c:v>0.157999999999999</c:v>
                </c:pt>
                <c:pt idx="32">
                  <c:v>0.151999999999999</c:v>
                </c:pt>
                <c:pt idx="33">
                  <c:v>0.13499999999999901</c:v>
                </c:pt>
                <c:pt idx="34">
                  <c:v>0.125</c:v>
                </c:pt>
                <c:pt idx="35">
                  <c:v>0.125</c:v>
                </c:pt>
                <c:pt idx="36">
                  <c:v>0.108999999999999</c:v>
                </c:pt>
                <c:pt idx="37">
                  <c:v>0.104999999999999</c:v>
                </c:pt>
                <c:pt idx="38">
                  <c:v>0.103999999999999</c:v>
                </c:pt>
                <c:pt idx="39">
                  <c:v>9.8999999999999894E-2</c:v>
                </c:pt>
                <c:pt idx="40">
                  <c:v>9.6999999999999906E-2</c:v>
                </c:pt>
                <c:pt idx="41">
                  <c:v>9.1999999999999901E-2</c:v>
                </c:pt>
                <c:pt idx="42">
                  <c:v>8.3999999999999894E-2</c:v>
                </c:pt>
                <c:pt idx="43">
                  <c:v>0.36426474144184601</c:v>
                </c:pt>
                <c:pt idx="44">
                  <c:v>0.360126429237624</c:v>
                </c:pt>
                <c:pt idx="45">
                  <c:v>0.35854433659193702</c:v>
                </c:pt>
                <c:pt idx="46">
                  <c:v>0.34922449825555202</c:v>
                </c:pt>
                <c:pt idx="47">
                  <c:v>0.33818439324328903</c:v>
                </c:pt>
                <c:pt idx="48">
                  <c:v>0.32574873052609699</c:v>
                </c:pt>
                <c:pt idx="49">
                  <c:v>0.319669073197692</c:v>
                </c:pt>
                <c:pt idx="50">
                  <c:v>0.29066634426059601</c:v>
                </c:pt>
                <c:pt idx="51">
                  <c:v>0.254748005112439</c:v>
                </c:pt>
                <c:pt idx="52">
                  <c:v>0.225752184876852</c:v>
                </c:pt>
                <c:pt idx="53">
                  <c:v>0.214504818819302</c:v>
                </c:pt>
                <c:pt idx="54">
                  <c:v>0.20087395074095801</c:v>
                </c:pt>
                <c:pt idx="55">
                  <c:v>0.19171301253929299</c:v>
                </c:pt>
                <c:pt idx="56">
                  <c:v>0.17319769249369499</c:v>
                </c:pt>
                <c:pt idx="57">
                  <c:v>0.158530519188918</c:v>
                </c:pt>
                <c:pt idx="58">
                  <c:v>0.14209471829769499</c:v>
                </c:pt>
                <c:pt idx="59">
                  <c:v>0.124650246986078</c:v>
                </c:pt>
                <c:pt idx="60">
                  <c:v>9.4811565166326994E-2</c:v>
                </c:pt>
                <c:pt idx="61">
                  <c:v>4.8640712977995798E-2</c:v>
                </c:pt>
                <c:pt idx="62">
                  <c:v>3.9652492314069497E-2</c:v>
                </c:pt>
                <c:pt idx="63">
                  <c:v>3.15554941448754E-2</c:v>
                </c:pt>
                <c:pt idx="64">
                  <c:v>2.6505233341393399E-2</c:v>
                </c:pt>
                <c:pt idx="65">
                  <c:v>1.31852568309786E-2</c:v>
                </c:pt>
                <c:pt idx="66">
                  <c:v>0.25700000000000001</c:v>
                </c:pt>
                <c:pt idx="67">
                  <c:v>0.247</c:v>
                </c:pt>
                <c:pt idx="68">
                  <c:v>0.23800000000000002</c:v>
                </c:pt>
                <c:pt idx="69">
                  <c:v>0.248</c:v>
                </c:pt>
                <c:pt idx="70">
                  <c:v>0.23499999999999999</c:v>
                </c:pt>
                <c:pt idx="71">
                  <c:v>0.20800000000000002</c:v>
                </c:pt>
                <c:pt idx="72">
                  <c:v>0.21600000000000003</c:v>
                </c:pt>
                <c:pt idx="73">
                  <c:v>0.20899999999999999</c:v>
                </c:pt>
                <c:pt idx="74">
                  <c:v>0.19500000000000001</c:v>
                </c:pt>
                <c:pt idx="75">
                  <c:v>0.17100000000000001</c:v>
                </c:pt>
                <c:pt idx="76">
                  <c:v>0.153</c:v>
                </c:pt>
                <c:pt idx="77">
                  <c:v>0.151</c:v>
                </c:pt>
                <c:pt idx="78">
                  <c:v>0.14499999999999999</c:v>
                </c:pt>
                <c:pt idx="79">
                  <c:v>0.20100000000000001</c:v>
                </c:pt>
                <c:pt idx="80">
                  <c:v>0.13500000000000001</c:v>
                </c:pt>
                <c:pt idx="81">
                  <c:v>0.13600000000000001</c:v>
                </c:pt>
                <c:pt idx="82">
                  <c:v>0.13400000000000001</c:v>
                </c:pt>
                <c:pt idx="83">
                  <c:v>0.13</c:v>
                </c:pt>
                <c:pt idx="84">
                  <c:v>0.11900000000000001</c:v>
                </c:pt>
                <c:pt idx="85">
                  <c:v>0.113</c:v>
                </c:pt>
                <c:pt idx="86">
                  <c:v>0.1</c:v>
                </c:pt>
                <c:pt idx="87">
                  <c:v>9.5000000000000001E-2</c:v>
                </c:pt>
                <c:pt idx="88">
                  <c:v>8.6999999999999994E-2</c:v>
                </c:pt>
                <c:pt idx="89">
                  <c:v>9.6000000000000002E-2</c:v>
                </c:pt>
                <c:pt idx="90">
                  <c:v>0.09</c:v>
                </c:pt>
                <c:pt idx="91">
                  <c:v>8.3000000000000004E-2</c:v>
                </c:pt>
                <c:pt idx="92">
                  <c:v>9.3000000000000013E-2</c:v>
                </c:pt>
                <c:pt idx="93">
                  <c:v>7.5999999999999998E-2</c:v>
                </c:pt>
                <c:pt idx="94">
                  <c:v>7.2000000000000008E-2</c:v>
                </c:pt>
                <c:pt idx="95">
                  <c:v>7.0000000000000007E-2</c:v>
                </c:pt>
                <c:pt idx="96">
                  <c:v>7.0999999999999994E-2</c:v>
                </c:pt>
                <c:pt idx="97">
                  <c:v>6.3E-2</c:v>
                </c:pt>
                <c:pt idx="98">
                  <c:v>6.3E-2</c:v>
                </c:pt>
                <c:pt idx="99">
                  <c:v>5.7000000000000002E-2</c:v>
                </c:pt>
                <c:pt idx="100">
                  <c:v>5.2000000000000005E-2</c:v>
                </c:pt>
                <c:pt idx="101">
                  <c:v>6.0999999999999999E-2</c:v>
                </c:pt>
                <c:pt idx="102">
                  <c:v>6.5000000000000002E-2</c:v>
                </c:pt>
                <c:pt idx="103">
                  <c:v>0.35157593123209102</c:v>
                </c:pt>
                <c:pt idx="104">
                  <c:v>0.33696275071633203</c:v>
                </c:pt>
                <c:pt idx="105">
                  <c:v>0.34813753581661799</c:v>
                </c:pt>
                <c:pt idx="106">
                  <c:v>0.32922636103151798</c:v>
                </c:pt>
                <c:pt idx="107">
                  <c:v>0.27851002865329499</c:v>
                </c:pt>
                <c:pt idx="108">
                  <c:v>0.19598853868194799</c:v>
                </c:pt>
                <c:pt idx="109">
                  <c:v>0.139255014326647</c:v>
                </c:pt>
                <c:pt idx="110">
                  <c:v>0.107449856733524</c:v>
                </c:pt>
                <c:pt idx="111">
                  <c:v>8.7679083094555799E-2</c:v>
                </c:pt>
                <c:pt idx="112">
                  <c:v>9.0257879656160306E-2</c:v>
                </c:pt>
                <c:pt idx="113">
                  <c:v>6.8767908309455505E-2</c:v>
                </c:pt>
                <c:pt idx="114">
                  <c:v>6.3610315186246297E-2</c:v>
                </c:pt>
                <c:pt idx="115">
                  <c:v>6.4469914040114498E-2</c:v>
                </c:pt>
                <c:pt idx="116">
                  <c:v>6.1031518624641699E-2</c:v>
                </c:pt>
                <c:pt idx="117">
                  <c:v>5.3295128939827997E-2</c:v>
                </c:pt>
                <c:pt idx="118">
                  <c:v>6.2750716332378095E-2</c:v>
                </c:pt>
                <c:pt idx="119">
                  <c:v>4.3839541547277899E-2</c:v>
                </c:pt>
                <c:pt idx="120">
                  <c:v>3.6962750716332302E-2</c:v>
                </c:pt>
                <c:pt idx="121">
                  <c:v>3.61031518624641E-2</c:v>
                </c:pt>
                <c:pt idx="122">
                  <c:v>3.5243553008595899E-2</c:v>
                </c:pt>
                <c:pt idx="123">
                  <c:v>2.4928366762177599E-2</c:v>
                </c:pt>
                <c:pt idx="124">
                  <c:v>1.37535816618911E-2</c:v>
                </c:pt>
                <c:pt idx="125">
                  <c:v>1.28939828080228E-2</c:v>
                </c:pt>
                <c:pt idx="126">
                  <c:v>1.1174785100286499E-2</c:v>
                </c:pt>
                <c:pt idx="127">
                  <c:v>9.4555873925501396E-3</c:v>
                </c:pt>
                <c:pt idx="128">
                  <c:v>8.5959885386818705E-3</c:v>
                </c:pt>
                <c:pt idx="129">
                  <c:v>0.80226239112001796</c:v>
                </c:pt>
                <c:pt idx="130">
                  <c:v>0.80536113466430204</c:v>
                </c:pt>
                <c:pt idx="131">
                  <c:v>0.55399290834810699</c:v>
                </c:pt>
                <c:pt idx="132">
                  <c:v>0.31267247359901301</c:v>
                </c:pt>
                <c:pt idx="133">
                  <c:v>0.30080937331380497</c:v>
                </c:pt>
                <c:pt idx="134">
                  <c:v>0.23795575425884499</c:v>
                </c:pt>
                <c:pt idx="135">
                  <c:v>0.210882216912048</c:v>
                </c:pt>
                <c:pt idx="136">
                  <c:v>0.114225699529792</c:v>
                </c:pt>
                <c:pt idx="137">
                  <c:v>0.12659754875510601</c:v>
                </c:pt>
                <c:pt idx="138">
                  <c:v>0.10455946966777099</c:v>
                </c:pt>
                <c:pt idx="139">
                  <c:v>8.6111539350959707E-2</c:v>
                </c:pt>
                <c:pt idx="140">
                  <c:v>2.16969860479456E-2</c:v>
                </c:pt>
                <c:pt idx="141">
                  <c:v>0.43833693304535598</c:v>
                </c:pt>
                <c:pt idx="142">
                  <c:v>0.43347732181425402</c:v>
                </c:pt>
                <c:pt idx="143">
                  <c:v>0.42861771058315301</c:v>
                </c:pt>
                <c:pt idx="144">
                  <c:v>0.42181425485961099</c:v>
                </c:pt>
                <c:pt idx="145">
                  <c:v>0.34892008639308802</c:v>
                </c:pt>
                <c:pt idx="146">
                  <c:v>0.19535637149028001</c:v>
                </c:pt>
                <c:pt idx="147">
                  <c:v>0.136069114470842</c:v>
                </c:pt>
                <c:pt idx="148">
                  <c:v>0.114686825053995</c:v>
                </c:pt>
                <c:pt idx="149">
                  <c:v>9.8164146868250493E-2</c:v>
                </c:pt>
                <c:pt idx="150">
                  <c:v>8.2613390928725702E-2</c:v>
                </c:pt>
                <c:pt idx="151">
                  <c:v>6.4146868250540001E-2</c:v>
                </c:pt>
                <c:pt idx="152">
                  <c:v>0.15861197703035201</c:v>
                </c:pt>
                <c:pt idx="153">
                  <c:v>0.157223954060705</c:v>
                </c:pt>
                <c:pt idx="154">
                  <c:v>0.148013125512715</c:v>
                </c:pt>
                <c:pt idx="155">
                  <c:v>0.14025266611977</c:v>
                </c:pt>
                <c:pt idx="156">
                  <c:v>0.136022969647251</c:v>
                </c:pt>
                <c:pt idx="157">
                  <c:v>0.13003117309269899</c:v>
                </c:pt>
                <c:pt idx="158">
                  <c:v>0.12405578342904</c:v>
                </c:pt>
                <c:pt idx="159">
                  <c:v>0.11845118949958899</c:v>
                </c:pt>
                <c:pt idx="160">
                  <c:v>0.110008203445447</c:v>
                </c:pt>
                <c:pt idx="161">
                  <c:v>0.114510254306808</c:v>
                </c:pt>
                <c:pt idx="162">
                  <c:v>0.100528301886792</c:v>
                </c:pt>
                <c:pt idx="163">
                  <c:v>9.7030352748154206E-2</c:v>
                </c:pt>
                <c:pt idx="164">
                  <c:v>9.1468416735028701E-2</c:v>
                </c:pt>
                <c:pt idx="165">
                  <c:v>8.8646431501230499E-2</c:v>
                </c:pt>
                <c:pt idx="166">
                  <c:v>7.8858080393765295E-2</c:v>
                </c:pt>
                <c:pt idx="167">
                  <c:v>7.5366694011484797E-2</c:v>
                </c:pt>
                <c:pt idx="168">
                  <c:v>7.0792452830188701E-2</c:v>
                </c:pt>
                <c:pt idx="169">
                  <c:v>6.0351107465135299E-2</c:v>
                </c:pt>
                <c:pt idx="170">
                  <c:v>4.6011484823625902E-2</c:v>
                </c:pt>
                <c:pt idx="171">
                  <c:v>4.4226415094339597E-2</c:v>
                </c:pt>
                <c:pt idx="172">
                  <c:v>3.5094339622641399E-2</c:v>
                </c:pt>
                <c:pt idx="173">
                  <c:v>3.2646431501230498E-2</c:v>
                </c:pt>
                <c:pt idx="174">
                  <c:v>1.7138638228055701E-2</c:v>
                </c:pt>
                <c:pt idx="175">
                  <c:v>9.33880229696471E-3</c:v>
                </c:pt>
                <c:pt idx="176">
                  <c:v>2.9794913863822299E-3</c:v>
                </c:pt>
                <c:pt idx="177">
                  <c:v>0.41485616708262202</c:v>
                </c:pt>
                <c:pt idx="178">
                  <c:v>0.41979508735058402</c:v>
                </c:pt>
                <c:pt idx="179">
                  <c:v>0.414475239721529</c:v>
                </c:pt>
                <c:pt idx="180">
                  <c:v>0.39880467621174298</c:v>
                </c:pt>
                <c:pt idx="181">
                  <c:v>0.38559043740969401</c:v>
                </c:pt>
                <c:pt idx="182">
                  <c:v>0.36867200840667302</c:v>
                </c:pt>
                <c:pt idx="183">
                  <c:v>0.35175357940365098</c:v>
                </c:pt>
                <c:pt idx="184">
                  <c:v>0.33716012084592101</c:v>
                </c:pt>
                <c:pt idx="185">
                  <c:v>0.33353474320241699</c:v>
                </c:pt>
                <c:pt idx="186">
                  <c:v>0.25770392749244703</c:v>
                </c:pt>
                <c:pt idx="187">
                  <c:v>0.18679889662419499</c:v>
                </c:pt>
                <c:pt idx="188">
                  <c:v>0.15361880993038199</c:v>
                </c:pt>
                <c:pt idx="189">
                  <c:v>0.124247996847497</c:v>
                </c:pt>
                <c:pt idx="190">
                  <c:v>8.3712071456718995E-2</c:v>
                </c:pt>
                <c:pt idx="191">
                  <c:v>0.45714285714285702</c:v>
                </c:pt>
                <c:pt idx="192">
                  <c:v>0.45454545454545398</c:v>
                </c:pt>
                <c:pt idx="193">
                  <c:v>0.44675324675324601</c:v>
                </c:pt>
                <c:pt idx="194">
                  <c:v>0.44545454545454499</c:v>
                </c:pt>
                <c:pt idx="195">
                  <c:v>0.44285714285714201</c:v>
                </c:pt>
                <c:pt idx="196">
                  <c:v>0.44025974025974002</c:v>
                </c:pt>
                <c:pt idx="197">
                  <c:v>0.425974025974026</c:v>
                </c:pt>
                <c:pt idx="198">
                  <c:v>0.38701298701298698</c:v>
                </c:pt>
                <c:pt idx="199">
                  <c:v>0.37662337662337603</c:v>
                </c:pt>
                <c:pt idx="200">
                  <c:v>0.29610389610389598</c:v>
                </c:pt>
                <c:pt idx="201">
                  <c:v>0.27532467532467497</c:v>
                </c:pt>
                <c:pt idx="202">
                  <c:v>0.219480519480519</c:v>
                </c:pt>
                <c:pt idx="203">
                  <c:v>0.163636363636363</c:v>
                </c:pt>
                <c:pt idx="204">
                  <c:v>0.112987012987013</c:v>
                </c:pt>
                <c:pt idx="205">
                  <c:v>9.8701298701298706E-2</c:v>
                </c:pt>
                <c:pt idx="206">
                  <c:v>7.0129870129870098E-2</c:v>
                </c:pt>
                <c:pt idx="207">
                  <c:v>0.35740740740740701</c:v>
                </c:pt>
                <c:pt idx="208">
                  <c:v>0.34907407407407398</c:v>
                </c:pt>
                <c:pt idx="209">
                  <c:v>0.34537037037036999</c:v>
                </c:pt>
                <c:pt idx="210">
                  <c:v>0.33888888888888802</c:v>
                </c:pt>
                <c:pt idx="211">
                  <c:v>0.32685185185185101</c:v>
                </c:pt>
                <c:pt idx="212">
                  <c:v>0.30277777777777698</c:v>
                </c:pt>
                <c:pt idx="213">
                  <c:v>0.26111111111111102</c:v>
                </c:pt>
                <c:pt idx="214">
                  <c:v>0.211111111111111</c:v>
                </c:pt>
                <c:pt idx="215">
                  <c:v>0.187037037037037</c:v>
                </c:pt>
                <c:pt idx="216">
                  <c:v>0.16018518518518499</c:v>
                </c:pt>
                <c:pt idx="217">
                  <c:v>0.147222222222222</c:v>
                </c:pt>
                <c:pt idx="218">
                  <c:v>0.13796296296296201</c:v>
                </c:pt>
                <c:pt idx="219">
                  <c:v>0.124999999999999</c:v>
                </c:pt>
                <c:pt idx="220">
                  <c:v>0.11944444444444401</c:v>
                </c:pt>
                <c:pt idx="221">
                  <c:v>0.101851851851851</c:v>
                </c:pt>
                <c:pt idx="222">
                  <c:v>9.2592592592592504E-2</c:v>
                </c:pt>
                <c:pt idx="223">
                  <c:v>8.3333333333333204E-2</c:v>
                </c:pt>
                <c:pt idx="224">
                  <c:v>8.0555555555555505E-2</c:v>
                </c:pt>
                <c:pt idx="225">
                  <c:v>0.33169398907103798</c:v>
                </c:pt>
                <c:pt idx="226">
                  <c:v>0.332786885245901</c:v>
                </c:pt>
                <c:pt idx="227">
                  <c:v>0.32076502732240397</c:v>
                </c:pt>
                <c:pt idx="228">
                  <c:v>0.31202185792349701</c:v>
                </c:pt>
                <c:pt idx="229">
                  <c:v>0.27704918032786802</c:v>
                </c:pt>
                <c:pt idx="230">
                  <c:v>0.25300546448087402</c:v>
                </c:pt>
                <c:pt idx="231">
                  <c:v>0.21803278688524499</c:v>
                </c:pt>
                <c:pt idx="232">
                  <c:v>0.20163934426229499</c:v>
                </c:pt>
                <c:pt idx="233">
                  <c:v>0.188524590163934</c:v>
                </c:pt>
                <c:pt idx="234">
                  <c:v>0.17978142076502701</c:v>
                </c:pt>
                <c:pt idx="235">
                  <c:v>6.9398907103825097E-2</c:v>
                </c:pt>
                <c:pt idx="236">
                  <c:v>3.3333333333333298E-2</c:v>
                </c:pt>
                <c:pt idx="237">
                  <c:v>2.34972677595628E-2</c:v>
                </c:pt>
                <c:pt idx="238">
                  <c:v>1.8032786885245899E-2</c:v>
                </c:pt>
                <c:pt idx="239">
                  <c:v>1.14754098360655E-2</c:v>
                </c:pt>
                <c:pt idx="240">
                  <c:v>8.1967213114753894E-3</c:v>
                </c:pt>
                <c:pt idx="241">
                  <c:v>0.339316239316239</c:v>
                </c:pt>
                <c:pt idx="242">
                  <c:v>0.32820512820512798</c:v>
                </c:pt>
                <c:pt idx="243">
                  <c:v>0.330331941959848</c:v>
                </c:pt>
                <c:pt idx="244">
                  <c:v>0.32551513946862698</c:v>
                </c:pt>
                <c:pt idx="245">
                  <c:v>0.310978599350692</c:v>
                </c:pt>
                <c:pt idx="246">
                  <c:v>0.31025641025640999</c:v>
                </c:pt>
                <c:pt idx="247">
                  <c:v>0.28717948717948699</c:v>
                </c:pt>
                <c:pt idx="248">
                  <c:v>0.23619558735837801</c:v>
                </c:pt>
                <c:pt idx="249">
                  <c:v>0.212389849599151</c:v>
                </c:pt>
                <c:pt idx="250">
                  <c:v>0.20029815146094199</c:v>
                </c:pt>
                <c:pt idx="251">
                  <c:v>0.19102232823163001</c:v>
                </c:pt>
                <c:pt idx="252">
                  <c:v>0.185165308421122</c:v>
                </c:pt>
                <c:pt idx="253">
                  <c:v>0.122222222222222</c:v>
                </c:pt>
                <c:pt idx="254">
                  <c:v>8.4993043132577994E-2</c:v>
                </c:pt>
                <c:pt idx="255">
                  <c:v>7.9308288610614106E-2</c:v>
                </c:pt>
                <c:pt idx="256">
                  <c:v>7.0058967733386296E-2</c:v>
                </c:pt>
                <c:pt idx="257">
                  <c:v>6.1617968594712698E-2</c:v>
                </c:pt>
                <c:pt idx="258">
                  <c:v>4.3788511230371599E-2</c:v>
                </c:pt>
                <c:pt idx="259">
                  <c:v>0.38</c:v>
                </c:pt>
                <c:pt idx="260">
                  <c:v>0.30571428571428499</c:v>
                </c:pt>
                <c:pt idx="261">
                  <c:v>0.26380952380952299</c:v>
                </c:pt>
                <c:pt idx="262">
                  <c:v>0.23714285714285699</c:v>
                </c:pt>
                <c:pt idx="263">
                  <c:v>0.203809523809523</c:v>
                </c:pt>
                <c:pt idx="264">
                  <c:v>0.18190476190476099</c:v>
                </c:pt>
                <c:pt idx="265">
                  <c:v>0.161904761904761</c:v>
                </c:pt>
                <c:pt idx="266">
                  <c:v>0.154285714285714</c:v>
                </c:pt>
                <c:pt idx="267">
                  <c:v>0.14190476190476101</c:v>
                </c:pt>
              </c:numCache>
            </c:numRef>
          </c:xVal>
          <c:yVal>
            <c:numRef>
              <c:f>'compare water content'!$F$3:$F$270</c:f>
              <c:numCache>
                <c:formatCode>General</c:formatCode>
                <c:ptCount val="268"/>
                <c:pt idx="0">
                  <c:v>0.44568556526642372</c:v>
                </c:pt>
                <c:pt idx="1">
                  <c:v>0.44362358934333324</c:v>
                </c:pt>
                <c:pt idx="2">
                  <c:v>0.43846612961326181</c:v>
                </c:pt>
                <c:pt idx="3">
                  <c:v>0.42575154401257281</c:v>
                </c:pt>
                <c:pt idx="4">
                  <c:v>0.38634365536288079</c:v>
                </c:pt>
                <c:pt idx="5">
                  <c:v>0.34021033868441147</c:v>
                </c:pt>
                <c:pt idx="6">
                  <c:v>0.25619787884684853</c:v>
                </c:pt>
                <c:pt idx="7">
                  <c:v>0.23529965919168835</c:v>
                </c:pt>
                <c:pt idx="8">
                  <c:v>0.20094070109408926</c:v>
                </c:pt>
                <c:pt idx="9">
                  <c:v>0.19213315668592787</c:v>
                </c:pt>
                <c:pt idx="10">
                  <c:v>0.18791320289907851</c:v>
                </c:pt>
                <c:pt idx="11">
                  <c:v>0.18644182256851799</c:v>
                </c:pt>
                <c:pt idx="12">
                  <c:v>0.16782321733100067</c:v>
                </c:pt>
                <c:pt idx="13">
                  <c:v>0.16229758560125168</c:v>
                </c:pt>
                <c:pt idx="14">
                  <c:v>0.29453726250281165</c:v>
                </c:pt>
                <c:pt idx="15">
                  <c:v>0.28887588623137672</c:v>
                </c:pt>
                <c:pt idx="16">
                  <c:v>0.28496416143944842</c:v>
                </c:pt>
                <c:pt idx="17">
                  <c:v>0.17607701777611262</c:v>
                </c:pt>
                <c:pt idx="18">
                  <c:v>0.13737368384114459</c:v>
                </c:pt>
                <c:pt idx="19">
                  <c:v>7.4286554306741415E-2</c:v>
                </c:pt>
                <c:pt idx="20">
                  <c:v>5.4264149353779011E-2</c:v>
                </c:pt>
                <c:pt idx="21">
                  <c:v>4.7021371339650016E-2</c:v>
                </c:pt>
                <c:pt idx="22">
                  <c:v>4.550020333613778E-2</c:v>
                </c:pt>
                <c:pt idx="23">
                  <c:v>4.379896203351262E-2</c:v>
                </c:pt>
                <c:pt idx="24">
                  <c:v>0.39327160641345715</c:v>
                </c:pt>
                <c:pt idx="25">
                  <c:v>0.39019698981213602</c:v>
                </c:pt>
                <c:pt idx="26">
                  <c:v>0.38370001608384535</c:v>
                </c:pt>
                <c:pt idx="27">
                  <c:v>0.38246650261713244</c:v>
                </c:pt>
                <c:pt idx="28">
                  <c:v>0.35479971216056638</c:v>
                </c:pt>
                <c:pt idx="29">
                  <c:v>0.31132502821145902</c:v>
                </c:pt>
                <c:pt idx="30">
                  <c:v>0.24637104987251426</c:v>
                </c:pt>
                <c:pt idx="31">
                  <c:v>0.1588995232091292</c:v>
                </c:pt>
                <c:pt idx="32">
                  <c:v>0.15306586104702569</c:v>
                </c:pt>
                <c:pt idx="33">
                  <c:v>0.13638377054183934</c:v>
                </c:pt>
                <c:pt idx="34">
                  <c:v>0.13282285169310643</c:v>
                </c:pt>
                <c:pt idx="35">
                  <c:v>0.12071738322572774</c:v>
                </c:pt>
                <c:pt idx="36">
                  <c:v>0.11402534451011558</c:v>
                </c:pt>
                <c:pt idx="37">
                  <c:v>0.10910312965682181</c:v>
                </c:pt>
                <c:pt idx="38">
                  <c:v>9.7911274992963884E-2</c:v>
                </c:pt>
                <c:pt idx="39">
                  <c:v>9.7911274992963884E-2</c:v>
                </c:pt>
                <c:pt idx="40">
                  <c:v>9.3230411554200143E-2</c:v>
                </c:pt>
                <c:pt idx="41">
                  <c:v>8.8613665361099783E-2</c:v>
                </c:pt>
                <c:pt idx="42">
                  <c:v>8.105299539063214E-2</c:v>
                </c:pt>
                <c:pt idx="43">
                  <c:v>0.36378850462461609</c:v>
                </c:pt>
                <c:pt idx="44">
                  <c:v>0.36373685201735917</c:v>
                </c:pt>
                <c:pt idx="45">
                  <c:v>0.35404768059840941</c:v>
                </c:pt>
                <c:pt idx="46">
                  <c:v>0.35378257724020978</c:v>
                </c:pt>
                <c:pt idx="47">
                  <c:v>0.32748736846191639</c:v>
                </c:pt>
                <c:pt idx="48">
                  <c:v>0.32753719884018512</c:v>
                </c:pt>
                <c:pt idx="49">
                  <c:v>0.30857025698793406</c:v>
                </c:pt>
                <c:pt idx="50">
                  <c:v>0.30649315350947648</c:v>
                </c:pt>
                <c:pt idx="51">
                  <c:v>0.23072805248201</c:v>
                </c:pt>
                <c:pt idx="52">
                  <c:v>0.22574949760953344</c:v>
                </c:pt>
                <c:pt idx="53">
                  <c:v>0.18763441139374398</c:v>
                </c:pt>
                <c:pt idx="54">
                  <c:v>0.2277129860662237</c:v>
                </c:pt>
                <c:pt idx="55">
                  <c:v>0.18613767484822696</c:v>
                </c:pt>
                <c:pt idx="56">
                  <c:v>0.15439199226399572</c:v>
                </c:pt>
                <c:pt idx="57">
                  <c:v>0.19151005654991299</c:v>
                </c:pt>
                <c:pt idx="58">
                  <c:v>0.15762539198021941</c:v>
                </c:pt>
                <c:pt idx="59">
                  <c:v>0.12384862722572586</c:v>
                </c:pt>
                <c:pt idx="60">
                  <c:v>9.2871690247913197E-2</c:v>
                </c:pt>
                <c:pt idx="61">
                  <c:v>5.4619599697200656E-2</c:v>
                </c:pt>
                <c:pt idx="62">
                  <c:v>3.8571463262841499E-2</c:v>
                </c:pt>
                <c:pt idx="63">
                  <c:v>3.0427958968959078E-2</c:v>
                </c:pt>
                <c:pt idx="64">
                  <c:v>2.4484397803909885E-2</c:v>
                </c:pt>
                <c:pt idx="65">
                  <c:v>1.6717958704985807E-2</c:v>
                </c:pt>
                <c:pt idx="66">
                  <c:v>0.25186488057116263</c:v>
                </c:pt>
                <c:pt idx="67">
                  <c:v>0.24872383585378249</c:v>
                </c:pt>
                <c:pt idx="68">
                  <c:v>0.24822446235669618</c:v>
                </c:pt>
                <c:pt idx="69">
                  <c:v>0.24247601592990597</c:v>
                </c:pt>
                <c:pt idx="70">
                  <c:v>0.22732732806757464</c:v>
                </c:pt>
                <c:pt idx="71">
                  <c:v>0.21737466355525628</c:v>
                </c:pt>
                <c:pt idx="72">
                  <c:v>0.21574501132075954</c:v>
                </c:pt>
                <c:pt idx="73">
                  <c:v>0.20748610009097851</c:v>
                </c:pt>
                <c:pt idx="74">
                  <c:v>0.19127869764360778</c:v>
                </c:pt>
                <c:pt idx="75">
                  <c:v>0.17848769450281907</c:v>
                </c:pt>
                <c:pt idx="76">
                  <c:v>0.16134416766520146</c:v>
                </c:pt>
                <c:pt idx="77">
                  <c:v>0.1551776967453366</c:v>
                </c:pt>
                <c:pt idx="78">
                  <c:v>0.15301296048822638</c:v>
                </c:pt>
                <c:pt idx="79">
                  <c:v>0.15145013853885014</c:v>
                </c:pt>
                <c:pt idx="80">
                  <c:v>0.14557184813727914</c:v>
                </c:pt>
                <c:pt idx="81">
                  <c:v>0.13657012595267762</c:v>
                </c:pt>
                <c:pt idx="82">
                  <c:v>0.13353035996858284</c:v>
                </c:pt>
                <c:pt idx="83">
                  <c:v>0.13088560095769172</c:v>
                </c:pt>
                <c:pt idx="84">
                  <c:v>0.12728665825328689</c:v>
                </c:pt>
                <c:pt idx="85">
                  <c:v>0.11869613549163317</c:v>
                </c:pt>
                <c:pt idx="86">
                  <c:v>0.10360285197029576</c:v>
                </c:pt>
                <c:pt idx="87">
                  <c:v>9.9956243411177079E-2</c:v>
                </c:pt>
                <c:pt idx="88">
                  <c:v>9.4596681561379167E-2</c:v>
                </c:pt>
                <c:pt idx="89">
                  <c:v>9.2397624742657405E-2</c:v>
                </c:pt>
                <c:pt idx="90">
                  <c:v>8.3361009378150136E-2</c:v>
                </c:pt>
                <c:pt idx="91">
                  <c:v>8.2021890741797901E-2</c:v>
                </c:pt>
                <c:pt idx="92">
                  <c:v>7.573640440139108E-2</c:v>
                </c:pt>
                <c:pt idx="93">
                  <c:v>7.5610835581642277E-2</c:v>
                </c:pt>
                <c:pt idx="94">
                  <c:v>7.4449325362074839E-2</c:v>
                </c:pt>
                <c:pt idx="95">
                  <c:v>7.1950959757725003E-2</c:v>
                </c:pt>
                <c:pt idx="96">
                  <c:v>6.7678541419013583E-2</c:v>
                </c:pt>
                <c:pt idx="97">
                  <c:v>6.5281878049904624E-2</c:v>
                </c:pt>
                <c:pt idx="98">
                  <c:v>6.393655371048805E-2</c:v>
                </c:pt>
                <c:pt idx="99">
                  <c:v>6.3783185636258982E-2</c:v>
                </c:pt>
                <c:pt idx="100">
                  <c:v>5.9592017924817491E-2</c:v>
                </c:pt>
                <c:pt idx="101">
                  <c:v>5.8991857064613046E-2</c:v>
                </c:pt>
                <c:pt idx="102">
                  <c:v>5.8929566008619129E-2</c:v>
                </c:pt>
                <c:pt idx="103">
                  <c:v>0.34594447569974252</c:v>
                </c:pt>
                <c:pt idx="104">
                  <c:v>0.34561499707294285</c:v>
                </c:pt>
                <c:pt idx="105">
                  <c:v>0.34387412234538495</c:v>
                </c:pt>
                <c:pt idx="106">
                  <c:v>0.33119483587419674</c:v>
                </c:pt>
                <c:pt idx="107">
                  <c:v>0.27687010254259686</c:v>
                </c:pt>
                <c:pt idx="108">
                  <c:v>0.19868872188615044</c:v>
                </c:pt>
                <c:pt idx="109">
                  <c:v>0.13501434775078783</c:v>
                </c:pt>
                <c:pt idx="110">
                  <c:v>0.10620162871320553</c:v>
                </c:pt>
                <c:pt idx="111">
                  <c:v>9.4834146697834701E-2</c:v>
                </c:pt>
                <c:pt idx="112">
                  <c:v>8.5440496075283701E-2</c:v>
                </c:pt>
                <c:pt idx="113">
                  <c:v>7.0196346739282642E-2</c:v>
                </c:pt>
                <c:pt idx="114">
                  <c:v>6.5029203583048492E-2</c:v>
                </c:pt>
                <c:pt idx="115">
                  <c:v>6.3314995054914613E-2</c:v>
                </c:pt>
                <c:pt idx="116">
                  <c:v>6.005368434154186E-2</c:v>
                </c:pt>
                <c:pt idx="117">
                  <c:v>5.8187388266971493E-2</c:v>
                </c:pt>
                <c:pt idx="118">
                  <c:v>5.6655723560795485E-2</c:v>
                </c:pt>
                <c:pt idx="119">
                  <c:v>4.5914794259260532E-2</c:v>
                </c:pt>
                <c:pt idx="120">
                  <c:v>4.1442612364216661E-2</c:v>
                </c:pt>
                <c:pt idx="121">
                  <c:v>3.7646371281740303E-2</c:v>
                </c:pt>
                <c:pt idx="122">
                  <c:v>3.282270760868259E-2</c:v>
                </c:pt>
                <c:pt idx="123">
                  <c:v>2.3432219998885513E-2</c:v>
                </c:pt>
                <c:pt idx="124">
                  <c:v>1.2252454963297922E-2</c:v>
                </c:pt>
                <c:pt idx="125">
                  <c:v>1.0306475310129033E-2</c:v>
                </c:pt>
                <c:pt idx="126">
                  <c:v>8.8951462562119801E-3</c:v>
                </c:pt>
                <c:pt idx="127">
                  <c:v>7.2222719989134369E-3</c:v>
                </c:pt>
                <c:pt idx="128">
                  <c:v>6.0397898767382127E-3</c:v>
                </c:pt>
                <c:pt idx="129">
                  <c:v>0.80444155250567306</c:v>
                </c:pt>
                <c:pt idx="130">
                  <c:v>0.80332622544209153</c:v>
                </c:pt>
                <c:pt idx="131">
                  <c:v>0.55288920459785496</c:v>
                </c:pt>
                <c:pt idx="132">
                  <c:v>0.33120128331956655</c:v>
                </c:pt>
                <c:pt idx="133">
                  <c:v>0.27551383602063523</c:v>
                </c:pt>
                <c:pt idx="134">
                  <c:v>0.24362839800443836</c:v>
                </c:pt>
                <c:pt idx="135">
                  <c:v>0.19062155854872506</c:v>
                </c:pt>
                <c:pt idx="136">
                  <c:v>0.14976509009250136</c:v>
                </c:pt>
                <c:pt idx="137">
                  <c:v>0.10609917651794379</c:v>
                </c:pt>
                <c:pt idx="138">
                  <c:v>0.10092803664344144</c:v>
                </c:pt>
                <c:pt idx="139">
                  <c:v>7.5725694465738125E-2</c:v>
                </c:pt>
                <c:pt idx="140">
                  <c:v>5.4746261430749822E-2</c:v>
                </c:pt>
                <c:pt idx="141">
                  <c:v>0.43890423302639231</c:v>
                </c:pt>
                <c:pt idx="142">
                  <c:v>0.43301813091402447</c:v>
                </c:pt>
                <c:pt idx="143">
                  <c:v>0.42654343902649594</c:v>
                </c:pt>
                <c:pt idx="144">
                  <c:v>0.42364902754325617</c:v>
                </c:pt>
                <c:pt idx="145">
                  <c:v>0.34911116319156288</c:v>
                </c:pt>
                <c:pt idx="146">
                  <c:v>0.19261199608829352</c:v>
                </c:pt>
                <c:pt idx="147">
                  <c:v>0.14300710131274386</c:v>
                </c:pt>
                <c:pt idx="148">
                  <c:v>0.1155334732453414</c:v>
                </c:pt>
                <c:pt idx="149">
                  <c:v>9.1708698150500645E-2</c:v>
                </c:pt>
                <c:pt idx="150">
                  <c:v>7.9170687486383118E-2</c:v>
                </c:pt>
                <c:pt idx="151">
                  <c:v>6.8439384852036142E-2</c:v>
                </c:pt>
                <c:pt idx="152">
                  <c:v>0.15976100961598255</c:v>
                </c:pt>
                <c:pt idx="153">
                  <c:v>0.15507221868781657</c:v>
                </c:pt>
                <c:pt idx="154">
                  <c:v>0.14795780746303347</c:v>
                </c:pt>
                <c:pt idx="155">
                  <c:v>0.14097992209459845</c:v>
                </c:pt>
                <c:pt idx="156">
                  <c:v>0.13674727578901846</c:v>
                </c:pt>
                <c:pt idx="157">
                  <c:v>0.13017325772044341</c:v>
                </c:pt>
                <c:pt idx="158">
                  <c:v>0.12453341520428138</c:v>
                </c:pt>
                <c:pt idx="159">
                  <c:v>0.12076623375613466</c:v>
                </c:pt>
                <c:pt idx="160">
                  <c:v>0.11069738707963071</c:v>
                </c:pt>
                <c:pt idx="161">
                  <c:v>0.10834702833421106</c:v>
                </c:pt>
                <c:pt idx="162">
                  <c:v>9.8852101851866991E-2</c:v>
                </c:pt>
                <c:pt idx="163">
                  <c:v>9.5664432699400545E-2</c:v>
                </c:pt>
                <c:pt idx="164">
                  <c:v>9.6212696685090179E-2</c:v>
                </c:pt>
                <c:pt idx="165">
                  <c:v>8.9173476528010734E-2</c:v>
                </c:pt>
                <c:pt idx="166">
                  <c:v>7.9126412616918121E-2</c:v>
                </c:pt>
                <c:pt idx="167">
                  <c:v>7.6300673672114336E-2</c:v>
                </c:pt>
                <c:pt idx="168">
                  <c:v>6.505684173706372E-2</c:v>
                </c:pt>
                <c:pt idx="169">
                  <c:v>6.3705762308145633E-2</c:v>
                </c:pt>
                <c:pt idx="170">
                  <c:v>4.9394049386435906E-2</c:v>
                </c:pt>
                <c:pt idx="171">
                  <c:v>4.2795735879077042E-2</c:v>
                </c:pt>
                <c:pt idx="172">
                  <c:v>3.2950200993855761E-2</c:v>
                </c:pt>
                <c:pt idx="173">
                  <c:v>3.1736778095219902E-2</c:v>
                </c:pt>
                <c:pt idx="174">
                  <c:v>1.7609683499041934E-2</c:v>
                </c:pt>
                <c:pt idx="175">
                  <c:v>1.0508313840463442E-2</c:v>
                </c:pt>
                <c:pt idx="176">
                  <c:v>6.565833357671292E-3</c:v>
                </c:pt>
                <c:pt idx="177">
                  <c:v>0.42235483393991186</c:v>
                </c:pt>
                <c:pt idx="178">
                  <c:v>0.41646277309985719</c:v>
                </c:pt>
                <c:pt idx="179">
                  <c:v>0.40593650331036857</c:v>
                </c:pt>
                <c:pt idx="180">
                  <c:v>0.39790070788515713</c:v>
                </c:pt>
                <c:pt idx="181">
                  <c:v>0.38712340547536883</c:v>
                </c:pt>
                <c:pt idx="182">
                  <c:v>0.37244958061297501</c:v>
                </c:pt>
                <c:pt idx="183">
                  <c:v>0.35278434759549709</c:v>
                </c:pt>
                <c:pt idx="184">
                  <c:v>0.33797991988594062</c:v>
                </c:pt>
                <c:pt idx="185">
                  <c:v>0.33216415317182374</c:v>
                </c:pt>
                <c:pt idx="186">
                  <c:v>0.26432578382287802</c:v>
                </c:pt>
                <c:pt idx="187">
                  <c:v>0.17492546599126282</c:v>
                </c:pt>
                <c:pt idx="188">
                  <c:v>0.15405575094653304</c:v>
                </c:pt>
                <c:pt idx="189">
                  <c:v>0.11960525679191129</c:v>
                </c:pt>
                <c:pt idx="190">
                  <c:v>9.4125620413598191E-2</c:v>
                </c:pt>
                <c:pt idx="191">
                  <c:v>0.44984516870714963</c:v>
                </c:pt>
                <c:pt idx="192">
                  <c:v>0.4496984725400075</c:v>
                </c:pt>
                <c:pt idx="193">
                  <c:v>0.44925636602975294</c:v>
                </c:pt>
                <c:pt idx="194">
                  <c:v>0.44794112211984349</c:v>
                </c:pt>
                <c:pt idx="195">
                  <c:v>0.44716647299548729</c:v>
                </c:pt>
                <c:pt idx="196">
                  <c:v>0.44205023030847895</c:v>
                </c:pt>
                <c:pt idx="197">
                  <c:v>0.42668677791691212</c:v>
                </c:pt>
                <c:pt idx="198">
                  <c:v>0.39094619466403902</c:v>
                </c:pt>
                <c:pt idx="199">
                  <c:v>0.37350104808772283</c:v>
                </c:pt>
                <c:pt idx="200">
                  <c:v>0.29698435017809305</c:v>
                </c:pt>
                <c:pt idx="201">
                  <c:v>0.26866626296889434</c:v>
                </c:pt>
                <c:pt idx="202">
                  <c:v>0.22491702532781527</c:v>
                </c:pt>
                <c:pt idx="203">
                  <c:v>0.16069466888465228</c:v>
                </c:pt>
                <c:pt idx="204">
                  <c:v>0.11466520788204916</c:v>
                </c:pt>
                <c:pt idx="205">
                  <c:v>0.10851071009043671</c:v>
                </c:pt>
                <c:pt idx="206">
                  <c:v>5.7818768136468066E-2</c:v>
                </c:pt>
                <c:pt idx="207">
                  <c:v>0.3557735021034989</c:v>
                </c:pt>
                <c:pt idx="208">
                  <c:v>0.3508645025652084</c:v>
                </c:pt>
                <c:pt idx="209">
                  <c:v>0.34570870048528624</c:v>
                </c:pt>
                <c:pt idx="210">
                  <c:v>0.33770836720820679</c:v>
                </c:pt>
                <c:pt idx="211">
                  <c:v>0.32848388438250847</c:v>
                </c:pt>
                <c:pt idx="212">
                  <c:v>0.30163102963507105</c:v>
                </c:pt>
                <c:pt idx="213">
                  <c:v>0.26058804754280807</c:v>
                </c:pt>
                <c:pt idx="214">
                  <c:v>0.21502404350007487</c:v>
                </c:pt>
                <c:pt idx="215">
                  <c:v>0.18839549622868607</c:v>
                </c:pt>
                <c:pt idx="216">
                  <c:v>0.15700795007770302</c:v>
                </c:pt>
                <c:pt idx="217">
                  <c:v>0.1445833576483245</c:v>
                </c:pt>
                <c:pt idx="218">
                  <c:v>0.13064146675933846</c:v>
                </c:pt>
                <c:pt idx="219">
                  <c:v>0.12298921244594507</c:v>
                </c:pt>
                <c:pt idx="220">
                  <c:v>0.11535591705904981</c:v>
                </c:pt>
                <c:pt idx="221">
                  <c:v>0.10202162357626912</c:v>
                </c:pt>
                <c:pt idx="222">
                  <c:v>9.5347523583051527E-2</c:v>
                </c:pt>
                <c:pt idx="223">
                  <c:v>9.0483828812511602E-2</c:v>
                </c:pt>
                <c:pt idx="224">
                  <c:v>8.8596665186422979E-2</c:v>
                </c:pt>
                <c:pt idx="225">
                  <c:v>0.3394341281919816</c:v>
                </c:pt>
                <c:pt idx="226">
                  <c:v>0.32699372770757701</c:v>
                </c:pt>
                <c:pt idx="227">
                  <c:v>0.31042793423551668</c:v>
                </c:pt>
                <c:pt idx="228">
                  <c:v>0.29982345372404062</c:v>
                </c:pt>
                <c:pt idx="229">
                  <c:v>0.28425304292603581</c:v>
                </c:pt>
                <c:pt idx="230">
                  <c:v>0.26398848043481959</c:v>
                </c:pt>
                <c:pt idx="231">
                  <c:v>0.23296355511013522</c:v>
                </c:pt>
                <c:pt idx="232">
                  <c:v>0.20213457389668318</c:v>
                </c:pt>
                <c:pt idx="233">
                  <c:v>0.18167341586575894</c:v>
                </c:pt>
                <c:pt idx="234">
                  <c:v>0.16718272392246558</c:v>
                </c:pt>
                <c:pt idx="235">
                  <c:v>8.3811205737415934E-2</c:v>
                </c:pt>
                <c:pt idx="236">
                  <c:v>3.2922296591418897E-2</c:v>
                </c:pt>
                <c:pt idx="237">
                  <c:v>1.6493072369454274E-2</c:v>
                </c:pt>
                <c:pt idx="238">
                  <c:v>1.1278687793183466E-2</c:v>
                </c:pt>
                <c:pt idx="239">
                  <c:v>8.0935480447817277E-3</c:v>
                </c:pt>
                <c:pt idx="240">
                  <c:v>4.599697723368306E-3</c:v>
                </c:pt>
                <c:pt idx="241">
                  <c:v>0.33559847399886777</c:v>
                </c:pt>
                <c:pt idx="242">
                  <c:v>0.33559847399886777</c:v>
                </c:pt>
                <c:pt idx="243">
                  <c:v>0.33173054007365693</c:v>
                </c:pt>
                <c:pt idx="244">
                  <c:v>0.31427467141403492</c:v>
                </c:pt>
                <c:pt idx="245">
                  <c:v>0.31496554223979989</c:v>
                </c:pt>
                <c:pt idx="246">
                  <c:v>0.29714787992170205</c:v>
                </c:pt>
                <c:pt idx="247">
                  <c:v>0.29714787992170205</c:v>
                </c:pt>
                <c:pt idx="248">
                  <c:v>0.22861684189271594</c:v>
                </c:pt>
                <c:pt idx="249">
                  <c:v>0.19721090839627448</c:v>
                </c:pt>
                <c:pt idx="250">
                  <c:v>0.22861684189271594</c:v>
                </c:pt>
                <c:pt idx="251">
                  <c:v>0.19721090839627448</c:v>
                </c:pt>
                <c:pt idx="252">
                  <c:v>0.17033477177063458</c:v>
                </c:pt>
                <c:pt idx="253">
                  <c:v>0.1260914175047573</c:v>
                </c:pt>
                <c:pt idx="254">
                  <c:v>9.5797796608400418E-2</c:v>
                </c:pt>
                <c:pt idx="255">
                  <c:v>7.8210154333553578E-2</c:v>
                </c:pt>
                <c:pt idx="256">
                  <c:v>6.7709269568525063E-2</c:v>
                </c:pt>
                <c:pt idx="257">
                  <c:v>5.816514139123713E-2</c:v>
                </c:pt>
                <c:pt idx="258">
                  <c:v>4.3627096171578277E-2</c:v>
                </c:pt>
                <c:pt idx="259">
                  <c:v>0.37958287104989991</c:v>
                </c:pt>
                <c:pt idx="260">
                  <c:v>0.30778315490074371</c:v>
                </c:pt>
                <c:pt idx="261">
                  <c:v>0.25972310791289438</c:v>
                </c:pt>
                <c:pt idx="262">
                  <c:v>0.23644243338916052</c:v>
                </c:pt>
                <c:pt idx="263">
                  <c:v>0.20638584356654296</c:v>
                </c:pt>
                <c:pt idx="264">
                  <c:v>0.18455519624258312</c:v>
                </c:pt>
                <c:pt idx="265">
                  <c:v>0.16389587624470475</c:v>
                </c:pt>
                <c:pt idx="266">
                  <c:v>0.15413593465206199</c:v>
                </c:pt>
                <c:pt idx="267">
                  <c:v>0.13772537836278298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F-4B45-B094-C83437226064}"/>
            </c:ext>
          </c:extLst>
        </c:ser>
        <c:ser>
          <c:idx val="3"/>
          <c:order val="3"/>
          <c:tx>
            <c:strRef>
              <c:f>'compare water content'!$I$2</c:f>
              <c:strCache>
                <c:ptCount val="1"/>
                <c:pt idx="0">
                  <c:v>1:1 line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'compare water content'!$H$3:$H$13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'compare water content'!$I$3:$I$13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CF-4B45-B094-C8343722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26543"/>
        <c:axId val="475027791"/>
      </c:scatterChart>
      <c:valAx>
        <c:axId val="475026543"/>
        <c:scaling>
          <c:orientation val="minMax"/>
          <c:max val="0.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Measured water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027791"/>
        <c:crosses val="autoZero"/>
        <c:crossBetween val="midCat"/>
      </c:valAx>
      <c:valAx>
        <c:axId val="475027791"/>
        <c:scaling>
          <c:orientation val="minMax"/>
          <c:max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Calculated water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026543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14115048118985127"/>
          <c:y val="4.479133858267717E-2"/>
          <c:w val="0.24825459317585302"/>
          <c:h val="0.213541994750656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parameters'!$F$4</c:f>
              <c:strCache>
                <c:ptCount val="1"/>
                <c:pt idx="0">
                  <c:v>VGS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parameters'!$E$5:$E$19</c:f>
              <c:strCache>
                <c:ptCount val="1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</c:strCache>
            </c:strRef>
          </c:cat>
          <c:val>
            <c:numRef>
              <c:f>'compare parameters'!$F$5:$F$19</c:f>
              <c:numCache>
                <c:formatCode>General</c:formatCode>
                <c:ptCount val="15"/>
                <c:pt idx="0">
                  <c:v>0.58002050178892295</c:v>
                </c:pt>
                <c:pt idx="1">
                  <c:v>0.30825373259208</c:v>
                </c:pt>
                <c:pt idx="2">
                  <c:v>0.39176023253648601</c:v>
                </c:pt>
                <c:pt idx="3">
                  <c:v>0.35893589495674999</c:v>
                </c:pt>
                <c:pt idx="4">
                  <c:v>0.25080114680075899</c:v>
                </c:pt>
                <c:pt idx="5">
                  <c:v>0.36598744308749898</c:v>
                </c:pt>
                <c:pt idx="6">
                  <c:v>0.81636020801804698</c:v>
                </c:pt>
                <c:pt idx="7">
                  <c:v>0.439163467399451</c:v>
                </c:pt>
                <c:pt idx="8">
                  <c:v>0.14685983240328801</c:v>
                </c:pt>
                <c:pt idx="9">
                  <c:v>0.40674748060393001</c:v>
                </c:pt>
                <c:pt idx="10">
                  <c:v>0.44937998363687298</c:v>
                </c:pt>
                <c:pt idx="11">
                  <c:v>0.36012304892181402</c:v>
                </c:pt>
                <c:pt idx="12">
                  <c:v>0.32262285062710699</c:v>
                </c:pt>
                <c:pt idx="13">
                  <c:v>0.335926236911469</c:v>
                </c:pt>
                <c:pt idx="14">
                  <c:v>0.38037126496218499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3-433A-AFAE-070E6A31D14E}"/>
            </c:ext>
          </c:extLst>
        </c:ser>
        <c:ser>
          <c:idx val="1"/>
          <c:order val="1"/>
          <c:tx>
            <c:strRef>
              <c:f>'compare parameters'!$G$4</c:f>
              <c:strCache>
                <c:ptCount val="1"/>
                <c:pt idx="0">
                  <c:v>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 parameters'!$E$5:$E$19</c:f>
              <c:strCache>
                <c:ptCount val="1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</c:strCache>
            </c:strRef>
          </c:cat>
          <c:val>
            <c:numRef>
              <c:f>'compare parameters'!$G$5:$G$19</c:f>
              <c:numCache>
                <c:formatCode>General</c:formatCode>
                <c:ptCount val="15"/>
                <c:pt idx="0">
                  <c:v>0.44788967212319403</c:v>
                </c:pt>
                <c:pt idx="1">
                  <c:v>0.29615219157557399</c:v>
                </c:pt>
                <c:pt idx="2">
                  <c:v>0.39237965557334997</c:v>
                </c:pt>
                <c:pt idx="3">
                  <c:v>0.36279348554329599</c:v>
                </c:pt>
                <c:pt idx="4">
                  <c:v>0.24695039071019501</c:v>
                </c:pt>
                <c:pt idx="5">
                  <c:v>0.345558564769535</c:v>
                </c:pt>
                <c:pt idx="6">
                  <c:v>0.80380943501760305</c:v>
                </c:pt>
                <c:pt idx="7">
                  <c:v>0.43056154720891898</c:v>
                </c:pt>
                <c:pt idx="8">
                  <c:v>0.16027300087691701</c:v>
                </c:pt>
                <c:pt idx="9">
                  <c:v>0.42584324549491798</c:v>
                </c:pt>
                <c:pt idx="10">
                  <c:v>0.45092403790110203</c:v>
                </c:pt>
                <c:pt idx="11">
                  <c:v>0.348215736250295</c:v>
                </c:pt>
                <c:pt idx="12">
                  <c:v>0.34657753860070001</c:v>
                </c:pt>
                <c:pt idx="13">
                  <c:v>0.33247150566227401</c:v>
                </c:pt>
                <c:pt idx="14">
                  <c:v>0.37996564386294301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3-433A-AFAE-070E6A31D14E}"/>
            </c:ext>
          </c:extLst>
        </c:ser>
        <c:ser>
          <c:idx val="2"/>
          <c:order val="2"/>
          <c:tx>
            <c:strRef>
              <c:f>'compare parameters'!$H$4</c:f>
              <c:strCache>
                <c:ptCount val="1"/>
                <c:pt idx="0">
                  <c:v>F&amp;X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 parameters'!$E$5:$E$19</c:f>
              <c:strCache>
                <c:ptCount val="1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</c:strCache>
            </c:strRef>
          </c:cat>
          <c:val>
            <c:numRef>
              <c:f>'compare parameters'!$H$5:$H$19</c:f>
              <c:numCache>
                <c:formatCode>General</c:formatCode>
                <c:ptCount val="15"/>
                <c:pt idx="0">
                  <c:v>0.449483018814608</c:v>
                </c:pt>
                <c:pt idx="1">
                  <c:v>0.30361687582803698</c:v>
                </c:pt>
                <c:pt idx="2">
                  <c:v>0.39890252607738802</c:v>
                </c:pt>
                <c:pt idx="3">
                  <c:v>0.36596935032571798</c:v>
                </c:pt>
                <c:pt idx="4">
                  <c:v>0.25711885823011599</c:v>
                </c:pt>
                <c:pt idx="5">
                  <c:v>0.34594968964475797</c:v>
                </c:pt>
                <c:pt idx="6">
                  <c:v>0.80444535793335104</c:v>
                </c:pt>
                <c:pt idx="7">
                  <c:v>0.44084691816832899</c:v>
                </c:pt>
                <c:pt idx="8">
                  <c:v>0.16040084401163399</c:v>
                </c:pt>
                <c:pt idx="9">
                  <c:v>0.42496194936807202</c:v>
                </c:pt>
                <c:pt idx="10">
                  <c:v>0.44992631763993901</c:v>
                </c:pt>
                <c:pt idx="11">
                  <c:v>0.357162161406189</c:v>
                </c:pt>
                <c:pt idx="12">
                  <c:v>0.341330688620963</c:v>
                </c:pt>
                <c:pt idx="13">
                  <c:v>0.33603031080189499</c:v>
                </c:pt>
                <c:pt idx="14">
                  <c:v>0.37958394622841501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3-433A-AFAE-070E6A31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113935"/>
        <c:axId val="233105615"/>
      </c:barChart>
      <c:catAx>
        <c:axId val="23311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105615"/>
        <c:crosses val="autoZero"/>
        <c:auto val="1"/>
        <c:lblAlgn val="ctr"/>
        <c:lblOffset val="100"/>
        <c:noMultiLvlLbl val="0"/>
      </c:catAx>
      <c:valAx>
        <c:axId val="233105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Saturated water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11393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61892825896762915"/>
          <c:y val="6.5392971711869349E-2"/>
          <c:w val="0.28756574074074076"/>
          <c:h val="7.509104938271604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parameters'!$F$4</c:f>
              <c:strCache>
                <c:ptCount val="1"/>
                <c:pt idx="0">
                  <c:v>VGS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parameters'!$E$24:$E$38</c:f>
              <c:strCache>
                <c:ptCount val="1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</c:strCache>
            </c:strRef>
          </c:cat>
          <c:val>
            <c:numRef>
              <c:f>'compare parameters'!$F$24:$F$38</c:f>
              <c:numCache>
                <c:formatCode>General</c:formatCode>
                <c:ptCount val="15"/>
                <c:pt idx="0">
                  <c:v>78.363768727376396</c:v>
                </c:pt>
                <c:pt idx="1">
                  <c:v>47.190849581634986</c:v>
                </c:pt>
                <c:pt idx="2">
                  <c:v>4189.0971530969846</c:v>
                </c:pt>
                <c:pt idx="3">
                  <c:v>4.7028229024281227</c:v>
                </c:pt>
                <c:pt idx="4">
                  <c:v>1384.8636535521671</c:v>
                </c:pt>
                <c:pt idx="5">
                  <c:v>4.4158241078279685</c:v>
                </c:pt>
                <c:pt idx="6">
                  <c:v>385.79228837233421</c:v>
                </c:pt>
                <c:pt idx="7">
                  <c:v>1.571316630213665</c:v>
                </c:pt>
                <c:pt idx="8">
                  <c:v>182.7868825873492</c:v>
                </c:pt>
                <c:pt idx="9">
                  <c:v>532.94628751498647</c:v>
                </c:pt>
                <c:pt idx="10">
                  <c:v>380.7834600688638</c:v>
                </c:pt>
                <c:pt idx="11">
                  <c:v>1.809685766682348</c:v>
                </c:pt>
                <c:pt idx="12">
                  <c:v>9.6321516726116716</c:v>
                </c:pt>
                <c:pt idx="13">
                  <c:v>4.5318426985416824</c:v>
                </c:pt>
                <c:pt idx="14">
                  <c:v>22.534090590414259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A-4DB8-94A2-87BED44F3AA1}"/>
            </c:ext>
          </c:extLst>
        </c:ser>
        <c:ser>
          <c:idx val="1"/>
          <c:order val="1"/>
          <c:tx>
            <c:strRef>
              <c:f>'compare parameters'!$G$4</c:f>
              <c:strCache>
                <c:ptCount val="1"/>
                <c:pt idx="0">
                  <c:v>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 parameters'!$E$24:$E$38</c:f>
              <c:strCache>
                <c:ptCount val="1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</c:strCache>
            </c:strRef>
          </c:cat>
          <c:val>
            <c:numRef>
              <c:f>'compare parameters'!$G$24:$G$38</c:f>
              <c:numCache>
                <c:formatCode>General</c:formatCode>
                <c:ptCount val="15"/>
                <c:pt idx="0">
                  <c:v>203.41678203354132</c:v>
                </c:pt>
                <c:pt idx="1">
                  <c:v>60.596113317739253</c:v>
                </c:pt>
                <c:pt idx="2">
                  <c:v>4176.8600968669371</c:v>
                </c:pt>
                <c:pt idx="3">
                  <c:v>4.2824455071203502</c:v>
                </c:pt>
                <c:pt idx="4">
                  <c:v>1566.8947444064117</c:v>
                </c:pt>
                <c:pt idx="5">
                  <c:v>6.8741624950290738</c:v>
                </c:pt>
                <c:pt idx="6">
                  <c:v>481.91050761637132</c:v>
                </c:pt>
                <c:pt idx="7">
                  <c:v>1.955217387771089</c:v>
                </c:pt>
                <c:pt idx="8">
                  <c:v>88.804180436135809</c:v>
                </c:pt>
                <c:pt idx="9">
                  <c:v>702.12643603761808</c:v>
                </c:pt>
                <c:pt idx="10">
                  <c:v>377.67428499566296</c:v>
                </c:pt>
                <c:pt idx="11">
                  <c:v>2.5108115726460229</c:v>
                </c:pt>
                <c:pt idx="12">
                  <c:v>6.0870091030081648</c:v>
                </c:pt>
                <c:pt idx="13">
                  <c:v>4.8290663609247471</c:v>
                </c:pt>
                <c:pt idx="14">
                  <c:v>24.296173034356723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A-4DB8-94A2-87BED44F3AA1}"/>
            </c:ext>
          </c:extLst>
        </c:ser>
        <c:ser>
          <c:idx val="2"/>
          <c:order val="2"/>
          <c:tx>
            <c:strRef>
              <c:f>'compare parameters'!$H$4</c:f>
              <c:strCache>
                <c:ptCount val="1"/>
                <c:pt idx="0">
                  <c:v>F&amp;X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 parameters'!$E$24:$E$38</c:f>
              <c:strCache>
                <c:ptCount val="1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</c:strCache>
            </c:strRef>
          </c:cat>
          <c:val>
            <c:numRef>
              <c:f>'compare parameters'!$H$24:$H$38</c:f>
              <c:numCache>
                <c:formatCode>General</c:formatCode>
                <c:ptCount val="15"/>
                <c:pt idx="0">
                  <c:v>206.5345779599844</c:v>
                </c:pt>
                <c:pt idx="1">
                  <c:v>53.964682253762071</c:v>
                </c:pt>
                <c:pt idx="2">
                  <c:v>4238.6178138278774</c:v>
                </c:pt>
                <c:pt idx="3">
                  <c:v>4.4756611138307401</c:v>
                </c:pt>
                <c:pt idx="4">
                  <c:v>1637.4267740158159</c:v>
                </c:pt>
                <c:pt idx="5">
                  <c:v>8.070598202282147</c:v>
                </c:pt>
                <c:pt idx="6">
                  <c:v>347.11585088458588</c:v>
                </c:pt>
                <c:pt idx="7">
                  <c:v>1.7658097099145165</c:v>
                </c:pt>
                <c:pt idx="8">
                  <c:v>158.39951959613137</c:v>
                </c:pt>
                <c:pt idx="9">
                  <c:v>670.32380373589672</c:v>
                </c:pt>
                <c:pt idx="10">
                  <c:v>376.39904635527432</c:v>
                </c:pt>
                <c:pt idx="11">
                  <c:v>2.7066774219106056</c:v>
                </c:pt>
                <c:pt idx="12">
                  <c:v>8.6191030909657353</c:v>
                </c:pt>
                <c:pt idx="13">
                  <c:v>5.3994703090006206</c:v>
                </c:pt>
                <c:pt idx="14">
                  <c:v>25.501572845896455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A-4DB8-94A2-87BED44F3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113935"/>
        <c:axId val="233105615"/>
      </c:barChart>
      <c:catAx>
        <c:axId val="23311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105615"/>
        <c:crosses val="autoZero"/>
        <c:auto val="1"/>
        <c:lblAlgn val="ctr"/>
        <c:lblOffset val="100"/>
        <c:noMultiLvlLbl val="0"/>
      </c:catAx>
      <c:valAx>
        <c:axId val="23310561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Air entry kPa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11393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61892825896762915"/>
          <c:y val="6.5392971711869349E-2"/>
          <c:w val="0.28756574074074076"/>
          <c:h val="7.509104938271604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21</xdr:row>
      <xdr:rowOff>100012</xdr:rowOff>
    </xdr:from>
    <xdr:to>
      <xdr:col>16</xdr:col>
      <xdr:colOff>500062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CE385-3C9C-48A3-A89F-3DD5DBE0A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304800</xdr:colOff>
      <xdr:row>25</xdr:row>
      <xdr:rowOff>171450</xdr:rowOff>
    </xdr:from>
    <xdr:to>
      <xdr:col>21</xdr:col>
      <xdr:colOff>123825</xdr:colOff>
      <xdr:row>29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8E50E7-BE58-4A61-BEDC-2CD0D29AB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4933950"/>
          <a:ext cx="164782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242887</xdr:colOff>
      <xdr:row>22</xdr:row>
      <xdr:rowOff>119062</xdr:rowOff>
    </xdr:from>
    <xdr:to>
      <xdr:col>23</xdr:col>
      <xdr:colOff>547687</xdr:colOff>
      <xdr:row>37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E2320-AA0D-4D94-BBEF-2D69C562F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471487</xdr:colOff>
      <xdr:row>3</xdr:row>
      <xdr:rowOff>80962</xdr:rowOff>
    </xdr:from>
    <xdr:to>
      <xdr:col>18</xdr:col>
      <xdr:colOff>166687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E9EF2-3E70-4AD5-8E49-23F8344A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604837</xdr:colOff>
      <xdr:row>2</xdr:row>
      <xdr:rowOff>147637</xdr:rowOff>
    </xdr:from>
    <xdr:to>
      <xdr:col>22</xdr:col>
      <xdr:colOff>300037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C3140-822D-4798-BD7E-583FBE41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0.32604</cdr:x>
      <cdr:y>0.04063</cdr:y>
    </cdr:from>
    <cdr:to>
      <cdr:x>0.87812</cdr:x>
      <cdr:y>0.09063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1F776F2-9C48-4C37-BA2B-769E8ED683AC}"/>
            </a:ext>
          </a:extLst>
        </cdr:cNvPr>
        <cdr:cNvSpPr/>
      </cdr:nvSpPr>
      <cdr:spPr>
        <a:xfrm xmlns:a="http://schemas.openxmlformats.org/drawingml/2006/main">
          <a:off x="1490662" y="185739"/>
          <a:ext cx="2524125" cy="228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200" baseline="30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 0.98977, RSS=0.05162</a:t>
          </a:r>
        </a:p>
      </cdr:txBody>
    </cdr:sp>
  </cdr:relSizeAnchor>
  <cdr:relSizeAnchor xmlns:cdr="http://schemas.openxmlformats.org/drawingml/2006/chartDrawing">
    <cdr:from>
      <cdr:x>0.32778</cdr:x>
      <cdr:y>0.09653</cdr:y>
    </cdr:from>
    <cdr:to>
      <cdr:x>0.82813</cdr:x>
      <cdr:y>0.14688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12279D16-2059-481D-BB2C-51217BB6E5F6}"/>
            </a:ext>
          </a:extLst>
        </cdr:cNvPr>
        <cdr:cNvSpPr/>
      </cdr:nvSpPr>
      <cdr:spPr>
        <a:xfrm xmlns:a="http://schemas.openxmlformats.org/drawingml/2006/main">
          <a:off x="1498600" y="441326"/>
          <a:ext cx="2287588" cy="230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200" baseline="30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 0.99273, RSS=0.03667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0.32986</cdr:x>
      <cdr:y>0.14653</cdr:y>
    </cdr:from>
    <cdr:to>
      <cdr:x>0.91979</cdr:x>
      <cdr:y>0.19688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36C9F931-57F8-4B85-8D13-945B07981004}"/>
            </a:ext>
          </a:extLst>
        </cdr:cNvPr>
        <cdr:cNvSpPr/>
      </cdr:nvSpPr>
      <cdr:spPr>
        <a:xfrm xmlns:a="http://schemas.openxmlformats.org/drawingml/2006/main">
          <a:off x="1508124" y="669926"/>
          <a:ext cx="2697163" cy="230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200" baseline="30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= </a:t>
          </a:r>
          <a:r>
            <a:rPr lang="en-US" sz="12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0.99616, RSS=0.01935</a:t>
          </a:r>
          <a:endParaRPr lang="en-US" sz="1200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223837</xdr:colOff>
      <xdr:row>3</xdr:row>
      <xdr:rowOff>80962</xdr:rowOff>
    </xdr:from>
    <xdr:to>
      <xdr:col>19</xdr:col>
      <xdr:colOff>137437</xdr:colOff>
      <xdr:row>20</xdr:row>
      <xdr:rowOff>82462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D6942-B225-4218-8FDD-1D6C6CB43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18</xdr:col>
      <xdr:colOff>523200</xdr:colOff>
      <xdr:row>39</xdr:row>
      <xdr:rowOff>1500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EBB26-5994-433F-9304-FF50C8DA5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S25"/>
  <sheetViews>
    <sheetView workbookViewId="0">
      <selection activeCell="E6" sqref="E6:O11"/>
    </sheetView>
  </sheetViews>
  <sheetFormatPr defaultRowHeight="14.4"/>
  <sheetData>
    <row r="5" spans="3:19"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Q5" s="4">
        <v>13</v>
      </c>
      <c r="R5" s="4">
        <v>14</v>
      </c>
      <c r="S5" s="4">
        <v>15</v>
      </c>
    </row>
    <row r="6" spans="3:19">
      <c r="C6" s="19" t="s">
        <v>6</v>
      </c>
      <c r="D6" s="3" t="s">
        <v>2</v>
      </c>
      <c r="E6" s="4">
        <v>0.58002050178892295</v>
      </c>
      <c r="F6" s="4">
        <v>0.30825373259208</v>
      </c>
      <c r="G6" s="4">
        <v>0.39176023253648601</v>
      </c>
      <c r="H6" s="4">
        <v>0.35893589495674999</v>
      </c>
      <c r="I6" s="4">
        <v>0.25080114680075899</v>
      </c>
      <c r="J6" s="4">
        <v>0.36598744308749898</v>
      </c>
      <c r="K6" s="4">
        <v>0.81636020801804698</v>
      </c>
      <c r="L6" s="4">
        <v>0.439163467399451</v>
      </c>
      <c r="M6" s="4">
        <v>0.14685983240328801</v>
      </c>
      <c r="N6" s="4">
        <v>0.40674748060393001</v>
      </c>
      <c r="O6" s="4">
        <v>0.44937998363687298</v>
      </c>
      <c r="P6" s="4">
        <v>0.36012304892181402</v>
      </c>
      <c r="Q6" s="4">
        <v>0.32262285062710699</v>
      </c>
      <c r="R6" s="4">
        <v>0.335926236911469</v>
      </c>
      <c r="S6" s="4">
        <v>0.38037126496218499</v>
      </c>
    </row>
    <row r="7" spans="3:19">
      <c r="C7" s="19"/>
      <c r="D7" s="3" t="s">
        <v>3</v>
      </c>
      <c r="E7" s="4">
        <v>0.18315129029089999</v>
      </c>
      <c r="F7" s="4">
        <v>4.0149190624371903E-2</v>
      </c>
      <c r="G7" s="4">
        <v>2.4792343466476699E-2</v>
      </c>
      <c r="H7" s="5">
        <v>1.4863274495531801E-26</v>
      </c>
      <c r="I7" s="4">
        <v>5.8289974682222398E-2</v>
      </c>
      <c r="J7" s="4">
        <v>2.69450847543506E-2</v>
      </c>
      <c r="K7" s="4">
        <v>0.103267011494654</v>
      </c>
      <c r="L7" s="4">
        <v>8.5419317907189499E-2</v>
      </c>
      <c r="M7" s="5">
        <v>3.1286581482389101E-18</v>
      </c>
      <c r="N7" s="5">
        <v>3.9835090217145402E-16</v>
      </c>
      <c r="O7" s="4">
        <v>5.0484201081333301E-2</v>
      </c>
      <c r="P7" s="4">
        <v>9.0401433604203593E-2</v>
      </c>
      <c r="Q7" s="5">
        <v>3.73290321719916E-20</v>
      </c>
      <c r="R7" s="4">
        <v>3.4379184413903002E-2</v>
      </c>
      <c r="S7" s="4">
        <v>0.140491305141802</v>
      </c>
    </row>
    <row r="8" spans="3:19">
      <c r="C8" s="19"/>
      <c r="D8" s="3" t="s">
        <v>0</v>
      </c>
      <c r="E8" s="4">
        <v>5.9813806720995103E-3</v>
      </c>
      <c r="F8" s="4">
        <v>9.46922539546796E-3</v>
      </c>
      <c r="G8" s="4">
        <v>1.04603665519206E-4</v>
      </c>
      <c r="H8" s="4">
        <v>9.5640995436918202E-2</v>
      </c>
      <c r="I8" s="4">
        <v>3.3778065426204898E-4</v>
      </c>
      <c r="J8" s="4">
        <v>0.10134829712826</v>
      </c>
      <c r="K8" s="4">
        <v>1.7200188478962699E-3</v>
      </c>
      <c r="L8" s="4">
        <v>0.34561632713794399</v>
      </c>
      <c r="M8" s="4">
        <v>2.38073292321451E-3</v>
      </c>
      <c r="N8" s="4">
        <v>8.3257205005892202E-4</v>
      </c>
      <c r="O8" s="4">
        <v>1.1702919228899901E-3</v>
      </c>
      <c r="P8" s="4">
        <v>0.25254164590720202</v>
      </c>
      <c r="Q8" s="4">
        <v>4.5861564696633599E-2</v>
      </c>
      <c r="R8" s="4">
        <v>0.100656191990004</v>
      </c>
      <c r="S8" s="4">
        <v>2.1353949729027499E-2</v>
      </c>
    </row>
    <row r="9" spans="3:19">
      <c r="C9" s="19"/>
      <c r="D9" s="3" t="s">
        <v>1</v>
      </c>
      <c r="E9" s="4">
        <v>1.9704213125391401</v>
      </c>
      <c r="F9" s="4">
        <v>1.7312272443965699</v>
      </c>
      <c r="G9" s="4">
        <v>1.6049199611037801</v>
      </c>
      <c r="H9" s="4">
        <v>1.2826416344165801</v>
      </c>
      <c r="I9" s="4">
        <v>1.96084806347558</v>
      </c>
      <c r="J9" s="4">
        <v>1.7396190346067799</v>
      </c>
      <c r="K9" s="4">
        <v>4.4038234466822699</v>
      </c>
      <c r="L9" s="4">
        <v>2.7239123777371899</v>
      </c>
      <c r="M9" s="4">
        <v>1.41211425847268</v>
      </c>
      <c r="N9" s="4">
        <v>1.3163919356346501</v>
      </c>
      <c r="O9" s="4">
        <v>1.71557306129585</v>
      </c>
      <c r="P9" s="4">
        <v>1.84838238427885</v>
      </c>
      <c r="Q9" s="4">
        <v>1.3305012486484999</v>
      </c>
      <c r="R9" s="4">
        <v>1.2562037409261799</v>
      </c>
      <c r="S9" s="4">
        <v>2.09476464540684</v>
      </c>
    </row>
    <row r="10" spans="3:19">
      <c r="C10" s="19"/>
      <c r="D10" s="3" t="s">
        <v>4</v>
      </c>
      <c r="E10" s="4">
        <v>2.7826727815536301E-4</v>
      </c>
      <c r="F10" s="5">
        <v>6.4691236521420106E-5</v>
      </c>
      <c r="G10" s="4">
        <v>1.3680555278319201E-4</v>
      </c>
      <c r="H10" s="4">
        <v>4.4496490807253604E-3</v>
      </c>
      <c r="I10" s="4">
        <v>4.74905544008415E-3</v>
      </c>
      <c r="J10" s="4">
        <v>6.0904276586207099E-3</v>
      </c>
      <c r="K10" s="4">
        <v>2.3035492066370601E-2</v>
      </c>
      <c r="L10" s="4">
        <v>1.17919102818181E-3</v>
      </c>
      <c r="M10" s="4">
        <v>8.2424238660640497E-4</v>
      </c>
      <c r="N10" s="4">
        <v>2.5799585469262701E-3</v>
      </c>
      <c r="O10" s="4">
        <v>3.10747499861854E-4</v>
      </c>
      <c r="P10" s="4">
        <v>2.7185021678419498E-3</v>
      </c>
      <c r="Q10" s="4">
        <v>3.1673450204893301E-3</v>
      </c>
      <c r="R10" s="4">
        <v>2.00776598137426E-3</v>
      </c>
      <c r="S10" s="5">
        <v>2.7485624177544901E-5</v>
      </c>
    </row>
    <row r="11" spans="3:19">
      <c r="C11" s="19"/>
      <c r="D11" s="3" t="s">
        <v>5</v>
      </c>
      <c r="E11" s="4">
        <v>0.99838844455808495</v>
      </c>
      <c r="F11" s="4">
        <v>0.99939345957220005</v>
      </c>
      <c r="G11" s="4">
        <v>0.99949539218447103</v>
      </c>
      <c r="H11" s="4">
        <v>0.98634445727959297</v>
      </c>
      <c r="I11" s="4">
        <v>0.968633369008297</v>
      </c>
      <c r="J11" s="4">
        <v>0.98223306269945199</v>
      </c>
      <c r="K11" s="4">
        <v>0.97154725000286901</v>
      </c>
      <c r="L11" s="4">
        <v>0.99546849150981798</v>
      </c>
      <c r="M11" s="4">
        <v>0.98448496220805004</v>
      </c>
      <c r="N11" s="4">
        <v>0.98576715241061796</v>
      </c>
      <c r="O11" s="4">
        <v>0.99899297509463802</v>
      </c>
      <c r="P11" s="4">
        <v>0.98542963583170395</v>
      </c>
      <c r="Q11" s="4">
        <v>0.98691654288280395</v>
      </c>
      <c r="R11" s="4">
        <v>0.98975198332342196</v>
      </c>
      <c r="S11" s="4">
        <v>0.99945446268494997</v>
      </c>
    </row>
    <row r="12" spans="3:19">
      <c r="C12" s="19" t="s">
        <v>8</v>
      </c>
      <c r="D12" s="3" t="s">
        <v>2</v>
      </c>
      <c r="E12" s="4">
        <v>0.44788967212319403</v>
      </c>
      <c r="F12" s="4">
        <v>0.29615219157557399</v>
      </c>
      <c r="G12" s="4">
        <v>0.39237965557334997</v>
      </c>
      <c r="H12" s="4">
        <v>0.36279348554329599</v>
      </c>
      <c r="I12" s="4">
        <v>0.24695039071019501</v>
      </c>
      <c r="J12" s="4">
        <v>0.345558564769535</v>
      </c>
      <c r="K12" s="4">
        <v>0.80380943501760305</v>
      </c>
      <c r="L12" s="4">
        <v>0.43056154720891898</v>
      </c>
      <c r="M12" s="4">
        <v>0.16027300087691701</v>
      </c>
      <c r="N12" s="4">
        <v>0.42584324549491798</v>
      </c>
      <c r="O12" s="4">
        <v>0.45092403790110203</v>
      </c>
      <c r="P12" s="4">
        <v>0.348215736250295</v>
      </c>
      <c r="Q12" s="4">
        <v>0.34657753860070001</v>
      </c>
      <c r="R12" s="4">
        <v>0.33247150566227401</v>
      </c>
      <c r="S12" s="4">
        <v>0.37996564386294301</v>
      </c>
    </row>
    <row r="13" spans="3:19">
      <c r="C13" s="19"/>
      <c r="D13" s="3" t="s">
        <v>3</v>
      </c>
      <c r="E13" s="4">
        <v>0.181474983476997</v>
      </c>
      <c r="F13" s="4">
        <v>3.6569777868009599E-2</v>
      </c>
      <c r="G13" s="4">
        <v>3.0624286418718099E-2</v>
      </c>
      <c r="H13" s="4">
        <v>6.5396369471715796E-3</v>
      </c>
      <c r="I13" s="4">
        <v>4.4966470411541899E-2</v>
      </c>
      <c r="J13" s="4">
        <v>2.18705972155234E-2</v>
      </c>
      <c r="K13" s="4">
        <v>9.8576849705585098E-2</v>
      </c>
      <c r="L13" s="4">
        <v>7.7829504339303093E-2</v>
      </c>
      <c r="M13" s="4">
        <v>4.2290341840718199E-3</v>
      </c>
      <c r="N13" s="5">
        <v>1.97877613780891E-4</v>
      </c>
      <c r="O13" s="4">
        <v>5.9275382446938897E-2</v>
      </c>
      <c r="P13" s="4">
        <v>7.9202382993297904E-2</v>
      </c>
      <c r="Q13" s="4">
        <v>1.4540357036409201E-2</v>
      </c>
      <c r="R13" s="4">
        <v>1.7804329751923802E-2</v>
      </c>
      <c r="S13" s="4">
        <v>0.13604031683808601</v>
      </c>
    </row>
    <row r="14" spans="3:19">
      <c r="C14" s="19"/>
      <c r="D14" s="3" t="s">
        <v>0</v>
      </c>
      <c r="E14" s="4">
        <v>4.8277473197670898E-3</v>
      </c>
      <c r="F14" s="4">
        <v>1.13385803359401E-2</v>
      </c>
      <c r="G14" s="5">
        <v>9.6449655223549799E-5</v>
      </c>
      <c r="H14" s="4">
        <v>6.7286953209654596E-2</v>
      </c>
      <c r="I14" s="4">
        <v>5.0034316108535902E-4</v>
      </c>
      <c r="J14" s="4">
        <v>0.14519450582942001</v>
      </c>
      <c r="K14" s="4">
        <v>2.0654873148165799E-3</v>
      </c>
      <c r="L14" s="4">
        <v>0.50929038885710998</v>
      </c>
      <c r="M14" s="4">
        <v>1.01741933874974E-4</v>
      </c>
      <c r="N14" s="5">
        <v>3.9396731207214102E-7</v>
      </c>
      <c r="O14" s="4">
        <v>9.0962831453426604E-4</v>
      </c>
      <c r="P14" s="4">
        <v>0.37875746992854398</v>
      </c>
      <c r="Q14" s="4">
        <v>4.8658875882370199E-4</v>
      </c>
      <c r="R14" s="4">
        <v>0.15569760449383199</v>
      </c>
      <c r="S14" s="4">
        <v>2.6817970641968902E-2</v>
      </c>
    </row>
    <row r="15" spans="3:19">
      <c r="C15" s="19"/>
      <c r="D15" s="3" t="s">
        <v>1</v>
      </c>
      <c r="E15" s="4">
        <v>21.6727896746889</v>
      </c>
      <c r="F15" s="4">
        <v>2.7679217221244801</v>
      </c>
      <c r="G15" s="4">
        <v>1.5349430744930801</v>
      </c>
      <c r="H15" s="4">
        <v>0.99771210968728996</v>
      </c>
      <c r="I15" s="4">
        <v>3.7158227540493902</v>
      </c>
      <c r="J15" s="4">
        <v>73.198891685577394</v>
      </c>
      <c r="K15" s="4">
        <v>76.016578767953405</v>
      </c>
      <c r="L15" s="4">
        <v>59.379506892465301</v>
      </c>
      <c r="M15" s="4">
        <v>0.56128382941260202</v>
      </c>
      <c r="N15" s="4">
        <v>0.49461028821140302</v>
      </c>
      <c r="O15" s="4">
        <v>1.49556749193738</v>
      </c>
      <c r="P15" s="4">
        <v>10.087031762349101</v>
      </c>
      <c r="Q15" s="4">
        <v>0.49979820852940798</v>
      </c>
      <c r="R15" s="4">
        <v>2.24764878135715</v>
      </c>
      <c r="S15" s="4">
        <v>2.8531017898414102</v>
      </c>
    </row>
    <row r="16" spans="3:19">
      <c r="C16" s="19"/>
      <c r="D16" s="3" t="s">
        <v>7</v>
      </c>
      <c r="E16" s="4">
        <v>3.8751590058173399E-2</v>
      </c>
      <c r="F16" s="4">
        <v>0.226488073752521</v>
      </c>
      <c r="G16" s="4">
        <v>0.42305708222635002</v>
      </c>
      <c r="H16" s="4">
        <v>0.32790430582672497</v>
      </c>
      <c r="I16" s="4">
        <v>0.171972122463351</v>
      </c>
      <c r="J16" s="4">
        <v>7.8110703529307704E-3</v>
      </c>
      <c r="K16" s="4">
        <v>3.2380109779202901E-2</v>
      </c>
      <c r="L16" s="4">
        <v>1.89491835517459E-2</v>
      </c>
      <c r="M16" s="4">
        <v>2.1773578136267102</v>
      </c>
      <c r="N16" s="4">
        <v>9.9646960214287095</v>
      </c>
      <c r="O16" s="4">
        <v>0.57602681260997501</v>
      </c>
      <c r="P16" s="4">
        <v>5.9666715272568602E-2</v>
      </c>
      <c r="Q16" s="4">
        <v>2.9471875431043801</v>
      </c>
      <c r="R16" s="4">
        <v>9.0268003349715104E-2</v>
      </c>
      <c r="S16" s="4">
        <v>0.317171056306771</v>
      </c>
    </row>
    <row r="17" spans="3:19">
      <c r="C17" s="19"/>
      <c r="D17" s="3" t="s">
        <v>4</v>
      </c>
      <c r="E17" s="4">
        <v>1.66202154268341E-4</v>
      </c>
      <c r="F17" s="5">
        <v>4.9830042755182203E-5</v>
      </c>
      <c r="G17" s="4">
        <v>1.35705559727073E-4</v>
      </c>
      <c r="H17" s="4">
        <v>4.34925914466993E-3</v>
      </c>
      <c r="I17" s="4">
        <v>4.4418512189395801E-3</v>
      </c>
      <c r="J17" s="4">
        <v>3.0160939573119199E-3</v>
      </c>
      <c r="K17" s="4">
        <v>1.81273744447948E-2</v>
      </c>
      <c r="L17" s="4">
        <v>6.9397294747118002E-4</v>
      </c>
      <c r="M17" s="4">
        <v>2.6913565488497198E-4</v>
      </c>
      <c r="N17" s="4">
        <v>4.7037384726917599E-4</v>
      </c>
      <c r="O17" s="4">
        <v>2.6569722029399497E-4</v>
      </c>
      <c r="P17" s="4">
        <v>1.4070155310931601E-3</v>
      </c>
      <c r="Q17" s="4">
        <v>1.3680066809798001E-3</v>
      </c>
      <c r="R17" s="4">
        <v>1.87540377138423E-3</v>
      </c>
      <c r="S17" s="5">
        <v>1.27666405977846E-5</v>
      </c>
    </row>
    <row r="18" spans="3:19">
      <c r="C18" s="19"/>
      <c r="D18" s="3" t="s">
        <v>5</v>
      </c>
      <c r="E18" s="4">
        <v>0.999037457842889</v>
      </c>
      <c r="F18" s="4">
        <v>0.99953279706687903</v>
      </c>
      <c r="G18" s="4">
        <v>0.99949944951315295</v>
      </c>
      <c r="H18" s="4">
        <v>0.98665254428502502</v>
      </c>
      <c r="I18" s="4">
        <v>0.97066239595171899</v>
      </c>
      <c r="J18" s="4">
        <v>0.99120147956173899</v>
      </c>
      <c r="K18" s="4">
        <v>0.97760960991429802</v>
      </c>
      <c r="L18" s="4">
        <v>0.99733313413326097</v>
      </c>
      <c r="M18" s="4">
        <v>0.99493395398664997</v>
      </c>
      <c r="N18" s="4">
        <v>0.99740509037007996</v>
      </c>
      <c r="O18" s="4">
        <v>0.99913896743098396</v>
      </c>
      <c r="P18" s="4">
        <v>0.99245881466603703</v>
      </c>
      <c r="Q18" s="4">
        <v>0.99434912943463505</v>
      </c>
      <c r="R18" s="4">
        <v>0.99042758503592698</v>
      </c>
      <c r="S18" s="4">
        <v>0.99974660648821601</v>
      </c>
    </row>
    <row r="19" spans="3:19">
      <c r="C19" s="19" t="s">
        <v>9</v>
      </c>
      <c r="D19" s="3" t="s">
        <v>2</v>
      </c>
      <c r="E19" s="4">
        <v>0.449483018814608</v>
      </c>
      <c r="F19" s="4">
        <v>0.30361687582803698</v>
      </c>
      <c r="G19" s="4">
        <v>0.39890252607738802</v>
      </c>
      <c r="H19" s="4">
        <v>0.36596935032571798</v>
      </c>
      <c r="I19" s="4">
        <v>0.25711885823011599</v>
      </c>
      <c r="J19" s="4">
        <v>0.34594968964475797</v>
      </c>
      <c r="K19" s="4">
        <v>0.80444535793335104</v>
      </c>
      <c r="L19" s="4">
        <v>0.44084691816832899</v>
      </c>
      <c r="M19" s="4">
        <v>0.16040084401163399</v>
      </c>
      <c r="N19" s="4">
        <v>0.42496194936807202</v>
      </c>
      <c r="O19" s="4">
        <v>0.44992631763993901</v>
      </c>
      <c r="P19" s="4">
        <v>0.357162161406189</v>
      </c>
      <c r="Q19" s="4">
        <v>0.341330688620963</v>
      </c>
      <c r="R19" s="4">
        <v>0.33603031080189499</v>
      </c>
      <c r="S19" s="4">
        <v>0.37958394622841501</v>
      </c>
    </row>
    <row r="20" spans="3:19">
      <c r="C20" s="19"/>
      <c r="D20" s="3" t="s">
        <v>0</v>
      </c>
      <c r="E20" s="4">
        <v>239.602929146485</v>
      </c>
      <c r="F20" s="4">
        <v>109.43294516968599</v>
      </c>
      <c r="G20" s="4">
        <v>9710.9286089533198</v>
      </c>
      <c r="H20" s="4">
        <v>28.788878029921801</v>
      </c>
      <c r="I20" s="4">
        <v>3391.1978656849301</v>
      </c>
      <c r="J20" s="4">
        <v>10.739065998251</v>
      </c>
      <c r="K20" s="4">
        <v>572.68292901627206</v>
      </c>
      <c r="L20" s="4">
        <v>2.3227723423900701</v>
      </c>
      <c r="M20" s="4">
        <v>1594.3251657549399</v>
      </c>
      <c r="N20" s="4">
        <v>36178.395416017403</v>
      </c>
      <c r="O20" s="4">
        <v>862.17767138949102</v>
      </c>
      <c r="P20" s="4">
        <v>3.83187390309718</v>
      </c>
      <c r="Q20" s="4">
        <v>176.47800900450201</v>
      </c>
      <c r="R20" s="4">
        <v>16.588884372093101</v>
      </c>
      <c r="S20" s="4">
        <v>35.443229357371798</v>
      </c>
    </row>
    <row r="21" spans="3:19">
      <c r="C21" s="19"/>
      <c r="D21" s="3" t="s">
        <v>1</v>
      </c>
      <c r="E21" s="4">
        <v>8.2245077114437404</v>
      </c>
      <c r="F21" s="4">
        <v>1.8231599840853401</v>
      </c>
      <c r="G21" s="4">
        <v>3.40856212262777</v>
      </c>
      <c r="H21" s="4">
        <v>0.78466725210866795</v>
      </c>
      <c r="I21" s="4">
        <v>27.929435546942798</v>
      </c>
      <c r="J21" s="4">
        <v>4.5758392405411596</v>
      </c>
      <c r="K21" s="4">
        <v>62.1719148139696</v>
      </c>
      <c r="L21" s="4">
        <v>8.4100987318636804</v>
      </c>
      <c r="M21" s="4">
        <v>2.2505653406526598</v>
      </c>
      <c r="N21" s="4">
        <v>0.51683334885211796</v>
      </c>
      <c r="O21" s="4">
        <v>1.5969660574354101</v>
      </c>
      <c r="P21" s="4">
        <v>8.6777644194309893</v>
      </c>
      <c r="Q21" s="4">
        <v>1.1684433348680201</v>
      </c>
      <c r="R21" s="4">
        <v>1.0321877490253699</v>
      </c>
      <c r="S21" s="4">
        <v>3.21030444968462</v>
      </c>
    </row>
    <row r="22" spans="3:19">
      <c r="C22" s="19"/>
      <c r="D22" s="3" t="s">
        <v>7</v>
      </c>
      <c r="E22" s="4">
        <v>0.22571836712083501</v>
      </c>
      <c r="F22" s="4">
        <v>0.84327816527021704</v>
      </c>
      <c r="G22" s="4">
        <v>0.21654811590317799</v>
      </c>
      <c r="H22" s="4">
        <v>1.2661985207706501</v>
      </c>
      <c r="I22" s="4">
        <v>0.108222143576994</v>
      </c>
      <c r="J22" s="4">
        <v>0.58505788175700202</v>
      </c>
      <c r="K22" s="4">
        <v>0.34783942259016198</v>
      </c>
      <c r="L22" s="4">
        <v>0.39310413268762301</v>
      </c>
      <c r="M22" s="4">
        <v>0.43856972708372699</v>
      </c>
      <c r="N22" s="4">
        <v>3.60566479672777</v>
      </c>
      <c r="O22" s="4">
        <v>0.92579966597521501</v>
      </c>
      <c r="P22" s="4">
        <v>0.23157904748882799</v>
      </c>
      <c r="Q22" s="4">
        <v>0.86437177968732903</v>
      </c>
      <c r="R22" s="4">
        <v>0.67229631372589305</v>
      </c>
      <c r="S22" s="4">
        <v>0.39785747181362202</v>
      </c>
    </row>
    <row r="23" spans="3:19">
      <c r="C23" s="19"/>
      <c r="D23" s="3" t="s">
        <v>10</v>
      </c>
      <c r="E23" s="4">
        <v>870057.16675807198</v>
      </c>
      <c r="F23" s="4">
        <v>961981.49029546406</v>
      </c>
      <c r="G23" s="4">
        <v>6703.35054508142</v>
      </c>
      <c r="H23" s="4">
        <v>399081.80602530699</v>
      </c>
      <c r="I23" s="4">
        <v>1225.7395130441901</v>
      </c>
      <c r="J23" s="4">
        <v>1029.3907664626199</v>
      </c>
      <c r="K23" s="4">
        <v>74343.677247198095</v>
      </c>
      <c r="L23" s="4">
        <v>1.8247589596432301</v>
      </c>
      <c r="M23" s="4">
        <v>22.973994023967499</v>
      </c>
      <c r="N23" s="4">
        <v>69329.045272328396</v>
      </c>
      <c r="O23" s="4">
        <v>130524.649811991</v>
      </c>
      <c r="P23" s="4">
        <v>1.93394691039218</v>
      </c>
      <c r="Q23" s="4">
        <v>1.33736785178615</v>
      </c>
      <c r="R23" s="4">
        <v>854359.99999883899</v>
      </c>
      <c r="S23" s="4">
        <v>923949.999996025</v>
      </c>
    </row>
    <row r="24" spans="3:19">
      <c r="C24" s="19"/>
      <c r="D24" s="3" t="s">
        <v>4</v>
      </c>
      <c r="E24" s="4">
        <v>1.3722642238286199E-3</v>
      </c>
      <c r="F24" s="5">
        <v>9.3033743947779304E-5</v>
      </c>
      <c r="G24" s="4">
        <v>2.27248494563978E-4</v>
      </c>
      <c r="H24" s="4">
        <v>4.3376122400096504E-3</v>
      </c>
      <c r="I24" s="4">
        <v>3.8270054205119799E-3</v>
      </c>
      <c r="J24" s="4">
        <v>3.60500334277114E-4</v>
      </c>
      <c r="K24" s="4">
        <v>4.3325011040638399E-3</v>
      </c>
      <c r="L24" s="4">
        <v>1.3657299392636301E-4</v>
      </c>
      <c r="M24" s="4">
        <v>1.5699639961583899E-4</v>
      </c>
      <c r="N24" s="4">
        <v>4.7630993959555702E-4</v>
      </c>
      <c r="O24" s="4">
        <v>4.7062435490298498E-4</v>
      </c>
      <c r="P24" s="4">
        <v>2.4362153334763401E-4</v>
      </c>
      <c r="Q24" s="4">
        <v>1.2774236001273499E-3</v>
      </c>
      <c r="R24" s="4">
        <v>1.9823033261955401E-3</v>
      </c>
      <c r="S24" s="5">
        <v>5.6760046446382797E-5</v>
      </c>
    </row>
    <row r="25" spans="3:19">
      <c r="C25" s="19"/>
      <c r="D25" s="3" t="s">
        <v>5</v>
      </c>
      <c r="E25" s="4">
        <v>0.99205267722343904</v>
      </c>
      <c r="F25" s="4">
        <v>0.99912772224047397</v>
      </c>
      <c r="G25" s="4">
        <v>0.99916179304062402</v>
      </c>
      <c r="H25" s="4">
        <v>0.98668828750909998</v>
      </c>
      <c r="I25" s="4">
        <v>0.97472333849479698</v>
      </c>
      <c r="J25" s="4">
        <v>0.99894835187363795</v>
      </c>
      <c r="K25" s="4">
        <v>0.99464862437402901</v>
      </c>
      <c r="L25" s="4">
        <v>0.99947516418738203</v>
      </c>
      <c r="M25" s="4">
        <v>0.99704479518061595</v>
      </c>
      <c r="N25" s="4">
        <v>0.99737234275192199</v>
      </c>
      <c r="O25" s="4">
        <v>0.99847486963960197</v>
      </c>
      <c r="P25" s="4">
        <v>0.99869426094188796</v>
      </c>
      <c r="Q25" s="4">
        <v>0.99472330397078801</v>
      </c>
      <c r="R25" s="4">
        <v>0.98988194952332897</v>
      </c>
      <c r="S25" s="4">
        <v>0.99887342113315503</v>
      </c>
    </row>
  </sheetData>
  <mergeCells count="3">
    <mergeCell ref="C6:C11"/>
    <mergeCell ref="C12:C18"/>
    <mergeCell ref="C19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D5BF-FEAC-450D-A61C-0034BCF3BD70}">
  <dimension ref="C2:W270"/>
  <sheetViews>
    <sheetView topLeftCell="B4" workbookViewId="0">
      <selection activeCell="W3" sqref="W3:W16"/>
    </sheetView>
  </sheetViews>
  <sheetFormatPr defaultRowHeight="14.4"/>
  <sheetData>
    <row r="2" spans="3:23"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P2" s="3" t="s">
        <v>2</v>
      </c>
      <c r="Q2" s="3" t="s">
        <v>3</v>
      </c>
      <c r="R2" s="3" t="s">
        <v>0</v>
      </c>
      <c r="S2" s="3" t="s">
        <v>1</v>
      </c>
      <c r="T2" s="3" t="s">
        <v>34</v>
      </c>
      <c r="U2" s="3" t="s">
        <v>4</v>
      </c>
      <c r="V2" s="3" t="s">
        <v>5</v>
      </c>
      <c r="W2" s="8" t="s">
        <v>35</v>
      </c>
    </row>
    <row r="3" spans="3:23">
      <c r="C3">
        <v>1</v>
      </c>
      <c r="D3" s="2">
        <v>181.65997883753201</v>
      </c>
      <c r="E3" s="2">
        <v>0.44799999999999901</v>
      </c>
      <c r="F3">
        <f>VLOOKUP(C3,$N$3:$S$17,3,FALSE)</f>
        <v>0.58002050178892295</v>
      </c>
      <c r="G3">
        <f>VLOOKUP(C3,$N$3:$S$17,4,FALSE)</f>
        <v>0.18315129029089999</v>
      </c>
      <c r="H3">
        <f>VLOOKUP(C3,$N$3:$S$17,5,FALSE)</f>
        <v>5.9813806720995103E-3</v>
      </c>
      <c r="I3">
        <f>VLOOKUP(C3,$N$3:$S$17,6,FALSE)</f>
        <v>1.9704213125391401</v>
      </c>
      <c r="J3">
        <f>1-1/I3</f>
        <v>0.49249432411418048</v>
      </c>
      <c r="K3">
        <f>(G3+(F3-G3)/((1+(H3*D3)^I3)^J3))</f>
        <v>0.45365917772369008</v>
      </c>
      <c r="N3" s="4">
        <v>1</v>
      </c>
      <c r="O3" s="4"/>
      <c r="P3" s="4">
        <v>0.58002050178892295</v>
      </c>
      <c r="Q3" s="4">
        <v>0.18315129029089999</v>
      </c>
      <c r="R3" s="4">
        <v>5.9813806720995103E-3</v>
      </c>
      <c r="S3" s="4">
        <v>1.9704213125391401</v>
      </c>
      <c r="T3" s="4">
        <f>1-1/S3</f>
        <v>0.49249432411418048</v>
      </c>
      <c r="U3" s="4">
        <v>2.7826727815536301E-4</v>
      </c>
      <c r="V3" s="4">
        <v>0.99838844455808495</v>
      </c>
      <c r="W3">
        <f>10^((1-(1+1/T3)^T3)*(1+T3)/(S3*T3*LN(10)))/(R3*T3^(1/S3))</f>
        <v>78.363768727376396</v>
      </c>
    </row>
    <row r="4" spans="3:23">
      <c r="C4">
        <v>1</v>
      </c>
      <c r="D4" s="2">
        <v>192.287307060877</v>
      </c>
      <c r="E4" s="2">
        <v>0.44499999999999901</v>
      </c>
      <c r="F4">
        <f t="shared" ref="F4:F67" si="0">VLOOKUP(C4,$N$3:$S$17,3,FALSE)</f>
        <v>0.58002050178892295</v>
      </c>
      <c r="G4">
        <f t="shared" ref="G4:G67" si="1">VLOOKUP(C4,$N$3:$S$17,4,FALSE)</f>
        <v>0.18315129029089999</v>
      </c>
      <c r="H4">
        <f t="shared" ref="H4:H67" si="2">VLOOKUP(C4,$N$3:$S$17,5,FALSE)</f>
        <v>5.9813806720995103E-3</v>
      </c>
      <c r="I4">
        <f t="shared" ref="I4:I67" si="3">VLOOKUP(C4,$N$3:$S$17,6,FALSE)</f>
        <v>1.9704213125391401</v>
      </c>
      <c r="J4">
        <f t="shared" ref="J4:J67" si="4">1-1/I4</f>
        <v>0.49249432411418048</v>
      </c>
      <c r="K4">
        <f t="shared" ref="K4:K67" si="5">(G4+(F4-G4)/((1+(H4*D4)^I4)^J4))</f>
        <v>0.44550633969962622</v>
      </c>
      <c r="N4" s="4">
        <v>2</v>
      </c>
      <c r="O4" s="4"/>
      <c r="P4" s="4">
        <v>0.30825373259208</v>
      </c>
      <c r="Q4" s="4">
        <v>4.0149190624371903E-2</v>
      </c>
      <c r="R4" s="4">
        <v>9.46922539546796E-3</v>
      </c>
      <c r="S4" s="4">
        <v>1.7312272443965699</v>
      </c>
      <c r="T4" s="4">
        <f t="shared" ref="T4:T17" si="6">1-1/S4</f>
        <v>0.4223750791603581</v>
      </c>
      <c r="U4" s="5">
        <v>6.4691236521420106E-5</v>
      </c>
      <c r="V4" s="4">
        <v>0.99939345957220005</v>
      </c>
      <c r="W4">
        <f t="shared" ref="W4:W17" si="7">10^((1-(1+1/T4)^T4)*(1+T4)/(S4*T4*LN(10)))/(R4*T4^(1/S4))</f>
        <v>47.190849581634986</v>
      </c>
    </row>
    <row r="5" spans="3:23">
      <c r="C5">
        <v>1</v>
      </c>
      <c r="D5" s="2">
        <v>209.40529274115201</v>
      </c>
      <c r="E5" s="2">
        <v>0.439999999999999</v>
      </c>
      <c r="F5">
        <f t="shared" si="0"/>
        <v>0.58002050178892295</v>
      </c>
      <c r="G5">
        <f t="shared" si="1"/>
        <v>0.18315129029089999</v>
      </c>
      <c r="H5">
        <f t="shared" si="2"/>
        <v>5.9813806720995103E-3</v>
      </c>
      <c r="I5">
        <f t="shared" si="3"/>
        <v>1.9704213125391401</v>
      </c>
      <c r="J5">
        <f t="shared" si="4"/>
        <v>0.49249432411418048</v>
      </c>
      <c r="K5">
        <f t="shared" si="5"/>
        <v>0.43302653329549967</v>
      </c>
      <c r="N5" s="4">
        <v>3</v>
      </c>
      <c r="O5" s="4"/>
      <c r="P5" s="4">
        <v>0.39176023253648601</v>
      </c>
      <c r="Q5" s="4">
        <v>2.4792343466476699E-2</v>
      </c>
      <c r="R5" s="4">
        <v>1.04603665519206E-4</v>
      </c>
      <c r="S5" s="4">
        <v>1.6049199611037801</v>
      </c>
      <c r="T5" s="4">
        <f t="shared" si="6"/>
        <v>0.37691596825037166</v>
      </c>
      <c r="U5" s="4">
        <v>1.3680555278319201E-4</v>
      </c>
      <c r="V5" s="4">
        <v>0.99949539218447103</v>
      </c>
      <c r="W5">
        <f t="shared" si="7"/>
        <v>4189.0971530969846</v>
      </c>
    </row>
    <row r="6" spans="3:23">
      <c r="C6">
        <v>1</v>
      </c>
      <c r="D6" s="2">
        <v>234.62288481422601</v>
      </c>
      <c r="E6" s="2">
        <v>0.42099999999999899</v>
      </c>
      <c r="F6">
        <f t="shared" si="0"/>
        <v>0.58002050178892295</v>
      </c>
      <c r="G6">
        <f t="shared" si="1"/>
        <v>0.18315129029089999</v>
      </c>
      <c r="H6">
        <f t="shared" si="2"/>
        <v>5.9813806720995103E-3</v>
      </c>
      <c r="I6">
        <f t="shared" si="3"/>
        <v>1.9704213125391401</v>
      </c>
      <c r="J6">
        <f t="shared" si="4"/>
        <v>0.49249432411418048</v>
      </c>
      <c r="K6">
        <f t="shared" si="5"/>
        <v>0.41610900616023516</v>
      </c>
      <c r="N6" s="4">
        <v>4</v>
      </c>
      <c r="O6" s="4"/>
      <c r="P6" s="4">
        <v>0.35893589495674999</v>
      </c>
      <c r="Q6" s="5">
        <v>1.4863274495531801E-26</v>
      </c>
      <c r="R6" s="4">
        <v>9.5640995436918202E-2</v>
      </c>
      <c r="S6" s="4">
        <v>1.2826416344165801</v>
      </c>
      <c r="T6" s="4">
        <f t="shared" si="6"/>
        <v>0.22035900506624506</v>
      </c>
      <c r="U6" s="4">
        <v>4.4496490807253604E-3</v>
      </c>
      <c r="V6" s="4">
        <v>0.98634445727959297</v>
      </c>
      <c r="W6">
        <f t="shared" si="7"/>
        <v>4.7028229024281227</v>
      </c>
    </row>
    <row r="7" spans="3:23">
      <c r="C7">
        <v>1</v>
      </c>
      <c r="D7" s="2">
        <v>286.27941656659499</v>
      </c>
      <c r="E7" s="2">
        <v>0.38199999999999901</v>
      </c>
      <c r="F7">
        <f t="shared" si="0"/>
        <v>0.58002050178892295</v>
      </c>
      <c r="G7">
        <f t="shared" si="1"/>
        <v>0.18315129029089999</v>
      </c>
      <c r="H7">
        <f t="shared" si="2"/>
        <v>5.9813806720995103E-3</v>
      </c>
      <c r="I7">
        <f t="shared" si="3"/>
        <v>1.9704213125391401</v>
      </c>
      <c r="J7">
        <f t="shared" si="4"/>
        <v>0.49249432411418048</v>
      </c>
      <c r="K7">
        <f t="shared" si="5"/>
        <v>0.38654094828291102</v>
      </c>
      <c r="N7" s="4">
        <v>5</v>
      </c>
      <c r="O7" s="4"/>
      <c r="P7" s="4">
        <v>0.25080114680075899</v>
      </c>
      <c r="Q7" s="4">
        <v>5.8289974682222398E-2</v>
      </c>
      <c r="R7" s="4">
        <v>3.3778065426204898E-4</v>
      </c>
      <c r="S7" s="4">
        <v>1.96084806347558</v>
      </c>
      <c r="T7" s="4">
        <f t="shared" si="6"/>
        <v>0.49001658077091814</v>
      </c>
      <c r="U7" s="4">
        <v>4.74905544008415E-3</v>
      </c>
      <c r="V7" s="4">
        <v>0.968633369008297</v>
      </c>
      <c r="W7">
        <f t="shared" si="7"/>
        <v>1384.8636535521671</v>
      </c>
    </row>
    <row r="8" spans="3:23">
      <c r="C8">
        <v>1</v>
      </c>
      <c r="D8" s="2">
        <v>359.381366380462</v>
      </c>
      <c r="E8" s="2">
        <v>0.35199999999999898</v>
      </c>
      <c r="F8">
        <f t="shared" si="0"/>
        <v>0.58002050178892295</v>
      </c>
      <c r="G8">
        <f t="shared" si="1"/>
        <v>0.18315129029089999</v>
      </c>
      <c r="H8">
        <f t="shared" si="2"/>
        <v>5.9813806720995103E-3</v>
      </c>
      <c r="I8">
        <f t="shared" si="3"/>
        <v>1.9704213125391401</v>
      </c>
      <c r="J8">
        <f t="shared" si="4"/>
        <v>0.49249432411418048</v>
      </c>
      <c r="K8">
        <f t="shared" si="5"/>
        <v>0.35429049211280961</v>
      </c>
      <c r="N8" s="4">
        <v>6</v>
      </c>
      <c r="O8" s="4"/>
      <c r="P8" s="4">
        <v>0.36598744308749898</v>
      </c>
      <c r="Q8" s="4">
        <v>2.69450847543506E-2</v>
      </c>
      <c r="R8" s="4">
        <v>0.10134829712826</v>
      </c>
      <c r="S8" s="4">
        <v>1.7396190346067799</v>
      </c>
      <c r="T8" s="4">
        <f t="shared" si="6"/>
        <v>0.42516149794484281</v>
      </c>
      <c r="U8" s="4">
        <v>6.0904276586207099E-3</v>
      </c>
      <c r="V8" s="4">
        <v>0.98223306269945199</v>
      </c>
      <c r="W8">
        <f t="shared" si="7"/>
        <v>4.4158241078279685</v>
      </c>
    </row>
    <row r="9" spans="3:23">
      <c r="C9">
        <v>1</v>
      </c>
      <c r="D9" s="2">
        <v>1028.8348789230399</v>
      </c>
      <c r="E9" s="2">
        <v>0.250999999999999</v>
      </c>
      <c r="F9">
        <f t="shared" si="0"/>
        <v>0.58002050178892295</v>
      </c>
      <c r="G9">
        <f t="shared" si="1"/>
        <v>0.18315129029089999</v>
      </c>
      <c r="H9">
        <f t="shared" si="2"/>
        <v>5.9813806720995103E-3</v>
      </c>
      <c r="I9">
        <f t="shared" si="3"/>
        <v>1.9704213125391401</v>
      </c>
      <c r="J9">
        <f t="shared" si="4"/>
        <v>0.49249432411418048</v>
      </c>
      <c r="K9">
        <f t="shared" si="5"/>
        <v>0.25028859827165972</v>
      </c>
      <c r="N9" s="4">
        <v>7</v>
      </c>
      <c r="O9" s="4"/>
      <c r="P9" s="4">
        <v>0.81636020801804698</v>
      </c>
      <c r="Q9" s="4">
        <v>0.103267011494654</v>
      </c>
      <c r="R9" s="4">
        <v>1.7200188478962699E-3</v>
      </c>
      <c r="S9" s="4">
        <v>4.4038234466822699</v>
      </c>
      <c r="T9" s="4">
        <f t="shared" si="6"/>
        <v>0.77292459334322883</v>
      </c>
      <c r="U9" s="4">
        <v>2.3035492066370601E-2</v>
      </c>
      <c r="V9" s="4">
        <v>0.97154725000286901</v>
      </c>
      <c r="W9">
        <f t="shared" si="7"/>
        <v>385.79228837233421</v>
      </c>
    </row>
    <row r="10" spans="3:23">
      <c r="C10">
        <v>1</v>
      </c>
      <c r="D10" s="2">
        <v>1978.31888278415</v>
      </c>
      <c r="E10" s="2">
        <v>0.220999999999999</v>
      </c>
      <c r="F10">
        <f t="shared" si="0"/>
        <v>0.58002050178892295</v>
      </c>
      <c r="G10">
        <f t="shared" si="1"/>
        <v>0.18315129029089999</v>
      </c>
      <c r="H10">
        <f t="shared" si="2"/>
        <v>5.9813806720995103E-3</v>
      </c>
      <c r="I10">
        <f t="shared" si="3"/>
        <v>1.9704213125391401</v>
      </c>
      <c r="J10">
        <f t="shared" si="4"/>
        <v>0.49249432411418048</v>
      </c>
      <c r="K10">
        <f t="shared" si="5"/>
        <v>0.2190975261475121</v>
      </c>
      <c r="N10" s="4">
        <v>8</v>
      </c>
      <c r="O10" s="4"/>
      <c r="P10" s="4">
        <v>0.439163467399451</v>
      </c>
      <c r="Q10" s="4">
        <v>8.5419317907189499E-2</v>
      </c>
      <c r="R10" s="4">
        <v>0.34561632713794399</v>
      </c>
      <c r="S10" s="4">
        <v>2.7239123777371899</v>
      </c>
      <c r="T10" s="4">
        <f t="shared" si="6"/>
        <v>0.63288099566891332</v>
      </c>
      <c r="U10" s="4">
        <v>1.17919102818181E-3</v>
      </c>
      <c r="V10" s="4">
        <v>0.99546849150981798</v>
      </c>
      <c r="W10">
        <f t="shared" si="7"/>
        <v>1.571316630213665</v>
      </c>
    </row>
    <row r="11" spans="3:23">
      <c r="C11">
        <v>1</v>
      </c>
      <c r="D11" s="2">
        <v>12553.517493174701</v>
      </c>
      <c r="E11" s="2">
        <v>0.180999999999999</v>
      </c>
      <c r="F11">
        <f t="shared" si="0"/>
        <v>0.58002050178892295</v>
      </c>
      <c r="G11">
        <f t="shared" si="1"/>
        <v>0.18315129029089999</v>
      </c>
      <c r="H11">
        <f t="shared" si="2"/>
        <v>5.9813806720995103E-3</v>
      </c>
      <c r="I11">
        <f t="shared" si="3"/>
        <v>1.9704213125391401</v>
      </c>
      <c r="J11">
        <f t="shared" si="4"/>
        <v>0.49249432411418048</v>
      </c>
      <c r="K11">
        <f t="shared" si="5"/>
        <v>0.18915630725820889</v>
      </c>
      <c r="N11" s="4">
        <v>9</v>
      </c>
      <c r="O11" s="4"/>
      <c r="P11" s="4">
        <v>0.14685983240328801</v>
      </c>
      <c r="Q11" s="5">
        <v>3.1286581482389101E-18</v>
      </c>
      <c r="R11" s="4">
        <v>2.38073292321451E-3</v>
      </c>
      <c r="S11" s="4">
        <v>1.41211425847268</v>
      </c>
      <c r="T11" s="4">
        <f t="shared" si="6"/>
        <v>0.29184200640988933</v>
      </c>
      <c r="U11" s="4">
        <v>8.2424238660640497E-4</v>
      </c>
      <c r="V11" s="4">
        <v>0.98448496220805004</v>
      </c>
      <c r="W11">
        <f t="shared" si="7"/>
        <v>182.7868825873492</v>
      </c>
    </row>
    <row r="12" spans="3:23">
      <c r="C12">
        <v>1</v>
      </c>
      <c r="D12" s="2">
        <v>22165.575534665499</v>
      </c>
      <c r="E12" s="2">
        <v>0.189999999999999</v>
      </c>
      <c r="F12">
        <f t="shared" si="0"/>
        <v>0.58002050178892295</v>
      </c>
      <c r="G12">
        <f t="shared" si="1"/>
        <v>0.18315129029089999</v>
      </c>
      <c r="H12">
        <f t="shared" si="2"/>
        <v>5.9813806720995103E-3</v>
      </c>
      <c r="I12">
        <f t="shared" si="3"/>
        <v>1.9704213125391401</v>
      </c>
      <c r="J12">
        <f t="shared" si="4"/>
        <v>0.49249432411418048</v>
      </c>
      <c r="K12">
        <f t="shared" si="5"/>
        <v>0.18661015104619824</v>
      </c>
      <c r="N12" s="4">
        <v>10</v>
      </c>
      <c r="O12" s="4"/>
      <c r="P12" s="4">
        <v>0.40674748060393001</v>
      </c>
      <c r="Q12" s="5">
        <v>3.9835090217145402E-16</v>
      </c>
      <c r="R12" s="4">
        <v>8.3257205005892202E-4</v>
      </c>
      <c r="S12" s="4">
        <v>1.3163919356346501</v>
      </c>
      <c r="T12" s="4">
        <f t="shared" si="6"/>
        <v>0.24034782276458821</v>
      </c>
      <c r="U12" s="4">
        <v>2.5799585469262701E-3</v>
      </c>
      <c r="V12" s="4">
        <v>0.98576715241061796</v>
      </c>
      <c r="W12">
        <f t="shared" si="7"/>
        <v>532.94628751498647</v>
      </c>
    </row>
    <row r="13" spans="3:23">
      <c r="C13">
        <v>1</v>
      </c>
      <c r="D13" s="2">
        <v>28627.941656659299</v>
      </c>
      <c r="E13" s="2">
        <v>0.189999999999999</v>
      </c>
      <c r="F13">
        <f t="shared" si="0"/>
        <v>0.58002050178892295</v>
      </c>
      <c r="G13">
        <f t="shared" si="1"/>
        <v>0.18315129029089999</v>
      </c>
      <c r="H13">
        <f t="shared" si="2"/>
        <v>5.9813806720995103E-3</v>
      </c>
      <c r="I13">
        <f t="shared" si="3"/>
        <v>1.9704213125391401</v>
      </c>
      <c r="J13">
        <f t="shared" si="4"/>
        <v>0.49249432411418048</v>
      </c>
      <c r="K13">
        <f t="shared" si="5"/>
        <v>0.18584973830470963</v>
      </c>
      <c r="N13" s="4">
        <v>11</v>
      </c>
      <c r="O13" s="4"/>
      <c r="P13" s="4">
        <v>0.44937998363687298</v>
      </c>
      <c r="Q13" s="4">
        <v>5.0484201081333301E-2</v>
      </c>
      <c r="R13" s="4">
        <v>1.1702919228899901E-3</v>
      </c>
      <c r="S13" s="4">
        <v>1.71557306129585</v>
      </c>
      <c r="T13" s="4">
        <f t="shared" si="6"/>
        <v>0.41710439353445272</v>
      </c>
      <c r="U13" s="4">
        <v>3.10747499861854E-4</v>
      </c>
      <c r="V13" s="4">
        <v>0.99899297509463802</v>
      </c>
      <c r="W13">
        <f t="shared" si="7"/>
        <v>380.7834600688638</v>
      </c>
    </row>
    <row r="14" spans="3:23">
      <c r="C14">
        <v>1</v>
      </c>
      <c r="D14" s="2">
        <v>31176.485826448399</v>
      </c>
      <c r="E14" s="2">
        <v>0.190999999999999</v>
      </c>
      <c r="F14">
        <f t="shared" si="0"/>
        <v>0.58002050178892295</v>
      </c>
      <c r="G14">
        <f t="shared" si="1"/>
        <v>0.18315129029089999</v>
      </c>
      <c r="H14">
        <f t="shared" si="2"/>
        <v>5.9813806720995103E-3</v>
      </c>
      <c r="I14">
        <f t="shared" si="3"/>
        <v>1.9704213125391401</v>
      </c>
      <c r="J14">
        <f t="shared" si="4"/>
        <v>0.49249432411418048</v>
      </c>
      <c r="K14">
        <f t="shared" si="5"/>
        <v>0.18563541754300131</v>
      </c>
      <c r="N14" s="4">
        <v>12</v>
      </c>
      <c r="O14" s="4"/>
      <c r="P14" s="4">
        <v>0.36012304892181402</v>
      </c>
      <c r="Q14" s="4">
        <v>9.0401433604203593E-2</v>
      </c>
      <c r="R14" s="4">
        <v>0.25254164590720202</v>
      </c>
      <c r="S14" s="4">
        <v>1.84838238427885</v>
      </c>
      <c r="T14" s="4">
        <f t="shared" si="6"/>
        <v>0.45898640427145598</v>
      </c>
      <c r="U14" s="4">
        <v>2.7185021678419498E-3</v>
      </c>
      <c r="V14" s="4">
        <v>0.98542963583170395</v>
      </c>
      <c r="W14">
        <f t="shared" si="7"/>
        <v>1.809685766682348</v>
      </c>
    </row>
    <row r="15" spans="3:23">
      <c r="C15">
        <v>1</v>
      </c>
      <c r="D15" s="2">
        <v>75256.3602326158</v>
      </c>
      <c r="E15" s="2">
        <v>0.180999999999999</v>
      </c>
      <c r="F15">
        <f t="shared" si="0"/>
        <v>0.58002050178892295</v>
      </c>
      <c r="G15">
        <f t="shared" si="1"/>
        <v>0.18315129029089999</v>
      </c>
      <c r="H15">
        <f t="shared" si="2"/>
        <v>5.9813806720995103E-3</v>
      </c>
      <c r="I15">
        <f t="shared" si="3"/>
        <v>1.9704213125391401</v>
      </c>
      <c r="J15">
        <f t="shared" si="4"/>
        <v>0.49249432411418048</v>
      </c>
      <c r="K15">
        <f t="shared" si="5"/>
        <v>0.18420758217501276</v>
      </c>
      <c r="N15" s="4">
        <v>13</v>
      </c>
      <c r="O15" s="4"/>
      <c r="P15" s="4">
        <v>0.32262285062710699</v>
      </c>
      <c r="Q15" s="5">
        <v>3.73290321719916E-20</v>
      </c>
      <c r="R15" s="4">
        <v>4.5861564696633599E-2</v>
      </c>
      <c r="S15" s="4">
        <v>1.3305012486484999</v>
      </c>
      <c r="T15" s="4">
        <f t="shared" si="6"/>
        <v>0.24840356142785835</v>
      </c>
      <c r="U15" s="4">
        <v>3.1673450204893301E-3</v>
      </c>
      <c r="V15" s="4">
        <v>0.98691654288280395</v>
      </c>
      <c r="W15">
        <f t="shared" si="7"/>
        <v>9.6321516726116716</v>
      </c>
    </row>
    <row r="16" spans="3:23">
      <c r="C16">
        <v>1</v>
      </c>
      <c r="D16" s="2">
        <v>91825.428356562406</v>
      </c>
      <c r="E16" s="2">
        <v>0.180999999999999</v>
      </c>
      <c r="F16">
        <f t="shared" si="0"/>
        <v>0.58002050178892295</v>
      </c>
      <c r="G16">
        <f t="shared" si="1"/>
        <v>0.18315129029089999</v>
      </c>
      <c r="H16">
        <f t="shared" si="2"/>
        <v>5.9813806720995103E-3</v>
      </c>
      <c r="I16">
        <f t="shared" si="3"/>
        <v>1.9704213125391401</v>
      </c>
      <c r="J16">
        <f t="shared" si="4"/>
        <v>0.49249432411418048</v>
      </c>
      <c r="K16">
        <f t="shared" si="5"/>
        <v>0.18402209502808436</v>
      </c>
      <c r="N16" s="4">
        <v>14</v>
      </c>
      <c r="O16" s="4"/>
      <c r="P16" s="4">
        <v>0.335926236911469</v>
      </c>
      <c r="Q16" s="4">
        <v>3.4379184413903002E-2</v>
      </c>
      <c r="R16" s="4">
        <v>0.100656191990004</v>
      </c>
      <c r="S16" s="4">
        <v>1.2562037409261799</v>
      </c>
      <c r="T16" s="4">
        <f t="shared" si="6"/>
        <v>0.20395078646819254</v>
      </c>
      <c r="U16" s="4">
        <v>2.00776598137426E-3</v>
      </c>
      <c r="V16" s="4">
        <v>0.98975198332342196</v>
      </c>
      <c r="W16">
        <f t="shared" si="7"/>
        <v>4.5318426985416824</v>
      </c>
    </row>
    <row r="17" spans="3:23">
      <c r="C17">
        <v>2</v>
      </c>
      <c r="D17" s="2">
        <v>31.176485826448499</v>
      </c>
      <c r="E17" s="2">
        <v>0.29199999999999898</v>
      </c>
      <c r="F17">
        <f t="shared" si="0"/>
        <v>0.30825373259208</v>
      </c>
      <c r="G17">
        <f t="shared" si="1"/>
        <v>4.0149190624371903E-2</v>
      </c>
      <c r="H17">
        <f t="shared" si="2"/>
        <v>9.46922539546796E-3</v>
      </c>
      <c r="I17">
        <f t="shared" si="3"/>
        <v>1.7312272443965699</v>
      </c>
      <c r="J17">
        <f t="shared" si="4"/>
        <v>0.4223750791603581</v>
      </c>
      <c r="K17">
        <f t="shared" si="5"/>
        <v>0.29562873266424039</v>
      </c>
      <c r="N17" s="4">
        <v>15</v>
      </c>
      <c r="O17" s="4"/>
      <c r="P17" s="4">
        <v>0.38037126496218499</v>
      </c>
      <c r="Q17" s="4">
        <v>0.140491305141802</v>
      </c>
      <c r="R17" s="4">
        <v>2.1353949729027499E-2</v>
      </c>
      <c r="S17" s="4">
        <v>2.09476464540684</v>
      </c>
      <c r="T17" s="4">
        <f t="shared" si="6"/>
        <v>0.52261940156729048</v>
      </c>
      <c r="U17" s="5">
        <v>2.7485624177544901E-5</v>
      </c>
      <c r="V17" s="4">
        <v>0.99945446268494997</v>
      </c>
      <c r="W17">
        <f t="shared" si="7"/>
        <v>22.534090590414259</v>
      </c>
    </row>
    <row r="18" spans="3:23">
      <c r="C18">
        <v>2</v>
      </c>
      <c r="D18" s="2">
        <v>41.427044478476702</v>
      </c>
      <c r="E18" s="2">
        <v>0.28999999999999898</v>
      </c>
      <c r="F18">
        <f t="shared" si="0"/>
        <v>0.30825373259208</v>
      </c>
      <c r="G18">
        <f t="shared" si="1"/>
        <v>4.0149190624371903E-2</v>
      </c>
      <c r="H18">
        <f t="shared" si="2"/>
        <v>9.46922539546796E-3</v>
      </c>
      <c r="I18">
        <f t="shared" si="3"/>
        <v>1.7312272443965699</v>
      </c>
      <c r="J18">
        <f t="shared" si="4"/>
        <v>0.4223750791603581</v>
      </c>
      <c r="K18">
        <f t="shared" si="5"/>
        <v>0.28856694204030148</v>
      </c>
    </row>
    <row r="19" spans="3:23">
      <c r="C19">
        <v>2</v>
      </c>
      <c r="D19" s="2">
        <v>47.754284856405597</v>
      </c>
      <c r="E19" s="2">
        <v>0.28699999999999898</v>
      </c>
      <c r="F19">
        <f t="shared" si="0"/>
        <v>0.30825373259208</v>
      </c>
      <c r="G19">
        <f t="shared" si="1"/>
        <v>4.0149190624371903E-2</v>
      </c>
      <c r="H19">
        <f t="shared" si="2"/>
        <v>9.46922539546796E-3</v>
      </c>
      <c r="I19">
        <f t="shared" si="3"/>
        <v>1.7312272443965699</v>
      </c>
      <c r="J19">
        <f t="shared" si="4"/>
        <v>0.4223750791603581</v>
      </c>
      <c r="K19">
        <f t="shared" si="5"/>
        <v>0.28388392373824112</v>
      </c>
    </row>
    <row r="20" spans="3:23">
      <c r="C20">
        <v>2</v>
      </c>
      <c r="D20" s="2">
        <v>234.62288481422601</v>
      </c>
      <c r="E20" s="2">
        <v>0.17199999999999899</v>
      </c>
      <c r="F20">
        <f t="shared" si="0"/>
        <v>0.30825373259208</v>
      </c>
      <c r="G20">
        <f t="shared" si="1"/>
        <v>4.0149190624371903E-2</v>
      </c>
      <c r="H20">
        <f t="shared" si="2"/>
        <v>9.46922539546796E-3</v>
      </c>
      <c r="I20">
        <f t="shared" si="3"/>
        <v>1.7312272443965699</v>
      </c>
      <c r="J20">
        <f t="shared" si="4"/>
        <v>0.4223750791603581</v>
      </c>
      <c r="K20">
        <f t="shared" si="5"/>
        <v>0.17620221062195129</v>
      </c>
    </row>
    <row r="21" spans="3:23">
      <c r="C21">
        <v>2</v>
      </c>
      <c r="D21" s="2">
        <v>391.37456019803801</v>
      </c>
      <c r="E21" s="2">
        <v>0.14299999999999899</v>
      </c>
      <c r="F21">
        <f t="shared" si="0"/>
        <v>0.30825373259208</v>
      </c>
      <c r="G21">
        <f t="shared" si="1"/>
        <v>4.0149190624371903E-2</v>
      </c>
      <c r="H21">
        <f t="shared" si="2"/>
        <v>9.46922539546796E-3</v>
      </c>
      <c r="I21">
        <f t="shared" si="3"/>
        <v>1.7312272443965699</v>
      </c>
      <c r="J21">
        <f t="shared" si="4"/>
        <v>0.4223750791603581</v>
      </c>
      <c r="K21">
        <f t="shared" si="5"/>
        <v>0.13882980316150628</v>
      </c>
    </row>
    <row r="22" spans="3:23">
      <c r="C22">
        <v>2</v>
      </c>
      <c r="D22" s="2">
        <v>1978.31888278415</v>
      </c>
      <c r="E22" s="2">
        <v>7.0999999999999994E-2</v>
      </c>
      <c r="F22">
        <f t="shared" si="0"/>
        <v>0.30825373259208</v>
      </c>
      <c r="G22">
        <f t="shared" si="1"/>
        <v>4.0149190624371903E-2</v>
      </c>
      <c r="H22">
        <f t="shared" si="2"/>
        <v>9.46922539546796E-3</v>
      </c>
      <c r="I22">
        <f t="shared" si="3"/>
        <v>1.7312272443965699</v>
      </c>
      <c r="J22">
        <f t="shared" si="4"/>
        <v>0.4223750791603581</v>
      </c>
      <c r="K22">
        <f t="shared" si="5"/>
        <v>7.1524725948808016E-2</v>
      </c>
    </row>
    <row r="23" spans="3:23">
      <c r="C23">
        <v>2</v>
      </c>
      <c r="D23" s="2">
        <v>7109.7094323124002</v>
      </c>
      <c r="E23" s="2">
        <v>5.09999999999999E-2</v>
      </c>
      <c r="F23">
        <f t="shared" si="0"/>
        <v>0.30825373259208</v>
      </c>
      <c r="G23">
        <f t="shared" si="1"/>
        <v>4.0149190624371903E-2</v>
      </c>
      <c r="H23">
        <f t="shared" si="2"/>
        <v>9.46922539546796E-3</v>
      </c>
      <c r="I23">
        <f t="shared" si="3"/>
        <v>1.7312272443965699</v>
      </c>
      <c r="J23">
        <f t="shared" si="4"/>
        <v>0.4223750791603581</v>
      </c>
      <c r="K23">
        <f t="shared" si="5"/>
        <v>5.2490855298249109E-2</v>
      </c>
    </row>
    <row r="24" spans="3:23">
      <c r="C24">
        <v>2</v>
      </c>
      <c r="D24" s="2">
        <v>14470.842848333001</v>
      </c>
      <c r="E24" s="2">
        <v>4.7999999999999897E-2</v>
      </c>
      <c r="F24">
        <f t="shared" si="0"/>
        <v>0.30825373259208</v>
      </c>
      <c r="G24">
        <f t="shared" si="1"/>
        <v>4.0149190624371903E-2</v>
      </c>
      <c r="H24">
        <f t="shared" si="2"/>
        <v>9.46922539546796E-3</v>
      </c>
      <c r="I24">
        <f t="shared" si="3"/>
        <v>1.7312272443965699</v>
      </c>
      <c r="J24">
        <f t="shared" si="4"/>
        <v>0.4223750791603581</v>
      </c>
      <c r="K24">
        <f t="shared" si="5"/>
        <v>4.7490526340761903E-2</v>
      </c>
    </row>
    <row r="25" spans="3:23">
      <c r="C25">
        <v>2</v>
      </c>
      <c r="D25" s="2">
        <v>17162.000142216799</v>
      </c>
      <c r="E25" s="2">
        <v>4.5999999999999999E-2</v>
      </c>
      <c r="F25">
        <f t="shared" si="0"/>
        <v>0.30825373259208</v>
      </c>
      <c r="G25">
        <f t="shared" si="1"/>
        <v>4.0149190624371903E-2</v>
      </c>
      <c r="H25">
        <f t="shared" si="2"/>
        <v>9.46922539546796E-3</v>
      </c>
      <c r="I25">
        <f t="shared" si="3"/>
        <v>1.7312272443965699</v>
      </c>
      <c r="J25">
        <f t="shared" si="4"/>
        <v>0.4223750791603581</v>
      </c>
      <c r="K25">
        <f t="shared" si="5"/>
        <v>4.6629854169122402E-2</v>
      </c>
    </row>
    <row r="26" spans="3:23">
      <c r="C26">
        <v>2</v>
      </c>
      <c r="D26" s="2">
        <v>20940.529274115099</v>
      </c>
      <c r="E26" s="2">
        <v>4.6999999999999903E-2</v>
      </c>
      <c r="F26">
        <f t="shared" si="0"/>
        <v>0.30825373259208</v>
      </c>
      <c r="G26">
        <f t="shared" si="1"/>
        <v>4.0149190624371903E-2</v>
      </c>
      <c r="H26">
        <f t="shared" si="2"/>
        <v>9.46922539546796E-3</v>
      </c>
      <c r="I26">
        <f t="shared" si="3"/>
        <v>1.7312272443965699</v>
      </c>
      <c r="J26">
        <f t="shared" si="4"/>
        <v>0.4223750791603581</v>
      </c>
      <c r="K26">
        <f t="shared" si="5"/>
        <v>4.5752375443159798E-2</v>
      </c>
    </row>
    <row r="27" spans="3:23">
      <c r="C27">
        <v>3</v>
      </c>
      <c r="D27" s="2">
        <v>491.31273878296599</v>
      </c>
      <c r="E27" s="2">
        <v>0.39099999999999902</v>
      </c>
      <c r="F27">
        <f t="shared" si="0"/>
        <v>0.39176023253648601</v>
      </c>
      <c r="G27">
        <f t="shared" si="1"/>
        <v>2.4792343466476699E-2</v>
      </c>
      <c r="H27">
        <f t="shared" si="2"/>
        <v>1.04603665519206E-4</v>
      </c>
      <c r="I27">
        <f t="shared" si="3"/>
        <v>1.6049199611037801</v>
      </c>
      <c r="J27">
        <f t="shared" si="4"/>
        <v>0.37691596825037166</v>
      </c>
      <c r="K27">
        <f t="shared" si="5"/>
        <v>0.3905868582771761</v>
      </c>
    </row>
    <row r="28" spans="3:23">
      <c r="C28">
        <v>3</v>
      </c>
      <c r="D28" s="2">
        <v>774.26368268112606</v>
      </c>
      <c r="E28" s="2">
        <v>0.38899999999999901</v>
      </c>
      <c r="F28">
        <f t="shared" si="0"/>
        <v>0.39176023253648601</v>
      </c>
      <c r="G28">
        <f t="shared" si="1"/>
        <v>2.4792343466476699E-2</v>
      </c>
      <c r="H28">
        <f t="shared" si="2"/>
        <v>1.04603665519206E-4</v>
      </c>
      <c r="I28">
        <f t="shared" si="3"/>
        <v>1.6049199611037801</v>
      </c>
      <c r="J28">
        <f t="shared" si="4"/>
        <v>0.37691596825037166</v>
      </c>
      <c r="K28">
        <f t="shared" si="5"/>
        <v>0.38934061402258036</v>
      </c>
    </row>
    <row r="29" spans="3:23">
      <c r="C29">
        <v>3</v>
      </c>
      <c r="D29" s="2">
        <v>1406.52724210523</v>
      </c>
      <c r="E29" s="2">
        <v>0.38699999999999901</v>
      </c>
      <c r="F29">
        <f t="shared" si="0"/>
        <v>0.39176023253648601</v>
      </c>
      <c r="G29">
        <f t="shared" si="1"/>
        <v>2.4792343466476699E-2</v>
      </c>
      <c r="H29">
        <f t="shared" si="2"/>
        <v>1.04603665519206E-4</v>
      </c>
      <c r="I29">
        <f t="shared" si="3"/>
        <v>1.6049199611037801</v>
      </c>
      <c r="J29">
        <f t="shared" si="4"/>
        <v>0.37691596825037166</v>
      </c>
      <c r="K29">
        <f t="shared" si="5"/>
        <v>0.38557199224364996</v>
      </c>
    </row>
    <row r="30" spans="3:23">
      <c r="C30">
        <v>3</v>
      </c>
      <c r="D30" s="2">
        <v>1531.74046370207</v>
      </c>
      <c r="E30" s="2">
        <v>0.38399999999999901</v>
      </c>
      <c r="F30">
        <f t="shared" si="0"/>
        <v>0.39176023253648601</v>
      </c>
      <c r="G30">
        <f t="shared" si="1"/>
        <v>2.4792343466476699E-2</v>
      </c>
      <c r="H30">
        <f t="shared" si="2"/>
        <v>1.04603665519206E-4</v>
      </c>
      <c r="I30">
        <f t="shared" si="3"/>
        <v>1.6049199611037801</v>
      </c>
      <c r="J30">
        <f t="shared" si="4"/>
        <v>0.37691596825037166</v>
      </c>
      <c r="K30">
        <f t="shared" si="5"/>
        <v>0.38469591280031712</v>
      </c>
    </row>
    <row r="31" spans="3:23">
      <c r="C31">
        <v>3</v>
      </c>
      <c r="D31" s="2">
        <v>4641.58883361277</v>
      </c>
      <c r="E31" s="2">
        <v>0.35399999999999898</v>
      </c>
      <c r="F31">
        <f t="shared" si="0"/>
        <v>0.39176023253648601</v>
      </c>
      <c r="G31">
        <f t="shared" si="1"/>
        <v>2.4792343466476699E-2</v>
      </c>
      <c r="H31">
        <f t="shared" si="2"/>
        <v>1.04603665519206E-4</v>
      </c>
      <c r="I31">
        <f t="shared" si="3"/>
        <v>1.6049199611037801</v>
      </c>
      <c r="J31">
        <f t="shared" si="4"/>
        <v>0.37691596825037166</v>
      </c>
      <c r="K31">
        <f t="shared" si="5"/>
        <v>0.3559047466190341</v>
      </c>
    </row>
    <row r="32" spans="3:23">
      <c r="C32">
        <v>3</v>
      </c>
      <c r="D32" s="2">
        <v>9447.3203465280894</v>
      </c>
      <c r="E32" s="2">
        <v>0.309999999999999</v>
      </c>
      <c r="F32">
        <f t="shared" si="0"/>
        <v>0.39176023253648601</v>
      </c>
      <c r="G32">
        <f t="shared" si="1"/>
        <v>2.4792343466476699E-2</v>
      </c>
      <c r="H32">
        <f t="shared" si="2"/>
        <v>1.04603665519206E-4</v>
      </c>
      <c r="I32">
        <f t="shared" si="3"/>
        <v>1.6049199611037801</v>
      </c>
      <c r="J32">
        <f t="shared" si="4"/>
        <v>0.37691596825037166</v>
      </c>
      <c r="K32">
        <f t="shared" si="5"/>
        <v>0.30839718975330238</v>
      </c>
    </row>
    <row r="33" spans="3:11">
      <c r="C33">
        <v>3</v>
      </c>
      <c r="D33" s="2">
        <v>17656.864338394898</v>
      </c>
      <c r="E33" s="2">
        <v>0.248999999999999</v>
      </c>
      <c r="F33">
        <f t="shared" si="0"/>
        <v>0.39176023253648601</v>
      </c>
      <c r="G33">
        <f t="shared" si="1"/>
        <v>2.4792343466476699E-2</v>
      </c>
      <c r="H33">
        <f t="shared" si="2"/>
        <v>1.04603665519206E-4</v>
      </c>
      <c r="I33">
        <f t="shared" si="3"/>
        <v>1.6049199611037801</v>
      </c>
      <c r="J33">
        <f t="shared" si="4"/>
        <v>0.37691596825037166</v>
      </c>
      <c r="K33">
        <f t="shared" si="5"/>
        <v>0.24943108392759916</v>
      </c>
    </row>
    <row r="34" spans="3:11">
      <c r="C34">
        <v>3</v>
      </c>
      <c r="D34" s="2">
        <v>49131.273878296503</v>
      </c>
      <c r="E34" s="2">
        <v>0.157999999999999</v>
      </c>
      <c r="F34">
        <f t="shared" si="0"/>
        <v>0.39176023253648601</v>
      </c>
      <c r="G34">
        <f t="shared" si="1"/>
        <v>2.4792343466476699E-2</v>
      </c>
      <c r="H34">
        <f t="shared" si="2"/>
        <v>1.04603665519206E-4</v>
      </c>
      <c r="I34">
        <f t="shared" si="3"/>
        <v>1.6049199611037801</v>
      </c>
      <c r="J34">
        <f t="shared" si="4"/>
        <v>0.37691596825037166</v>
      </c>
      <c r="K34">
        <f t="shared" si="5"/>
        <v>0.15758159165990354</v>
      </c>
    </row>
    <row r="35" spans="3:11">
      <c r="C35">
        <v>3</v>
      </c>
      <c r="D35" s="2">
        <v>53505.085418733099</v>
      </c>
      <c r="E35" s="2">
        <v>0.151999999999999</v>
      </c>
      <c r="F35">
        <f t="shared" si="0"/>
        <v>0.39176023253648601</v>
      </c>
      <c r="G35">
        <f t="shared" si="1"/>
        <v>2.4792343466476699E-2</v>
      </c>
      <c r="H35">
        <f t="shared" si="2"/>
        <v>1.04603665519206E-4</v>
      </c>
      <c r="I35">
        <f t="shared" si="3"/>
        <v>1.6049199611037801</v>
      </c>
      <c r="J35">
        <f t="shared" si="4"/>
        <v>0.37691596825037166</v>
      </c>
      <c r="K35">
        <f t="shared" si="5"/>
        <v>0.15131728346890927</v>
      </c>
    </row>
    <row r="36" spans="3:11">
      <c r="C36">
        <v>3</v>
      </c>
      <c r="D36" s="2">
        <v>69104.475149157603</v>
      </c>
      <c r="E36" s="2">
        <v>0.13499999999999901</v>
      </c>
      <c r="F36">
        <f t="shared" si="0"/>
        <v>0.39176023253648601</v>
      </c>
      <c r="G36">
        <f t="shared" si="1"/>
        <v>2.4792343466476699E-2</v>
      </c>
      <c r="H36">
        <f t="shared" si="2"/>
        <v>1.04603665519206E-4</v>
      </c>
      <c r="I36">
        <f t="shared" si="3"/>
        <v>1.6049199611037801</v>
      </c>
      <c r="J36">
        <f t="shared" si="4"/>
        <v>0.37691596825037166</v>
      </c>
      <c r="K36">
        <f t="shared" si="5"/>
        <v>0.13400294651643863</v>
      </c>
    </row>
    <row r="37" spans="3:11">
      <c r="C37">
        <v>3</v>
      </c>
      <c r="D37" s="2">
        <v>73147.170429711696</v>
      </c>
      <c r="E37" s="2">
        <v>0.125</v>
      </c>
      <c r="F37">
        <f t="shared" si="0"/>
        <v>0.39176023253648601</v>
      </c>
      <c r="G37">
        <f t="shared" si="1"/>
        <v>2.4792343466476699E-2</v>
      </c>
      <c r="H37">
        <f t="shared" si="2"/>
        <v>1.04603665519206E-4</v>
      </c>
      <c r="I37">
        <f t="shared" si="3"/>
        <v>1.6049199611037801</v>
      </c>
      <c r="J37">
        <f t="shared" si="4"/>
        <v>0.37691596825037166</v>
      </c>
      <c r="K37">
        <f t="shared" si="5"/>
        <v>0.13045035074473804</v>
      </c>
    </row>
    <row r="38" spans="3:11">
      <c r="C38">
        <v>3</v>
      </c>
      <c r="D38" s="2">
        <v>89251.861729923796</v>
      </c>
      <c r="E38" s="2">
        <v>0.125</v>
      </c>
      <c r="F38">
        <f t="shared" si="0"/>
        <v>0.39176023253648601</v>
      </c>
      <c r="G38">
        <f t="shared" si="1"/>
        <v>2.4792343466476699E-2</v>
      </c>
      <c r="H38">
        <f t="shared" si="2"/>
        <v>1.04603665519206E-4</v>
      </c>
      <c r="I38">
        <f t="shared" si="3"/>
        <v>1.6049199611037801</v>
      </c>
      <c r="J38">
        <f t="shared" si="4"/>
        <v>0.37691596825037166</v>
      </c>
      <c r="K38">
        <f t="shared" si="5"/>
        <v>0.11882502879557565</v>
      </c>
    </row>
    <row r="39" spans="3:11">
      <c r="C39">
        <v>3</v>
      </c>
      <c r="D39" s="2">
        <v>99999.999999999796</v>
      </c>
      <c r="E39" s="2">
        <v>0.108999999999999</v>
      </c>
      <c r="F39">
        <f t="shared" si="0"/>
        <v>0.39176023253648601</v>
      </c>
      <c r="G39">
        <f t="shared" si="1"/>
        <v>2.4792343466476699E-2</v>
      </c>
      <c r="H39">
        <f t="shared" si="2"/>
        <v>1.04603665519206E-4</v>
      </c>
      <c r="I39">
        <f t="shared" si="3"/>
        <v>1.6049199611037801</v>
      </c>
      <c r="J39">
        <f t="shared" si="4"/>
        <v>0.37691596825037166</v>
      </c>
      <c r="K39">
        <f t="shared" si="5"/>
        <v>0.11272388398173556</v>
      </c>
    </row>
    <row r="40" spans="3:11">
      <c r="C40">
        <v>3</v>
      </c>
      <c r="D40" s="2">
        <v>108902.296226372</v>
      </c>
      <c r="E40" s="2">
        <v>0.104999999999999</v>
      </c>
      <c r="F40">
        <f t="shared" si="0"/>
        <v>0.39176023253648601</v>
      </c>
      <c r="G40">
        <f t="shared" si="1"/>
        <v>2.4792343466476699E-2</v>
      </c>
      <c r="H40">
        <f t="shared" si="2"/>
        <v>1.04603665519206E-4</v>
      </c>
      <c r="I40">
        <f t="shared" si="3"/>
        <v>1.6049199611037801</v>
      </c>
      <c r="J40">
        <f t="shared" si="4"/>
        <v>0.37691596825037166</v>
      </c>
      <c r="K40">
        <f t="shared" si="5"/>
        <v>0.1083937900445814</v>
      </c>
    </row>
    <row r="41" spans="3:11">
      <c r="C41">
        <v>3</v>
      </c>
      <c r="D41" s="2">
        <v>132879.13432286799</v>
      </c>
      <c r="E41" s="2">
        <v>0.103999999999999</v>
      </c>
      <c r="F41">
        <f t="shared" si="0"/>
        <v>0.39176023253648601</v>
      </c>
      <c r="G41">
        <f t="shared" si="1"/>
        <v>2.4792343466476699E-2</v>
      </c>
      <c r="H41">
        <f t="shared" si="2"/>
        <v>1.04603665519206E-4</v>
      </c>
      <c r="I41">
        <f t="shared" si="3"/>
        <v>1.6049199611037801</v>
      </c>
      <c r="J41">
        <f t="shared" si="4"/>
        <v>0.37691596825037166</v>
      </c>
      <c r="K41">
        <f t="shared" si="5"/>
        <v>9.9063992700226006E-2</v>
      </c>
    </row>
    <row r="42" spans="3:11">
      <c r="C42">
        <v>3</v>
      </c>
      <c r="D42" s="2">
        <v>132879.13432286799</v>
      </c>
      <c r="E42" s="2">
        <v>9.8999999999999894E-2</v>
      </c>
      <c r="F42">
        <f t="shared" si="0"/>
        <v>0.39176023253648601</v>
      </c>
      <c r="G42">
        <f t="shared" si="1"/>
        <v>2.4792343466476699E-2</v>
      </c>
      <c r="H42">
        <f t="shared" si="2"/>
        <v>1.04603665519206E-4</v>
      </c>
      <c r="I42">
        <f t="shared" si="3"/>
        <v>1.6049199611037801</v>
      </c>
      <c r="J42">
        <f t="shared" si="4"/>
        <v>0.37691596825037166</v>
      </c>
      <c r="K42">
        <f t="shared" si="5"/>
        <v>9.9063992700226006E-2</v>
      </c>
    </row>
    <row r="43" spans="3:11">
      <c r="C43">
        <v>3</v>
      </c>
      <c r="D43" s="2">
        <v>144708.42848333</v>
      </c>
      <c r="E43" s="2">
        <v>9.6999999999999906E-2</v>
      </c>
      <c r="F43">
        <f t="shared" si="0"/>
        <v>0.39176023253648601</v>
      </c>
      <c r="G43">
        <f t="shared" si="1"/>
        <v>2.4792343466476699E-2</v>
      </c>
      <c r="H43">
        <f t="shared" si="2"/>
        <v>1.04603665519206E-4</v>
      </c>
      <c r="I43">
        <f t="shared" si="3"/>
        <v>1.6049199611037801</v>
      </c>
      <c r="J43">
        <f t="shared" si="4"/>
        <v>0.37691596825037166</v>
      </c>
      <c r="K43">
        <f t="shared" si="5"/>
        <v>9.5378745517147742E-2</v>
      </c>
    </row>
    <row r="44" spans="3:11">
      <c r="C44">
        <v>3</v>
      </c>
      <c r="D44" s="2">
        <v>157590.801451445</v>
      </c>
      <c r="E44" s="2">
        <v>9.1999999999999901E-2</v>
      </c>
      <c r="F44">
        <f t="shared" si="0"/>
        <v>0.39176023253648601</v>
      </c>
      <c r="G44">
        <f t="shared" si="1"/>
        <v>2.4792343466476699E-2</v>
      </c>
      <c r="H44">
        <f t="shared" si="2"/>
        <v>1.04603665519206E-4</v>
      </c>
      <c r="I44">
        <f t="shared" si="3"/>
        <v>1.6049199611037801</v>
      </c>
      <c r="J44">
        <f t="shared" si="4"/>
        <v>0.37691596825037166</v>
      </c>
      <c r="K44">
        <f t="shared" si="5"/>
        <v>9.1870450129835482E-2</v>
      </c>
    </row>
    <row r="45" spans="3:11">
      <c r="C45">
        <v>3</v>
      </c>
      <c r="D45" s="2">
        <v>181659.97883753199</v>
      </c>
      <c r="E45" s="2">
        <v>8.3999999999999894E-2</v>
      </c>
      <c r="F45">
        <f t="shared" si="0"/>
        <v>0.39176023253648601</v>
      </c>
      <c r="G45">
        <f t="shared" si="1"/>
        <v>2.4792343466476699E-2</v>
      </c>
      <c r="H45">
        <f t="shared" si="2"/>
        <v>1.04603665519206E-4</v>
      </c>
      <c r="I45">
        <f t="shared" si="3"/>
        <v>1.6049199611037801</v>
      </c>
      <c r="J45">
        <f t="shared" si="4"/>
        <v>0.37691596825037166</v>
      </c>
      <c r="K45">
        <f t="shared" si="5"/>
        <v>8.6396235254902171E-2</v>
      </c>
    </row>
    <row r="46" spans="3:11">
      <c r="C46">
        <v>4</v>
      </c>
      <c r="D46" s="2">
        <v>0.112447983986705</v>
      </c>
      <c r="E46" s="2">
        <v>0.36426474144184601</v>
      </c>
      <c r="F46">
        <f t="shared" si="0"/>
        <v>0.35893589495674999</v>
      </c>
      <c r="G46">
        <f t="shared" si="1"/>
        <v>1.4863274495531801E-26</v>
      </c>
      <c r="H46">
        <f t="shared" si="2"/>
        <v>9.5640995436918202E-2</v>
      </c>
      <c r="I46">
        <f t="shared" si="3"/>
        <v>1.2826416344165801</v>
      </c>
      <c r="J46">
        <f t="shared" si="4"/>
        <v>0.22035900506624506</v>
      </c>
      <c r="K46">
        <f t="shared" si="5"/>
        <v>0.35870006447963487</v>
      </c>
    </row>
    <row r="47" spans="3:11">
      <c r="C47">
        <v>4</v>
      </c>
      <c r="D47" s="2">
        <v>0.115880168887235</v>
      </c>
      <c r="E47" s="2">
        <v>0.360126429237624</v>
      </c>
      <c r="F47">
        <f t="shared" si="0"/>
        <v>0.35893589495674999</v>
      </c>
      <c r="G47">
        <f t="shared" si="1"/>
        <v>1.4863274495531801E-26</v>
      </c>
      <c r="H47">
        <f t="shared" si="2"/>
        <v>9.5640995436918202E-2</v>
      </c>
      <c r="I47">
        <f t="shared" si="3"/>
        <v>1.2826416344165801</v>
      </c>
      <c r="J47">
        <f t="shared" si="4"/>
        <v>0.22035900506624506</v>
      </c>
      <c r="K47">
        <f t="shared" si="5"/>
        <v>0.35869080985408736</v>
      </c>
    </row>
    <row r="48" spans="3:11">
      <c r="C48">
        <v>4</v>
      </c>
      <c r="D48" s="2">
        <v>1.0246376581560199</v>
      </c>
      <c r="E48" s="2">
        <v>0.35854433659193702</v>
      </c>
      <c r="F48">
        <f t="shared" si="0"/>
        <v>0.35893589495674999</v>
      </c>
      <c r="G48">
        <f t="shared" si="1"/>
        <v>1.4863274495531801E-26</v>
      </c>
      <c r="H48">
        <f t="shared" si="2"/>
        <v>9.5640995436918202E-2</v>
      </c>
      <c r="I48">
        <f t="shared" si="3"/>
        <v>1.2826416344165801</v>
      </c>
      <c r="J48">
        <f t="shared" si="4"/>
        <v>0.22035900506624506</v>
      </c>
      <c r="K48">
        <f t="shared" si="5"/>
        <v>0.3550359614532414</v>
      </c>
    </row>
    <row r="49" spans="3:11">
      <c r="C49">
        <v>4</v>
      </c>
      <c r="D49" s="2">
        <v>1.0550725500393201</v>
      </c>
      <c r="E49" s="2">
        <v>0.34922449825555202</v>
      </c>
      <c r="F49">
        <f t="shared" si="0"/>
        <v>0.35893589495674999</v>
      </c>
      <c r="G49">
        <f t="shared" si="1"/>
        <v>1.4863274495531801E-26</v>
      </c>
      <c r="H49">
        <f t="shared" si="2"/>
        <v>9.5640995436918202E-2</v>
      </c>
      <c r="I49">
        <f t="shared" si="3"/>
        <v>1.2826416344165801</v>
      </c>
      <c r="J49">
        <f t="shared" si="4"/>
        <v>0.22035900506624506</v>
      </c>
      <c r="K49">
        <f t="shared" si="5"/>
        <v>0.35489135587578829</v>
      </c>
    </row>
    <row r="50" spans="3:11">
      <c r="C50">
        <v>4</v>
      </c>
      <c r="D50" s="2">
        <v>5.1985191772931003</v>
      </c>
      <c r="E50" s="2">
        <v>0.33818439324328903</v>
      </c>
      <c r="F50">
        <f t="shared" si="0"/>
        <v>0.35893589495674999</v>
      </c>
      <c r="G50">
        <f t="shared" si="1"/>
        <v>1.4863274495531801E-26</v>
      </c>
      <c r="H50">
        <f t="shared" si="2"/>
        <v>9.5640995436918202E-2</v>
      </c>
      <c r="I50">
        <f t="shared" si="3"/>
        <v>1.2826416344165801</v>
      </c>
      <c r="J50">
        <f t="shared" si="4"/>
        <v>0.22035900506624506</v>
      </c>
      <c r="K50">
        <f t="shared" si="5"/>
        <v>0.33286283202161143</v>
      </c>
    </row>
    <row r="51" spans="3:11">
      <c r="C51">
        <v>4</v>
      </c>
      <c r="D51" s="2">
        <v>5.18860495714262</v>
      </c>
      <c r="E51" s="2">
        <v>0.32574873052609699</v>
      </c>
      <c r="F51">
        <f t="shared" si="0"/>
        <v>0.35893589495674999</v>
      </c>
      <c r="G51">
        <f t="shared" si="1"/>
        <v>1.4863274495531801E-26</v>
      </c>
      <c r="H51">
        <f t="shared" si="2"/>
        <v>9.5640995436918202E-2</v>
      </c>
      <c r="I51">
        <f t="shared" si="3"/>
        <v>1.2826416344165801</v>
      </c>
      <c r="J51">
        <f t="shared" si="4"/>
        <v>0.22035900506624506</v>
      </c>
      <c r="K51">
        <f t="shared" si="5"/>
        <v>0.33291484018260503</v>
      </c>
    </row>
    <row r="52" spans="3:11">
      <c r="C52">
        <v>4</v>
      </c>
      <c r="D52" s="2">
        <v>9.5788188995726706</v>
      </c>
      <c r="E52" s="2">
        <v>0.319669073197692</v>
      </c>
      <c r="F52">
        <f t="shared" si="0"/>
        <v>0.35893589495674999</v>
      </c>
      <c r="G52">
        <f t="shared" si="1"/>
        <v>1.4863274495531801E-26</v>
      </c>
      <c r="H52">
        <f t="shared" si="2"/>
        <v>9.5640995436918202E-2</v>
      </c>
      <c r="I52">
        <f t="shared" si="3"/>
        <v>1.2826416344165801</v>
      </c>
      <c r="J52">
        <f t="shared" si="4"/>
        <v>0.22035900506624506</v>
      </c>
      <c r="K52">
        <f t="shared" si="5"/>
        <v>0.31182266675840736</v>
      </c>
    </row>
    <row r="53" spans="3:11">
      <c r="C53">
        <v>4</v>
      </c>
      <c r="D53" s="2">
        <v>10.140167147113299</v>
      </c>
      <c r="E53" s="2">
        <v>0.29066634426059601</v>
      </c>
      <c r="F53">
        <f t="shared" si="0"/>
        <v>0.35893589495674999</v>
      </c>
      <c r="G53">
        <f t="shared" si="1"/>
        <v>1.4863274495531801E-26</v>
      </c>
      <c r="H53">
        <f t="shared" si="2"/>
        <v>9.5640995436918202E-2</v>
      </c>
      <c r="I53">
        <f t="shared" si="3"/>
        <v>1.2826416344165801</v>
      </c>
      <c r="J53">
        <f t="shared" si="4"/>
        <v>0.22035900506624506</v>
      </c>
      <c r="K53">
        <f t="shared" si="5"/>
        <v>0.30941746806029102</v>
      </c>
    </row>
    <row r="54" spans="3:11">
      <c r="C54">
        <v>4</v>
      </c>
      <c r="D54" s="2">
        <v>48.267027948684898</v>
      </c>
      <c r="E54" s="2">
        <v>0.254748005112439</v>
      </c>
      <c r="F54">
        <f t="shared" si="0"/>
        <v>0.35893589495674999</v>
      </c>
      <c r="G54">
        <f t="shared" si="1"/>
        <v>1.4863274495531801E-26</v>
      </c>
      <c r="H54">
        <f t="shared" si="2"/>
        <v>9.5640995436918202E-2</v>
      </c>
      <c r="I54">
        <f t="shared" si="3"/>
        <v>1.2826416344165801</v>
      </c>
      <c r="J54">
        <f t="shared" si="4"/>
        <v>0.22035900506624506</v>
      </c>
      <c r="K54">
        <f t="shared" si="5"/>
        <v>0.22629279585971782</v>
      </c>
    </row>
    <row r="55" spans="3:11">
      <c r="C55">
        <v>4</v>
      </c>
      <c r="D55" s="2">
        <v>52.688702418461297</v>
      </c>
      <c r="E55" s="2">
        <v>0.225752184876852</v>
      </c>
      <c r="F55">
        <f t="shared" si="0"/>
        <v>0.35893589495674999</v>
      </c>
      <c r="G55">
        <f t="shared" si="1"/>
        <v>1.4863274495531801E-26</v>
      </c>
      <c r="H55">
        <f t="shared" si="2"/>
        <v>9.5640995436918202E-2</v>
      </c>
      <c r="I55">
        <f t="shared" si="3"/>
        <v>1.2826416344165801</v>
      </c>
      <c r="J55">
        <f t="shared" si="4"/>
        <v>0.22035900506624506</v>
      </c>
      <c r="K55">
        <f t="shared" si="5"/>
        <v>0.2213981911226193</v>
      </c>
    </row>
    <row r="56" spans="3:11">
      <c r="C56">
        <v>4</v>
      </c>
      <c r="D56" s="2">
        <v>103.347746704516</v>
      </c>
      <c r="E56" s="2">
        <v>0.214504818819302</v>
      </c>
      <c r="F56">
        <f t="shared" si="0"/>
        <v>0.35893589495674999</v>
      </c>
      <c r="G56">
        <f t="shared" si="1"/>
        <v>1.4863274495531801E-26</v>
      </c>
      <c r="H56">
        <f t="shared" si="2"/>
        <v>9.5640995436918202E-2</v>
      </c>
      <c r="I56">
        <f t="shared" si="3"/>
        <v>1.2826416344165801</v>
      </c>
      <c r="J56">
        <f t="shared" si="4"/>
        <v>0.22035900506624506</v>
      </c>
      <c r="K56">
        <f t="shared" si="5"/>
        <v>0.18572334579217334</v>
      </c>
    </row>
    <row r="57" spans="3:11">
      <c r="C57">
        <v>4</v>
      </c>
      <c r="D57" s="2">
        <v>50.900918702588399</v>
      </c>
      <c r="E57" s="2">
        <v>0.20087395074095801</v>
      </c>
      <c r="F57">
        <f t="shared" si="0"/>
        <v>0.35893589495674999</v>
      </c>
      <c r="G57">
        <f t="shared" si="1"/>
        <v>1.4863274495531801E-26</v>
      </c>
      <c r="H57">
        <f t="shared" si="2"/>
        <v>9.5640995436918202E-2</v>
      </c>
      <c r="I57">
        <f t="shared" si="3"/>
        <v>1.2826416344165801</v>
      </c>
      <c r="J57">
        <f t="shared" si="4"/>
        <v>0.22035900506624506</v>
      </c>
      <c r="K57">
        <f t="shared" si="5"/>
        <v>0.22332073028515317</v>
      </c>
    </row>
    <row r="58" spans="3:11">
      <c r="C58">
        <v>4</v>
      </c>
      <c r="D58" s="2">
        <v>106.19764637154201</v>
      </c>
      <c r="E58" s="2">
        <v>0.19171301253929299</v>
      </c>
      <c r="F58">
        <f t="shared" si="0"/>
        <v>0.35893589495674999</v>
      </c>
      <c r="G58">
        <f t="shared" si="1"/>
        <v>1.4863274495531801E-26</v>
      </c>
      <c r="H58">
        <f t="shared" si="2"/>
        <v>9.5640995436918202E-2</v>
      </c>
      <c r="I58">
        <f t="shared" si="3"/>
        <v>1.2826416344165801</v>
      </c>
      <c r="J58">
        <f t="shared" si="4"/>
        <v>0.22035900506624506</v>
      </c>
      <c r="K58">
        <f t="shared" si="5"/>
        <v>0.18437097689235396</v>
      </c>
    </row>
    <row r="59" spans="3:11">
      <c r="C59">
        <v>4</v>
      </c>
      <c r="D59" s="2">
        <v>195.68034424055901</v>
      </c>
      <c r="E59" s="2">
        <v>0.17319769249369499</v>
      </c>
      <c r="F59">
        <f t="shared" si="0"/>
        <v>0.35893589495674999</v>
      </c>
      <c r="G59">
        <f t="shared" si="1"/>
        <v>1.4863274495531801E-26</v>
      </c>
      <c r="H59">
        <f t="shared" si="2"/>
        <v>9.5640995436918202E-2</v>
      </c>
      <c r="I59">
        <f t="shared" si="3"/>
        <v>1.2826416344165801</v>
      </c>
      <c r="J59">
        <f t="shared" si="4"/>
        <v>0.22035900506624506</v>
      </c>
      <c r="K59">
        <f t="shared" si="5"/>
        <v>0.15603930518247577</v>
      </c>
    </row>
    <row r="60" spans="3:11">
      <c r="C60">
        <v>4</v>
      </c>
      <c r="D60" s="2">
        <v>96.361316662414694</v>
      </c>
      <c r="E60" s="2">
        <v>0.158530519188918</v>
      </c>
      <c r="F60">
        <f t="shared" si="0"/>
        <v>0.35893589495674999</v>
      </c>
      <c r="G60">
        <f t="shared" si="1"/>
        <v>1.4863274495531801E-26</v>
      </c>
      <c r="H60">
        <f t="shared" si="2"/>
        <v>9.5640995436918202E-2</v>
      </c>
      <c r="I60">
        <f t="shared" si="3"/>
        <v>1.2826416344165801</v>
      </c>
      <c r="J60">
        <f t="shared" si="4"/>
        <v>0.22035900506624506</v>
      </c>
      <c r="K60">
        <f t="shared" si="5"/>
        <v>0.18923756900255137</v>
      </c>
    </row>
    <row r="61" spans="3:11">
      <c r="C61">
        <v>4</v>
      </c>
      <c r="D61" s="2">
        <v>183.150034759205</v>
      </c>
      <c r="E61" s="2">
        <v>0.14209471829769499</v>
      </c>
      <c r="F61">
        <f t="shared" si="0"/>
        <v>0.35893589495674999</v>
      </c>
      <c r="G61">
        <f t="shared" si="1"/>
        <v>1.4863274495531801E-26</v>
      </c>
      <c r="H61">
        <f t="shared" si="2"/>
        <v>9.5640995436918202E-2</v>
      </c>
      <c r="I61">
        <f t="shared" si="3"/>
        <v>1.2826416344165801</v>
      </c>
      <c r="J61">
        <f t="shared" si="4"/>
        <v>0.22035900506624506</v>
      </c>
      <c r="K61">
        <f t="shared" si="5"/>
        <v>0.15891465905644292</v>
      </c>
    </row>
    <row r="62" spans="3:11">
      <c r="C62">
        <v>4</v>
      </c>
      <c r="D62" s="2">
        <v>393.52957270609301</v>
      </c>
      <c r="E62" s="2">
        <v>0.124650246986078</v>
      </c>
      <c r="F62">
        <f t="shared" si="0"/>
        <v>0.35893589495674999</v>
      </c>
      <c r="G62">
        <f t="shared" si="1"/>
        <v>1.4863274495531801E-26</v>
      </c>
      <c r="H62">
        <f t="shared" si="2"/>
        <v>9.5640995436918202E-2</v>
      </c>
      <c r="I62">
        <f t="shared" si="3"/>
        <v>1.2826416344165801</v>
      </c>
      <c r="J62">
        <f t="shared" si="4"/>
        <v>0.22035900506624506</v>
      </c>
      <c r="K62">
        <f t="shared" si="5"/>
        <v>0.12846152177346098</v>
      </c>
    </row>
    <row r="63" spans="3:11">
      <c r="C63">
        <v>4</v>
      </c>
      <c r="D63" s="2">
        <v>1014.66215400995</v>
      </c>
      <c r="E63" s="2">
        <v>9.4811565166326994E-2</v>
      </c>
      <c r="F63">
        <f t="shared" si="0"/>
        <v>0.35893589495674999</v>
      </c>
      <c r="G63">
        <f t="shared" si="1"/>
        <v>1.4863274495531801E-26</v>
      </c>
      <c r="H63">
        <f t="shared" si="2"/>
        <v>9.5640995436918202E-2</v>
      </c>
      <c r="I63">
        <f t="shared" si="3"/>
        <v>1.2826416344165801</v>
      </c>
      <c r="J63">
        <f t="shared" si="4"/>
        <v>0.22035900506624506</v>
      </c>
      <c r="K63">
        <f t="shared" si="5"/>
        <v>9.8434529319224501E-2</v>
      </c>
    </row>
    <row r="64" spans="3:11">
      <c r="C64">
        <v>4</v>
      </c>
      <c r="D64" s="2">
        <v>7880.9167234749402</v>
      </c>
      <c r="E64" s="2">
        <v>4.8640712977995798E-2</v>
      </c>
      <c r="F64">
        <f t="shared" si="0"/>
        <v>0.35893589495674999</v>
      </c>
      <c r="G64">
        <f t="shared" si="1"/>
        <v>1.4863274495531801E-26</v>
      </c>
      <c r="H64">
        <f t="shared" si="2"/>
        <v>9.5640995436918202E-2</v>
      </c>
      <c r="I64">
        <f t="shared" si="3"/>
        <v>1.2826416344165801</v>
      </c>
      <c r="J64">
        <f t="shared" si="4"/>
        <v>0.22035900506624506</v>
      </c>
      <c r="K64">
        <f t="shared" si="5"/>
        <v>5.5179146308430578E-2</v>
      </c>
    </row>
    <row r="65" spans="3:11">
      <c r="C65">
        <v>4</v>
      </c>
      <c r="D65" s="2">
        <v>35425.081414590801</v>
      </c>
      <c r="E65" s="2">
        <v>3.9652492314069497E-2</v>
      </c>
      <c r="F65">
        <f t="shared" si="0"/>
        <v>0.35893589495674999</v>
      </c>
      <c r="G65">
        <f t="shared" si="1"/>
        <v>1.4863274495531801E-26</v>
      </c>
      <c r="H65">
        <f t="shared" si="2"/>
        <v>9.5640995436918202E-2</v>
      </c>
      <c r="I65">
        <f t="shared" si="3"/>
        <v>1.2826416344165801</v>
      </c>
      <c r="J65">
        <f t="shared" si="4"/>
        <v>0.22035900506624506</v>
      </c>
      <c r="K65">
        <f t="shared" si="5"/>
        <v>3.6082931771949121E-2</v>
      </c>
    </row>
    <row r="66" spans="3:11">
      <c r="C66">
        <v>4</v>
      </c>
      <c r="D66" s="2">
        <v>83580.389456748293</v>
      </c>
      <c r="E66" s="2">
        <v>3.15554941448754E-2</v>
      </c>
      <c r="F66">
        <f t="shared" si="0"/>
        <v>0.35893589495674999</v>
      </c>
      <c r="G66">
        <f t="shared" si="1"/>
        <v>1.4863274495531801E-26</v>
      </c>
      <c r="H66">
        <f t="shared" si="2"/>
        <v>9.5640995436918202E-2</v>
      </c>
      <c r="I66">
        <f t="shared" si="3"/>
        <v>1.2826416344165801</v>
      </c>
      <c r="J66">
        <f t="shared" si="4"/>
        <v>0.22035900506624506</v>
      </c>
      <c r="K66">
        <f t="shared" si="5"/>
        <v>2.8309795930605942E-2</v>
      </c>
    </row>
    <row r="67" spans="3:11">
      <c r="C67">
        <v>4</v>
      </c>
      <c r="D67" s="2">
        <v>149658.379977287</v>
      </c>
      <c r="E67" s="2">
        <v>2.6505233341393399E-2</v>
      </c>
      <c r="F67">
        <f t="shared" si="0"/>
        <v>0.35893589495674999</v>
      </c>
      <c r="G67">
        <f t="shared" si="1"/>
        <v>1.4863274495531801E-26</v>
      </c>
      <c r="H67">
        <f t="shared" si="2"/>
        <v>9.5640995436918202E-2</v>
      </c>
      <c r="I67">
        <f t="shared" si="3"/>
        <v>1.2826416344165801</v>
      </c>
      <c r="J67">
        <f t="shared" si="4"/>
        <v>0.22035900506624506</v>
      </c>
      <c r="K67">
        <f t="shared" si="5"/>
        <v>2.4012083742818366E-2</v>
      </c>
    </row>
    <row r="68" spans="3:11">
      <c r="C68">
        <v>4</v>
      </c>
      <c r="D68" s="2">
        <v>293458.28466725699</v>
      </c>
      <c r="E68" s="2">
        <v>1.31852568309786E-2</v>
      </c>
      <c r="F68">
        <f t="shared" ref="F68:F131" si="8">VLOOKUP(C68,$N$3:$S$17,3,FALSE)</f>
        <v>0.35893589495674999</v>
      </c>
      <c r="G68">
        <f t="shared" ref="G68:G131" si="9">VLOOKUP(C68,$N$3:$S$17,4,FALSE)</f>
        <v>1.4863274495531801E-26</v>
      </c>
      <c r="H68">
        <f t="shared" ref="H68:H131" si="10">VLOOKUP(C68,$N$3:$S$17,5,FALSE)</f>
        <v>9.5640995436918202E-2</v>
      </c>
      <c r="I68">
        <f t="shared" ref="I68:I131" si="11">VLOOKUP(C68,$N$3:$S$17,6,FALSE)</f>
        <v>1.2826416344165801</v>
      </c>
      <c r="J68">
        <f t="shared" ref="J68:J131" si="12">1-1/I68</f>
        <v>0.22035900506624506</v>
      </c>
      <c r="K68">
        <f t="shared" ref="K68:K131" si="13">(G68+(F68-G68)/((1+(H68*D68)^I68)^J68))</f>
        <v>1.9850565371285888E-2</v>
      </c>
    </row>
    <row r="69" spans="3:11">
      <c r="C69">
        <v>5</v>
      </c>
      <c r="D69" s="6">
        <v>180</v>
      </c>
      <c r="E69" s="2">
        <v>0.25700000000000001</v>
      </c>
      <c r="F69">
        <f t="shared" si="8"/>
        <v>0.25080114680075899</v>
      </c>
      <c r="G69">
        <f t="shared" si="9"/>
        <v>5.8289974682222398E-2</v>
      </c>
      <c r="H69">
        <f t="shared" si="10"/>
        <v>3.3778065426204898E-4</v>
      </c>
      <c r="I69">
        <f t="shared" si="11"/>
        <v>1.96084806347558</v>
      </c>
      <c r="J69">
        <f t="shared" si="12"/>
        <v>0.49001658077091814</v>
      </c>
      <c r="K69">
        <f t="shared" si="13"/>
        <v>0.25041320953439616</v>
      </c>
    </row>
    <row r="70" spans="3:11">
      <c r="C70">
        <v>5</v>
      </c>
      <c r="D70" s="2">
        <v>300</v>
      </c>
      <c r="E70" s="2">
        <v>0.247</v>
      </c>
      <c r="F70">
        <f t="shared" si="8"/>
        <v>0.25080114680075899</v>
      </c>
      <c r="G70">
        <f t="shared" si="9"/>
        <v>5.8289974682222398E-2</v>
      </c>
      <c r="H70">
        <f t="shared" si="10"/>
        <v>3.3778065426204898E-4</v>
      </c>
      <c r="I70">
        <f t="shared" si="11"/>
        <v>1.96084806347558</v>
      </c>
      <c r="J70">
        <f t="shared" si="12"/>
        <v>0.49001658077091814</v>
      </c>
      <c r="K70">
        <f t="shared" si="13"/>
        <v>0.24975041979792073</v>
      </c>
    </row>
    <row r="71" spans="3:11">
      <c r="C71">
        <v>5</v>
      </c>
      <c r="D71" s="2">
        <v>320</v>
      </c>
      <c r="E71" s="2">
        <v>0.23800000000000002</v>
      </c>
      <c r="F71">
        <f t="shared" si="8"/>
        <v>0.25080114680075899</v>
      </c>
      <c r="G71">
        <f t="shared" si="9"/>
        <v>5.8289974682222398E-2</v>
      </c>
      <c r="H71">
        <f t="shared" si="10"/>
        <v>3.3778065426204898E-4</v>
      </c>
      <c r="I71">
        <f t="shared" si="11"/>
        <v>1.96084806347558</v>
      </c>
      <c r="J71">
        <f t="shared" si="12"/>
        <v>0.49001658077091814</v>
      </c>
      <c r="K71">
        <f t="shared" si="13"/>
        <v>0.24961000070951478</v>
      </c>
    </row>
    <row r="72" spans="3:11">
      <c r="C72">
        <v>5</v>
      </c>
      <c r="D72" s="6">
        <v>570</v>
      </c>
      <c r="E72" s="2">
        <v>0.248</v>
      </c>
      <c r="F72">
        <f t="shared" si="8"/>
        <v>0.25080114680075899</v>
      </c>
      <c r="G72">
        <f t="shared" si="9"/>
        <v>5.8289974682222398E-2</v>
      </c>
      <c r="H72">
        <f t="shared" si="10"/>
        <v>3.3778065426204898E-4</v>
      </c>
      <c r="I72">
        <f t="shared" si="11"/>
        <v>1.96084806347558</v>
      </c>
      <c r="J72">
        <f t="shared" si="12"/>
        <v>0.49001658077091814</v>
      </c>
      <c r="K72">
        <f t="shared" si="13"/>
        <v>0.24717762048719605</v>
      </c>
    </row>
    <row r="73" spans="3:11">
      <c r="C73">
        <v>5</v>
      </c>
      <c r="D73" s="2">
        <v>1440</v>
      </c>
      <c r="E73" s="2">
        <v>0.23499999999999999</v>
      </c>
      <c r="F73">
        <f t="shared" si="8"/>
        <v>0.25080114680075899</v>
      </c>
      <c r="G73">
        <f t="shared" si="9"/>
        <v>5.8289974682222398E-2</v>
      </c>
      <c r="H73">
        <f t="shared" si="10"/>
        <v>3.3778065426204898E-4</v>
      </c>
      <c r="I73">
        <f t="shared" si="11"/>
        <v>1.96084806347558</v>
      </c>
      <c r="J73">
        <f t="shared" si="12"/>
        <v>0.49001658077091814</v>
      </c>
      <c r="K73">
        <f t="shared" si="13"/>
        <v>0.23131219995782154</v>
      </c>
    </row>
    <row r="74" spans="3:11">
      <c r="C74">
        <v>5</v>
      </c>
      <c r="D74" s="6">
        <v>2230</v>
      </c>
      <c r="E74" s="2">
        <v>0.20800000000000002</v>
      </c>
      <c r="F74">
        <f t="shared" si="8"/>
        <v>0.25080114680075899</v>
      </c>
      <c r="G74">
        <f t="shared" si="9"/>
        <v>5.8289974682222398E-2</v>
      </c>
      <c r="H74">
        <f t="shared" si="10"/>
        <v>3.3778065426204898E-4</v>
      </c>
      <c r="I74">
        <f t="shared" si="11"/>
        <v>1.96084806347558</v>
      </c>
      <c r="J74">
        <f t="shared" si="12"/>
        <v>0.49001658077091814</v>
      </c>
      <c r="K74">
        <f t="shared" si="13"/>
        <v>0.21244535676817738</v>
      </c>
    </row>
    <row r="75" spans="3:11">
      <c r="C75">
        <v>5</v>
      </c>
      <c r="D75" s="2">
        <v>2380</v>
      </c>
      <c r="E75" s="2">
        <v>0.21600000000000003</v>
      </c>
      <c r="F75">
        <f t="shared" si="8"/>
        <v>0.25080114680075899</v>
      </c>
      <c r="G75">
        <f t="shared" si="9"/>
        <v>5.8289974682222398E-2</v>
      </c>
      <c r="H75">
        <f t="shared" si="10"/>
        <v>3.3778065426204898E-4</v>
      </c>
      <c r="I75">
        <f t="shared" si="11"/>
        <v>1.96084806347558</v>
      </c>
      <c r="J75">
        <f t="shared" si="12"/>
        <v>0.49001658077091814</v>
      </c>
      <c r="K75">
        <f t="shared" si="13"/>
        <v>0.20882905308568195</v>
      </c>
    </row>
    <row r="76" spans="3:11">
      <c r="C76">
        <v>5</v>
      </c>
      <c r="D76" s="2">
        <v>3140</v>
      </c>
      <c r="E76" s="2">
        <v>0.20899999999999999</v>
      </c>
      <c r="F76">
        <f t="shared" si="8"/>
        <v>0.25080114680075899</v>
      </c>
      <c r="G76">
        <f t="shared" si="9"/>
        <v>5.8289974682222398E-2</v>
      </c>
      <c r="H76">
        <f t="shared" si="10"/>
        <v>3.3778065426204898E-4</v>
      </c>
      <c r="I76">
        <f t="shared" si="11"/>
        <v>1.96084806347558</v>
      </c>
      <c r="J76">
        <f t="shared" si="12"/>
        <v>0.49001658077091814</v>
      </c>
      <c r="K76">
        <f t="shared" si="13"/>
        <v>0.19143050470204526</v>
      </c>
    </row>
    <row r="77" spans="3:11">
      <c r="C77">
        <v>5</v>
      </c>
      <c r="D77" s="2">
        <v>3560</v>
      </c>
      <c r="E77" s="2">
        <v>0.19500000000000001</v>
      </c>
      <c r="F77">
        <f t="shared" si="8"/>
        <v>0.25080114680075899</v>
      </c>
      <c r="G77">
        <f t="shared" si="9"/>
        <v>5.8289974682222398E-2</v>
      </c>
      <c r="H77">
        <f t="shared" si="10"/>
        <v>3.3778065426204898E-4</v>
      </c>
      <c r="I77">
        <f t="shared" si="11"/>
        <v>1.96084806347558</v>
      </c>
      <c r="J77">
        <f t="shared" si="12"/>
        <v>0.49001658077091814</v>
      </c>
      <c r="K77">
        <f t="shared" si="13"/>
        <v>0.18274499688401616</v>
      </c>
    </row>
    <row r="78" spans="3:11">
      <c r="C78">
        <v>5</v>
      </c>
      <c r="D78" s="2">
        <v>3800</v>
      </c>
      <c r="E78" s="2">
        <v>0.17100000000000001</v>
      </c>
      <c r="F78">
        <f t="shared" si="8"/>
        <v>0.25080114680075899</v>
      </c>
      <c r="G78">
        <f t="shared" si="9"/>
        <v>5.8289974682222398E-2</v>
      </c>
      <c r="H78">
        <f t="shared" si="10"/>
        <v>3.3778065426204898E-4</v>
      </c>
      <c r="I78">
        <f t="shared" si="11"/>
        <v>1.96084806347558</v>
      </c>
      <c r="J78">
        <f t="shared" si="12"/>
        <v>0.49001658077091814</v>
      </c>
      <c r="K78">
        <f t="shared" si="13"/>
        <v>0.17811508504084506</v>
      </c>
    </row>
    <row r="79" spans="3:11">
      <c r="C79">
        <v>5</v>
      </c>
      <c r="D79" s="2">
        <v>4350</v>
      </c>
      <c r="E79" s="2">
        <v>0.153</v>
      </c>
      <c r="F79">
        <f t="shared" si="8"/>
        <v>0.25080114680075899</v>
      </c>
      <c r="G79">
        <f t="shared" si="9"/>
        <v>5.8289974682222398E-2</v>
      </c>
      <c r="H79">
        <f t="shared" si="10"/>
        <v>3.3778065426204898E-4</v>
      </c>
      <c r="I79">
        <f t="shared" si="11"/>
        <v>1.96084806347558</v>
      </c>
      <c r="J79">
        <f t="shared" si="12"/>
        <v>0.49001658077091814</v>
      </c>
      <c r="K79">
        <f t="shared" si="13"/>
        <v>0.16840737546950299</v>
      </c>
    </row>
    <row r="80" spans="3:11">
      <c r="C80">
        <v>5</v>
      </c>
      <c r="D80" s="6">
        <v>4680</v>
      </c>
      <c r="E80" s="2">
        <v>0.151</v>
      </c>
      <c r="F80">
        <f t="shared" si="8"/>
        <v>0.25080114680075899</v>
      </c>
      <c r="G80">
        <f t="shared" si="9"/>
        <v>5.8289974682222398E-2</v>
      </c>
      <c r="H80">
        <f t="shared" si="10"/>
        <v>3.3778065426204898E-4</v>
      </c>
      <c r="I80">
        <f t="shared" si="11"/>
        <v>1.96084806347558</v>
      </c>
      <c r="J80">
        <f t="shared" si="12"/>
        <v>0.49001658077091814</v>
      </c>
      <c r="K80">
        <f t="shared" si="13"/>
        <v>0.16315585514730352</v>
      </c>
    </row>
    <row r="81" spans="3:11">
      <c r="C81">
        <v>5</v>
      </c>
      <c r="D81" s="2">
        <v>4820</v>
      </c>
      <c r="E81" s="2">
        <v>0.14499999999999999</v>
      </c>
      <c r="F81">
        <f t="shared" si="8"/>
        <v>0.25080114680075899</v>
      </c>
      <c r="G81">
        <f t="shared" si="9"/>
        <v>5.8289974682222398E-2</v>
      </c>
      <c r="H81">
        <f t="shared" si="10"/>
        <v>3.3778065426204898E-4</v>
      </c>
      <c r="I81">
        <f t="shared" si="11"/>
        <v>1.96084806347558</v>
      </c>
      <c r="J81">
        <f t="shared" si="12"/>
        <v>0.49001658077091814</v>
      </c>
      <c r="K81">
        <f t="shared" si="13"/>
        <v>0.16104952747466489</v>
      </c>
    </row>
    <row r="82" spans="3:11">
      <c r="C82">
        <v>5</v>
      </c>
      <c r="D82" s="2">
        <v>4930</v>
      </c>
      <c r="E82" s="2">
        <v>0.20100000000000001</v>
      </c>
      <c r="F82">
        <f t="shared" si="8"/>
        <v>0.25080114680075899</v>
      </c>
      <c r="G82">
        <f t="shared" si="9"/>
        <v>5.8289974682222398E-2</v>
      </c>
      <c r="H82">
        <f t="shared" si="10"/>
        <v>3.3778065426204898E-4</v>
      </c>
      <c r="I82">
        <f t="shared" si="11"/>
        <v>1.96084806347558</v>
      </c>
      <c r="J82">
        <f t="shared" si="12"/>
        <v>0.49001658077091814</v>
      </c>
      <c r="K82">
        <f t="shared" si="13"/>
        <v>0.15944318269935792</v>
      </c>
    </row>
    <row r="83" spans="3:11">
      <c r="C83">
        <v>5</v>
      </c>
      <c r="D83" s="2">
        <v>5420</v>
      </c>
      <c r="E83" s="2">
        <v>0.13500000000000001</v>
      </c>
      <c r="F83">
        <f t="shared" si="8"/>
        <v>0.25080114680075899</v>
      </c>
      <c r="G83">
        <f t="shared" si="9"/>
        <v>5.8289974682222398E-2</v>
      </c>
      <c r="H83">
        <f t="shared" si="10"/>
        <v>3.3778065426204898E-4</v>
      </c>
      <c r="I83">
        <f t="shared" si="11"/>
        <v>1.96084806347558</v>
      </c>
      <c r="J83">
        <f t="shared" si="12"/>
        <v>0.49001658077091814</v>
      </c>
      <c r="K83">
        <f t="shared" si="13"/>
        <v>0.15277686234697579</v>
      </c>
    </row>
    <row r="84" spans="3:11">
      <c r="C84">
        <v>5</v>
      </c>
      <c r="D84" s="2">
        <v>6460</v>
      </c>
      <c r="E84" s="2">
        <v>0.13600000000000001</v>
      </c>
      <c r="F84">
        <f t="shared" si="8"/>
        <v>0.25080114680075899</v>
      </c>
      <c r="G84">
        <f t="shared" si="9"/>
        <v>5.8289974682222398E-2</v>
      </c>
      <c r="H84">
        <f t="shared" si="10"/>
        <v>3.3778065426204898E-4</v>
      </c>
      <c r="I84">
        <f t="shared" si="11"/>
        <v>1.96084806347558</v>
      </c>
      <c r="J84">
        <f t="shared" si="12"/>
        <v>0.49001658077091814</v>
      </c>
      <c r="K84">
        <f t="shared" si="13"/>
        <v>0.14092098930605065</v>
      </c>
    </row>
    <row r="85" spans="3:11">
      <c r="C85">
        <v>5</v>
      </c>
      <c r="D85" s="2">
        <v>6910</v>
      </c>
      <c r="E85" s="2">
        <v>0.13400000000000001</v>
      </c>
      <c r="F85">
        <f t="shared" si="8"/>
        <v>0.25080114680075899</v>
      </c>
      <c r="G85">
        <f t="shared" si="9"/>
        <v>5.8289974682222398E-2</v>
      </c>
      <c r="H85">
        <f t="shared" si="10"/>
        <v>3.3778065426204898E-4</v>
      </c>
      <c r="I85">
        <f t="shared" si="11"/>
        <v>1.96084806347558</v>
      </c>
      <c r="J85">
        <f t="shared" si="12"/>
        <v>0.49001658077091814</v>
      </c>
      <c r="K85">
        <f t="shared" si="13"/>
        <v>0.13659335558809993</v>
      </c>
    </row>
    <row r="86" spans="3:11">
      <c r="C86">
        <v>5</v>
      </c>
      <c r="D86" s="6">
        <v>7350</v>
      </c>
      <c r="E86" s="2">
        <v>0.13</v>
      </c>
      <c r="F86">
        <f t="shared" si="8"/>
        <v>0.25080114680075899</v>
      </c>
      <c r="G86">
        <f t="shared" si="9"/>
        <v>5.8289974682222398E-2</v>
      </c>
      <c r="H86">
        <f t="shared" si="10"/>
        <v>3.3778065426204898E-4</v>
      </c>
      <c r="I86">
        <f t="shared" si="11"/>
        <v>1.96084806347558</v>
      </c>
      <c r="J86">
        <f t="shared" si="12"/>
        <v>0.49001658077091814</v>
      </c>
      <c r="K86">
        <f t="shared" si="13"/>
        <v>0.1327504721449394</v>
      </c>
    </row>
    <row r="87" spans="3:11">
      <c r="C87">
        <v>5</v>
      </c>
      <c r="D87" s="6">
        <v>8029.9999999999991</v>
      </c>
      <c r="E87" s="2">
        <v>0.11900000000000001</v>
      </c>
      <c r="F87">
        <f t="shared" si="8"/>
        <v>0.25080114680075899</v>
      </c>
      <c r="G87">
        <f t="shared" si="9"/>
        <v>5.8289974682222398E-2</v>
      </c>
      <c r="H87">
        <f t="shared" si="10"/>
        <v>3.3778065426204898E-4</v>
      </c>
      <c r="I87">
        <f t="shared" si="11"/>
        <v>1.96084806347558</v>
      </c>
      <c r="J87">
        <f t="shared" si="12"/>
        <v>0.49001658077091814</v>
      </c>
      <c r="K87">
        <f t="shared" si="13"/>
        <v>0.12746315709662254</v>
      </c>
    </row>
    <row r="88" spans="3:11">
      <c r="C88">
        <v>5</v>
      </c>
      <c r="D88" s="6">
        <v>10110</v>
      </c>
      <c r="E88" s="2">
        <v>0.113</v>
      </c>
      <c r="F88">
        <f t="shared" si="8"/>
        <v>0.25080114680075899</v>
      </c>
      <c r="G88">
        <f t="shared" si="9"/>
        <v>5.8289974682222398E-2</v>
      </c>
      <c r="H88">
        <f t="shared" si="10"/>
        <v>3.3778065426204898E-4</v>
      </c>
      <c r="I88">
        <f t="shared" si="11"/>
        <v>1.96084806347558</v>
      </c>
      <c r="J88">
        <f t="shared" si="12"/>
        <v>0.49001658077091814</v>
      </c>
      <c r="K88">
        <f t="shared" si="13"/>
        <v>0.11499464217599134</v>
      </c>
    </row>
    <row r="89" spans="3:11">
      <c r="C89">
        <v>5</v>
      </c>
      <c r="D89" s="6">
        <v>16000</v>
      </c>
      <c r="E89" s="2">
        <v>0.1</v>
      </c>
      <c r="F89">
        <f t="shared" si="8"/>
        <v>0.25080114680075899</v>
      </c>
      <c r="G89">
        <f t="shared" si="9"/>
        <v>5.8289974682222398E-2</v>
      </c>
      <c r="H89">
        <f t="shared" si="10"/>
        <v>3.3778065426204898E-4</v>
      </c>
      <c r="I89">
        <f t="shared" si="11"/>
        <v>1.96084806347558</v>
      </c>
      <c r="J89">
        <f t="shared" si="12"/>
        <v>0.49001658077091814</v>
      </c>
      <c r="K89">
        <f t="shared" si="13"/>
        <v>9.5679110034871562E-2</v>
      </c>
    </row>
    <row r="90" spans="3:11">
      <c r="C90">
        <v>5</v>
      </c>
      <c r="D90" s="2">
        <v>18030</v>
      </c>
      <c r="E90" s="2">
        <v>9.5000000000000001E-2</v>
      </c>
      <c r="F90">
        <f t="shared" si="8"/>
        <v>0.25080114680075899</v>
      </c>
      <c r="G90">
        <f t="shared" si="9"/>
        <v>5.8289974682222398E-2</v>
      </c>
      <c r="H90">
        <f t="shared" si="10"/>
        <v>3.3778065426204898E-4</v>
      </c>
      <c r="I90">
        <f t="shared" si="11"/>
        <v>1.96084806347558</v>
      </c>
      <c r="J90">
        <f t="shared" si="12"/>
        <v>0.49001658077091814</v>
      </c>
      <c r="K90">
        <f t="shared" si="13"/>
        <v>9.174600889603543E-2</v>
      </c>
    </row>
    <row r="91" spans="3:11">
      <c r="C91">
        <v>5</v>
      </c>
      <c r="D91" s="2">
        <v>21600</v>
      </c>
      <c r="E91" s="2">
        <v>8.6999999999999994E-2</v>
      </c>
      <c r="F91">
        <f t="shared" si="8"/>
        <v>0.25080114680075899</v>
      </c>
      <c r="G91">
        <f t="shared" si="9"/>
        <v>5.8289974682222398E-2</v>
      </c>
      <c r="H91">
        <f t="shared" si="10"/>
        <v>3.3778065426204898E-4</v>
      </c>
      <c r="I91">
        <f t="shared" si="11"/>
        <v>1.96084806347558</v>
      </c>
      <c r="J91">
        <f t="shared" si="12"/>
        <v>0.49001658077091814</v>
      </c>
      <c r="K91">
        <f t="shared" si="13"/>
        <v>8.6531037509859687E-2</v>
      </c>
    </row>
    <row r="92" spans="3:11">
      <c r="C92">
        <v>5</v>
      </c>
      <c r="D92" s="6">
        <v>23300</v>
      </c>
      <c r="E92" s="2">
        <v>9.6000000000000002E-2</v>
      </c>
      <c r="F92">
        <f t="shared" si="8"/>
        <v>0.25080114680075899</v>
      </c>
      <c r="G92">
        <f t="shared" si="9"/>
        <v>5.8289974682222398E-2</v>
      </c>
      <c r="H92">
        <f t="shared" si="10"/>
        <v>3.3778065426204898E-4</v>
      </c>
      <c r="I92">
        <f t="shared" si="11"/>
        <v>1.96084806347558</v>
      </c>
      <c r="J92">
        <f t="shared" si="12"/>
        <v>0.49001658077091814</v>
      </c>
      <c r="K92">
        <f t="shared" si="13"/>
        <v>8.4583723946083711E-2</v>
      </c>
    </row>
    <row r="93" spans="3:11">
      <c r="C93">
        <v>5</v>
      </c>
      <c r="D93" s="6">
        <v>32100</v>
      </c>
      <c r="E93" s="2">
        <v>0.09</v>
      </c>
      <c r="F93">
        <f t="shared" si="8"/>
        <v>0.25080114680075899</v>
      </c>
      <c r="G93">
        <f t="shared" si="9"/>
        <v>5.8289974682222398E-2</v>
      </c>
      <c r="H93">
        <f t="shared" si="10"/>
        <v>3.3778065426204898E-4</v>
      </c>
      <c r="I93">
        <f t="shared" si="11"/>
        <v>1.96084806347558</v>
      </c>
      <c r="J93">
        <f t="shared" si="12"/>
        <v>0.49001658077091814</v>
      </c>
      <c r="K93">
        <f t="shared" si="13"/>
        <v>7.7692840244594094E-2</v>
      </c>
    </row>
    <row r="94" spans="3:11">
      <c r="C94">
        <v>5</v>
      </c>
      <c r="D94" s="2">
        <v>33700</v>
      </c>
      <c r="E94" s="2">
        <v>8.3000000000000004E-2</v>
      </c>
      <c r="F94">
        <f t="shared" si="8"/>
        <v>0.25080114680075899</v>
      </c>
      <c r="G94">
        <f t="shared" si="9"/>
        <v>5.8289974682222398E-2</v>
      </c>
      <c r="H94">
        <f t="shared" si="10"/>
        <v>3.3778065426204898E-4</v>
      </c>
      <c r="I94">
        <f t="shared" si="11"/>
        <v>1.96084806347558</v>
      </c>
      <c r="J94">
        <f t="shared" si="12"/>
        <v>0.49001658077091814</v>
      </c>
      <c r="K94">
        <f t="shared" si="13"/>
        <v>7.6814507687809078E-2</v>
      </c>
    </row>
    <row r="95" spans="3:11">
      <c r="C95">
        <v>5</v>
      </c>
      <c r="D95" s="2">
        <v>42500</v>
      </c>
      <c r="E95" s="2">
        <v>9.3000000000000013E-2</v>
      </c>
      <c r="F95">
        <f t="shared" si="8"/>
        <v>0.25080114680075899</v>
      </c>
      <c r="G95">
        <f t="shared" si="9"/>
        <v>5.8289974682222398E-2</v>
      </c>
      <c r="H95">
        <f t="shared" si="10"/>
        <v>3.3778065426204898E-4</v>
      </c>
      <c r="I95">
        <f t="shared" si="11"/>
        <v>1.96084806347558</v>
      </c>
      <c r="J95">
        <f t="shared" si="12"/>
        <v>0.49001658077091814</v>
      </c>
      <c r="K95">
        <f t="shared" si="13"/>
        <v>7.3135270771107097E-2</v>
      </c>
    </row>
    <row r="96" spans="3:11">
      <c r="C96">
        <v>5</v>
      </c>
      <c r="D96" s="2">
        <v>42700</v>
      </c>
      <c r="E96" s="2">
        <v>7.5999999999999998E-2</v>
      </c>
      <c r="F96">
        <f t="shared" si="8"/>
        <v>0.25080114680075899</v>
      </c>
      <c r="G96">
        <f t="shared" si="9"/>
        <v>5.8289974682222398E-2</v>
      </c>
      <c r="H96">
        <f t="shared" si="10"/>
        <v>3.3778065426204898E-4</v>
      </c>
      <c r="I96">
        <f t="shared" si="11"/>
        <v>1.96084806347558</v>
      </c>
      <c r="J96">
        <f t="shared" si="12"/>
        <v>0.49001658077091814</v>
      </c>
      <c r="K96">
        <f t="shared" si="13"/>
        <v>7.3068809487452341E-2</v>
      </c>
    </row>
    <row r="97" spans="3:11">
      <c r="C97">
        <v>5</v>
      </c>
      <c r="D97" s="2">
        <v>44600</v>
      </c>
      <c r="E97" s="2">
        <v>7.2000000000000008E-2</v>
      </c>
      <c r="F97">
        <f t="shared" si="8"/>
        <v>0.25080114680075899</v>
      </c>
      <c r="G97">
        <f t="shared" si="9"/>
        <v>5.8289974682222398E-2</v>
      </c>
      <c r="H97">
        <f t="shared" si="10"/>
        <v>3.3778065426204898E-4</v>
      </c>
      <c r="I97">
        <f t="shared" si="11"/>
        <v>1.96084806347558</v>
      </c>
      <c r="J97">
        <f t="shared" si="12"/>
        <v>0.49001658077091814</v>
      </c>
      <c r="K97">
        <f t="shared" si="13"/>
        <v>7.2466372977775653E-2</v>
      </c>
    </row>
    <row r="98" spans="3:11">
      <c r="C98">
        <v>5</v>
      </c>
      <c r="D98" s="6">
        <v>49010</v>
      </c>
      <c r="E98" s="2">
        <v>7.0000000000000007E-2</v>
      </c>
      <c r="F98">
        <f t="shared" si="8"/>
        <v>0.25080114680075899</v>
      </c>
      <c r="G98">
        <f t="shared" si="9"/>
        <v>5.8289974682222398E-2</v>
      </c>
      <c r="H98">
        <f t="shared" si="10"/>
        <v>3.3778065426204898E-4</v>
      </c>
      <c r="I98">
        <f t="shared" si="11"/>
        <v>1.96084806347558</v>
      </c>
      <c r="J98">
        <f t="shared" si="12"/>
        <v>0.49001658077091814</v>
      </c>
      <c r="K98">
        <f t="shared" si="13"/>
        <v>7.1243696327236428E-2</v>
      </c>
    </row>
    <row r="99" spans="3:11">
      <c r="C99">
        <v>5</v>
      </c>
      <c r="D99" s="2">
        <v>57700</v>
      </c>
      <c r="E99" s="2">
        <v>7.0999999999999994E-2</v>
      </c>
      <c r="F99">
        <f t="shared" si="8"/>
        <v>0.25080114680075899</v>
      </c>
      <c r="G99">
        <f t="shared" si="9"/>
        <v>5.8289974682222398E-2</v>
      </c>
      <c r="H99">
        <f t="shared" si="10"/>
        <v>3.3778065426204898E-4</v>
      </c>
      <c r="I99">
        <f t="shared" si="11"/>
        <v>1.96084806347558</v>
      </c>
      <c r="J99">
        <f t="shared" si="12"/>
        <v>0.49001658077091814</v>
      </c>
      <c r="K99">
        <f t="shared" si="13"/>
        <v>6.9369356824089901E-2</v>
      </c>
    </row>
    <row r="100" spans="3:11">
      <c r="C100">
        <v>5</v>
      </c>
      <c r="D100" s="2">
        <v>63300</v>
      </c>
      <c r="E100" s="2">
        <v>6.3E-2</v>
      </c>
      <c r="F100">
        <f t="shared" si="8"/>
        <v>0.25080114680075899</v>
      </c>
      <c r="G100">
        <f t="shared" si="9"/>
        <v>5.8289974682222398E-2</v>
      </c>
      <c r="H100">
        <f t="shared" si="10"/>
        <v>3.3778065426204898E-4</v>
      </c>
      <c r="I100">
        <f t="shared" si="11"/>
        <v>1.96084806347558</v>
      </c>
      <c r="J100">
        <f t="shared" si="12"/>
        <v>0.49001658077091814</v>
      </c>
      <c r="K100">
        <f t="shared" si="13"/>
        <v>6.8428315495554698E-2</v>
      </c>
    </row>
    <row r="101" spans="3:11">
      <c r="C101">
        <v>5</v>
      </c>
      <c r="D101" s="6">
        <v>66700</v>
      </c>
      <c r="E101" s="2">
        <v>6.3E-2</v>
      </c>
      <c r="F101">
        <f t="shared" si="8"/>
        <v>0.25080114680075899</v>
      </c>
      <c r="G101">
        <f t="shared" si="9"/>
        <v>5.8289974682222398E-2</v>
      </c>
      <c r="H101">
        <f t="shared" si="10"/>
        <v>3.3778065426204898E-4</v>
      </c>
      <c r="I101">
        <f t="shared" si="11"/>
        <v>1.96084806347558</v>
      </c>
      <c r="J101">
        <f t="shared" si="12"/>
        <v>0.49001658077091814</v>
      </c>
      <c r="K101">
        <f t="shared" si="13"/>
        <v>6.7932380992302727E-2</v>
      </c>
    </row>
    <row r="102" spans="3:11">
      <c r="C102">
        <v>5</v>
      </c>
      <c r="D102" s="2">
        <v>67100</v>
      </c>
      <c r="E102" s="2">
        <v>5.7000000000000002E-2</v>
      </c>
      <c r="F102">
        <f t="shared" si="8"/>
        <v>0.25080114680075899</v>
      </c>
      <c r="G102">
        <f t="shared" si="9"/>
        <v>5.8289974682222398E-2</v>
      </c>
      <c r="H102">
        <f t="shared" si="10"/>
        <v>3.3778065426204898E-4</v>
      </c>
      <c r="I102">
        <f t="shared" si="11"/>
        <v>1.96084806347558</v>
      </c>
      <c r="J102">
        <f t="shared" si="12"/>
        <v>0.49001658077091814</v>
      </c>
      <c r="K102">
        <f t="shared" si="13"/>
        <v>6.7877265802976122E-2</v>
      </c>
    </row>
    <row r="103" spans="3:11">
      <c r="C103">
        <v>5</v>
      </c>
      <c r="D103" s="2">
        <v>79100</v>
      </c>
      <c r="E103" s="2">
        <v>5.2000000000000005E-2</v>
      </c>
      <c r="F103">
        <f t="shared" si="8"/>
        <v>0.25080114680075899</v>
      </c>
      <c r="G103">
        <f t="shared" si="9"/>
        <v>5.8289974682222398E-2</v>
      </c>
      <c r="H103">
        <f t="shared" si="10"/>
        <v>3.3778065426204898E-4</v>
      </c>
      <c r="I103">
        <f t="shared" si="11"/>
        <v>1.96084806347558</v>
      </c>
      <c r="J103">
        <f t="shared" si="12"/>
        <v>0.49001658077091814</v>
      </c>
      <c r="K103">
        <f t="shared" si="13"/>
        <v>6.6477795841836468E-2</v>
      </c>
    </row>
    <row r="104" spans="3:11">
      <c r="C104">
        <v>5</v>
      </c>
      <c r="D104" s="6">
        <v>81000</v>
      </c>
      <c r="E104" s="2">
        <v>6.0999999999999999E-2</v>
      </c>
      <c r="F104">
        <f t="shared" si="8"/>
        <v>0.25080114680075899</v>
      </c>
      <c r="G104">
        <f t="shared" si="9"/>
        <v>5.8289974682222398E-2</v>
      </c>
      <c r="H104">
        <f t="shared" si="10"/>
        <v>3.3778065426204898E-4</v>
      </c>
      <c r="I104">
        <f t="shared" si="11"/>
        <v>1.96084806347558</v>
      </c>
      <c r="J104">
        <f t="shared" si="12"/>
        <v>0.49001658077091814</v>
      </c>
      <c r="K104">
        <f t="shared" si="13"/>
        <v>6.6293453608727182E-2</v>
      </c>
    </row>
    <row r="105" spans="3:11">
      <c r="C105">
        <v>5</v>
      </c>
      <c r="D105" s="2">
        <v>81200</v>
      </c>
      <c r="E105" s="2">
        <v>6.5000000000000002E-2</v>
      </c>
      <c r="F105">
        <f t="shared" si="8"/>
        <v>0.25080114680075899</v>
      </c>
      <c r="G105">
        <f t="shared" si="9"/>
        <v>5.8289974682222398E-2</v>
      </c>
      <c r="H105">
        <f t="shared" si="10"/>
        <v>3.3778065426204898E-4</v>
      </c>
      <c r="I105">
        <f t="shared" si="11"/>
        <v>1.96084806347558</v>
      </c>
      <c r="J105">
        <f t="shared" si="12"/>
        <v>0.49001658077091814</v>
      </c>
      <c r="K105">
        <f t="shared" si="13"/>
        <v>6.6274540151753769E-2</v>
      </c>
    </row>
    <row r="106" spans="3:11">
      <c r="C106">
        <v>6</v>
      </c>
      <c r="D106" s="2">
        <v>0.106740422673844</v>
      </c>
      <c r="E106" s="2">
        <v>0.35157593123209102</v>
      </c>
      <c r="F106">
        <f t="shared" si="8"/>
        <v>0.36598744308749898</v>
      </c>
      <c r="G106">
        <f t="shared" si="9"/>
        <v>2.69450847543506E-2</v>
      </c>
      <c r="H106">
        <f t="shared" si="10"/>
        <v>0.10134829712826</v>
      </c>
      <c r="I106">
        <f t="shared" si="11"/>
        <v>1.7396190346067799</v>
      </c>
      <c r="J106">
        <f t="shared" si="12"/>
        <v>0.42516149794484281</v>
      </c>
      <c r="K106">
        <f t="shared" si="13"/>
        <v>0.36593263406184118</v>
      </c>
    </row>
    <row r="107" spans="3:11">
      <c r="C107">
        <v>6</v>
      </c>
      <c r="D107" s="2">
        <v>2.9208773870253499</v>
      </c>
      <c r="E107" s="2">
        <v>0.33696275071633203</v>
      </c>
      <c r="F107">
        <f t="shared" si="8"/>
        <v>0.36598744308749898</v>
      </c>
      <c r="G107">
        <f t="shared" si="9"/>
        <v>2.69450847543506E-2</v>
      </c>
      <c r="H107">
        <f t="shared" si="10"/>
        <v>0.10134829712826</v>
      </c>
      <c r="I107">
        <f t="shared" si="11"/>
        <v>1.7396190346067799</v>
      </c>
      <c r="J107">
        <f t="shared" si="12"/>
        <v>0.42516149794484281</v>
      </c>
      <c r="K107">
        <f t="shared" si="13"/>
        <v>0.35000021004180742</v>
      </c>
    </row>
    <row r="108" spans="3:11">
      <c r="C108">
        <v>6</v>
      </c>
      <c r="D108" s="2">
        <v>4.7976587728896103</v>
      </c>
      <c r="E108" s="2">
        <v>0.34813753581661799</v>
      </c>
      <c r="F108">
        <f t="shared" si="8"/>
        <v>0.36598744308749898</v>
      </c>
      <c r="G108">
        <f t="shared" si="9"/>
        <v>2.69450847543506E-2</v>
      </c>
      <c r="H108">
        <f t="shared" si="10"/>
        <v>0.10134829712826</v>
      </c>
      <c r="I108">
        <f t="shared" si="11"/>
        <v>1.7396190346067799</v>
      </c>
      <c r="J108">
        <f t="shared" si="12"/>
        <v>0.42516149794484281</v>
      </c>
      <c r="K108">
        <f t="shared" si="13"/>
        <v>0.33167572056308209</v>
      </c>
    </row>
    <row r="109" spans="3:11">
      <c r="C109">
        <v>6</v>
      </c>
      <c r="D109" s="2">
        <v>7.6575406649237499</v>
      </c>
      <c r="E109" s="2">
        <v>0.32922636103151798</v>
      </c>
      <c r="F109">
        <f t="shared" si="8"/>
        <v>0.36598744308749898</v>
      </c>
      <c r="G109">
        <f t="shared" si="9"/>
        <v>2.69450847543506E-2</v>
      </c>
      <c r="H109">
        <f t="shared" si="10"/>
        <v>0.10134829712826</v>
      </c>
      <c r="I109">
        <f t="shared" si="11"/>
        <v>1.7396190346067799</v>
      </c>
      <c r="J109">
        <f t="shared" si="12"/>
        <v>0.42516149794484281</v>
      </c>
      <c r="K109">
        <f t="shared" si="13"/>
        <v>0.30143648047110533</v>
      </c>
    </row>
    <row r="110" spans="3:11">
      <c r="C110">
        <v>6</v>
      </c>
      <c r="D110" s="2">
        <v>11.874855076705201</v>
      </c>
      <c r="E110" s="2">
        <v>0.27851002865329499</v>
      </c>
      <c r="F110">
        <f t="shared" si="8"/>
        <v>0.36598744308749898</v>
      </c>
      <c r="G110">
        <f t="shared" si="9"/>
        <v>2.69450847543506E-2</v>
      </c>
      <c r="H110">
        <f t="shared" si="10"/>
        <v>0.10134829712826</v>
      </c>
      <c r="I110">
        <f t="shared" si="11"/>
        <v>1.7396190346067799</v>
      </c>
      <c r="J110">
        <f t="shared" si="12"/>
        <v>0.42516149794484281</v>
      </c>
      <c r="K110">
        <f t="shared" si="13"/>
        <v>0.26143929071365196</v>
      </c>
    </row>
    <row r="111" spans="3:11">
      <c r="C111">
        <v>6</v>
      </c>
      <c r="D111" s="2">
        <v>17.8914844404969</v>
      </c>
      <c r="E111" s="2">
        <v>0.19598853868194799</v>
      </c>
      <c r="F111">
        <f t="shared" si="8"/>
        <v>0.36598744308749898</v>
      </c>
      <c r="G111">
        <f t="shared" si="9"/>
        <v>2.69450847543506E-2</v>
      </c>
      <c r="H111">
        <f t="shared" si="10"/>
        <v>0.10134829712826</v>
      </c>
      <c r="I111">
        <f t="shared" si="11"/>
        <v>1.7396190346067799</v>
      </c>
      <c r="J111">
        <f t="shared" si="12"/>
        <v>0.42516149794484281</v>
      </c>
      <c r="K111">
        <f t="shared" si="13"/>
        <v>0.21880236898267483</v>
      </c>
    </row>
    <row r="112" spans="3:11">
      <c r="C112">
        <v>6</v>
      </c>
      <c r="D112" s="2">
        <v>31.590906718251698</v>
      </c>
      <c r="E112" s="2">
        <v>0.139255014326647</v>
      </c>
      <c r="F112">
        <f t="shared" si="8"/>
        <v>0.36598744308749898</v>
      </c>
      <c r="G112">
        <f t="shared" si="9"/>
        <v>2.69450847543506E-2</v>
      </c>
      <c r="H112">
        <f t="shared" si="10"/>
        <v>0.10134829712826</v>
      </c>
      <c r="I112">
        <f t="shared" si="11"/>
        <v>1.7396190346067799</v>
      </c>
      <c r="J112">
        <f t="shared" si="12"/>
        <v>0.42516149794484281</v>
      </c>
      <c r="K112">
        <f t="shared" si="13"/>
        <v>0.1629517053566103</v>
      </c>
    </row>
    <row r="113" spans="3:11">
      <c r="C113">
        <v>6</v>
      </c>
      <c r="D113" s="2">
        <v>54.462521649411897</v>
      </c>
      <c r="E113" s="2">
        <v>0.107449856733524</v>
      </c>
      <c r="F113">
        <f t="shared" si="8"/>
        <v>0.36598744308749898</v>
      </c>
      <c r="G113">
        <f t="shared" si="9"/>
        <v>2.69450847543506E-2</v>
      </c>
      <c r="H113">
        <f t="shared" si="10"/>
        <v>0.10134829712826</v>
      </c>
      <c r="I113">
        <f t="shared" si="11"/>
        <v>1.7396190346067799</v>
      </c>
      <c r="J113">
        <f t="shared" si="12"/>
        <v>0.42516149794484281</v>
      </c>
      <c r="K113">
        <f t="shared" si="13"/>
        <v>0.12076577424812135</v>
      </c>
    </row>
    <row r="114" spans="3:11">
      <c r="C114">
        <v>6</v>
      </c>
      <c r="D114" s="2">
        <v>76.299464510056396</v>
      </c>
      <c r="E114" s="2">
        <v>8.7679083094555799E-2</v>
      </c>
      <c r="F114">
        <f t="shared" si="8"/>
        <v>0.36598744308749898</v>
      </c>
      <c r="G114">
        <f t="shared" si="9"/>
        <v>2.69450847543506E-2</v>
      </c>
      <c r="H114">
        <f t="shared" si="10"/>
        <v>0.10134829712826</v>
      </c>
      <c r="I114">
        <f t="shared" si="11"/>
        <v>1.7396190346067799</v>
      </c>
      <c r="J114">
        <f t="shared" si="12"/>
        <v>0.42516149794484281</v>
      </c>
      <c r="K114">
        <f t="shared" si="13"/>
        <v>0.10074163076808867</v>
      </c>
    </row>
    <row r="115" spans="3:11">
      <c r="C115">
        <v>6</v>
      </c>
      <c r="D115" s="2">
        <v>109.928263871537</v>
      </c>
      <c r="E115" s="2">
        <v>9.0257879656160306E-2</v>
      </c>
      <c r="F115">
        <f t="shared" si="8"/>
        <v>0.36598744308749898</v>
      </c>
      <c r="G115">
        <f t="shared" si="9"/>
        <v>2.69450847543506E-2</v>
      </c>
      <c r="H115">
        <f t="shared" si="10"/>
        <v>0.10134829712826</v>
      </c>
      <c r="I115">
        <f t="shared" si="11"/>
        <v>1.7396190346067799</v>
      </c>
      <c r="J115">
        <f t="shared" si="12"/>
        <v>0.42516149794484281</v>
      </c>
      <c r="K115">
        <f t="shared" si="13"/>
        <v>8.3590118182702663E-2</v>
      </c>
    </row>
    <row r="116" spans="3:11">
      <c r="C116">
        <v>6</v>
      </c>
      <c r="D116" s="2">
        <v>252.675176486444</v>
      </c>
      <c r="E116" s="2">
        <v>6.8767908309455505E-2</v>
      </c>
      <c r="F116">
        <f t="shared" si="8"/>
        <v>0.36598744308749898</v>
      </c>
      <c r="G116">
        <f t="shared" si="9"/>
        <v>2.69450847543506E-2</v>
      </c>
      <c r="H116">
        <f t="shared" si="10"/>
        <v>0.10134829712826</v>
      </c>
      <c r="I116">
        <f t="shared" si="11"/>
        <v>1.7396190346067799</v>
      </c>
      <c r="J116">
        <f t="shared" si="12"/>
        <v>0.42516149794484281</v>
      </c>
      <c r="K116">
        <f t="shared" si="13"/>
        <v>5.7701526994565322E-2</v>
      </c>
    </row>
    <row r="117" spans="3:11">
      <c r="C117">
        <v>6</v>
      </c>
      <c r="D117" s="2">
        <v>363.79650091664598</v>
      </c>
      <c r="E117" s="2">
        <v>6.3610315186246297E-2</v>
      </c>
      <c r="F117">
        <f t="shared" si="8"/>
        <v>0.36598744308749898</v>
      </c>
      <c r="G117">
        <f t="shared" si="9"/>
        <v>2.69450847543506E-2</v>
      </c>
      <c r="H117">
        <f t="shared" si="10"/>
        <v>0.10134829712826</v>
      </c>
      <c r="I117">
        <f t="shared" si="11"/>
        <v>1.7396190346067799</v>
      </c>
      <c r="J117">
        <f t="shared" si="12"/>
        <v>0.42516149794484281</v>
      </c>
      <c r="K117">
        <f t="shared" si="13"/>
        <v>5.0450297299431443E-2</v>
      </c>
    </row>
    <row r="118" spans="3:11">
      <c r="C118">
        <v>6</v>
      </c>
      <c r="D118" s="2">
        <v>414.471553477486</v>
      </c>
      <c r="E118" s="2">
        <v>6.4469914040114498E-2</v>
      </c>
      <c r="F118">
        <f t="shared" si="8"/>
        <v>0.36598744308749898</v>
      </c>
      <c r="G118">
        <f t="shared" si="9"/>
        <v>2.69450847543506E-2</v>
      </c>
      <c r="H118">
        <f t="shared" si="10"/>
        <v>0.10134829712826</v>
      </c>
      <c r="I118">
        <f t="shared" si="11"/>
        <v>1.7396190346067799</v>
      </c>
      <c r="J118">
        <f t="shared" si="12"/>
        <v>0.42516149794484281</v>
      </c>
      <c r="K118">
        <f t="shared" si="13"/>
        <v>4.8292503553234098E-2</v>
      </c>
    </row>
    <row r="119" spans="3:11">
      <c r="C119">
        <v>6</v>
      </c>
      <c r="D119" s="2">
        <v>537.74022588461401</v>
      </c>
      <c r="E119" s="2">
        <v>6.1031518624641699E-2</v>
      </c>
      <c r="F119">
        <f t="shared" si="8"/>
        <v>0.36598744308749898</v>
      </c>
      <c r="G119">
        <f t="shared" si="9"/>
        <v>2.69450847543506E-2</v>
      </c>
      <c r="H119">
        <f t="shared" si="10"/>
        <v>0.10134829712826</v>
      </c>
      <c r="I119">
        <f t="shared" si="11"/>
        <v>1.7396190346067799</v>
      </c>
      <c r="J119">
        <f t="shared" si="12"/>
        <v>0.42516149794484281</v>
      </c>
      <c r="K119">
        <f t="shared" si="13"/>
        <v>4.4557204643486226E-2</v>
      </c>
    </row>
    <row r="120" spans="3:11">
      <c r="C120">
        <v>6</v>
      </c>
      <c r="D120" s="2">
        <v>628.35505658178204</v>
      </c>
      <c r="E120" s="2">
        <v>5.3295128939827997E-2</v>
      </c>
      <c r="F120">
        <f t="shared" si="8"/>
        <v>0.36598744308749898</v>
      </c>
      <c r="G120">
        <f t="shared" si="9"/>
        <v>2.69450847543506E-2</v>
      </c>
      <c r="H120">
        <f t="shared" si="10"/>
        <v>0.10134829712826</v>
      </c>
      <c r="I120">
        <f t="shared" si="11"/>
        <v>1.7396190346067799</v>
      </c>
      <c r="J120">
        <f t="shared" si="12"/>
        <v>0.42516149794484281</v>
      </c>
      <c r="K120">
        <f t="shared" si="13"/>
        <v>4.2642604270222928E-2</v>
      </c>
    </row>
    <row r="121" spans="3:11">
      <c r="C121">
        <v>6</v>
      </c>
      <c r="D121" s="2">
        <v>716.41670272010003</v>
      </c>
      <c r="E121" s="2">
        <v>6.2750716332378095E-2</v>
      </c>
      <c r="F121">
        <f t="shared" si="8"/>
        <v>0.36598744308749898</v>
      </c>
      <c r="G121">
        <f t="shared" si="9"/>
        <v>2.69450847543506E-2</v>
      </c>
      <c r="H121">
        <f t="shared" si="10"/>
        <v>0.10134829712826</v>
      </c>
      <c r="I121">
        <f t="shared" si="11"/>
        <v>1.7396190346067799</v>
      </c>
      <c r="J121">
        <f t="shared" si="12"/>
        <v>0.42516149794484281</v>
      </c>
      <c r="K121">
        <f t="shared" si="13"/>
        <v>4.1192276634422043E-2</v>
      </c>
    </row>
    <row r="122" spans="3:11">
      <c r="C122">
        <v>6</v>
      </c>
      <c r="D122" s="2">
        <v>1925.93112807732</v>
      </c>
      <c r="E122" s="2">
        <v>4.3839541547277899E-2</v>
      </c>
      <c r="F122">
        <f t="shared" si="8"/>
        <v>0.36598744308749898</v>
      </c>
      <c r="G122">
        <f t="shared" si="9"/>
        <v>2.69450847543506E-2</v>
      </c>
      <c r="H122">
        <f t="shared" si="10"/>
        <v>0.10134829712826</v>
      </c>
      <c r="I122">
        <f t="shared" si="11"/>
        <v>1.7396190346067799</v>
      </c>
      <c r="J122">
        <f t="shared" si="12"/>
        <v>0.42516149794484281</v>
      </c>
      <c r="K122">
        <f t="shared" si="13"/>
        <v>3.3802636248324511E-2</v>
      </c>
    </row>
    <row r="123" spans="3:11">
      <c r="C123">
        <v>6</v>
      </c>
      <c r="D123" s="2">
        <v>2998.0169313357001</v>
      </c>
      <c r="E123" s="2">
        <v>3.6962750716332302E-2</v>
      </c>
      <c r="F123">
        <f t="shared" si="8"/>
        <v>0.36598744308749898</v>
      </c>
      <c r="G123">
        <f t="shared" si="9"/>
        <v>2.69450847543506E-2</v>
      </c>
      <c r="H123">
        <f t="shared" si="10"/>
        <v>0.10134829712826</v>
      </c>
      <c r="I123">
        <f t="shared" si="11"/>
        <v>1.7396190346067799</v>
      </c>
      <c r="J123">
        <f t="shared" si="12"/>
        <v>0.42516149794484281</v>
      </c>
      <c r="K123">
        <f t="shared" si="13"/>
        <v>3.188852747193565E-2</v>
      </c>
    </row>
    <row r="124" spans="3:11">
      <c r="C124">
        <v>6</v>
      </c>
      <c r="D124" s="2">
        <v>4432.1348368184599</v>
      </c>
      <c r="E124" s="2">
        <v>3.61031518624641E-2</v>
      </c>
      <c r="F124">
        <f t="shared" si="8"/>
        <v>0.36598744308749898</v>
      </c>
      <c r="G124">
        <f t="shared" si="9"/>
        <v>2.69450847543506E-2</v>
      </c>
      <c r="H124">
        <f t="shared" si="10"/>
        <v>0.10134829712826</v>
      </c>
      <c r="I124">
        <f t="shared" si="11"/>
        <v>1.7396190346067799</v>
      </c>
      <c r="J124">
        <f t="shared" si="12"/>
        <v>0.42516149794484281</v>
      </c>
      <c r="K124">
        <f t="shared" si="13"/>
        <v>3.0647304428912163E-2</v>
      </c>
    </row>
    <row r="125" spans="3:11">
      <c r="C125">
        <v>6</v>
      </c>
      <c r="D125" s="2">
        <v>7464.4123183804704</v>
      </c>
      <c r="E125" s="2">
        <v>3.5243553008595899E-2</v>
      </c>
      <c r="F125">
        <f t="shared" si="8"/>
        <v>0.36598744308749898</v>
      </c>
      <c r="G125">
        <f t="shared" si="9"/>
        <v>2.69450847543506E-2</v>
      </c>
      <c r="H125">
        <f t="shared" si="10"/>
        <v>0.10134829712826</v>
      </c>
      <c r="I125">
        <f t="shared" si="11"/>
        <v>1.7396190346067799</v>
      </c>
      <c r="J125">
        <f t="shared" si="12"/>
        <v>0.42516149794484281</v>
      </c>
      <c r="K125">
        <f t="shared" si="13"/>
        <v>2.946292365166496E-2</v>
      </c>
    </row>
    <row r="126" spans="3:11">
      <c r="C126">
        <v>6</v>
      </c>
      <c r="D126" s="2">
        <v>22876.986791416399</v>
      </c>
      <c r="E126" s="2">
        <v>2.4928366762177599E-2</v>
      </c>
      <c r="F126">
        <f t="shared" si="8"/>
        <v>0.36598744308749898</v>
      </c>
      <c r="G126">
        <f t="shared" si="9"/>
        <v>2.69450847543506E-2</v>
      </c>
      <c r="H126">
        <f t="shared" si="10"/>
        <v>0.10134829712826</v>
      </c>
      <c r="I126">
        <f t="shared" si="11"/>
        <v>1.7396190346067799</v>
      </c>
      <c r="J126">
        <f t="shared" si="12"/>
        <v>0.42516149794484281</v>
      </c>
      <c r="K126">
        <f t="shared" si="13"/>
        <v>2.8044790330591696E-2</v>
      </c>
    </row>
    <row r="127" spans="3:11">
      <c r="C127">
        <v>6</v>
      </c>
      <c r="D127" s="2">
        <v>112083.883273076</v>
      </c>
      <c r="E127" s="2">
        <v>1.37535816618911E-2</v>
      </c>
      <c r="F127">
        <f t="shared" si="8"/>
        <v>0.36598744308749898</v>
      </c>
      <c r="G127">
        <f t="shared" si="9"/>
        <v>2.69450847543506E-2</v>
      </c>
      <c r="H127">
        <f t="shared" si="10"/>
        <v>0.10134829712826</v>
      </c>
      <c r="I127">
        <f t="shared" si="11"/>
        <v>1.7396190346067799</v>
      </c>
      <c r="J127">
        <f t="shared" si="12"/>
        <v>0.42516149794484281</v>
      </c>
      <c r="K127">
        <f t="shared" si="13"/>
        <v>2.7284579277949667E-2</v>
      </c>
    </row>
    <row r="128" spans="3:11">
      <c r="C128">
        <v>6</v>
      </c>
      <c r="D128" s="2">
        <v>153235.64053951501</v>
      </c>
      <c r="E128" s="2">
        <v>1.28939828080228E-2</v>
      </c>
      <c r="F128">
        <f t="shared" si="8"/>
        <v>0.36598744308749898</v>
      </c>
      <c r="G128">
        <f t="shared" si="9"/>
        <v>2.69450847543506E-2</v>
      </c>
      <c r="H128">
        <f t="shared" si="10"/>
        <v>0.10134829712826</v>
      </c>
      <c r="I128">
        <f t="shared" si="11"/>
        <v>1.7396190346067799</v>
      </c>
      <c r="J128">
        <f t="shared" si="12"/>
        <v>0.42516149794484281</v>
      </c>
      <c r="K128">
        <f t="shared" si="13"/>
        <v>2.7214473980866773E-2</v>
      </c>
    </row>
    <row r="129" spans="3:11">
      <c r="C129">
        <v>6</v>
      </c>
      <c r="D129" s="2">
        <v>193723.23160436601</v>
      </c>
      <c r="E129" s="2">
        <v>1.1174785100286499E-2</v>
      </c>
      <c r="F129">
        <f t="shared" si="8"/>
        <v>0.36598744308749898</v>
      </c>
      <c r="G129">
        <f t="shared" si="9"/>
        <v>2.69450847543506E-2</v>
      </c>
      <c r="H129">
        <f t="shared" si="10"/>
        <v>0.10134829712826</v>
      </c>
      <c r="I129">
        <f t="shared" si="11"/>
        <v>1.7396190346067799</v>
      </c>
      <c r="J129">
        <f t="shared" si="12"/>
        <v>0.42516149794484281</v>
      </c>
      <c r="K129">
        <f t="shared" si="13"/>
        <v>2.7171586106241721E-2</v>
      </c>
    </row>
    <row r="130" spans="3:11">
      <c r="C130">
        <v>6</v>
      </c>
      <c r="D130" s="2">
        <v>258015.104998269</v>
      </c>
      <c r="E130" s="2">
        <v>9.4555873925501396E-3</v>
      </c>
      <c r="F130">
        <f t="shared" si="8"/>
        <v>0.36598744308749898</v>
      </c>
      <c r="G130">
        <f t="shared" si="9"/>
        <v>2.69450847543506E-2</v>
      </c>
      <c r="H130">
        <f t="shared" si="10"/>
        <v>0.10134829712826</v>
      </c>
      <c r="I130">
        <f t="shared" si="11"/>
        <v>1.7396190346067799</v>
      </c>
      <c r="J130">
        <f t="shared" si="12"/>
        <v>0.42516149794484281</v>
      </c>
      <c r="K130">
        <f t="shared" si="13"/>
        <v>2.7128322644095881E-2</v>
      </c>
    </row>
    <row r="131" spans="3:11">
      <c r="C131">
        <v>6</v>
      </c>
      <c r="D131" s="2">
        <v>317818.17660925997</v>
      </c>
      <c r="E131" s="2">
        <v>8.5959885386818705E-3</v>
      </c>
      <c r="F131">
        <f t="shared" si="8"/>
        <v>0.36598744308749898</v>
      </c>
      <c r="G131">
        <f t="shared" si="9"/>
        <v>2.69450847543506E-2</v>
      </c>
      <c r="H131">
        <f t="shared" si="10"/>
        <v>0.10134829712826</v>
      </c>
      <c r="I131">
        <f t="shared" si="11"/>
        <v>1.7396190346067799</v>
      </c>
      <c r="J131">
        <f t="shared" si="12"/>
        <v>0.42516149794484281</v>
      </c>
      <c r="K131">
        <f t="shared" si="13"/>
        <v>2.7102140890511009E-2</v>
      </c>
    </row>
    <row r="132" spans="3:11">
      <c r="C132">
        <v>7</v>
      </c>
      <c r="D132" s="2">
        <v>0.93926824535900899</v>
      </c>
      <c r="E132" s="2">
        <v>0.80226239112001796</v>
      </c>
      <c r="F132">
        <f t="shared" ref="F132:F195" si="14">VLOOKUP(C132,$N$3:$S$17,3,FALSE)</f>
        <v>0.81636020801804698</v>
      </c>
      <c r="G132">
        <f t="shared" ref="G132:G195" si="15">VLOOKUP(C132,$N$3:$S$17,4,FALSE)</f>
        <v>0.103267011494654</v>
      </c>
      <c r="H132">
        <f t="shared" ref="H132:H195" si="16">VLOOKUP(C132,$N$3:$S$17,5,FALSE)</f>
        <v>1.7200188478962699E-3</v>
      </c>
      <c r="I132">
        <f t="shared" ref="I132:I195" si="17">VLOOKUP(C132,$N$3:$S$17,6,FALSE)</f>
        <v>4.4038234466822699</v>
      </c>
      <c r="J132">
        <f t="shared" ref="J132:J195" si="18">1-1/I132</f>
        <v>0.77292459334322883</v>
      </c>
      <c r="K132">
        <f t="shared" ref="K132:K195" si="19">(G132+(F132-G132)/((1+(H132*D132)^I132)^J132))</f>
        <v>0.8163602080177671</v>
      </c>
    </row>
    <row r="133" spans="3:11">
      <c r="C133">
        <v>7</v>
      </c>
      <c r="D133" s="2">
        <v>276.74003764700501</v>
      </c>
      <c r="E133" s="2">
        <v>0.80536113466430204</v>
      </c>
      <c r="F133">
        <f t="shared" si="14"/>
        <v>0.81636020801804698</v>
      </c>
      <c r="G133">
        <f t="shared" si="15"/>
        <v>0.103267011494654</v>
      </c>
      <c r="H133">
        <f t="shared" si="16"/>
        <v>1.7200188478962699E-3</v>
      </c>
      <c r="I133">
        <f t="shared" si="17"/>
        <v>4.4038234466822699</v>
      </c>
      <c r="J133">
        <f t="shared" si="18"/>
        <v>0.77292459334322883</v>
      </c>
      <c r="K133">
        <f t="shared" si="19"/>
        <v>0.79607728003954659</v>
      </c>
    </row>
    <row r="134" spans="3:11">
      <c r="C134">
        <v>7</v>
      </c>
      <c r="D134" s="2">
        <v>598.62182634337796</v>
      </c>
      <c r="E134" s="2">
        <v>0.55399290834810699</v>
      </c>
      <c r="F134">
        <f t="shared" si="14"/>
        <v>0.81636020801804698</v>
      </c>
      <c r="G134">
        <f t="shared" si="15"/>
        <v>0.103267011494654</v>
      </c>
      <c r="H134">
        <f t="shared" si="16"/>
        <v>1.7200188478962699E-3</v>
      </c>
      <c r="I134">
        <f t="shared" si="17"/>
        <v>4.4038234466822699</v>
      </c>
      <c r="J134">
        <f t="shared" si="18"/>
        <v>0.77292459334322883</v>
      </c>
      <c r="K134">
        <f t="shared" si="19"/>
        <v>0.49971748303060359</v>
      </c>
    </row>
    <row r="135" spans="3:11">
      <c r="C135">
        <v>7</v>
      </c>
      <c r="D135" s="2">
        <v>702.40115243261198</v>
      </c>
      <c r="E135" s="2">
        <v>0.31267247359901301</v>
      </c>
      <c r="F135">
        <f t="shared" si="14"/>
        <v>0.81636020801804698</v>
      </c>
      <c r="G135">
        <f t="shared" si="15"/>
        <v>0.103267011494654</v>
      </c>
      <c r="H135">
        <f t="shared" si="16"/>
        <v>1.7200188478962699E-3</v>
      </c>
      <c r="I135">
        <f t="shared" si="17"/>
        <v>4.4038234466822699</v>
      </c>
      <c r="J135">
        <f t="shared" si="18"/>
        <v>0.77292459334322883</v>
      </c>
      <c r="K135">
        <f t="shared" si="19"/>
        <v>0.3866828459241462</v>
      </c>
    </row>
    <row r="136" spans="3:11">
      <c r="C136">
        <v>7</v>
      </c>
      <c r="D136" s="2">
        <v>809.49321335072398</v>
      </c>
      <c r="E136" s="2">
        <v>0.30080937331380497</v>
      </c>
      <c r="F136">
        <f t="shared" si="14"/>
        <v>0.81636020801804698</v>
      </c>
      <c r="G136">
        <f t="shared" si="15"/>
        <v>0.103267011494654</v>
      </c>
      <c r="H136">
        <f t="shared" si="16"/>
        <v>1.7200188478962699E-3</v>
      </c>
      <c r="I136">
        <f t="shared" si="17"/>
        <v>4.4038234466822699</v>
      </c>
      <c r="J136">
        <f t="shared" si="18"/>
        <v>0.77292459334322883</v>
      </c>
      <c r="K136">
        <f t="shared" si="19"/>
        <v>0.29987817558487695</v>
      </c>
    </row>
    <row r="137" spans="3:11">
      <c r="C137">
        <v>7</v>
      </c>
      <c r="D137" s="2">
        <v>936.64620978151902</v>
      </c>
      <c r="E137" s="2">
        <v>0.23795575425884499</v>
      </c>
      <c r="F137">
        <f t="shared" si="14"/>
        <v>0.81636020801804698</v>
      </c>
      <c r="G137">
        <f t="shared" si="15"/>
        <v>0.103267011494654</v>
      </c>
      <c r="H137">
        <f t="shared" si="16"/>
        <v>1.7200188478962699E-3</v>
      </c>
      <c r="I137">
        <f t="shared" si="17"/>
        <v>4.4038234466822699</v>
      </c>
      <c r="J137">
        <f t="shared" si="18"/>
        <v>0.77292459334322883</v>
      </c>
      <c r="K137">
        <f t="shared" si="19"/>
        <v>0.231917580630772</v>
      </c>
    </row>
    <row r="138" spans="3:11">
      <c r="C138">
        <v>7</v>
      </c>
      <c r="D138" s="2">
        <v>1537.38331333816</v>
      </c>
      <c r="E138" s="2">
        <v>0.210882216912048</v>
      </c>
      <c r="F138">
        <f t="shared" si="14"/>
        <v>0.81636020801804698</v>
      </c>
      <c r="G138">
        <f t="shared" si="15"/>
        <v>0.103267011494654</v>
      </c>
      <c r="H138">
        <f t="shared" si="16"/>
        <v>1.7200188478962699E-3</v>
      </c>
      <c r="I138">
        <f t="shared" si="17"/>
        <v>4.4038234466822699</v>
      </c>
      <c r="J138">
        <f t="shared" si="18"/>
        <v>0.77292459334322883</v>
      </c>
      <c r="K138">
        <f t="shared" si="19"/>
        <v>0.12903350475401343</v>
      </c>
    </row>
    <row r="139" spans="3:11">
      <c r="C139">
        <v>7</v>
      </c>
      <c r="D139" s="2">
        <v>3872.8348998533802</v>
      </c>
      <c r="E139" s="2">
        <v>0.114225699529792</v>
      </c>
      <c r="F139">
        <f t="shared" si="14"/>
        <v>0.81636020801804698</v>
      </c>
      <c r="G139">
        <f t="shared" si="15"/>
        <v>0.103267011494654</v>
      </c>
      <c r="H139">
        <f t="shared" si="16"/>
        <v>1.7200188478962699E-3</v>
      </c>
      <c r="I139">
        <f t="shared" si="17"/>
        <v>4.4038234466822699</v>
      </c>
      <c r="J139">
        <f t="shared" si="18"/>
        <v>0.77292459334322883</v>
      </c>
      <c r="K139">
        <f t="shared" si="19"/>
        <v>0.10438853077680815</v>
      </c>
    </row>
    <row r="140" spans="3:11">
      <c r="C140">
        <v>7</v>
      </c>
      <c r="D140" s="2">
        <v>26567.021422402999</v>
      </c>
      <c r="E140" s="2">
        <v>0.12659754875510601</v>
      </c>
      <c r="F140">
        <f t="shared" si="14"/>
        <v>0.81636020801804698</v>
      </c>
      <c r="G140">
        <f t="shared" si="15"/>
        <v>0.103267011494654</v>
      </c>
      <c r="H140">
        <f t="shared" si="16"/>
        <v>1.7200188478962699E-3</v>
      </c>
      <c r="I140">
        <f t="shared" si="17"/>
        <v>4.4038234466822699</v>
      </c>
      <c r="J140">
        <f t="shared" si="18"/>
        <v>0.77292459334322883</v>
      </c>
      <c r="K140">
        <f t="shared" si="19"/>
        <v>0.10326860818678331</v>
      </c>
    </row>
    <row r="141" spans="3:11">
      <c r="C141">
        <v>7</v>
      </c>
      <c r="D141" s="2">
        <v>33661.485429228604</v>
      </c>
      <c r="E141" s="2">
        <v>0.10455946966777099</v>
      </c>
      <c r="F141">
        <f t="shared" si="14"/>
        <v>0.81636020801804698</v>
      </c>
      <c r="G141">
        <f t="shared" si="15"/>
        <v>0.103267011494654</v>
      </c>
      <c r="H141">
        <f t="shared" si="16"/>
        <v>1.7200188478962699E-3</v>
      </c>
      <c r="I141">
        <f t="shared" si="17"/>
        <v>4.4038234466822699</v>
      </c>
      <c r="J141">
        <f t="shared" si="18"/>
        <v>0.77292459334322883</v>
      </c>
      <c r="K141">
        <f t="shared" si="19"/>
        <v>0.1032677249072691</v>
      </c>
    </row>
    <row r="142" spans="3:11">
      <c r="C142">
        <v>7</v>
      </c>
      <c r="D142" s="2">
        <v>92584.069821101904</v>
      </c>
      <c r="E142" s="2">
        <v>8.6111539350959707E-2</v>
      </c>
      <c r="F142">
        <f t="shared" si="14"/>
        <v>0.81636020801804698</v>
      </c>
      <c r="G142">
        <f t="shared" si="15"/>
        <v>0.103267011494654</v>
      </c>
      <c r="H142">
        <f t="shared" si="16"/>
        <v>1.7200188478962699E-3</v>
      </c>
      <c r="I142">
        <f t="shared" si="17"/>
        <v>4.4038234466822699</v>
      </c>
      <c r="J142">
        <f t="shared" si="18"/>
        <v>0.77292459334322883</v>
      </c>
      <c r="K142">
        <f t="shared" si="19"/>
        <v>0.10326703428183424</v>
      </c>
    </row>
    <row r="143" spans="3:11">
      <c r="C143">
        <v>7</v>
      </c>
      <c r="D143" s="2">
        <v>188299.72589143901</v>
      </c>
      <c r="E143" s="2">
        <v>2.16969860479456E-2</v>
      </c>
      <c r="F143">
        <f t="shared" si="14"/>
        <v>0.81636020801804698</v>
      </c>
      <c r="G143">
        <f t="shared" si="15"/>
        <v>0.103267011494654</v>
      </c>
      <c r="H143">
        <f t="shared" si="16"/>
        <v>1.7200188478962699E-3</v>
      </c>
      <c r="I143">
        <f t="shared" si="17"/>
        <v>4.4038234466822699</v>
      </c>
      <c r="J143">
        <f t="shared" si="18"/>
        <v>0.77292459334322883</v>
      </c>
      <c r="K143">
        <f t="shared" si="19"/>
        <v>0.1032670135281632</v>
      </c>
    </row>
    <row r="144" spans="3:11">
      <c r="C144">
        <v>8</v>
      </c>
      <c r="D144" s="2">
        <v>0.109411381057718</v>
      </c>
      <c r="E144" s="2">
        <v>0.43833693304535598</v>
      </c>
      <c r="F144">
        <f t="shared" si="14"/>
        <v>0.439163467399451</v>
      </c>
      <c r="G144">
        <f t="shared" si="15"/>
        <v>8.5419317907189499E-2</v>
      </c>
      <c r="H144">
        <f t="shared" si="16"/>
        <v>0.34561632713794399</v>
      </c>
      <c r="I144">
        <f t="shared" si="17"/>
        <v>2.7239123777371899</v>
      </c>
      <c r="J144">
        <f t="shared" si="18"/>
        <v>0.63288099566891332</v>
      </c>
      <c r="K144">
        <f t="shared" si="19"/>
        <v>0.43913357053889812</v>
      </c>
    </row>
    <row r="145" spans="3:11">
      <c r="C145">
        <v>8</v>
      </c>
      <c r="D145" s="2">
        <v>0.48260714794339099</v>
      </c>
      <c r="E145" s="2">
        <v>0.43347732181425402</v>
      </c>
      <c r="F145">
        <f t="shared" si="14"/>
        <v>0.439163467399451</v>
      </c>
      <c r="G145">
        <f t="shared" si="15"/>
        <v>8.5419317907189499E-2</v>
      </c>
      <c r="H145">
        <f t="shared" si="16"/>
        <v>0.34561632713794399</v>
      </c>
      <c r="I145">
        <f t="shared" si="17"/>
        <v>2.7239123777371899</v>
      </c>
      <c r="J145">
        <f t="shared" si="18"/>
        <v>0.63288099566891332</v>
      </c>
      <c r="K145">
        <f t="shared" si="19"/>
        <v>0.437470567299029</v>
      </c>
    </row>
    <row r="146" spans="3:11">
      <c r="C146">
        <v>8</v>
      </c>
      <c r="D146" s="2">
        <v>0.97337738090392001</v>
      </c>
      <c r="E146" s="2">
        <v>0.42861771058315301</v>
      </c>
      <c r="F146">
        <f t="shared" si="14"/>
        <v>0.439163467399451</v>
      </c>
      <c r="G146">
        <f t="shared" si="15"/>
        <v>8.5419317907189499E-2</v>
      </c>
      <c r="H146">
        <f t="shared" si="16"/>
        <v>0.34561632713794399</v>
      </c>
      <c r="I146">
        <f t="shared" si="17"/>
        <v>2.7239123777371899</v>
      </c>
      <c r="J146">
        <f t="shared" si="18"/>
        <v>0.63288099566891332</v>
      </c>
      <c r="K146">
        <f t="shared" si="19"/>
        <v>0.42811121911085775</v>
      </c>
    </row>
    <row r="147" spans="3:11">
      <c r="C147">
        <v>8</v>
      </c>
      <c r="D147" s="2">
        <v>1.2079007474252801</v>
      </c>
      <c r="E147" s="2">
        <v>0.42181425485961099</v>
      </c>
      <c r="F147">
        <f t="shared" si="14"/>
        <v>0.439163467399451</v>
      </c>
      <c r="G147">
        <f t="shared" si="15"/>
        <v>8.5419317907189499E-2</v>
      </c>
      <c r="H147">
        <f t="shared" si="16"/>
        <v>0.34561632713794399</v>
      </c>
      <c r="I147">
        <f t="shared" si="17"/>
        <v>2.7239123777371899</v>
      </c>
      <c r="J147">
        <f t="shared" si="18"/>
        <v>0.63288099566891332</v>
      </c>
      <c r="K147">
        <f t="shared" si="19"/>
        <v>0.41988193026534432</v>
      </c>
    </row>
    <row r="148" spans="3:11">
      <c r="C148">
        <v>8</v>
      </c>
      <c r="D148" s="2">
        <v>2.5028654311745999</v>
      </c>
      <c r="E148" s="2">
        <v>0.34892008639308802</v>
      </c>
      <c r="F148">
        <f t="shared" si="14"/>
        <v>0.439163467399451</v>
      </c>
      <c r="G148">
        <f t="shared" si="15"/>
        <v>8.5419317907189499E-2</v>
      </c>
      <c r="H148">
        <f t="shared" si="16"/>
        <v>0.34561632713794399</v>
      </c>
      <c r="I148">
        <f t="shared" si="17"/>
        <v>2.7239123777371899</v>
      </c>
      <c r="J148">
        <f t="shared" si="18"/>
        <v>0.63288099566891332</v>
      </c>
      <c r="K148">
        <f t="shared" si="19"/>
        <v>0.34076265202221834</v>
      </c>
    </row>
    <row r="149" spans="3:11">
      <c r="C149">
        <v>8</v>
      </c>
      <c r="D149" s="2">
        <v>4.91367298592065</v>
      </c>
      <c r="E149" s="2">
        <v>0.19535637149028001</v>
      </c>
      <c r="F149">
        <f t="shared" si="14"/>
        <v>0.439163467399451</v>
      </c>
      <c r="G149">
        <f t="shared" si="15"/>
        <v>8.5419317907189499E-2</v>
      </c>
      <c r="H149">
        <f t="shared" si="16"/>
        <v>0.34561632713794399</v>
      </c>
      <c r="I149">
        <f t="shared" si="17"/>
        <v>2.7239123777371899</v>
      </c>
      <c r="J149">
        <f t="shared" si="18"/>
        <v>0.63288099566891332</v>
      </c>
      <c r="K149">
        <f t="shared" si="19"/>
        <v>0.20955049329489539</v>
      </c>
    </row>
    <row r="150" spans="3:11">
      <c r="C150">
        <v>8</v>
      </c>
      <c r="D150" s="2">
        <v>9.6466161991119801</v>
      </c>
      <c r="E150" s="2">
        <v>0.136069114470842</v>
      </c>
      <c r="F150">
        <f t="shared" si="14"/>
        <v>0.439163467399451</v>
      </c>
      <c r="G150">
        <f t="shared" si="15"/>
        <v>8.5419317907189499E-2</v>
      </c>
      <c r="H150">
        <f t="shared" si="16"/>
        <v>0.34561632713794399</v>
      </c>
      <c r="I150">
        <f t="shared" si="17"/>
        <v>2.7239123777371899</v>
      </c>
      <c r="J150">
        <f t="shared" si="18"/>
        <v>0.63288099566891332</v>
      </c>
      <c r="K150">
        <f t="shared" si="19"/>
        <v>0.12876884813837269</v>
      </c>
    </row>
    <row r="151" spans="3:11">
      <c r="C151">
        <v>8</v>
      </c>
      <c r="D151" s="2">
        <v>19.456400615886299</v>
      </c>
      <c r="E151" s="2">
        <v>0.114686825053995</v>
      </c>
      <c r="F151">
        <f t="shared" si="14"/>
        <v>0.439163467399451</v>
      </c>
      <c r="G151">
        <f t="shared" si="15"/>
        <v>8.5419317907189499E-2</v>
      </c>
      <c r="H151">
        <f t="shared" si="16"/>
        <v>0.34561632713794399</v>
      </c>
      <c r="I151">
        <f t="shared" si="17"/>
        <v>2.7239123777371899</v>
      </c>
      <c r="J151">
        <f t="shared" si="18"/>
        <v>0.63288099566891332</v>
      </c>
      <c r="K151">
        <f t="shared" si="19"/>
        <v>9.8612694681134386E-2</v>
      </c>
    </row>
    <row r="152" spans="3:11">
      <c r="C152">
        <v>8</v>
      </c>
      <c r="D152" s="2">
        <v>50.028646105752202</v>
      </c>
      <c r="E152" s="2">
        <v>9.8164146868250493E-2</v>
      </c>
      <c r="F152">
        <f t="shared" si="14"/>
        <v>0.439163467399451</v>
      </c>
      <c r="G152">
        <f t="shared" si="15"/>
        <v>8.5419317907189499E-2</v>
      </c>
      <c r="H152">
        <f t="shared" si="16"/>
        <v>0.34561632713794399</v>
      </c>
      <c r="I152">
        <f t="shared" si="17"/>
        <v>2.7239123777371899</v>
      </c>
      <c r="J152">
        <f t="shared" si="18"/>
        <v>0.63288099566891332</v>
      </c>
      <c r="K152">
        <f t="shared" si="19"/>
        <v>8.8017630186746937E-2</v>
      </c>
    </row>
    <row r="153" spans="3:11">
      <c r="C153">
        <v>8</v>
      </c>
      <c r="D153" s="2">
        <v>98.2171889188036</v>
      </c>
      <c r="E153" s="2">
        <v>8.2613390928725702E-2</v>
      </c>
      <c r="F153">
        <f t="shared" si="14"/>
        <v>0.439163467399451</v>
      </c>
      <c r="G153">
        <f t="shared" si="15"/>
        <v>8.5419317907189499E-2</v>
      </c>
      <c r="H153">
        <f t="shared" si="16"/>
        <v>0.34561632713794399</v>
      </c>
      <c r="I153">
        <f t="shared" si="17"/>
        <v>2.7239123777371899</v>
      </c>
      <c r="J153">
        <f t="shared" si="18"/>
        <v>0.63288099566891332</v>
      </c>
      <c r="K153">
        <f t="shared" si="19"/>
        <v>8.6231656458609862E-2</v>
      </c>
    </row>
    <row r="154" spans="3:11">
      <c r="C154">
        <v>8</v>
      </c>
      <c r="D154" s="2">
        <v>198.09567785503299</v>
      </c>
      <c r="E154" s="2">
        <v>6.4146868250540001E-2</v>
      </c>
      <c r="F154">
        <f t="shared" si="14"/>
        <v>0.439163467399451</v>
      </c>
      <c r="G154">
        <f t="shared" si="15"/>
        <v>8.5419317907189499E-2</v>
      </c>
      <c r="H154">
        <f t="shared" si="16"/>
        <v>0.34561632713794399</v>
      </c>
      <c r="I154">
        <f t="shared" si="17"/>
        <v>2.7239123777371899</v>
      </c>
      <c r="J154">
        <f t="shared" si="18"/>
        <v>0.63288099566891332</v>
      </c>
      <c r="K154">
        <f t="shared" si="19"/>
        <v>8.5661698785573379E-2</v>
      </c>
    </row>
    <row r="155" spans="3:11">
      <c r="C155">
        <v>9</v>
      </c>
      <c r="D155" s="2">
        <v>1</v>
      </c>
      <c r="E155" s="2">
        <v>0.15861197703035201</v>
      </c>
      <c r="F155">
        <f t="shared" si="14"/>
        <v>0.14685983240328801</v>
      </c>
      <c r="G155">
        <f t="shared" si="15"/>
        <v>3.1286581482389101E-18</v>
      </c>
      <c r="H155">
        <f t="shared" si="16"/>
        <v>2.38073292321451E-3</v>
      </c>
      <c r="I155">
        <f t="shared" si="17"/>
        <v>1.41211425847268</v>
      </c>
      <c r="J155">
        <f t="shared" si="18"/>
        <v>0.29184200640988933</v>
      </c>
      <c r="K155">
        <f t="shared" si="19"/>
        <v>0.14685136771108498</v>
      </c>
    </row>
    <row r="156" spans="3:11">
      <c r="C156">
        <v>9</v>
      </c>
      <c r="D156" s="2">
        <v>9.7851173352677598</v>
      </c>
      <c r="E156" s="2">
        <v>0.157223954060705</v>
      </c>
      <c r="F156">
        <f t="shared" si="14"/>
        <v>0.14685983240328801</v>
      </c>
      <c r="G156">
        <f t="shared" si="15"/>
        <v>3.1286581482389101E-18</v>
      </c>
      <c r="H156">
        <f t="shared" si="16"/>
        <v>2.38073292321451E-3</v>
      </c>
      <c r="I156">
        <f t="shared" si="17"/>
        <v>1.41211425847268</v>
      </c>
      <c r="J156">
        <f t="shared" si="18"/>
        <v>0.29184200640988933</v>
      </c>
      <c r="K156">
        <f t="shared" si="19"/>
        <v>0.14664844744729422</v>
      </c>
    </row>
    <row r="157" spans="3:11">
      <c r="C157">
        <v>9</v>
      </c>
      <c r="D157" s="2">
        <v>29.627711919708599</v>
      </c>
      <c r="E157" s="2">
        <v>0.148013125512715</v>
      </c>
      <c r="F157">
        <f t="shared" si="14"/>
        <v>0.14685983240328801</v>
      </c>
      <c r="G157">
        <f t="shared" si="15"/>
        <v>3.1286581482389101E-18</v>
      </c>
      <c r="H157">
        <f t="shared" si="16"/>
        <v>2.38073292321451E-3</v>
      </c>
      <c r="I157">
        <f t="shared" si="17"/>
        <v>1.41211425847268</v>
      </c>
      <c r="J157">
        <f t="shared" si="18"/>
        <v>0.29184200640988933</v>
      </c>
      <c r="K157">
        <f t="shared" si="19"/>
        <v>0.1458614279695121</v>
      </c>
    </row>
    <row r="158" spans="3:11">
      <c r="C158">
        <v>9</v>
      </c>
      <c r="D158" s="2">
        <v>60.676268982201499</v>
      </c>
      <c r="E158" s="2">
        <v>0.14025266611977</v>
      </c>
      <c r="F158">
        <f t="shared" si="14"/>
        <v>0.14685983240328801</v>
      </c>
      <c r="G158">
        <f t="shared" si="15"/>
        <v>3.1286581482389101E-18</v>
      </c>
      <c r="H158">
        <f t="shared" si="16"/>
        <v>2.38073292321451E-3</v>
      </c>
      <c r="I158">
        <f t="shared" si="17"/>
        <v>1.41211425847268</v>
      </c>
      <c r="J158">
        <f t="shared" si="18"/>
        <v>0.29184200640988933</v>
      </c>
      <c r="K158">
        <f t="shared" si="19"/>
        <v>0.1441822638792758</v>
      </c>
    </row>
    <row r="159" spans="3:11">
      <c r="C159">
        <v>9</v>
      </c>
      <c r="D159" s="2">
        <v>87.780131359724805</v>
      </c>
      <c r="E159" s="2">
        <v>0.136022969647251</v>
      </c>
      <c r="F159">
        <f t="shared" si="14"/>
        <v>0.14685983240328801</v>
      </c>
      <c r="G159">
        <f t="shared" si="15"/>
        <v>3.1286581482389101E-18</v>
      </c>
      <c r="H159">
        <f t="shared" si="16"/>
        <v>2.38073292321451E-3</v>
      </c>
      <c r="I159">
        <f t="shared" si="17"/>
        <v>1.41211425847268</v>
      </c>
      <c r="J159">
        <f t="shared" si="18"/>
        <v>0.29184200640988933</v>
      </c>
      <c r="K159">
        <f t="shared" si="19"/>
        <v>0.14246841750187425</v>
      </c>
    </row>
    <row r="160" spans="3:11">
      <c r="C160">
        <v>9</v>
      </c>
      <c r="D160" s="2">
        <v>147.84659290713</v>
      </c>
      <c r="E160" s="2">
        <v>0.13003117309269899</v>
      </c>
      <c r="F160">
        <f t="shared" si="14"/>
        <v>0.14685983240328801</v>
      </c>
      <c r="G160">
        <f t="shared" si="15"/>
        <v>3.1286581482389101E-18</v>
      </c>
      <c r="H160">
        <f t="shared" si="16"/>
        <v>2.38073292321451E-3</v>
      </c>
      <c r="I160">
        <f t="shared" si="17"/>
        <v>1.41211425847268</v>
      </c>
      <c r="J160">
        <f t="shared" si="18"/>
        <v>0.29184200640988933</v>
      </c>
      <c r="K160">
        <f t="shared" si="19"/>
        <v>0.13828618794443628</v>
      </c>
    </row>
    <row r="161" spans="3:11">
      <c r="C161">
        <v>9</v>
      </c>
      <c r="D161" s="2">
        <v>223.386335444986</v>
      </c>
      <c r="E161" s="2">
        <v>0.12405578342904</v>
      </c>
      <c r="F161">
        <f t="shared" si="14"/>
        <v>0.14685983240328801</v>
      </c>
      <c r="G161">
        <f t="shared" si="15"/>
        <v>3.1286581482389101E-18</v>
      </c>
      <c r="H161">
        <f t="shared" si="16"/>
        <v>2.38073292321451E-3</v>
      </c>
      <c r="I161">
        <f t="shared" si="17"/>
        <v>1.41211425847268</v>
      </c>
      <c r="J161">
        <f t="shared" si="18"/>
        <v>0.29184200640988933</v>
      </c>
      <c r="K161">
        <f t="shared" si="19"/>
        <v>0.13284870355817671</v>
      </c>
    </row>
    <row r="162" spans="3:11">
      <c r="C162">
        <v>9</v>
      </c>
      <c r="D162" s="2">
        <v>289.91063750986098</v>
      </c>
      <c r="E162" s="2">
        <v>0.11845118949958899</v>
      </c>
      <c r="F162">
        <f t="shared" si="14"/>
        <v>0.14685983240328801</v>
      </c>
      <c r="G162">
        <f t="shared" si="15"/>
        <v>3.1286581482389101E-18</v>
      </c>
      <c r="H162">
        <f t="shared" si="16"/>
        <v>2.38073292321451E-3</v>
      </c>
      <c r="I162">
        <f t="shared" si="17"/>
        <v>1.41211425847268</v>
      </c>
      <c r="J162">
        <f t="shared" si="18"/>
        <v>0.29184200640988933</v>
      </c>
      <c r="K162">
        <f t="shared" si="19"/>
        <v>0.12821411098171542</v>
      </c>
    </row>
    <row r="163" spans="3:11">
      <c r="C163">
        <v>9</v>
      </c>
      <c r="D163" s="2">
        <v>544.313438376352</v>
      </c>
      <c r="E163" s="2">
        <v>0.110008203445447</v>
      </c>
      <c r="F163">
        <f t="shared" si="14"/>
        <v>0.14685983240328801</v>
      </c>
      <c r="G163">
        <f t="shared" si="15"/>
        <v>3.1286581482389101E-18</v>
      </c>
      <c r="H163">
        <f t="shared" si="16"/>
        <v>2.38073292321451E-3</v>
      </c>
      <c r="I163">
        <f t="shared" si="17"/>
        <v>1.41211425847268</v>
      </c>
      <c r="J163">
        <f t="shared" si="18"/>
        <v>0.29184200640988933</v>
      </c>
      <c r="K163">
        <f t="shared" si="19"/>
        <v>0.11317374006859254</v>
      </c>
    </row>
    <row r="164" spans="3:11">
      <c r="C164">
        <v>9</v>
      </c>
      <c r="D164" s="2">
        <v>620.08729076258101</v>
      </c>
      <c r="E164" s="2">
        <v>0.114510254306808</v>
      </c>
      <c r="F164">
        <f t="shared" si="14"/>
        <v>0.14685983240328801</v>
      </c>
      <c r="G164">
        <f t="shared" si="15"/>
        <v>3.1286581482389101E-18</v>
      </c>
      <c r="H164">
        <f t="shared" si="16"/>
        <v>2.38073292321451E-3</v>
      </c>
      <c r="I164">
        <f t="shared" si="17"/>
        <v>1.41211425847268</v>
      </c>
      <c r="J164">
        <f t="shared" si="18"/>
        <v>0.29184200640988933</v>
      </c>
      <c r="K164">
        <f t="shared" si="19"/>
        <v>0.10951119139590329</v>
      </c>
    </row>
    <row r="165" spans="3:11">
      <c r="C165">
        <v>9</v>
      </c>
      <c r="D165" s="2">
        <v>978.51173352677699</v>
      </c>
      <c r="E165" s="2">
        <v>0.100528301886792</v>
      </c>
      <c r="F165">
        <f t="shared" si="14"/>
        <v>0.14685983240328801</v>
      </c>
      <c r="G165">
        <f t="shared" si="15"/>
        <v>3.1286581482389101E-18</v>
      </c>
      <c r="H165">
        <f t="shared" si="16"/>
        <v>2.38073292321451E-3</v>
      </c>
      <c r="I165">
        <f t="shared" si="17"/>
        <v>1.41211425847268</v>
      </c>
      <c r="J165">
        <f t="shared" si="18"/>
        <v>0.29184200640988933</v>
      </c>
      <c r="K165">
        <f t="shared" si="19"/>
        <v>9.5940688420031423E-2</v>
      </c>
    </row>
    <row r="166" spans="3:11">
      <c r="C166">
        <v>9</v>
      </c>
      <c r="D166" s="2">
        <v>1114.73031353395</v>
      </c>
      <c r="E166" s="2">
        <v>9.7030352748154206E-2</v>
      </c>
      <c r="F166">
        <f t="shared" si="14"/>
        <v>0.14685983240328801</v>
      </c>
      <c r="G166">
        <f t="shared" si="15"/>
        <v>3.1286581482389101E-18</v>
      </c>
      <c r="H166">
        <f t="shared" si="16"/>
        <v>2.38073292321451E-3</v>
      </c>
      <c r="I166">
        <f t="shared" si="17"/>
        <v>1.41211425847268</v>
      </c>
      <c r="J166">
        <f t="shared" si="18"/>
        <v>0.29184200640988933</v>
      </c>
      <c r="K166">
        <f t="shared" si="19"/>
        <v>9.1987523090466872E-2</v>
      </c>
    </row>
    <row r="167" spans="3:11">
      <c r="C167">
        <v>9</v>
      </c>
      <c r="D167" s="2">
        <v>1090.7766915109501</v>
      </c>
      <c r="E167" s="2">
        <v>9.1468416735028701E-2</v>
      </c>
      <c r="F167">
        <f t="shared" si="14"/>
        <v>0.14685983240328801</v>
      </c>
      <c r="G167">
        <f t="shared" si="15"/>
        <v>3.1286581482389101E-18</v>
      </c>
      <c r="H167">
        <f t="shared" si="16"/>
        <v>2.38073292321451E-3</v>
      </c>
      <c r="I167">
        <f t="shared" si="17"/>
        <v>1.41211425847268</v>
      </c>
      <c r="J167">
        <f t="shared" si="18"/>
        <v>0.29184200640988933</v>
      </c>
      <c r="K167">
        <f t="shared" si="19"/>
        <v>9.2645549516314846E-2</v>
      </c>
    </row>
    <row r="168" spans="3:11">
      <c r="C168">
        <v>9</v>
      </c>
      <c r="D168" s="2">
        <v>1415.60926449199</v>
      </c>
      <c r="E168" s="2">
        <v>8.8646431501230499E-2</v>
      </c>
      <c r="F168">
        <f t="shared" si="14"/>
        <v>0.14685983240328801</v>
      </c>
      <c r="G168">
        <f t="shared" si="15"/>
        <v>3.1286581482389101E-18</v>
      </c>
      <c r="H168">
        <f t="shared" si="16"/>
        <v>2.38073292321451E-3</v>
      </c>
      <c r="I168">
        <f t="shared" si="17"/>
        <v>1.41211425847268</v>
      </c>
      <c r="J168">
        <f t="shared" si="18"/>
        <v>0.29184200640988933</v>
      </c>
      <c r="K168">
        <f t="shared" si="19"/>
        <v>8.4817994144158082E-2</v>
      </c>
    </row>
    <row r="169" spans="3:11">
      <c r="C169">
        <v>9</v>
      </c>
      <c r="D169" s="2">
        <v>1960.88818693284</v>
      </c>
      <c r="E169" s="2">
        <v>7.8858080393765295E-2</v>
      </c>
      <c r="F169">
        <f t="shared" si="14"/>
        <v>0.14685983240328801</v>
      </c>
      <c r="G169">
        <f t="shared" si="15"/>
        <v>3.1286581482389101E-18</v>
      </c>
      <c r="H169">
        <f t="shared" si="16"/>
        <v>2.38073292321451E-3</v>
      </c>
      <c r="I169">
        <f t="shared" si="17"/>
        <v>1.41211425847268</v>
      </c>
      <c r="J169">
        <f t="shared" si="18"/>
        <v>0.29184200640988933</v>
      </c>
      <c r="K169">
        <f t="shared" si="19"/>
        <v>7.5422858925979233E-2</v>
      </c>
    </row>
    <row r="170" spans="3:11">
      <c r="C170">
        <v>9</v>
      </c>
      <c r="D170" s="2">
        <v>2138.8911289655198</v>
      </c>
      <c r="E170" s="2">
        <v>7.5366694011484797E-2</v>
      </c>
      <c r="F170">
        <f t="shared" si="14"/>
        <v>0.14685983240328801</v>
      </c>
      <c r="G170">
        <f t="shared" si="15"/>
        <v>3.1286581482389101E-18</v>
      </c>
      <c r="H170">
        <f t="shared" si="16"/>
        <v>2.38073292321451E-3</v>
      </c>
      <c r="I170">
        <f t="shared" si="17"/>
        <v>1.41211425847268</v>
      </c>
      <c r="J170">
        <f t="shared" si="18"/>
        <v>0.29184200640988933</v>
      </c>
      <c r="K170">
        <f t="shared" si="19"/>
        <v>7.302177021807435E-2</v>
      </c>
    </row>
    <row r="171" spans="3:11">
      <c r="C171">
        <v>9</v>
      </c>
      <c r="D171" s="2">
        <v>3027.8340979033301</v>
      </c>
      <c r="E171" s="2">
        <v>7.0792452830188701E-2</v>
      </c>
      <c r="F171">
        <f t="shared" si="14"/>
        <v>0.14685983240328801</v>
      </c>
      <c r="G171">
        <f t="shared" si="15"/>
        <v>3.1286581482389101E-18</v>
      </c>
      <c r="H171">
        <f t="shared" si="16"/>
        <v>2.38073292321451E-3</v>
      </c>
      <c r="I171">
        <f t="shared" si="17"/>
        <v>1.41211425847268</v>
      </c>
      <c r="J171">
        <f t="shared" si="18"/>
        <v>0.29184200640988933</v>
      </c>
      <c r="K171">
        <f t="shared" si="19"/>
        <v>6.3946006966152241E-2</v>
      </c>
    </row>
    <row r="172" spans="3:11">
      <c r="C172">
        <v>9</v>
      </c>
      <c r="D172" s="2">
        <v>3162.27766016838</v>
      </c>
      <c r="E172" s="2">
        <v>6.0351107465135299E-2</v>
      </c>
      <c r="F172">
        <f t="shared" si="14"/>
        <v>0.14685983240328801</v>
      </c>
      <c r="G172">
        <f t="shared" si="15"/>
        <v>3.1286581482389101E-18</v>
      </c>
      <c r="H172">
        <f t="shared" si="16"/>
        <v>2.38073292321451E-3</v>
      </c>
      <c r="I172">
        <f t="shared" si="17"/>
        <v>1.41211425847268</v>
      </c>
      <c r="J172">
        <f t="shared" si="18"/>
        <v>0.29184200640988933</v>
      </c>
      <c r="K172">
        <f t="shared" si="19"/>
        <v>6.2874590771821198E-2</v>
      </c>
    </row>
    <row r="173" spans="3:11">
      <c r="C173">
        <v>9</v>
      </c>
      <c r="D173" s="2">
        <v>5326.1708616756496</v>
      </c>
      <c r="E173" s="2">
        <v>4.6011484823625902E-2</v>
      </c>
      <c r="F173">
        <f t="shared" si="14"/>
        <v>0.14685983240328801</v>
      </c>
      <c r="G173">
        <f t="shared" si="15"/>
        <v>3.1286581482389101E-18</v>
      </c>
      <c r="H173">
        <f t="shared" si="16"/>
        <v>2.38073292321451E-3</v>
      </c>
      <c r="I173">
        <f t="shared" si="17"/>
        <v>1.41211425847268</v>
      </c>
      <c r="J173">
        <f t="shared" si="18"/>
        <v>0.29184200640988933</v>
      </c>
      <c r="K173">
        <f t="shared" si="19"/>
        <v>5.1147898274315214E-2</v>
      </c>
    </row>
    <row r="174" spans="3:11">
      <c r="C174">
        <v>9</v>
      </c>
      <c r="D174" s="2">
        <v>7219.2248080511099</v>
      </c>
      <c r="E174" s="2">
        <v>4.4226415094339597E-2</v>
      </c>
      <c r="F174">
        <f t="shared" si="14"/>
        <v>0.14685983240328801</v>
      </c>
      <c r="G174">
        <f t="shared" si="15"/>
        <v>3.1286581482389101E-18</v>
      </c>
      <c r="H174">
        <f t="shared" si="16"/>
        <v>2.38073292321451E-3</v>
      </c>
      <c r="I174">
        <f t="shared" si="17"/>
        <v>1.41211425847268</v>
      </c>
      <c r="J174">
        <f t="shared" si="18"/>
        <v>0.29184200640988933</v>
      </c>
      <c r="K174">
        <f t="shared" si="19"/>
        <v>4.5247581067792718E-2</v>
      </c>
    </row>
    <row r="175" spans="3:11">
      <c r="C175">
        <v>9</v>
      </c>
      <c r="D175" s="2">
        <v>12977.9933464757</v>
      </c>
      <c r="E175" s="2">
        <v>3.5094339622641399E-2</v>
      </c>
      <c r="F175">
        <f t="shared" si="14"/>
        <v>0.14685983240328801</v>
      </c>
      <c r="G175">
        <f t="shared" si="15"/>
        <v>3.1286581482389101E-18</v>
      </c>
      <c r="H175">
        <f t="shared" si="16"/>
        <v>2.38073292321451E-3</v>
      </c>
      <c r="I175">
        <f t="shared" si="17"/>
        <v>1.41211425847268</v>
      </c>
      <c r="J175">
        <f t="shared" si="18"/>
        <v>0.29184200640988933</v>
      </c>
      <c r="K175">
        <f t="shared" si="19"/>
        <v>3.5636307362201816E-2</v>
      </c>
    </row>
    <row r="176" spans="3:11">
      <c r="C176">
        <v>9</v>
      </c>
      <c r="D176" s="2">
        <v>14156.0926449199</v>
      </c>
      <c r="E176" s="2">
        <v>3.2646431501230498E-2</v>
      </c>
      <c r="F176">
        <f t="shared" si="14"/>
        <v>0.14685983240328801</v>
      </c>
      <c r="G176">
        <f t="shared" si="15"/>
        <v>3.1286581482389101E-18</v>
      </c>
      <c r="H176">
        <f t="shared" si="16"/>
        <v>2.38073292321451E-3</v>
      </c>
      <c r="I176">
        <f t="shared" si="17"/>
        <v>1.41211425847268</v>
      </c>
      <c r="J176">
        <f t="shared" si="18"/>
        <v>0.29184200640988933</v>
      </c>
      <c r="K176">
        <f t="shared" si="19"/>
        <v>3.4391852533787161E-2</v>
      </c>
    </row>
    <row r="177" spans="3:11">
      <c r="C177">
        <v>9</v>
      </c>
      <c r="D177" s="2">
        <v>54431.343837635199</v>
      </c>
      <c r="E177" s="2">
        <v>1.7138638228055701E-2</v>
      </c>
      <c r="F177">
        <f t="shared" si="14"/>
        <v>0.14685983240328801</v>
      </c>
      <c r="G177">
        <f t="shared" si="15"/>
        <v>3.1286581482389101E-18</v>
      </c>
      <c r="H177">
        <f t="shared" si="16"/>
        <v>2.38073292321451E-3</v>
      </c>
      <c r="I177">
        <f t="shared" si="17"/>
        <v>1.41211425847268</v>
      </c>
      <c r="J177">
        <f t="shared" si="18"/>
        <v>0.29184200640988933</v>
      </c>
      <c r="K177">
        <f t="shared" si="19"/>
        <v>1.9776769712320248E-2</v>
      </c>
    </row>
    <row r="178" spans="3:11">
      <c r="C178">
        <v>9</v>
      </c>
      <c r="D178" s="2">
        <v>144669.625921584</v>
      </c>
      <c r="E178" s="2">
        <v>9.33880229696471E-3</v>
      </c>
      <c r="F178">
        <f t="shared" si="14"/>
        <v>0.14685983240328801</v>
      </c>
      <c r="G178">
        <f t="shared" si="15"/>
        <v>3.1286581482389101E-18</v>
      </c>
      <c r="H178">
        <f t="shared" si="16"/>
        <v>2.38073292321451E-3</v>
      </c>
      <c r="I178">
        <f t="shared" si="17"/>
        <v>1.41211425847268</v>
      </c>
      <c r="J178">
        <f t="shared" si="18"/>
        <v>0.29184200640988933</v>
      </c>
      <c r="K178">
        <f t="shared" si="19"/>
        <v>1.3222078881928816E-2</v>
      </c>
    </row>
    <row r="179" spans="3:11">
      <c r="C179">
        <v>9</v>
      </c>
      <c r="D179" s="2">
        <v>277585.14840550302</v>
      </c>
      <c r="E179" s="2">
        <v>2.9794913863822299E-3</v>
      </c>
      <c r="F179">
        <f t="shared" si="14"/>
        <v>0.14685983240328801</v>
      </c>
      <c r="G179">
        <f t="shared" si="15"/>
        <v>3.1286581482389101E-18</v>
      </c>
      <c r="H179">
        <f t="shared" si="16"/>
        <v>2.38073292321451E-3</v>
      </c>
      <c r="I179">
        <f t="shared" si="17"/>
        <v>1.41211425847268</v>
      </c>
      <c r="J179">
        <f t="shared" si="18"/>
        <v>0.29184200640988933</v>
      </c>
      <c r="K179">
        <f t="shared" si="19"/>
        <v>1.0108426599899006E-2</v>
      </c>
    </row>
    <row r="180" spans="3:11">
      <c r="C180">
        <v>10</v>
      </c>
      <c r="D180">
        <v>1.1066331557068201</v>
      </c>
      <c r="E180">
        <v>0.41485616708262202</v>
      </c>
      <c r="F180">
        <f t="shared" si="14"/>
        <v>0.40674748060393001</v>
      </c>
      <c r="G180">
        <f t="shared" si="15"/>
        <v>3.9835090217145402E-16</v>
      </c>
      <c r="H180">
        <f t="shared" si="16"/>
        <v>8.3257205005892202E-4</v>
      </c>
      <c r="I180">
        <f t="shared" si="17"/>
        <v>1.3163919356346501</v>
      </c>
      <c r="J180">
        <f t="shared" si="18"/>
        <v>0.24034782276458821</v>
      </c>
      <c r="K180">
        <f t="shared" si="19"/>
        <v>0.40673761480869342</v>
      </c>
    </row>
    <row r="181" spans="3:11">
      <c r="C181">
        <v>10</v>
      </c>
      <c r="D181">
        <v>11.079727900206301</v>
      </c>
      <c r="E181">
        <v>0.41979508735058402</v>
      </c>
      <c r="F181">
        <f t="shared" si="14"/>
        <v>0.40674748060393001</v>
      </c>
      <c r="G181">
        <f t="shared" si="15"/>
        <v>3.9835090217145402E-16</v>
      </c>
      <c r="H181">
        <f t="shared" si="16"/>
        <v>8.3257205005892202E-4</v>
      </c>
      <c r="I181">
        <f t="shared" si="17"/>
        <v>1.3163919356346501</v>
      </c>
      <c r="J181">
        <f t="shared" si="18"/>
        <v>0.24034782276458821</v>
      </c>
      <c r="K181">
        <f t="shared" si="19"/>
        <v>0.40654298722108906</v>
      </c>
    </row>
    <row r="182" spans="3:11">
      <c r="C182">
        <v>10</v>
      </c>
      <c r="D182">
        <v>54.381666904870698</v>
      </c>
      <c r="E182">
        <v>0.414475239721529</v>
      </c>
      <c r="F182">
        <f t="shared" si="14"/>
        <v>0.40674748060393001</v>
      </c>
      <c r="G182">
        <f t="shared" si="15"/>
        <v>3.9835090217145402E-16</v>
      </c>
      <c r="H182">
        <f t="shared" si="16"/>
        <v>8.3257205005892202E-4</v>
      </c>
      <c r="I182">
        <f t="shared" si="17"/>
        <v>1.3163919356346501</v>
      </c>
      <c r="J182">
        <f t="shared" si="18"/>
        <v>0.24034782276458821</v>
      </c>
      <c r="K182">
        <f t="shared" si="19"/>
        <v>0.40510226746343525</v>
      </c>
    </row>
    <row r="183" spans="3:11">
      <c r="C183">
        <v>10</v>
      </c>
      <c r="D183">
        <v>110.229052032795</v>
      </c>
      <c r="E183">
        <v>0.39880467621174298</v>
      </c>
      <c r="F183">
        <f t="shared" si="14"/>
        <v>0.40674748060393001</v>
      </c>
      <c r="G183">
        <f t="shared" si="15"/>
        <v>3.9835090217145402E-16</v>
      </c>
      <c r="H183">
        <f t="shared" si="16"/>
        <v>8.3257205005892202E-4</v>
      </c>
      <c r="I183">
        <f t="shared" si="17"/>
        <v>1.3163919356346501</v>
      </c>
      <c r="J183">
        <f t="shared" si="18"/>
        <v>0.24034782276458821</v>
      </c>
      <c r="K183">
        <f t="shared" si="19"/>
        <v>0.40264262130018585</v>
      </c>
    </row>
    <row r="184" spans="3:11">
      <c r="C184">
        <v>10</v>
      </c>
      <c r="D184">
        <v>218.15372993942401</v>
      </c>
      <c r="E184">
        <v>0.38559043740969401</v>
      </c>
      <c r="F184">
        <f t="shared" si="14"/>
        <v>0.40674748060393001</v>
      </c>
      <c r="G184">
        <f t="shared" si="15"/>
        <v>3.9835090217145402E-16</v>
      </c>
      <c r="H184">
        <f t="shared" si="16"/>
        <v>8.3257205005892202E-4</v>
      </c>
      <c r="I184">
        <f t="shared" si="17"/>
        <v>1.3163919356346501</v>
      </c>
      <c r="J184">
        <f t="shared" si="18"/>
        <v>0.24034782276458821</v>
      </c>
      <c r="K184">
        <f t="shared" si="19"/>
        <v>0.39702709971263433</v>
      </c>
    </row>
    <row r="185" spans="3:11">
      <c r="C185">
        <v>10</v>
      </c>
      <c r="D185">
        <v>431.35531180024401</v>
      </c>
      <c r="E185">
        <v>0.36867200840667302</v>
      </c>
      <c r="F185">
        <f t="shared" si="14"/>
        <v>0.40674748060393001</v>
      </c>
      <c r="G185">
        <f t="shared" si="15"/>
        <v>3.9835090217145402E-16</v>
      </c>
      <c r="H185">
        <f t="shared" si="16"/>
        <v>8.3257205005892202E-4</v>
      </c>
      <c r="I185">
        <f t="shared" si="17"/>
        <v>1.3163919356346501</v>
      </c>
      <c r="J185">
        <f t="shared" si="18"/>
        <v>0.24034782276458821</v>
      </c>
      <c r="K185">
        <f t="shared" si="19"/>
        <v>0.38478871030691819</v>
      </c>
    </row>
    <row r="186" spans="3:11">
      <c r="C186">
        <v>10</v>
      </c>
      <c r="D186">
        <v>852.91874253055801</v>
      </c>
      <c r="E186">
        <v>0.35175357940365098</v>
      </c>
      <c r="F186">
        <f t="shared" si="14"/>
        <v>0.40674748060393001</v>
      </c>
      <c r="G186">
        <f t="shared" si="15"/>
        <v>3.9835090217145402E-16</v>
      </c>
      <c r="H186">
        <f t="shared" si="16"/>
        <v>8.3257205005892202E-4</v>
      </c>
      <c r="I186">
        <f t="shared" si="17"/>
        <v>1.3163919356346501</v>
      </c>
      <c r="J186">
        <f t="shared" si="18"/>
        <v>0.24034782276458821</v>
      </c>
      <c r="K186">
        <f t="shared" si="19"/>
        <v>0.36129714468605983</v>
      </c>
    </row>
    <row r="187" spans="3:11">
      <c r="C187">
        <v>10</v>
      </c>
      <c r="D187">
        <v>1288.8614265794999</v>
      </c>
      <c r="E187">
        <v>0.33716012084592101</v>
      </c>
      <c r="F187">
        <f t="shared" si="14"/>
        <v>0.40674748060393001</v>
      </c>
      <c r="G187">
        <f t="shared" si="15"/>
        <v>3.9835090217145402E-16</v>
      </c>
      <c r="H187">
        <f t="shared" si="16"/>
        <v>8.3257205005892202E-4</v>
      </c>
      <c r="I187">
        <f t="shared" si="17"/>
        <v>1.3163919356346501</v>
      </c>
      <c r="J187">
        <f t="shared" si="18"/>
        <v>0.24034782276458821</v>
      </c>
      <c r="K187">
        <f t="shared" si="19"/>
        <v>0.34042019746658259</v>
      </c>
    </row>
    <row r="188" spans="3:11">
      <c r="C188">
        <v>10</v>
      </c>
      <c r="D188">
        <v>1491.59299447022</v>
      </c>
      <c r="E188">
        <v>0.33353474320241699</v>
      </c>
      <c r="F188">
        <f t="shared" si="14"/>
        <v>0.40674748060393001</v>
      </c>
      <c r="G188">
        <f t="shared" si="15"/>
        <v>3.9835090217145402E-16</v>
      </c>
      <c r="H188">
        <f t="shared" si="16"/>
        <v>8.3257205005892202E-4</v>
      </c>
      <c r="I188">
        <f t="shared" si="17"/>
        <v>1.3163919356346501</v>
      </c>
      <c r="J188">
        <f t="shared" si="18"/>
        <v>0.24034782276458821</v>
      </c>
      <c r="K188">
        <f t="shared" si="19"/>
        <v>0.33192032278971656</v>
      </c>
    </row>
    <row r="189" spans="3:11">
      <c r="C189">
        <v>10</v>
      </c>
      <c r="D189">
        <v>5632.3496809783001</v>
      </c>
      <c r="E189">
        <v>0.25770392749244703</v>
      </c>
      <c r="F189">
        <f t="shared" si="14"/>
        <v>0.40674748060393001</v>
      </c>
      <c r="G189">
        <f t="shared" si="15"/>
        <v>3.9835090217145402E-16</v>
      </c>
      <c r="H189">
        <f t="shared" si="16"/>
        <v>8.3257205005892202E-4</v>
      </c>
      <c r="I189">
        <f t="shared" si="17"/>
        <v>1.3163919356346501</v>
      </c>
      <c r="J189">
        <f t="shared" si="18"/>
        <v>0.24034782276458821</v>
      </c>
      <c r="K189">
        <f t="shared" si="19"/>
        <v>0.24219264461092499</v>
      </c>
    </row>
    <row r="190" spans="3:11">
      <c r="C190">
        <v>10</v>
      </c>
      <c r="D190">
        <v>20778.5198057007</v>
      </c>
      <c r="E190">
        <v>0.18679889662419499</v>
      </c>
      <c r="F190">
        <f t="shared" si="14"/>
        <v>0.40674748060393001</v>
      </c>
      <c r="G190">
        <f t="shared" si="15"/>
        <v>3.9835090217145402E-16</v>
      </c>
      <c r="H190">
        <f t="shared" si="16"/>
        <v>8.3257205005892202E-4</v>
      </c>
      <c r="I190">
        <f t="shared" si="17"/>
        <v>1.3163919356346501</v>
      </c>
      <c r="J190">
        <f t="shared" si="18"/>
        <v>0.24034782276458821</v>
      </c>
      <c r="K190">
        <f t="shared" si="19"/>
        <v>0.16413454532963162</v>
      </c>
    </row>
    <row r="191" spans="3:11">
      <c r="C191">
        <v>10</v>
      </c>
      <c r="D191">
        <v>27653.135685900099</v>
      </c>
      <c r="E191">
        <v>0.15361880993038199</v>
      </c>
      <c r="F191">
        <f t="shared" si="14"/>
        <v>0.40674748060393001</v>
      </c>
      <c r="G191">
        <f t="shared" si="15"/>
        <v>3.9835090217145402E-16</v>
      </c>
      <c r="H191">
        <f t="shared" si="16"/>
        <v>8.3257205005892202E-4</v>
      </c>
      <c r="I191">
        <f t="shared" si="17"/>
        <v>1.3163919356346501</v>
      </c>
      <c r="J191">
        <f t="shared" si="18"/>
        <v>0.24034782276458821</v>
      </c>
      <c r="K191">
        <f t="shared" si="19"/>
        <v>0.1502032029817017</v>
      </c>
    </row>
    <row r="192" spans="3:11">
      <c r="C192">
        <v>10</v>
      </c>
      <c r="D192">
        <v>44811.118839451097</v>
      </c>
      <c r="E192">
        <v>0.124247996847497</v>
      </c>
      <c r="F192">
        <f t="shared" si="14"/>
        <v>0.40674748060393001</v>
      </c>
      <c r="G192">
        <f t="shared" si="15"/>
        <v>3.9835090217145402E-16</v>
      </c>
      <c r="H192">
        <f t="shared" si="16"/>
        <v>8.3257205005892202E-4</v>
      </c>
      <c r="I192">
        <f t="shared" si="17"/>
        <v>1.3163919356346501</v>
      </c>
      <c r="J192">
        <f t="shared" si="18"/>
        <v>0.24034782276458821</v>
      </c>
      <c r="K192">
        <f t="shared" si="19"/>
        <v>0.12916092530309026</v>
      </c>
    </row>
    <row r="193" spans="3:11">
      <c r="C193">
        <v>10</v>
      </c>
      <c r="D193">
        <v>65657.784009872194</v>
      </c>
      <c r="E193">
        <v>8.3712071456718995E-2</v>
      </c>
      <c r="F193">
        <f t="shared" si="14"/>
        <v>0.40674748060393001</v>
      </c>
      <c r="G193">
        <f t="shared" si="15"/>
        <v>3.9835090217145402E-16</v>
      </c>
      <c r="H193">
        <f t="shared" si="16"/>
        <v>8.3257205005892202E-4</v>
      </c>
      <c r="I193">
        <f t="shared" si="17"/>
        <v>1.3163919356346501</v>
      </c>
      <c r="J193">
        <f t="shared" si="18"/>
        <v>0.24034782276458821</v>
      </c>
      <c r="K193">
        <f t="shared" si="19"/>
        <v>0.11454892673657109</v>
      </c>
    </row>
    <row r="194" spans="3:11">
      <c r="C194">
        <v>11</v>
      </c>
      <c r="D194">
        <v>6.9829140618553103</v>
      </c>
      <c r="E194">
        <v>0.45714285714285702</v>
      </c>
      <c r="F194">
        <f t="shared" si="14"/>
        <v>0.44937998363687298</v>
      </c>
      <c r="G194">
        <f t="shared" si="15"/>
        <v>5.0484201081333301E-2</v>
      </c>
      <c r="H194">
        <f t="shared" si="16"/>
        <v>1.1702919228899901E-3</v>
      </c>
      <c r="I194">
        <f t="shared" si="17"/>
        <v>1.71557306129585</v>
      </c>
      <c r="J194">
        <f t="shared" si="18"/>
        <v>0.41710439353445272</v>
      </c>
      <c r="K194">
        <f t="shared" si="19"/>
        <v>0.4493363848196496</v>
      </c>
    </row>
    <row r="195" spans="3:11">
      <c r="C195">
        <v>11</v>
      </c>
      <c r="D195">
        <v>13.728234180517401</v>
      </c>
      <c r="E195">
        <v>0.45454545454545398</v>
      </c>
      <c r="F195">
        <f t="shared" si="14"/>
        <v>0.44937998363687298</v>
      </c>
      <c r="G195">
        <f t="shared" si="15"/>
        <v>5.0484201081333301E-2</v>
      </c>
      <c r="H195">
        <f t="shared" si="16"/>
        <v>1.1702919228899901E-3</v>
      </c>
      <c r="I195">
        <f t="shared" si="17"/>
        <v>1.71557306129585</v>
      </c>
      <c r="J195">
        <f t="shared" si="18"/>
        <v>0.41710439353445272</v>
      </c>
      <c r="K195">
        <f t="shared" si="19"/>
        <v>0.44924100350233576</v>
      </c>
    </row>
    <row r="196" spans="3:11">
      <c r="C196">
        <v>11</v>
      </c>
      <c r="D196">
        <v>27.565569697944198</v>
      </c>
      <c r="E196">
        <v>0.44675324675324601</v>
      </c>
      <c r="F196">
        <f t="shared" ref="F196:F259" si="20">VLOOKUP(C196,$N$3:$S$17,3,FALSE)</f>
        <v>0.44937998363687298</v>
      </c>
      <c r="G196">
        <f t="shared" ref="G196:G259" si="21">VLOOKUP(C196,$N$3:$S$17,4,FALSE)</f>
        <v>5.0484201081333301E-2</v>
      </c>
      <c r="H196">
        <f t="shared" ref="H196:H259" si="22">VLOOKUP(C196,$N$3:$S$17,5,FALSE)</f>
        <v>1.1702919228899901E-3</v>
      </c>
      <c r="I196">
        <f t="shared" ref="I196:I259" si="23">VLOOKUP(C196,$N$3:$S$17,6,FALSE)</f>
        <v>1.71557306129585</v>
      </c>
      <c r="J196">
        <f t="shared" ref="J196:J259" si="24">1-1/I196</f>
        <v>0.41710439353445272</v>
      </c>
      <c r="K196">
        <f t="shared" ref="K196:K259" si="25">(G196+(F196-G196)/((1+(H196*D196)^I196)^J196))</f>
        <v>0.44892104555034446</v>
      </c>
    </row>
    <row r="197" spans="3:11">
      <c r="C197">
        <v>11</v>
      </c>
      <c r="D197">
        <v>55.350209122349398</v>
      </c>
      <c r="E197">
        <v>0.44545454545454499</v>
      </c>
      <c r="F197">
        <f t="shared" si="20"/>
        <v>0.44937998363687298</v>
      </c>
      <c r="G197">
        <f t="shared" si="21"/>
        <v>5.0484201081333301E-2</v>
      </c>
      <c r="H197">
        <f t="shared" si="22"/>
        <v>1.1702919228899901E-3</v>
      </c>
      <c r="I197">
        <f t="shared" si="23"/>
        <v>1.71557306129585</v>
      </c>
      <c r="J197">
        <f t="shared" si="24"/>
        <v>0.41710439353445272</v>
      </c>
      <c r="K197">
        <f t="shared" si="25"/>
        <v>0.44786922008034441</v>
      </c>
    </row>
    <row r="198" spans="3:11">
      <c r="C198">
        <v>11</v>
      </c>
      <c r="D198">
        <v>68.369497086498399</v>
      </c>
      <c r="E198">
        <v>0.44285714285714201</v>
      </c>
      <c r="F198">
        <f t="shared" si="20"/>
        <v>0.44937998363687298</v>
      </c>
      <c r="G198">
        <f t="shared" si="21"/>
        <v>5.0484201081333301E-2</v>
      </c>
      <c r="H198">
        <f t="shared" si="22"/>
        <v>1.1702919228899901E-3</v>
      </c>
      <c r="I198">
        <f t="shared" si="23"/>
        <v>1.71557306129585</v>
      </c>
      <c r="J198">
        <f t="shared" si="24"/>
        <v>0.41710439353445272</v>
      </c>
      <c r="K198">
        <f t="shared" si="25"/>
        <v>0.4472154097987</v>
      </c>
    </row>
    <row r="199" spans="3:11">
      <c r="C199">
        <v>11</v>
      </c>
      <c r="D199">
        <v>134.41271917332901</v>
      </c>
      <c r="E199">
        <v>0.44025974025974002</v>
      </c>
      <c r="F199">
        <f t="shared" si="20"/>
        <v>0.44937998363687298</v>
      </c>
      <c r="G199">
        <f t="shared" si="21"/>
        <v>5.0484201081333301E-2</v>
      </c>
      <c r="H199">
        <f t="shared" si="22"/>
        <v>1.1702919228899901E-3</v>
      </c>
      <c r="I199">
        <f t="shared" si="23"/>
        <v>1.71557306129585</v>
      </c>
      <c r="J199">
        <f t="shared" si="24"/>
        <v>0.41710439353445272</v>
      </c>
      <c r="K199">
        <f t="shared" si="25"/>
        <v>0.44261299144831762</v>
      </c>
    </row>
    <row r="200" spans="3:11">
      <c r="C200">
        <v>11</v>
      </c>
      <c r="D200">
        <v>275.65569697944301</v>
      </c>
      <c r="E200">
        <v>0.425974025974026</v>
      </c>
      <c r="F200">
        <f t="shared" si="20"/>
        <v>0.44937998363687298</v>
      </c>
      <c r="G200">
        <f t="shared" si="21"/>
        <v>5.0484201081333301E-2</v>
      </c>
      <c r="H200">
        <f t="shared" si="22"/>
        <v>1.1702919228899901E-3</v>
      </c>
      <c r="I200">
        <f t="shared" si="23"/>
        <v>1.71557306129585</v>
      </c>
      <c r="J200">
        <f t="shared" si="24"/>
        <v>0.41710439353445272</v>
      </c>
      <c r="K200">
        <f t="shared" si="25"/>
        <v>0.4276717436410879</v>
      </c>
    </row>
    <row r="201" spans="3:11">
      <c r="C201">
        <v>11</v>
      </c>
      <c r="D201">
        <v>541.93219733282695</v>
      </c>
      <c r="E201">
        <v>0.38701298701298698</v>
      </c>
      <c r="F201">
        <f t="shared" si="20"/>
        <v>0.44937998363687298</v>
      </c>
      <c r="G201">
        <f t="shared" si="21"/>
        <v>5.0484201081333301E-2</v>
      </c>
      <c r="H201">
        <f t="shared" si="22"/>
        <v>1.1702919228899901E-3</v>
      </c>
      <c r="I201">
        <f t="shared" si="23"/>
        <v>1.71557306129585</v>
      </c>
      <c r="J201">
        <f t="shared" si="24"/>
        <v>0.41710439353445272</v>
      </c>
      <c r="K201">
        <f t="shared" si="25"/>
        <v>0.39134230652008117</v>
      </c>
    </row>
    <row r="202" spans="3:11">
      <c r="C202">
        <v>11</v>
      </c>
      <c r="D202">
        <v>669.40364587828697</v>
      </c>
      <c r="E202">
        <v>0.37662337662337603</v>
      </c>
      <c r="F202">
        <f t="shared" si="20"/>
        <v>0.44937998363687298</v>
      </c>
      <c r="G202">
        <f t="shared" si="21"/>
        <v>5.0484201081333301E-2</v>
      </c>
      <c r="H202">
        <f t="shared" si="22"/>
        <v>1.1702919228899901E-3</v>
      </c>
      <c r="I202">
        <f t="shared" si="23"/>
        <v>1.71557306129585</v>
      </c>
      <c r="J202">
        <f t="shared" si="24"/>
        <v>0.41710439353445272</v>
      </c>
      <c r="K202">
        <f t="shared" si="25"/>
        <v>0.37354740126946523</v>
      </c>
    </row>
    <row r="203" spans="3:11">
      <c r="C203">
        <v>11</v>
      </c>
      <c r="D203">
        <v>1344.1271917332899</v>
      </c>
      <c r="E203">
        <v>0.29610389610389598</v>
      </c>
      <c r="F203">
        <f t="shared" si="20"/>
        <v>0.44937998363687298</v>
      </c>
      <c r="G203">
        <f t="shared" si="21"/>
        <v>5.0484201081333301E-2</v>
      </c>
      <c r="H203">
        <f t="shared" si="22"/>
        <v>1.1702919228899901E-3</v>
      </c>
      <c r="I203">
        <f t="shared" si="23"/>
        <v>1.71557306129585</v>
      </c>
      <c r="J203">
        <f t="shared" si="24"/>
        <v>0.41710439353445272</v>
      </c>
      <c r="K203">
        <f t="shared" si="25"/>
        <v>0.29684108817823751</v>
      </c>
    </row>
    <row r="204" spans="3:11">
      <c r="C204">
        <v>11</v>
      </c>
      <c r="D204">
        <v>1695.73427398066</v>
      </c>
      <c r="E204">
        <v>0.27532467532467497</v>
      </c>
      <c r="F204">
        <f t="shared" si="20"/>
        <v>0.44937998363687298</v>
      </c>
      <c r="G204">
        <f t="shared" si="21"/>
        <v>5.0484201081333301E-2</v>
      </c>
      <c r="H204">
        <f t="shared" si="22"/>
        <v>1.1702919228899901E-3</v>
      </c>
      <c r="I204">
        <f t="shared" si="23"/>
        <v>1.71557306129585</v>
      </c>
      <c r="J204">
        <f t="shared" si="24"/>
        <v>0.41710439353445272</v>
      </c>
      <c r="K204">
        <f t="shared" si="25"/>
        <v>0.26883305321454137</v>
      </c>
    </row>
    <row r="205" spans="3:11">
      <c r="C205">
        <v>11</v>
      </c>
      <c r="D205">
        <v>2480.2497403707598</v>
      </c>
      <c r="E205">
        <v>0.219480519480519</v>
      </c>
      <c r="F205">
        <f t="shared" si="20"/>
        <v>0.44937998363687298</v>
      </c>
      <c r="G205">
        <f t="shared" si="21"/>
        <v>5.0484201081333301E-2</v>
      </c>
      <c r="H205">
        <f t="shared" si="22"/>
        <v>1.1702919228899901E-3</v>
      </c>
      <c r="I205">
        <f t="shared" si="23"/>
        <v>1.71557306129585</v>
      </c>
      <c r="J205">
        <f t="shared" si="24"/>
        <v>0.41710439353445272</v>
      </c>
      <c r="K205">
        <f t="shared" si="25"/>
        <v>0.22534910933641736</v>
      </c>
    </row>
    <row r="206" spans="3:11">
      <c r="C206">
        <v>11</v>
      </c>
      <c r="D206">
        <v>5086.5347793710998</v>
      </c>
      <c r="E206">
        <v>0.163636363636363</v>
      </c>
      <c r="F206">
        <f t="shared" si="20"/>
        <v>0.44937998363687298</v>
      </c>
      <c r="G206">
        <f t="shared" si="21"/>
        <v>5.0484201081333301E-2</v>
      </c>
      <c r="H206">
        <f t="shared" si="22"/>
        <v>1.1702919228899901E-3</v>
      </c>
      <c r="I206">
        <f t="shared" si="23"/>
        <v>1.71557306129585</v>
      </c>
      <c r="J206">
        <f t="shared" si="24"/>
        <v>0.41710439353445272</v>
      </c>
      <c r="K206">
        <f t="shared" si="25"/>
        <v>0.15967740342127956</v>
      </c>
    </row>
    <row r="207" spans="3:11">
      <c r="C207">
        <v>11</v>
      </c>
      <c r="D207">
        <v>11593.6499504396</v>
      </c>
      <c r="E207">
        <v>0.112987012987013</v>
      </c>
      <c r="F207">
        <f t="shared" si="20"/>
        <v>0.44937998363687298</v>
      </c>
      <c r="G207">
        <f t="shared" si="21"/>
        <v>5.0484201081333301E-2</v>
      </c>
      <c r="H207">
        <f t="shared" si="22"/>
        <v>1.1702919228899901E-3</v>
      </c>
      <c r="I207">
        <f t="shared" si="23"/>
        <v>1.71557306129585</v>
      </c>
      <c r="J207">
        <f t="shared" si="24"/>
        <v>0.41710439353445272</v>
      </c>
      <c r="K207">
        <f t="shared" si="25"/>
        <v>0.11191814627575269</v>
      </c>
    </row>
    <row r="208" spans="3:11">
      <c r="C208">
        <v>11</v>
      </c>
      <c r="D208">
        <v>13441.271917333001</v>
      </c>
      <c r="E208">
        <v>9.8701298701298706E-2</v>
      </c>
      <c r="F208">
        <f t="shared" si="20"/>
        <v>0.44937998363687298</v>
      </c>
      <c r="G208">
        <f t="shared" si="21"/>
        <v>5.0484201081333301E-2</v>
      </c>
      <c r="H208">
        <f t="shared" si="22"/>
        <v>1.1702919228899901E-3</v>
      </c>
      <c r="I208">
        <f t="shared" si="23"/>
        <v>1.71557306129585</v>
      </c>
      <c r="J208">
        <f t="shared" si="24"/>
        <v>0.41710439353445272</v>
      </c>
      <c r="K208">
        <f t="shared" si="25"/>
        <v>0.10580805630685841</v>
      </c>
    </row>
    <row r="209" spans="3:11">
      <c r="C209">
        <v>11</v>
      </c>
      <c r="D209">
        <v>74397.721149474397</v>
      </c>
      <c r="E209">
        <v>7.0129870129870098E-2</v>
      </c>
      <c r="F209">
        <f t="shared" si="20"/>
        <v>0.44937998363687298</v>
      </c>
      <c r="G209">
        <f t="shared" si="21"/>
        <v>5.0484201081333301E-2</v>
      </c>
      <c r="H209">
        <f t="shared" si="22"/>
        <v>1.1702919228899901E-3</v>
      </c>
      <c r="I209">
        <f t="shared" si="23"/>
        <v>1.71557306129585</v>
      </c>
      <c r="J209">
        <f t="shared" si="24"/>
        <v>0.41710439353445272</v>
      </c>
      <c r="K209">
        <f t="shared" si="25"/>
        <v>6.6802210754783958E-2</v>
      </c>
    </row>
    <row r="210" spans="3:11">
      <c r="C210">
        <v>12</v>
      </c>
      <c r="D210">
        <v>0.101496627739124</v>
      </c>
      <c r="E210">
        <v>0.35740740740740701</v>
      </c>
      <c r="F210">
        <f t="shared" si="20"/>
        <v>0.36012304892181402</v>
      </c>
      <c r="G210">
        <f t="shared" si="21"/>
        <v>9.0401433604203593E-2</v>
      </c>
      <c r="H210">
        <f t="shared" si="22"/>
        <v>0.25254164590720202</v>
      </c>
      <c r="I210">
        <f t="shared" si="23"/>
        <v>1.84838238427885</v>
      </c>
      <c r="J210">
        <f t="shared" si="24"/>
        <v>0.45898640427145598</v>
      </c>
      <c r="K210">
        <f t="shared" si="25"/>
        <v>0.35998141133671352</v>
      </c>
    </row>
    <row r="211" spans="3:11">
      <c r="C211">
        <v>12</v>
      </c>
      <c r="D211">
        <v>0.50492375866251904</v>
      </c>
      <c r="E211">
        <v>0.34907407407407398</v>
      </c>
      <c r="F211">
        <f t="shared" si="20"/>
        <v>0.36012304892181402</v>
      </c>
      <c r="G211">
        <f t="shared" si="21"/>
        <v>9.0401433604203593E-2</v>
      </c>
      <c r="H211">
        <f t="shared" si="22"/>
        <v>0.25254164590720202</v>
      </c>
      <c r="I211">
        <f t="shared" si="23"/>
        <v>1.84838238427885</v>
      </c>
      <c r="J211">
        <f t="shared" si="24"/>
        <v>0.45898640427145598</v>
      </c>
      <c r="K211">
        <f t="shared" si="25"/>
        <v>0.3574161190917502</v>
      </c>
    </row>
    <row r="212" spans="3:11">
      <c r="C212">
        <v>12</v>
      </c>
      <c r="D212">
        <v>1.01496627739124</v>
      </c>
      <c r="E212">
        <v>0.34537037037036999</v>
      </c>
      <c r="F212">
        <f t="shared" si="20"/>
        <v>0.36012304892181402</v>
      </c>
      <c r="G212">
        <f t="shared" si="21"/>
        <v>9.0401433604203593E-2</v>
      </c>
      <c r="H212">
        <f t="shared" si="22"/>
        <v>0.25254164590720202</v>
      </c>
      <c r="I212">
        <f t="shared" si="23"/>
        <v>1.84838238427885</v>
      </c>
      <c r="J212">
        <f t="shared" si="24"/>
        <v>0.45898640427145598</v>
      </c>
      <c r="K212">
        <f t="shared" si="25"/>
        <v>0.35067740814211978</v>
      </c>
    </row>
    <row r="213" spans="3:11">
      <c r="C213">
        <v>12</v>
      </c>
      <c r="D213">
        <v>2.0101376890637201</v>
      </c>
      <c r="E213">
        <v>0.33888888888888802</v>
      </c>
      <c r="F213">
        <f t="shared" si="20"/>
        <v>0.36012304892181402</v>
      </c>
      <c r="G213">
        <f t="shared" si="21"/>
        <v>9.0401433604203593E-2</v>
      </c>
      <c r="H213">
        <f t="shared" si="22"/>
        <v>0.25254164590720202</v>
      </c>
      <c r="I213">
        <f t="shared" si="23"/>
        <v>1.84838238427885</v>
      </c>
      <c r="J213">
        <f t="shared" si="24"/>
        <v>0.45898640427145598</v>
      </c>
      <c r="K213">
        <f t="shared" si="25"/>
        <v>0.33074773911317618</v>
      </c>
    </row>
    <row r="214" spans="3:11">
      <c r="C214">
        <v>12</v>
      </c>
      <c r="D214">
        <v>3.0020599095520102</v>
      </c>
      <c r="E214">
        <v>0.32685185185185101</v>
      </c>
      <c r="F214">
        <f t="shared" si="20"/>
        <v>0.36012304892181402</v>
      </c>
      <c r="G214">
        <f t="shared" si="21"/>
        <v>9.0401433604203593E-2</v>
      </c>
      <c r="H214">
        <f t="shared" si="22"/>
        <v>0.25254164590720202</v>
      </c>
      <c r="I214">
        <f t="shared" si="23"/>
        <v>1.84838238427885</v>
      </c>
      <c r="J214">
        <f t="shared" si="24"/>
        <v>0.45898640427145598</v>
      </c>
      <c r="K214">
        <f t="shared" si="25"/>
        <v>0.30782110781553002</v>
      </c>
    </row>
    <row r="215" spans="3:11">
      <c r="C215">
        <v>12</v>
      </c>
      <c r="D215">
        <v>3.9810717055349598</v>
      </c>
      <c r="E215">
        <v>0.30277777777777698</v>
      </c>
      <c r="F215">
        <f t="shared" si="20"/>
        <v>0.36012304892181402</v>
      </c>
      <c r="G215">
        <f t="shared" si="21"/>
        <v>9.0401433604203593E-2</v>
      </c>
      <c r="H215">
        <f t="shared" si="22"/>
        <v>0.25254164590720202</v>
      </c>
      <c r="I215">
        <f t="shared" si="23"/>
        <v>1.84838238427885</v>
      </c>
      <c r="J215">
        <f t="shared" si="24"/>
        <v>0.45898640427145598</v>
      </c>
      <c r="K215">
        <f t="shared" si="25"/>
        <v>0.28617541776572908</v>
      </c>
    </row>
    <row r="216" spans="3:11">
      <c r="C216">
        <v>12</v>
      </c>
      <c r="D216">
        <v>4.9747835953753796</v>
      </c>
      <c r="E216">
        <v>0.26111111111111102</v>
      </c>
      <c r="F216">
        <f t="shared" si="20"/>
        <v>0.36012304892181402</v>
      </c>
      <c r="G216">
        <f t="shared" si="21"/>
        <v>9.0401433604203593E-2</v>
      </c>
      <c r="H216">
        <f t="shared" si="22"/>
        <v>0.25254164590720202</v>
      </c>
      <c r="I216">
        <f t="shared" si="23"/>
        <v>1.84838238427885</v>
      </c>
      <c r="J216">
        <f t="shared" si="24"/>
        <v>0.45898640427145598</v>
      </c>
      <c r="K216">
        <f t="shared" si="25"/>
        <v>0.26672320189031828</v>
      </c>
    </row>
    <row r="217" spans="3:11">
      <c r="C217">
        <v>12</v>
      </c>
      <c r="D217">
        <v>7.0010195487608398</v>
      </c>
      <c r="E217">
        <v>0.211111111111111</v>
      </c>
      <c r="F217">
        <f t="shared" si="20"/>
        <v>0.36012304892181402</v>
      </c>
      <c r="G217">
        <f t="shared" si="21"/>
        <v>9.0401433604203593E-2</v>
      </c>
      <c r="H217">
        <f t="shared" si="22"/>
        <v>0.25254164590720202</v>
      </c>
      <c r="I217">
        <f t="shared" si="23"/>
        <v>1.84838238427885</v>
      </c>
      <c r="J217">
        <f t="shared" si="24"/>
        <v>0.45898640427145598</v>
      </c>
      <c r="K217">
        <f t="shared" si="25"/>
        <v>0.23538093572135621</v>
      </c>
    </row>
    <row r="218" spans="3:11">
      <c r="C218">
        <v>12</v>
      </c>
      <c r="D218">
        <v>10</v>
      </c>
      <c r="E218">
        <v>0.187037037037037</v>
      </c>
      <c r="F218">
        <f t="shared" si="20"/>
        <v>0.36012304892181402</v>
      </c>
      <c r="G218">
        <f t="shared" si="21"/>
        <v>9.0401433604203593E-2</v>
      </c>
      <c r="H218">
        <f t="shared" si="22"/>
        <v>0.25254164590720202</v>
      </c>
      <c r="I218">
        <f t="shared" si="23"/>
        <v>1.84838238427885</v>
      </c>
      <c r="J218">
        <f t="shared" si="24"/>
        <v>0.45898640427145598</v>
      </c>
      <c r="K218">
        <f t="shared" si="25"/>
        <v>0.20429946080114825</v>
      </c>
    </row>
    <row r="219" spans="3:11">
      <c r="C219">
        <v>12</v>
      </c>
      <c r="D219">
        <v>20.101376890637201</v>
      </c>
      <c r="E219">
        <v>0.16018518518518499</v>
      </c>
      <c r="F219">
        <f t="shared" si="20"/>
        <v>0.36012304892181402</v>
      </c>
      <c r="G219">
        <f t="shared" si="21"/>
        <v>9.0401433604203593E-2</v>
      </c>
      <c r="H219">
        <f t="shared" si="22"/>
        <v>0.25254164590720202</v>
      </c>
      <c r="I219">
        <f t="shared" si="23"/>
        <v>1.84838238427885</v>
      </c>
      <c r="J219">
        <f t="shared" si="24"/>
        <v>0.45898640427145598</v>
      </c>
      <c r="K219">
        <f t="shared" si="25"/>
        <v>0.15687887258157962</v>
      </c>
    </row>
    <row r="220" spans="3:11">
      <c r="C220">
        <v>12</v>
      </c>
      <c r="D220">
        <v>29.577927626011</v>
      </c>
      <c r="E220">
        <v>0.147222222222222</v>
      </c>
      <c r="F220">
        <f t="shared" si="20"/>
        <v>0.36012304892181402</v>
      </c>
      <c r="G220">
        <f t="shared" si="21"/>
        <v>9.0401433604203593E-2</v>
      </c>
      <c r="H220">
        <f t="shared" si="22"/>
        <v>0.25254164590720202</v>
      </c>
      <c r="I220">
        <f t="shared" si="23"/>
        <v>1.84838238427885</v>
      </c>
      <c r="J220">
        <f t="shared" si="24"/>
        <v>0.45898640427145598</v>
      </c>
      <c r="K220">
        <f t="shared" si="25"/>
        <v>0.13884483978028042</v>
      </c>
    </row>
    <row r="221" spans="3:11">
      <c r="C221">
        <v>12</v>
      </c>
      <c r="D221">
        <v>49.7478359537537</v>
      </c>
      <c r="E221">
        <v>0.13796296296296201</v>
      </c>
      <c r="F221">
        <f t="shared" si="20"/>
        <v>0.36012304892181402</v>
      </c>
      <c r="G221">
        <f t="shared" si="21"/>
        <v>9.0401433604203593E-2</v>
      </c>
      <c r="H221">
        <f t="shared" si="22"/>
        <v>0.25254164590720202</v>
      </c>
      <c r="I221">
        <f t="shared" si="23"/>
        <v>1.84838238427885</v>
      </c>
      <c r="J221">
        <f t="shared" si="24"/>
        <v>0.45898640427145598</v>
      </c>
      <c r="K221">
        <f t="shared" si="25"/>
        <v>0.12177815342434756</v>
      </c>
    </row>
    <row r="222" spans="3:11">
      <c r="C222">
        <v>12</v>
      </c>
      <c r="D222">
        <v>68.977853793876506</v>
      </c>
      <c r="E222">
        <v>0.124999999999999</v>
      </c>
      <c r="F222">
        <f t="shared" si="20"/>
        <v>0.36012304892181402</v>
      </c>
      <c r="G222">
        <f t="shared" si="21"/>
        <v>9.0401433604203593E-2</v>
      </c>
      <c r="H222">
        <f t="shared" si="22"/>
        <v>0.25254164590720202</v>
      </c>
      <c r="I222">
        <f t="shared" si="23"/>
        <v>1.84838238427885</v>
      </c>
      <c r="J222">
        <f t="shared" si="24"/>
        <v>0.45898640427145598</v>
      </c>
      <c r="K222">
        <f t="shared" si="25"/>
        <v>0.11422607883637137</v>
      </c>
    </row>
    <row r="223" spans="3:11">
      <c r="C223">
        <v>12</v>
      </c>
      <c r="D223">
        <v>98.525440921080005</v>
      </c>
      <c r="E223">
        <v>0.11944444444444401</v>
      </c>
      <c r="F223">
        <f t="shared" si="20"/>
        <v>0.36012304892181402</v>
      </c>
      <c r="G223">
        <f t="shared" si="21"/>
        <v>9.0401433604203593E-2</v>
      </c>
      <c r="H223">
        <f t="shared" si="22"/>
        <v>0.25254164590720202</v>
      </c>
      <c r="I223">
        <f t="shared" si="23"/>
        <v>1.84838238427885</v>
      </c>
      <c r="J223">
        <f t="shared" si="24"/>
        <v>0.45898640427145598</v>
      </c>
      <c r="K223">
        <f t="shared" si="25"/>
        <v>0.10802732531987713</v>
      </c>
    </row>
    <row r="224" spans="3:11">
      <c r="C224">
        <v>12</v>
      </c>
      <c r="D224">
        <v>198.049702127084</v>
      </c>
      <c r="E224">
        <v>0.101851851851851</v>
      </c>
      <c r="F224">
        <f t="shared" si="20"/>
        <v>0.36012304892181402</v>
      </c>
      <c r="G224">
        <f t="shared" si="21"/>
        <v>9.0401433604203593E-2</v>
      </c>
      <c r="H224">
        <f t="shared" si="22"/>
        <v>0.25254164590720202</v>
      </c>
      <c r="I224">
        <f t="shared" si="23"/>
        <v>1.84838238427885</v>
      </c>
      <c r="J224">
        <f t="shared" si="24"/>
        <v>0.45898640427145598</v>
      </c>
      <c r="K224">
        <f t="shared" si="25"/>
        <v>0.10015759508796304</v>
      </c>
    </row>
    <row r="225" spans="3:11">
      <c r="C225">
        <v>12</v>
      </c>
      <c r="D225">
        <v>291.41783608845299</v>
      </c>
      <c r="E225">
        <v>9.2592592592592504E-2</v>
      </c>
      <c r="F225">
        <f t="shared" si="20"/>
        <v>0.36012304892181402</v>
      </c>
      <c r="G225">
        <f t="shared" si="21"/>
        <v>9.0401433604203593E-2</v>
      </c>
      <c r="H225">
        <f t="shared" si="22"/>
        <v>0.25254164590720202</v>
      </c>
      <c r="I225">
        <f t="shared" si="23"/>
        <v>1.84838238427885</v>
      </c>
      <c r="J225">
        <f t="shared" si="24"/>
        <v>0.45898640427145598</v>
      </c>
      <c r="K225">
        <f t="shared" si="25"/>
        <v>9.7432856564608261E-2</v>
      </c>
    </row>
    <row r="226" spans="3:11">
      <c r="C226">
        <v>12</v>
      </c>
      <c r="D226">
        <v>392.23684512626897</v>
      </c>
      <c r="E226">
        <v>8.3333333333333204E-2</v>
      </c>
      <c r="F226">
        <f t="shared" si="20"/>
        <v>0.36012304892181402</v>
      </c>
      <c r="G226">
        <f t="shared" si="21"/>
        <v>9.0401433604203593E-2</v>
      </c>
      <c r="H226">
        <f t="shared" si="22"/>
        <v>0.25254164590720202</v>
      </c>
      <c r="I226">
        <f t="shared" si="23"/>
        <v>1.84838238427885</v>
      </c>
      <c r="J226">
        <f t="shared" si="24"/>
        <v>0.45898640427145598</v>
      </c>
      <c r="K226">
        <f t="shared" si="25"/>
        <v>9.5866612240661148E-2</v>
      </c>
    </row>
    <row r="227" spans="3:11">
      <c r="C227">
        <v>12</v>
      </c>
      <c r="D227">
        <v>441.73447031400599</v>
      </c>
      <c r="E227">
        <v>8.0555555555555505E-2</v>
      </c>
      <c r="F227">
        <f t="shared" si="20"/>
        <v>0.36012304892181402</v>
      </c>
      <c r="G227">
        <f t="shared" si="21"/>
        <v>9.0401433604203593E-2</v>
      </c>
      <c r="H227">
        <f t="shared" si="22"/>
        <v>0.25254164590720202</v>
      </c>
      <c r="I227">
        <f t="shared" si="23"/>
        <v>1.84838238427885</v>
      </c>
      <c r="J227">
        <f t="shared" si="24"/>
        <v>0.45898640427145598</v>
      </c>
      <c r="K227">
        <f t="shared" si="25"/>
        <v>9.5342548182286727E-2</v>
      </c>
    </row>
    <row r="228" spans="3:11">
      <c r="C228">
        <v>13</v>
      </c>
      <c r="D228">
        <v>0.103344106388055</v>
      </c>
      <c r="E228">
        <v>0.33169398907103798</v>
      </c>
      <c r="F228">
        <f t="shared" si="20"/>
        <v>0.32262285062710699</v>
      </c>
      <c r="G228">
        <f t="shared" si="21"/>
        <v>3.73290321719916E-20</v>
      </c>
      <c r="H228">
        <f t="shared" si="22"/>
        <v>4.5861564696633599E-2</v>
      </c>
      <c r="I228">
        <f t="shared" si="23"/>
        <v>1.3305012486484999</v>
      </c>
      <c r="J228">
        <f t="shared" si="24"/>
        <v>0.24840356142785835</v>
      </c>
      <c r="K228">
        <f t="shared" si="25"/>
        <v>0.32255810717316064</v>
      </c>
    </row>
    <row r="229" spans="3:11">
      <c r="C229">
        <v>13</v>
      </c>
      <c r="D229">
        <v>1</v>
      </c>
      <c r="E229">
        <v>0.332786885245901</v>
      </c>
      <c r="F229">
        <f t="shared" si="20"/>
        <v>0.32262285062710699</v>
      </c>
      <c r="G229">
        <f t="shared" si="21"/>
        <v>3.73290321719916E-20</v>
      </c>
      <c r="H229">
        <f t="shared" si="22"/>
        <v>4.5861564696633599E-2</v>
      </c>
      <c r="I229">
        <f t="shared" si="23"/>
        <v>1.3305012486484999</v>
      </c>
      <c r="J229">
        <f t="shared" si="24"/>
        <v>0.24840356142785835</v>
      </c>
      <c r="K229">
        <f t="shared" si="25"/>
        <v>0.32130928428709887</v>
      </c>
    </row>
    <row r="230" spans="3:11">
      <c r="C230">
        <v>13</v>
      </c>
      <c r="D230">
        <v>3.0599496872071899</v>
      </c>
      <c r="E230">
        <v>0.32076502732240397</v>
      </c>
      <c r="F230">
        <f t="shared" si="20"/>
        <v>0.32262285062710699</v>
      </c>
      <c r="G230">
        <f t="shared" si="21"/>
        <v>3.73290321719916E-20</v>
      </c>
      <c r="H230">
        <f t="shared" si="22"/>
        <v>4.5861564696633599E-2</v>
      </c>
      <c r="I230">
        <f t="shared" si="23"/>
        <v>1.3305012486484999</v>
      </c>
      <c r="J230">
        <f t="shared" si="24"/>
        <v>0.24840356142785835</v>
      </c>
      <c r="K230">
        <f t="shared" si="25"/>
        <v>0.31700095340921869</v>
      </c>
    </row>
    <row r="231" spans="3:11">
      <c r="C231">
        <v>13</v>
      </c>
      <c r="D231">
        <v>5.1794746792312099</v>
      </c>
      <c r="E231">
        <v>0.31202185792349701</v>
      </c>
      <c r="F231">
        <f t="shared" si="20"/>
        <v>0.32262285062710699</v>
      </c>
      <c r="G231">
        <f t="shared" si="21"/>
        <v>3.73290321719916E-20</v>
      </c>
      <c r="H231">
        <f t="shared" si="22"/>
        <v>4.5861564696633599E-2</v>
      </c>
      <c r="I231">
        <f t="shared" si="23"/>
        <v>1.3305012486484999</v>
      </c>
      <c r="J231">
        <f t="shared" si="24"/>
        <v>0.24840356142785835</v>
      </c>
      <c r="K231">
        <f t="shared" si="25"/>
        <v>0.31176866794163549</v>
      </c>
    </row>
    <row r="232" spans="3:11">
      <c r="C232">
        <v>13</v>
      </c>
      <c r="D232">
        <v>10</v>
      </c>
      <c r="E232">
        <v>0.27704918032786802</v>
      </c>
      <c r="F232">
        <f t="shared" si="20"/>
        <v>0.32262285062710699</v>
      </c>
      <c r="G232">
        <f t="shared" si="21"/>
        <v>3.73290321719916E-20</v>
      </c>
      <c r="H232">
        <f t="shared" si="22"/>
        <v>4.5861564696633599E-2</v>
      </c>
      <c r="I232">
        <f t="shared" si="23"/>
        <v>1.3305012486484999</v>
      </c>
      <c r="J232">
        <f t="shared" si="24"/>
        <v>0.24840356142785835</v>
      </c>
      <c r="K232">
        <f t="shared" si="25"/>
        <v>0.29920206104360947</v>
      </c>
    </row>
    <row r="233" spans="3:11">
      <c r="C233">
        <v>13</v>
      </c>
      <c r="D233">
        <v>20.619860095022101</v>
      </c>
      <c r="E233">
        <v>0.25300546448087402</v>
      </c>
      <c r="F233">
        <f t="shared" si="20"/>
        <v>0.32262285062710699</v>
      </c>
      <c r="G233">
        <f t="shared" si="21"/>
        <v>3.73290321719916E-20</v>
      </c>
      <c r="H233">
        <f t="shared" si="22"/>
        <v>4.5861564696633599E-2</v>
      </c>
      <c r="I233">
        <f t="shared" si="23"/>
        <v>1.3305012486484999</v>
      </c>
      <c r="J233">
        <f t="shared" si="24"/>
        <v>0.24840356142785835</v>
      </c>
      <c r="K233">
        <f t="shared" si="25"/>
        <v>0.27406499637365977</v>
      </c>
    </row>
    <row r="234" spans="3:11">
      <c r="C234">
        <v>13</v>
      </c>
      <c r="D234">
        <v>50.118723362727202</v>
      </c>
      <c r="E234">
        <v>0.21803278688524499</v>
      </c>
      <c r="F234">
        <f t="shared" si="20"/>
        <v>0.32262285062710699</v>
      </c>
      <c r="G234">
        <f t="shared" si="21"/>
        <v>3.73290321719916E-20</v>
      </c>
      <c r="H234">
        <f t="shared" si="22"/>
        <v>4.5861564696633599E-2</v>
      </c>
      <c r="I234">
        <f t="shared" si="23"/>
        <v>1.3305012486484999</v>
      </c>
      <c r="J234">
        <f t="shared" si="24"/>
        <v>0.24840356142785835</v>
      </c>
      <c r="K234">
        <f t="shared" si="25"/>
        <v>0.2282627251658719</v>
      </c>
    </row>
    <row r="235" spans="3:11">
      <c r="C235">
        <v>13</v>
      </c>
      <c r="D235">
        <v>100</v>
      </c>
      <c r="E235">
        <v>0.20163934426229499</v>
      </c>
      <c r="F235">
        <f t="shared" si="20"/>
        <v>0.32262285062710699</v>
      </c>
      <c r="G235">
        <f t="shared" si="21"/>
        <v>3.73290321719916E-20</v>
      </c>
      <c r="H235">
        <f t="shared" si="22"/>
        <v>4.5861564696633599E-2</v>
      </c>
      <c r="I235">
        <f t="shared" si="23"/>
        <v>1.3305012486484999</v>
      </c>
      <c r="J235">
        <f t="shared" si="24"/>
        <v>0.24840356142785835</v>
      </c>
      <c r="K235">
        <f t="shared" si="25"/>
        <v>0.18911592951560249</v>
      </c>
    </row>
    <row r="236" spans="3:11">
      <c r="C236">
        <v>13</v>
      </c>
      <c r="D236">
        <v>148.39817889675601</v>
      </c>
      <c r="E236">
        <v>0.188524590163934</v>
      </c>
      <c r="F236">
        <f t="shared" si="20"/>
        <v>0.32262285062710699</v>
      </c>
      <c r="G236">
        <f t="shared" si="21"/>
        <v>3.73290321719916E-20</v>
      </c>
      <c r="H236">
        <f t="shared" si="22"/>
        <v>4.5861564696633599E-2</v>
      </c>
      <c r="I236">
        <f t="shared" si="23"/>
        <v>1.3305012486484999</v>
      </c>
      <c r="J236">
        <f t="shared" si="24"/>
        <v>0.24840356142785835</v>
      </c>
      <c r="K236">
        <f t="shared" si="25"/>
        <v>0.16800792580808038</v>
      </c>
    </row>
    <row r="237" spans="3:11">
      <c r="C237">
        <v>13</v>
      </c>
      <c r="D237">
        <v>193.069772888324</v>
      </c>
      <c r="E237">
        <v>0.17978142076502701</v>
      </c>
      <c r="F237">
        <f t="shared" si="20"/>
        <v>0.32262285062710699</v>
      </c>
      <c r="G237">
        <f t="shared" si="21"/>
        <v>3.73290321719916E-20</v>
      </c>
      <c r="H237">
        <f t="shared" si="22"/>
        <v>4.5861564696633599E-2</v>
      </c>
      <c r="I237">
        <f t="shared" si="23"/>
        <v>1.3305012486484999</v>
      </c>
      <c r="J237">
        <f t="shared" si="24"/>
        <v>0.24840356142785835</v>
      </c>
      <c r="K237">
        <f t="shared" si="25"/>
        <v>0.15484166427722901</v>
      </c>
    </row>
    <row r="238" spans="3:11">
      <c r="C238">
        <v>13</v>
      </c>
      <c r="D238">
        <v>1000</v>
      </c>
      <c r="E238">
        <v>6.9398907103825097E-2</v>
      </c>
      <c r="F238">
        <f t="shared" si="20"/>
        <v>0.32262285062710699</v>
      </c>
      <c r="G238">
        <f t="shared" si="21"/>
        <v>3.73290321719916E-20</v>
      </c>
      <c r="H238">
        <f t="shared" si="22"/>
        <v>4.5861564696633599E-2</v>
      </c>
      <c r="I238">
        <f t="shared" si="23"/>
        <v>1.3305012486484999</v>
      </c>
      <c r="J238">
        <f t="shared" si="24"/>
        <v>0.24840356142785835</v>
      </c>
      <c r="K238">
        <f t="shared" si="25"/>
        <v>9.0974967325167799E-2</v>
      </c>
    </row>
    <row r="239" spans="3:11">
      <c r="C239">
        <v>13</v>
      </c>
      <c r="D239">
        <v>8208.9141596382706</v>
      </c>
      <c r="E239">
        <v>3.3333333333333298E-2</v>
      </c>
      <c r="F239">
        <f t="shared" si="20"/>
        <v>0.32262285062710699</v>
      </c>
      <c r="G239">
        <f t="shared" si="21"/>
        <v>3.73290321719916E-20</v>
      </c>
      <c r="H239">
        <f t="shared" si="22"/>
        <v>4.5861564696633599E-2</v>
      </c>
      <c r="I239">
        <f t="shared" si="23"/>
        <v>1.3305012486484999</v>
      </c>
      <c r="J239">
        <f t="shared" si="24"/>
        <v>0.24840356142785835</v>
      </c>
      <c r="K239">
        <f t="shared" si="25"/>
        <v>4.5432985763344313E-2</v>
      </c>
    </row>
    <row r="240" spans="3:11">
      <c r="C240">
        <v>13</v>
      </c>
      <c r="D240">
        <v>39810.7170553498</v>
      </c>
      <c r="E240">
        <v>2.34972677595628E-2</v>
      </c>
      <c r="F240">
        <f t="shared" si="20"/>
        <v>0.32262285062710699</v>
      </c>
      <c r="G240">
        <f t="shared" si="21"/>
        <v>3.73290321719916E-20</v>
      </c>
      <c r="H240">
        <f t="shared" si="22"/>
        <v>4.5861564696633599E-2</v>
      </c>
      <c r="I240">
        <f t="shared" si="23"/>
        <v>1.3305012486484999</v>
      </c>
      <c r="J240">
        <f t="shared" si="24"/>
        <v>0.24840356142785835</v>
      </c>
      <c r="K240">
        <f t="shared" si="25"/>
        <v>2.6963561937295964E-2</v>
      </c>
    </row>
    <row r="241" spans="3:11">
      <c r="C241">
        <v>13</v>
      </c>
      <c r="D241">
        <v>84834.289824407402</v>
      </c>
      <c r="E241">
        <v>1.8032786885245899E-2</v>
      </c>
      <c r="F241">
        <f t="shared" si="20"/>
        <v>0.32262285062710699</v>
      </c>
      <c r="G241">
        <f t="shared" si="21"/>
        <v>3.73290321719916E-20</v>
      </c>
      <c r="H241">
        <f t="shared" si="22"/>
        <v>4.5861564696633599E-2</v>
      </c>
      <c r="I241">
        <f t="shared" si="23"/>
        <v>1.3305012486484999</v>
      </c>
      <c r="J241">
        <f t="shared" si="24"/>
        <v>0.24840356142785835</v>
      </c>
      <c r="K241">
        <f t="shared" si="25"/>
        <v>2.0998444699177214E-2</v>
      </c>
    </row>
    <row r="242" spans="3:11">
      <c r="C242">
        <v>13</v>
      </c>
      <c r="D242">
        <v>148398.178896756</v>
      </c>
      <c r="E242">
        <v>1.14754098360655E-2</v>
      </c>
      <c r="F242">
        <f t="shared" si="20"/>
        <v>0.32262285062710699</v>
      </c>
      <c r="G242">
        <f t="shared" si="21"/>
        <v>3.73290321719916E-20</v>
      </c>
      <c r="H242">
        <f t="shared" si="22"/>
        <v>4.5861564696633599E-2</v>
      </c>
      <c r="I242">
        <f t="shared" si="23"/>
        <v>1.3305012486484999</v>
      </c>
      <c r="J242">
        <f t="shared" si="24"/>
        <v>0.24840356142785835</v>
      </c>
      <c r="K242">
        <f t="shared" si="25"/>
        <v>1.7455146051177636E-2</v>
      </c>
    </row>
    <row r="243" spans="3:11">
      <c r="C243">
        <v>13</v>
      </c>
      <c r="D243">
        <v>305994.96872071997</v>
      </c>
      <c r="E243">
        <v>8.1967213114753894E-3</v>
      </c>
      <c r="F243">
        <f t="shared" si="20"/>
        <v>0.32262285062710699</v>
      </c>
      <c r="G243">
        <f t="shared" si="21"/>
        <v>3.73290321719916E-20</v>
      </c>
      <c r="H243">
        <f t="shared" si="22"/>
        <v>4.5861564696633599E-2</v>
      </c>
      <c r="I243">
        <f t="shared" si="23"/>
        <v>1.3305012486484999</v>
      </c>
      <c r="J243">
        <f t="shared" si="24"/>
        <v>0.24840356142785835</v>
      </c>
      <c r="K243">
        <f t="shared" si="25"/>
        <v>1.3742071257269445E-2</v>
      </c>
    </row>
    <row r="244" spans="3:11">
      <c r="C244">
        <v>14</v>
      </c>
      <c r="D244">
        <v>0.101800975118018</v>
      </c>
      <c r="E244">
        <v>0.339316239316239</v>
      </c>
      <c r="F244">
        <f t="shared" si="20"/>
        <v>0.335926236911469</v>
      </c>
      <c r="G244">
        <f t="shared" si="21"/>
        <v>3.4379184413903002E-2</v>
      </c>
      <c r="H244">
        <f t="shared" si="22"/>
        <v>0.100656191990004</v>
      </c>
      <c r="I244">
        <f t="shared" si="23"/>
        <v>1.2562037409261799</v>
      </c>
      <c r="J244">
        <f t="shared" si="24"/>
        <v>0.20395078646819254</v>
      </c>
      <c r="K244">
        <f t="shared" si="25"/>
        <v>0.33573172242967353</v>
      </c>
    </row>
    <row r="245" spans="3:11">
      <c r="C245">
        <v>14</v>
      </c>
      <c r="D245">
        <v>0.101800975118018</v>
      </c>
      <c r="E245">
        <v>0.32820512820512798</v>
      </c>
      <c r="F245">
        <f t="shared" si="20"/>
        <v>0.335926236911469</v>
      </c>
      <c r="G245">
        <f t="shared" si="21"/>
        <v>3.4379184413903002E-2</v>
      </c>
      <c r="H245">
        <f t="shared" si="22"/>
        <v>0.100656191990004</v>
      </c>
      <c r="I245">
        <f t="shared" si="23"/>
        <v>1.2562037409261799</v>
      </c>
      <c r="J245">
        <f t="shared" si="24"/>
        <v>0.20395078646819254</v>
      </c>
      <c r="K245">
        <f t="shared" si="25"/>
        <v>0.33573172242967353</v>
      </c>
    </row>
    <row r="246" spans="3:11">
      <c r="C246">
        <v>14</v>
      </c>
      <c r="D246">
        <v>0.96493070000340797</v>
      </c>
      <c r="E246">
        <v>0.330331941959848</v>
      </c>
      <c r="F246">
        <f t="shared" si="20"/>
        <v>0.335926236911469</v>
      </c>
      <c r="G246">
        <f t="shared" si="21"/>
        <v>3.4379184413903002E-2</v>
      </c>
      <c r="H246">
        <f t="shared" si="22"/>
        <v>0.100656191990004</v>
      </c>
      <c r="I246">
        <f t="shared" si="23"/>
        <v>1.2562037409261799</v>
      </c>
      <c r="J246">
        <f t="shared" si="24"/>
        <v>0.20395078646819254</v>
      </c>
      <c r="K246">
        <f t="shared" si="25"/>
        <v>0.33274122751020307</v>
      </c>
    </row>
    <row r="247" spans="3:11">
      <c r="C247">
        <v>14</v>
      </c>
      <c r="D247">
        <v>5.1662842156103999</v>
      </c>
      <c r="E247">
        <v>0.32551513946862698</v>
      </c>
      <c r="F247">
        <f t="shared" si="20"/>
        <v>0.335926236911469</v>
      </c>
      <c r="G247">
        <f t="shared" si="21"/>
        <v>3.4379184413903002E-2</v>
      </c>
      <c r="H247">
        <f t="shared" si="22"/>
        <v>0.100656191990004</v>
      </c>
      <c r="I247">
        <f t="shared" si="23"/>
        <v>1.2562037409261799</v>
      </c>
      <c r="J247">
        <f t="shared" si="24"/>
        <v>0.20395078646819254</v>
      </c>
      <c r="K247">
        <f t="shared" si="25"/>
        <v>0.31432167997201166</v>
      </c>
    </row>
    <row r="248" spans="3:11">
      <c r="C248">
        <v>14</v>
      </c>
      <c r="D248">
        <v>4.9851062445855101</v>
      </c>
      <c r="E248">
        <v>0.310978599350692</v>
      </c>
      <c r="F248">
        <f t="shared" si="20"/>
        <v>0.335926236911469</v>
      </c>
      <c r="G248">
        <f t="shared" si="21"/>
        <v>3.4379184413903002E-2</v>
      </c>
      <c r="H248">
        <f t="shared" si="22"/>
        <v>0.100656191990004</v>
      </c>
      <c r="I248">
        <f t="shared" si="23"/>
        <v>1.2562037409261799</v>
      </c>
      <c r="J248">
        <f t="shared" si="24"/>
        <v>0.20395078646819254</v>
      </c>
      <c r="K248">
        <f t="shared" si="25"/>
        <v>0.31509274125761366</v>
      </c>
    </row>
    <row r="249" spans="3:11">
      <c r="C249">
        <v>14</v>
      </c>
      <c r="D249">
        <v>10.180097511801799</v>
      </c>
      <c r="E249">
        <v>0.31025641025640999</v>
      </c>
      <c r="F249">
        <f t="shared" si="20"/>
        <v>0.335926236911469</v>
      </c>
      <c r="G249">
        <f t="shared" si="21"/>
        <v>3.4379184413903002E-2</v>
      </c>
      <c r="H249">
        <f t="shared" si="22"/>
        <v>0.100656191990004</v>
      </c>
      <c r="I249">
        <f t="shared" si="23"/>
        <v>1.2562037409261799</v>
      </c>
      <c r="J249">
        <f t="shared" si="24"/>
        <v>0.20395078646819254</v>
      </c>
      <c r="K249">
        <f t="shared" si="25"/>
        <v>0.29535032258744875</v>
      </c>
    </row>
    <row r="250" spans="3:11">
      <c r="C250">
        <v>14</v>
      </c>
      <c r="D250">
        <v>10.180097511801799</v>
      </c>
      <c r="E250">
        <v>0.28717948717948699</v>
      </c>
      <c r="F250">
        <f t="shared" si="20"/>
        <v>0.335926236911469</v>
      </c>
      <c r="G250">
        <f t="shared" si="21"/>
        <v>3.4379184413903002E-2</v>
      </c>
      <c r="H250">
        <f t="shared" si="22"/>
        <v>0.100656191990004</v>
      </c>
      <c r="I250">
        <f t="shared" si="23"/>
        <v>1.2562037409261799</v>
      </c>
      <c r="J250">
        <f t="shared" si="24"/>
        <v>0.20395078646819254</v>
      </c>
      <c r="K250">
        <f t="shared" si="25"/>
        <v>0.29535032258744875</v>
      </c>
    </row>
    <row r="251" spans="3:11">
      <c r="C251">
        <v>14</v>
      </c>
      <c r="D251">
        <v>50.7488676765728</v>
      </c>
      <c r="E251">
        <v>0.23619558735837801</v>
      </c>
      <c r="F251">
        <f t="shared" si="20"/>
        <v>0.335926236911469</v>
      </c>
      <c r="G251">
        <f t="shared" si="21"/>
        <v>3.4379184413903002E-2</v>
      </c>
      <c r="H251">
        <f t="shared" si="22"/>
        <v>0.100656191990004</v>
      </c>
      <c r="I251">
        <f t="shared" si="23"/>
        <v>1.2562037409261799</v>
      </c>
      <c r="J251">
        <f t="shared" si="24"/>
        <v>0.20395078646819254</v>
      </c>
      <c r="K251">
        <f t="shared" si="25"/>
        <v>0.22809045450379492</v>
      </c>
    </row>
    <row r="252" spans="3:11">
      <c r="C252">
        <v>14</v>
      </c>
      <c r="D252">
        <v>100</v>
      </c>
      <c r="E252">
        <v>0.212389849599151</v>
      </c>
      <c r="F252">
        <f t="shared" si="20"/>
        <v>0.335926236911469</v>
      </c>
      <c r="G252">
        <f t="shared" si="21"/>
        <v>3.4379184413903002E-2</v>
      </c>
      <c r="H252">
        <f t="shared" si="22"/>
        <v>0.100656191990004</v>
      </c>
      <c r="I252">
        <f t="shared" si="23"/>
        <v>1.2562037409261799</v>
      </c>
      <c r="J252">
        <f t="shared" si="24"/>
        <v>0.20395078646819254</v>
      </c>
      <c r="K252">
        <f t="shared" si="25"/>
        <v>0.19945470492679165</v>
      </c>
    </row>
    <row r="253" spans="3:11">
      <c r="C253">
        <v>14</v>
      </c>
      <c r="D253">
        <v>50.7488676765728</v>
      </c>
      <c r="E253">
        <v>0.20029815146094199</v>
      </c>
      <c r="F253">
        <f t="shared" si="20"/>
        <v>0.335926236911469</v>
      </c>
      <c r="G253">
        <f t="shared" si="21"/>
        <v>3.4379184413903002E-2</v>
      </c>
      <c r="H253">
        <f t="shared" si="22"/>
        <v>0.100656191990004</v>
      </c>
      <c r="I253">
        <f t="shared" si="23"/>
        <v>1.2562037409261799</v>
      </c>
      <c r="J253">
        <f t="shared" si="24"/>
        <v>0.20395078646819254</v>
      </c>
      <c r="K253">
        <f t="shared" si="25"/>
        <v>0.22809045450379492</v>
      </c>
    </row>
    <row r="254" spans="3:11">
      <c r="C254">
        <v>14</v>
      </c>
      <c r="D254">
        <v>100</v>
      </c>
      <c r="E254">
        <v>0.19102232823163001</v>
      </c>
      <c r="F254">
        <f t="shared" si="20"/>
        <v>0.335926236911469</v>
      </c>
      <c r="G254">
        <f t="shared" si="21"/>
        <v>3.4379184413903002E-2</v>
      </c>
      <c r="H254">
        <f t="shared" si="22"/>
        <v>0.100656191990004</v>
      </c>
      <c r="I254">
        <f t="shared" si="23"/>
        <v>1.2562037409261799</v>
      </c>
      <c r="J254">
        <f t="shared" si="24"/>
        <v>0.20395078646819254</v>
      </c>
      <c r="K254">
        <f t="shared" si="25"/>
        <v>0.19945470492679165</v>
      </c>
    </row>
    <row r="255" spans="3:11">
      <c r="C255">
        <v>14</v>
      </c>
      <c r="D255">
        <v>197.04873148561401</v>
      </c>
      <c r="E255">
        <v>0.185165308421122</v>
      </c>
      <c r="F255">
        <f t="shared" si="20"/>
        <v>0.335926236911469</v>
      </c>
      <c r="G255">
        <f t="shared" si="21"/>
        <v>3.4379184413903002E-2</v>
      </c>
      <c r="H255">
        <f t="shared" si="22"/>
        <v>0.100656191990004</v>
      </c>
      <c r="I255">
        <f t="shared" si="23"/>
        <v>1.2562037409261799</v>
      </c>
      <c r="J255">
        <f t="shared" si="24"/>
        <v>0.20395078646819254</v>
      </c>
      <c r="K255">
        <f t="shared" si="25"/>
        <v>0.17398369308316819</v>
      </c>
    </row>
    <row r="256" spans="3:11">
      <c r="C256">
        <v>14</v>
      </c>
      <c r="D256">
        <v>1018.00975118018</v>
      </c>
      <c r="E256">
        <v>0.122222222222222</v>
      </c>
      <c r="F256">
        <f t="shared" si="20"/>
        <v>0.335926236911469</v>
      </c>
      <c r="G256">
        <f t="shared" si="21"/>
        <v>3.4379184413903002E-2</v>
      </c>
      <c r="H256">
        <f t="shared" si="22"/>
        <v>0.100656191990004</v>
      </c>
      <c r="I256">
        <f t="shared" si="23"/>
        <v>1.2562037409261799</v>
      </c>
      <c r="J256">
        <f t="shared" si="24"/>
        <v>0.20395078646819254</v>
      </c>
      <c r="K256">
        <f t="shared" si="25"/>
        <v>0.12641782216751646</v>
      </c>
    </row>
    <row r="257" spans="3:11">
      <c r="C257">
        <v>14</v>
      </c>
      <c r="D257">
        <v>7788.84153617837</v>
      </c>
      <c r="E257">
        <v>8.4993043132577994E-2</v>
      </c>
      <c r="F257">
        <f t="shared" si="20"/>
        <v>0.335926236911469</v>
      </c>
      <c r="G257">
        <f t="shared" si="21"/>
        <v>3.4379184413903002E-2</v>
      </c>
      <c r="H257">
        <f t="shared" si="22"/>
        <v>0.100656191990004</v>
      </c>
      <c r="I257">
        <f t="shared" si="23"/>
        <v>1.2562037409261799</v>
      </c>
      <c r="J257">
        <f t="shared" si="24"/>
        <v>0.20395078646819254</v>
      </c>
      <c r="K257">
        <f t="shared" si="25"/>
        <v>8.9055682672470354E-2</v>
      </c>
    </row>
    <row r="258" spans="3:11">
      <c r="C258">
        <v>14</v>
      </c>
      <c r="D258">
        <v>38828.202580089899</v>
      </c>
      <c r="E258">
        <v>7.9308288610614106E-2</v>
      </c>
      <c r="F258">
        <f t="shared" si="20"/>
        <v>0.335926236911469</v>
      </c>
      <c r="G258">
        <f t="shared" si="21"/>
        <v>3.4379184413903002E-2</v>
      </c>
      <c r="H258">
        <f t="shared" si="22"/>
        <v>0.100656191990004</v>
      </c>
      <c r="I258">
        <f t="shared" si="23"/>
        <v>1.2562037409261799</v>
      </c>
      <c r="J258">
        <f t="shared" si="24"/>
        <v>0.20395078646819254</v>
      </c>
      <c r="K258">
        <f t="shared" si="25"/>
        <v>7.0609461665687934E-2</v>
      </c>
    </row>
    <row r="259" spans="3:11">
      <c r="C259">
        <v>14</v>
      </c>
      <c r="D259">
        <v>88254.413692338407</v>
      </c>
      <c r="E259">
        <v>7.0058967733386296E-2</v>
      </c>
      <c r="F259">
        <f t="shared" si="20"/>
        <v>0.335926236911469</v>
      </c>
      <c r="G259">
        <f t="shared" si="21"/>
        <v>3.4379184413903002E-2</v>
      </c>
      <c r="H259">
        <f t="shared" si="22"/>
        <v>0.100656191990004</v>
      </c>
      <c r="I259">
        <f t="shared" si="23"/>
        <v>1.2562037409261799</v>
      </c>
      <c r="J259">
        <f t="shared" si="24"/>
        <v>0.20395078646819254</v>
      </c>
      <c r="K259">
        <f t="shared" si="25"/>
        <v>6.3736337409339205E-2</v>
      </c>
    </row>
    <row r="260" spans="3:11">
      <c r="C260">
        <v>14</v>
      </c>
      <c r="D260">
        <v>156242.23745758799</v>
      </c>
      <c r="E260">
        <v>6.1617968594712698E-2</v>
      </c>
      <c r="F260">
        <f t="shared" ref="F260:F270" si="26">VLOOKUP(C260,$N$3:$S$17,3,FALSE)</f>
        <v>0.335926236911469</v>
      </c>
      <c r="G260">
        <f t="shared" ref="G260:G270" si="27">VLOOKUP(C260,$N$3:$S$17,4,FALSE)</f>
        <v>3.4379184413903002E-2</v>
      </c>
      <c r="H260">
        <f t="shared" ref="H260:H270" si="28">VLOOKUP(C260,$N$3:$S$17,5,FALSE)</f>
        <v>0.100656191990004</v>
      </c>
      <c r="I260">
        <f t="shared" ref="I260:I270" si="29">VLOOKUP(C260,$N$3:$S$17,6,FALSE)</f>
        <v>1.2562037409261799</v>
      </c>
      <c r="J260">
        <f t="shared" ref="J260:J270" si="30">1-1/I260</f>
        <v>0.20395078646819254</v>
      </c>
      <c r="K260">
        <f t="shared" ref="K260:K270" si="31">(G260+(F260-G260)/((1+(H260*D260)^I260)^J260))</f>
        <v>5.9739813183533788E-2</v>
      </c>
    </row>
    <row r="261" spans="3:11">
      <c r="C261">
        <v>14</v>
      </c>
      <c r="D261">
        <v>297076.44418960297</v>
      </c>
      <c r="E261">
        <v>4.3788511230371599E-2</v>
      </c>
      <c r="F261">
        <f t="shared" si="26"/>
        <v>0.335926236911469</v>
      </c>
      <c r="G261">
        <f t="shared" si="27"/>
        <v>3.4379184413903002E-2</v>
      </c>
      <c r="H261">
        <f t="shared" si="28"/>
        <v>0.100656191990004</v>
      </c>
      <c r="I261">
        <f t="shared" si="29"/>
        <v>1.2562037409261799</v>
      </c>
      <c r="J261">
        <f t="shared" si="30"/>
        <v>0.20395078646819254</v>
      </c>
      <c r="K261">
        <f t="shared" si="31"/>
        <v>5.5890231991559222E-2</v>
      </c>
    </row>
    <row r="262" spans="3:11">
      <c r="C262">
        <v>15</v>
      </c>
      <c r="D262">
        <v>0.96895000626136896</v>
      </c>
      <c r="E262">
        <v>0.38</v>
      </c>
      <c r="F262">
        <f t="shared" si="26"/>
        <v>0.38037126496218499</v>
      </c>
      <c r="G262">
        <f t="shared" si="27"/>
        <v>0.140491305141802</v>
      </c>
      <c r="H262">
        <f t="shared" si="28"/>
        <v>2.1353949729027499E-2</v>
      </c>
      <c r="I262">
        <f t="shared" si="29"/>
        <v>2.09476464540684</v>
      </c>
      <c r="J262">
        <f t="shared" si="30"/>
        <v>0.52261940156729048</v>
      </c>
      <c r="K262">
        <f t="shared" si="31"/>
        <v>0.38033410834964976</v>
      </c>
    </row>
    <row r="263" spans="3:11">
      <c r="C263">
        <v>15</v>
      </c>
      <c r="D263">
        <v>48.4096014147894</v>
      </c>
      <c r="E263">
        <v>0.30571428571428499</v>
      </c>
      <c r="F263">
        <f t="shared" si="26"/>
        <v>0.38037126496218499</v>
      </c>
      <c r="G263">
        <f t="shared" si="27"/>
        <v>0.140491305141802</v>
      </c>
      <c r="H263">
        <f t="shared" si="28"/>
        <v>2.1353949729027499E-2</v>
      </c>
      <c r="I263">
        <f t="shared" si="29"/>
        <v>2.09476464540684</v>
      </c>
      <c r="J263">
        <f t="shared" si="30"/>
        <v>0.52261940156729048</v>
      </c>
      <c r="K263">
        <f t="shared" si="31"/>
        <v>0.30441630685105947</v>
      </c>
    </row>
    <row r="264" spans="3:11">
      <c r="C264">
        <v>15</v>
      </c>
      <c r="D264">
        <v>74.107645215885398</v>
      </c>
      <c r="E264">
        <v>0.26380952380952299</v>
      </c>
      <c r="F264">
        <f t="shared" si="26"/>
        <v>0.38037126496218499</v>
      </c>
      <c r="G264">
        <f t="shared" si="27"/>
        <v>0.140491305141802</v>
      </c>
      <c r="H264">
        <f t="shared" si="28"/>
        <v>2.1353949729027499E-2</v>
      </c>
      <c r="I264">
        <f t="shared" si="29"/>
        <v>2.09476464540684</v>
      </c>
      <c r="J264">
        <f t="shared" si="30"/>
        <v>0.52261940156729048</v>
      </c>
      <c r="K264">
        <f t="shared" si="31"/>
        <v>0.26303118651744989</v>
      </c>
    </row>
    <row r="265" spans="3:11">
      <c r="C265">
        <v>15</v>
      </c>
      <c r="D265">
        <v>95.378844077347594</v>
      </c>
      <c r="E265">
        <v>0.23714285714285699</v>
      </c>
      <c r="F265">
        <f t="shared" si="26"/>
        <v>0.38037126496218499</v>
      </c>
      <c r="G265">
        <f t="shared" si="27"/>
        <v>0.140491305141802</v>
      </c>
      <c r="H265">
        <f t="shared" si="28"/>
        <v>2.1353949729027499E-2</v>
      </c>
      <c r="I265">
        <f t="shared" si="29"/>
        <v>2.09476464540684</v>
      </c>
      <c r="J265">
        <f t="shared" si="30"/>
        <v>0.52261940156729048</v>
      </c>
      <c r="K265">
        <f t="shared" si="31"/>
        <v>0.23949717891753475</v>
      </c>
    </row>
    <row r="266" spans="3:11">
      <c r="C266">
        <v>15</v>
      </c>
      <c r="D266">
        <v>148.33132518626701</v>
      </c>
      <c r="E266">
        <v>0.203809523809523</v>
      </c>
      <c r="F266">
        <f t="shared" si="26"/>
        <v>0.38037126496218499</v>
      </c>
      <c r="G266">
        <f t="shared" si="27"/>
        <v>0.140491305141802</v>
      </c>
      <c r="H266">
        <f t="shared" si="28"/>
        <v>2.1353949729027499E-2</v>
      </c>
      <c r="I266">
        <f t="shared" si="29"/>
        <v>2.09476464540684</v>
      </c>
      <c r="J266">
        <f t="shared" si="30"/>
        <v>0.52261940156729048</v>
      </c>
      <c r="K266">
        <f t="shared" si="31"/>
        <v>0.20541560925361002</v>
      </c>
    </row>
    <row r="267" spans="3:11">
      <c r="C267">
        <v>15</v>
      </c>
      <c r="D267">
        <v>238.07419732535499</v>
      </c>
      <c r="E267">
        <v>0.18190476190476099</v>
      </c>
      <c r="F267">
        <f t="shared" si="26"/>
        <v>0.38037126496218499</v>
      </c>
      <c r="G267">
        <f t="shared" si="27"/>
        <v>0.140491305141802</v>
      </c>
      <c r="H267">
        <f t="shared" si="28"/>
        <v>2.1353949729027499E-2</v>
      </c>
      <c r="I267">
        <f t="shared" si="29"/>
        <v>2.09476464540684</v>
      </c>
      <c r="J267">
        <f t="shared" si="30"/>
        <v>0.52261940156729048</v>
      </c>
      <c r="K267">
        <f t="shared" si="31"/>
        <v>0.18025400712443976</v>
      </c>
    </row>
    <row r="268" spans="3:11">
      <c r="C268">
        <v>15</v>
      </c>
      <c r="D268">
        <v>461.725182518775</v>
      </c>
      <c r="E268">
        <v>0.161904761904761</v>
      </c>
      <c r="F268">
        <f t="shared" si="26"/>
        <v>0.38037126496218499</v>
      </c>
      <c r="G268">
        <f t="shared" si="27"/>
        <v>0.140491305141802</v>
      </c>
      <c r="H268">
        <f t="shared" si="28"/>
        <v>2.1353949729027499E-2</v>
      </c>
      <c r="I268">
        <f t="shared" si="29"/>
        <v>2.09476464540684</v>
      </c>
      <c r="J268">
        <f t="shared" si="30"/>
        <v>0.52261940156729048</v>
      </c>
      <c r="K268">
        <f t="shared" si="31"/>
        <v>0.15999322556243775</v>
      </c>
    </row>
    <row r="269" spans="3:11">
      <c r="C269">
        <v>15</v>
      </c>
      <c r="D269">
        <v>706.83015379853396</v>
      </c>
      <c r="E269">
        <v>0.154285714285714</v>
      </c>
      <c r="F269">
        <f t="shared" si="26"/>
        <v>0.38037126496218499</v>
      </c>
      <c r="G269">
        <f t="shared" si="27"/>
        <v>0.140491305141802</v>
      </c>
      <c r="H269">
        <f t="shared" si="28"/>
        <v>2.1353949729027499E-2</v>
      </c>
      <c r="I269">
        <f t="shared" si="29"/>
        <v>2.09476464540684</v>
      </c>
      <c r="J269">
        <f t="shared" si="30"/>
        <v>0.52261940156729048</v>
      </c>
      <c r="K269">
        <f t="shared" si="31"/>
        <v>0.15275789182616042</v>
      </c>
    </row>
    <row r="270" spans="3:11">
      <c r="C270">
        <v>15</v>
      </c>
      <c r="D270">
        <v>1849.79366452967</v>
      </c>
      <c r="E270">
        <v>0.14190476190476101</v>
      </c>
      <c r="F270">
        <f t="shared" si="26"/>
        <v>0.38037126496218499</v>
      </c>
      <c r="G270">
        <f t="shared" si="27"/>
        <v>0.140491305141802</v>
      </c>
      <c r="H270">
        <f t="shared" si="28"/>
        <v>2.1353949729027499E-2</v>
      </c>
      <c r="I270">
        <f t="shared" si="29"/>
        <v>2.09476464540684</v>
      </c>
      <c r="J270">
        <f t="shared" si="30"/>
        <v>0.52261940156729048</v>
      </c>
      <c r="K270">
        <f t="shared" si="31"/>
        <v>0.14477667624180371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9FB-6542-4DD0-93DD-DF576A7ABD1F}">
  <dimension ref="C2:W270"/>
  <sheetViews>
    <sheetView topLeftCell="B14" workbookViewId="0">
      <selection activeCell="H30" sqref="H30"/>
    </sheetView>
  </sheetViews>
  <sheetFormatPr defaultRowHeight="14.4"/>
  <sheetData>
    <row r="2" spans="3:23"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P2" s="3" t="s">
        <v>2</v>
      </c>
      <c r="Q2" s="3" t="s">
        <v>3</v>
      </c>
      <c r="R2" s="3" t="s">
        <v>0</v>
      </c>
      <c r="S2" s="3" t="s">
        <v>1</v>
      </c>
      <c r="T2" s="3" t="s">
        <v>7</v>
      </c>
      <c r="U2" s="3" t="s">
        <v>4</v>
      </c>
      <c r="V2" s="3" t="s">
        <v>5</v>
      </c>
      <c r="W2" s="8" t="s">
        <v>35</v>
      </c>
    </row>
    <row r="3" spans="3:23">
      <c r="C3">
        <v>1</v>
      </c>
      <c r="D3" s="2">
        <v>181.65997883753201</v>
      </c>
      <c r="E3" s="2">
        <v>0.44799999999999901</v>
      </c>
      <c r="F3">
        <f>VLOOKUP(C3,$N$3:$S$17,3,FALSE)</f>
        <v>0.44788967212319403</v>
      </c>
      <c r="G3">
        <f>VLOOKUP(C3,$N$3:$S$17,4,FALSE)</f>
        <v>0.181474983476997</v>
      </c>
      <c r="H3">
        <f>VLOOKUP(C3,$N$3:$S$17,5,FALSE)</f>
        <v>4.8277473197670898E-3</v>
      </c>
      <c r="I3">
        <f>VLOOKUP(C3,$N$3:$S$17,6,FALSE)</f>
        <v>21.6727896746889</v>
      </c>
      <c r="J3">
        <f>VLOOKUP(C3,$N$3:$T$17,7,FALSE)</f>
        <v>3.8751590058173399E-2</v>
      </c>
      <c r="K3">
        <f t="shared" ref="K3" si="0">G3+(F3-G3)/((1+(H3*D3)^I3)^J3)</f>
        <v>0.44730653782062824</v>
      </c>
      <c r="N3" s="7">
        <v>1</v>
      </c>
      <c r="P3" s="4">
        <v>0.44788967212319403</v>
      </c>
      <c r="Q3" s="4">
        <v>0.181474983476997</v>
      </c>
      <c r="R3" s="4">
        <v>4.8277473197670898E-3</v>
      </c>
      <c r="S3" s="4">
        <v>21.6727896746889</v>
      </c>
      <c r="T3" s="4">
        <v>3.8751590058173399E-2</v>
      </c>
      <c r="U3" s="4">
        <v>1.66202154268341E-4</v>
      </c>
      <c r="V3" s="4">
        <v>0.999037457842889</v>
      </c>
      <c r="W3">
        <f>10^((1-(1+1/T3)^T3)*(1+T3)/(S3*T3*LN(10)))/(R3*T3^(1/S3))</f>
        <v>203.41678203354132</v>
      </c>
    </row>
    <row r="4" spans="3:23">
      <c r="C4">
        <v>1</v>
      </c>
      <c r="D4" s="2">
        <v>192.287307060877</v>
      </c>
      <c r="E4" s="2">
        <v>0.44499999999999901</v>
      </c>
      <c r="F4">
        <f t="shared" ref="F4:F67" si="1">VLOOKUP(C4,$N$3:$S$17,3,FALSE)</f>
        <v>0.44788967212319403</v>
      </c>
      <c r="G4">
        <f t="shared" ref="G4:G67" si="2">VLOOKUP(C4,$N$3:$S$17,4,FALSE)</f>
        <v>0.181474983476997</v>
      </c>
      <c r="H4">
        <f t="shared" ref="H4:H67" si="3">VLOOKUP(C4,$N$3:$S$17,5,FALSE)</f>
        <v>4.8277473197670898E-3</v>
      </c>
      <c r="I4">
        <f t="shared" ref="I4:I67" si="4">VLOOKUP(C4,$N$3:$S$17,6,FALSE)</f>
        <v>21.6727896746889</v>
      </c>
      <c r="J4">
        <f t="shared" ref="J4:J67" si="5">VLOOKUP(C4,$N$3:$T$17,7,FALSE)</f>
        <v>3.8751590058173399E-2</v>
      </c>
      <c r="K4">
        <f t="shared" ref="K4:K67" si="6">G4+(F4-G4)/((1+(H4*D4)^I4)^J4)</f>
        <v>0.44601860247349878</v>
      </c>
      <c r="N4" s="7">
        <v>2</v>
      </c>
      <c r="P4" s="4">
        <v>0.29615219157557399</v>
      </c>
      <c r="Q4" s="4">
        <v>3.6569777868009599E-2</v>
      </c>
      <c r="R4" s="4">
        <v>1.13385803359401E-2</v>
      </c>
      <c r="S4" s="4">
        <v>2.7679217221244801</v>
      </c>
      <c r="T4" s="4">
        <v>0.226488073752521</v>
      </c>
      <c r="U4" s="5">
        <v>4.9830042755182203E-5</v>
      </c>
      <c r="V4" s="4">
        <v>0.99953279706687903</v>
      </c>
      <c r="W4">
        <f t="shared" ref="W4:W17" si="7">10^((1-(1+1/T4)^T4)*(1+T4)/(S4*T4*LN(10)))/(R4*T4^(1/S4))</f>
        <v>60.596113317739253</v>
      </c>
    </row>
    <row r="5" spans="3:23">
      <c r="C5">
        <v>1</v>
      </c>
      <c r="D5" s="2">
        <v>209.40529274115201</v>
      </c>
      <c r="E5" s="2">
        <v>0.439999999999999</v>
      </c>
      <c r="F5">
        <f t="shared" si="1"/>
        <v>0.44788967212319403</v>
      </c>
      <c r="G5">
        <f t="shared" si="2"/>
        <v>0.181474983476997</v>
      </c>
      <c r="H5">
        <f t="shared" si="3"/>
        <v>4.8277473197670898E-3</v>
      </c>
      <c r="I5">
        <f t="shared" si="4"/>
        <v>21.6727896746889</v>
      </c>
      <c r="J5">
        <f t="shared" si="5"/>
        <v>3.8751590058173399E-2</v>
      </c>
      <c r="K5">
        <f t="shared" si="6"/>
        <v>0.43957530900818964</v>
      </c>
      <c r="N5" s="7">
        <v>3</v>
      </c>
      <c r="P5" s="4">
        <v>0.39237965557334997</v>
      </c>
      <c r="Q5" s="4">
        <v>3.0624286418718099E-2</v>
      </c>
      <c r="R5" s="5">
        <v>9.6449655223549799E-5</v>
      </c>
      <c r="S5" s="4">
        <v>1.5349430744930801</v>
      </c>
      <c r="T5" s="4">
        <v>0.42305708222635002</v>
      </c>
      <c r="U5" s="4">
        <v>1.35705559727073E-4</v>
      </c>
      <c r="V5" s="4">
        <v>0.99949944951315295</v>
      </c>
      <c r="W5">
        <f t="shared" si="7"/>
        <v>4176.8600968669371</v>
      </c>
    </row>
    <row r="6" spans="3:23">
      <c r="C6">
        <v>1</v>
      </c>
      <c r="D6" s="2">
        <v>234.62288481422601</v>
      </c>
      <c r="E6" s="2">
        <v>0.42099999999999899</v>
      </c>
      <c r="F6">
        <f t="shared" si="1"/>
        <v>0.44788967212319403</v>
      </c>
      <c r="G6">
        <f t="shared" si="2"/>
        <v>0.181474983476997</v>
      </c>
      <c r="H6">
        <f t="shared" si="3"/>
        <v>4.8277473197670898E-3</v>
      </c>
      <c r="I6">
        <f t="shared" si="4"/>
        <v>21.6727896746889</v>
      </c>
      <c r="J6">
        <f t="shared" si="5"/>
        <v>3.8751590058173399E-2</v>
      </c>
      <c r="K6">
        <f t="shared" si="6"/>
        <v>0.42081503779393414</v>
      </c>
      <c r="N6" s="7">
        <v>4</v>
      </c>
      <c r="P6" s="4">
        <v>0.36279348554329599</v>
      </c>
      <c r="Q6" s="4">
        <v>6.5396369471715796E-3</v>
      </c>
      <c r="R6" s="4">
        <v>6.7286953209654596E-2</v>
      </c>
      <c r="S6" s="4">
        <v>0.99771210968728996</v>
      </c>
      <c r="T6" s="4">
        <v>0.32790430582672497</v>
      </c>
      <c r="U6" s="4">
        <v>4.34925914466993E-3</v>
      </c>
      <c r="V6" s="4">
        <v>0.98665254428502502</v>
      </c>
      <c r="W6">
        <f t="shared" si="7"/>
        <v>4.2824455071203502</v>
      </c>
    </row>
    <row r="7" spans="3:23">
      <c r="C7">
        <v>1</v>
      </c>
      <c r="D7" s="2">
        <v>286.27941656659499</v>
      </c>
      <c r="E7" s="2">
        <v>0.38199999999999901</v>
      </c>
      <c r="F7">
        <f t="shared" si="1"/>
        <v>0.44788967212319403</v>
      </c>
      <c r="G7">
        <f t="shared" si="2"/>
        <v>0.181474983476997</v>
      </c>
      <c r="H7">
        <f t="shared" si="3"/>
        <v>4.8277473197670898E-3</v>
      </c>
      <c r="I7">
        <f t="shared" si="4"/>
        <v>21.6727896746889</v>
      </c>
      <c r="J7">
        <f t="shared" si="5"/>
        <v>3.8751590058173399E-2</v>
      </c>
      <c r="K7">
        <f t="shared" si="6"/>
        <v>0.38448351304889489</v>
      </c>
      <c r="N7" s="7">
        <v>5</v>
      </c>
      <c r="P7" s="4">
        <v>0.24695039071019501</v>
      </c>
      <c r="Q7" s="4">
        <v>4.4966470411541899E-2</v>
      </c>
      <c r="R7" s="4">
        <v>5.0034316108535902E-4</v>
      </c>
      <c r="S7" s="4">
        <v>3.7158227540493902</v>
      </c>
      <c r="T7" s="4">
        <v>0.171972122463351</v>
      </c>
      <c r="U7" s="4">
        <v>4.4418512189395801E-3</v>
      </c>
      <c r="V7" s="4">
        <v>0.97066239595171899</v>
      </c>
      <c r="W7">
        <f t="shared" si="7"/>
        <v>1566.8947444064117</v>
      </c>
    </row>
    <row r="8" spans="3:23">
      <c r="C8">
        <v>1</v>
      </c>
      <c r="D8" s="2">
        <v>359.381366380462</v>
      </c>
      <c r="E8" s="2">
        <v>0.35199999999999898</v>
      </c>
      <c r="F8">
        <f t="shared" si="1"/>
        <v>0.44788967212319403</v>
      </c>
      <c r="G8">
        <f t="shared" si="2"/>
        <v>0.181474983476997</v>
      </c>
      <c r="H8">
        <f t="shared" si="3"/>
        <v>4.8277473197670898E-3</v>
      </c>
      <c r="I8">
        <f t="shared" si="4"/>
        <v>21.6727896746889</v>
      </c>
      <c r="J8">
        <f t="shared" si="5"/>
        <v>3.8751590058173399E-2</v>
      </c>
      <c r="K8">
        <f t="shared" si="6"/>
        <v>0.34919336664158906</v>
      </c>
      <c r="N8" s="7">
        <v>6</v>
      </c>
      <c r="P8">
        <v>0.345627716846512</v>
      </c>
      <c r="Q8">
        <v>2.1868273661882699E-2</v>
      </c>
      <c r="R8">
        <v>0.14527233466811601</v>
      </c>
      <c r="S8">
        <v>74.247592257705307</v>
      </c>
      <c r="T8">
        <v>7.6996805132376299E-3</v>
      </c>
      <c r="U8">
        <v>3.01610844914768E-3</v>
      </c>
      <c r="V8">
        <v>0.99120143728629395</v>
      </c>
      <c r="W8">
        <f t="shared" si="7"/>
        <v>6.8707913449721962</v>
      </c>
    </row>
    <row r="9" spans="3:23">
      <c r="C9">
        <v>1</v>
      </c>
      <c r="D9" s="2">
        <v>1028.8348789230399</v>
      </c>
      <c r="E9" s="2">
        <v>0.250999999999999</v>
      </c>
      <c r="F9">
        <f t="shared" si="1"/>
        <v>0.44788967212319403</v>
      </c>
      <c r="G9">
        <f t="shared" si="2"/>
        <v>0.181474983476997</v>
      </c>
      <c r="H9">
        <f t="shared" si="3"/>
        <v>4.8277473197670898E-3</v>
      </c>
      <c r="I9">
        <f t="shared" si="4"/>
        <v>21.6727896746889</v>
      </c>
      <c r="J9">
        <f t="shared" si="5"/>
        <v>3.8751590058173399E-2</v>
      </c>
      <c r="K9">
        <f t="shared" si="6"/>
        <v>0.25080850830136181</v>
      </c>
      <c r="N9" s="7">
        <v>7</v>
      </c>
      <c r="P9" s="4">
        <v>0.80380943501760305</v>
      </c>
      <c r="Q9" s="4">
        <v>9.8576849705585098E-2</v>
      </c>
      <c r="R9" s="4">
        <v>2.0654873148165799E-3</v>
      </c>
      <c r="S9" s="4">
        <v>76.016578767953405</v>
      </c>
      <c r="T9" s="4">
        <v>3.2380109779202901E-2</v>
      </c>
      <c r="U9" s="4">
        <v>1.81273744447948E-2</v>
      </c>
      <c r="V9" s="4">
        <v>0.97760960991429802</v>
      </c>
      <c r="W9">
        <f t="shared" si="7"/>
        <v>481.91050761637132</v>
      </c>
    </row>
    <row r="10" spans="3:23">
      <c r="C10">
        <v>1</v>
      </c>
      <c r="D10" s="2">
        <v>1978.31888278415</v>
      </c>
      <c r="E10" s="2">
        <v>0.220999999999999</v>
      </c>
      <c r="F10">
        <f t="shared" si="1"/>
        <v>0.44788967212319403</v>
      </c>
      <c r="G10">
        <f t="shared" si="2"/>
        <v>0.181474983476997</v>
      </c>
      <c r="H10">
        <f t="shared" si="3"/>
        <v>4.8277473197670898E-3</v>
      </c>
      <c r="I10">
        <f t="shared" si="4"/>
        <v>21.6727896746889</v>
      </c>
      <c r="J10">
        <f t="shared" si="5"/>
        <v>3.8751590058173399E-2</v>
      </c>
      <c r="K10">
        <f t="shared" si="6"/>
        <v>0.22151238806755691</v>
      </c>
      <c r="N10" s="7">
        <v>8</v>
      </c>
      <c r="P10" s="4">
        <v>0.43056154720891898</v>
      </c>
      <c r="Q10" s="4">
        <v>7.7829504339303093E-2</v>
      </c>
      <c r="R10" s="4">
        <v>0.50929038885710998</v>
      </c>
      <c r="S10" s="4">
        <v>59.379506892465301</v>
      </c>
      <c r="T10" s="4">
        <v>1.89491835517459E-2</v>
      </c>
      <c r="U10" s="4">
        <v>6.9397294747118002E-4</v>
      </c>
      <c r="V10" s="4">
        <v>0.99733313413326097</v>
      </c>
      <c r="W10">
        <f t="shared" si="7"/>
        <v>1.955217387771089</v>
      </c>
    </row>
    <row r="11" spans="3:23">
      <c r="C11">
        <v>1</v>
      </c>
      <c r="D11" s="2">
        <v>12553.517493174701</v>
      </c>
      <c r="E11" s="2">
        <v>0.180999999999999</v>
      </c>
      <c r="F11">
        <f t="shared" si="1"/>
        <v>0.44788967212319403</v>
      </c>
      <c r="G11">
        <f t="shared" si="2"/>
        <v>0.181474983476997</v>
      </c>
      <c r="H11">
        <f t="shared" si="3"/>
        <v>4.8277473197670898E-3</v>
      </c>
      <c r="I11">
        <f t="shared" si="4"/>
        <v>21.6727896746889</v>
      </c>
      <c r="J11">
        <f t="shared" si="5"/>
        <v>3.8751590058173399E-2</v>
      </c>
      <c r="K11">
        <f t="shared" si="6"/>
        <v>0.18995717651325986</v>
      </c>
      <c r="N11" s="7">
        <v>9</v>
      </c>
      <c r="P11" s="4">
        <v>0.16027300087691701</v>
      </c>
      <c r="Q11" s="4">
        <v>4.2290341840718199E-3</v>
      </c>
      <c r="R11" s="4">
        <v>1.01741933874974E-4</v>
      </c>
      <c r="S11" s="4">
        <v>0.56128382941260202</v>
      </c>
      <c r="T11" s="4">
        <v>2.1773578136267102</v>
      </c>
      <c r="U11" s="4">
        <v>2.6913565488497198E-4</v>
      </c>
      <c r="V11" s="4">
        <v>0.99493395398664997</v>
      </c>
      <c r="W11">
        <f t="shared" si="7"/>
        <v>88.804180436135809</v>
      </c>
    </row>
    <row r="12" spans="3:23">
      <c r="C12">
        <v>1</v>
      </c>
      <c r="D12" s="2">
        <v>22165.575534665499</v>
      </c>
      <c r="E12" s="2">
        <v>0.189999999999999</v>
      </c>
      <c r="F12">
        <f t="shared" si="1"/>
        <v>0.44788967212319403</v>
      </c>
      <c r="G12">
        <f t="shared" si="2"/>
        <v>0.181474983476997</v>
      </c>
      <c r="H12">
        <f t="shared" si="3"/>
        <v>4.8277473197670898E-3</v>
      </c>
      <c r="I12">
        <f t="shared" si="4"/>
        <v>21.6727896746889</v>
      </c>
      <c r="J12">
        <f t="shared" si="5"/>
        <v>3.8751590058173399E-2</v>
      </c>
      <c r="K12">
        <f t="shared" si="6"/>
        <v>0.18673681007410783</v>
      </c>
      <c r="N12" s="7">
        <v>10</v>
      </c>
      <c r="P12" s="4">
        <v>0.42584324549491798</v>
      </c>
      <c r="Q12" s="5">
        <v>1.97877613780891E-4</v>
      </c>
      <c r="R12" s="5">
        <v>3.9396731207214102E-7</v>
      </c>
      <c r="S12" s="4">
        <v>0.49461028821140302</v>
      </c>
      <c r="T12" s="4">
        <v>9.9646960214287095</v>
      </c>
      <c r="U12" s="4">
        <v>4.7037384726917599E-4</v>
      </c>
      <c r="V12" s="4">
        <v>0.99740509037007996</v>
      </c>
      <c r="W12">
        <f t="shared" si="7"/>
        <v>702.12643603761808</v>
      </c>
    </row>
    <row r="13" spans="3:23">
      <c r="C13">
        <v>1</v>
      </c>
      <c r="D13" s="2">
        <v>28627.941656659299</v>
      </c>
      <c r="E13" s="2">
        <v>0.189999999999999</v>
      </c>
      <c r="F13">
        <f t="shared" si="1"/>
        <v>0.44788967212319403</v>
      </c>
      <c r="G13">
        <f t="shared" si="2"/>
        <v>0.181474983476997</v>
      </c>
      <c r="H13">
        <f t="shared" si="3"/>
        <v>4.8277473197670898E-3</v>
      </c>
      <c r="I13">
        <f t="shared" si="4"/>
        <v>21.6727896746889</v>
      </c>
      <c r="J13">
        <f t="shared" si="5"/>
        <v>3.8751590058173399E-2</v>
      </c>
      <c r="K13">
        <f t="shared" si="6"/>
        <v>0.1857194127671597</v>
      </c>
      <c r="N13" s="7">
        <v>11</v>
      </c>
      <c r="P13" s="4">
        <v>0.45092403790110203</v>
      </c>
      <c r="Q13" s="4">
        <v>5.9275382446938897E-2</v>
      </c>
      <c r="R13" s="4">
        <v>9.0962831453426604E-4</v>
      </c>
      <c r="S13" s="4">
        <v>1.49556749193738</v>
      </c>
      <c r="T13" s="4">
        <v>0.57602681260997501</v>
      </c>
      <c r="U13" s="4">
        <v>2.6569722029399497E-4</v>
      </c>
      <c r="V13" s="4">
        <v>0.99913896743098396</v>
      </c>
      <c r="W13">
        <f t="shared" si="7"/>
        <v>377.67428499566296</v>
      </c>
    </row>
    <row r="14" spans="3:23">
      <c r="C14">
        <v>1</v>
      </c>
      <c r="D14" s="2">
        <v>31176.485826448399</v>
      </c>
      <c r="E14" s="2">
        <v>0.190999999999999</v>
      </c>
      <c r="F14">
        <f t="shared" si="1"/>
        <v>0.44788967212319403</v>
      </c>
      <c r="G14">
        <f t="shared" si="2"/>
        <v>0.181474983476997</v>
      </c>
      <c r="H14">
        <f t="shared" si="3"/>
        <v>4.8277473197670898E-3</v>
      </c>
      <c r="I14">
        <f t="shared" si="4"/>
        <v>21.6727896746889</v>
      </c>
      <c r="J14">
        <f t="shared" si="5"/>
        <v>3.8751590058173399E-2</v>
      </c>
      <c r="K14">
        <f t="shared" si="6"/>
        <v>0.18542604288598821</v>
      </c>
      <c r="N14" s="7">
        <v>12</v>
      </c>
      <c r="P14" s="4">
        <v>0.348215736250295</v>
      </c>
      <c r="Q14" s="4">
        <v>7.9202382993297904E-2</v>
      </c>
      <c r="R14" s="4">
        <v>0.37875746992854398</v>
      </c>
      <c r="S14" s="4">
        <v>10.087031762349101</v>
      </c>
      <c r="T14" s="4">
        <v>5.9666715272568602E-2</v>
      </c>
      <c r="U14" s="4">
        <v>1.4070155310931601E-3</v>
      </c>
      <c r="V14" s="4">
        <v>0.99245881466603703</v>
      </c>
      <c r="W14">
        <f t="shared" si="7"/>
        <v>2.5108115726460229</v>
      </c>
    </row>
    <row r="15" spans="3:23">
      <c r="C15">
        <v>1</v>
      </c>
      <c r="D15" s="2">
        <v>75256.3602326158</v>
      </c>
      <c r="E15" s="2">
        <v>0.180999999999999</v>
      </c>
      <c r="F15">
        <f t="shared" si="1"/>
        <v>0.44788967212319403</v>
      </c>
      <c r="G15">
        <f t="shared" si="2"/>
        <v>0.181474983476997</v>
      </c>
      <c r="H15">
        <f t="shared" si="3"/>
        <v>4.8277473197670898E-3</v>
      </c>
      <c r="I15">
        <f t="shared" si="4"/>
        <v>21.6727896746889</v>
      </c>
      <c r="J15">
        <f t="shared" si="5"/>
        <v>3.8751590058173399E-2</v>
      </c>
      <c r="K15">
        <f t="shared" si="6"/>
        <v>0.18335988015454868</v>
      </c>
      <c r="N15" s="7">
        <v>13</v>
      </c>
      <c r="P15" s="4">
        <v>0.34657753860070001</v>
      </c>
      <c r="Q15" s="4">
        <v>1.4540357036409201E-2</v>
      </c>
      <c r="R15" s="4">
        <v>4.8658875882370199E-4</v>
      </c>
      <c r="S15" s="4">
        <v>0.49979820852940798</v>
      </c>
      <c r="T15" s="4">
        <v>2.9471875431043801</v>
      </c>
      <c r="U15" s="4">
        <v>1.3680066809798001E-3</v>
      </c>
      <c r="V15" s="4">
        <v>0.99434912943463505</v>
      </c>
      <c r="W15">
        <f t="shared" si="7"/>
        <v>6.0870091030081648</v>
      </c>
    </row>
    <row r="16" spans="3:23">
      <c r="C16">
        <v>1</v>
      </c>
      <c r="D16" s="2">
        <v>91825.428356562406</v>
      </c>
      <c r="E16" s="2">
        <v>0.180999999999999</v>
      </c>
      <c r="F16">
        <f t="shared" si="1"/>
        <v>0.44788967212319403</v>
      </c>
      <c r="G16">
        <f t="shared" si="2"/>
        <v>0.181474983476997</v>
      </c>
      <c r="H16">
        <f t="shared" si="3"/>
        <v>4.8277473197670898E-3</v>
      </c>
      <c r="I16">
        <f t="shared" si="4"/>
        <v>21.6727896746889</v>
      </c>
      <c r="J16">
        <f t="shared" si="5"/>
        <v>3.8751590058173399E-2</v>
      </c>
      <c r="K16">
        <f t="shared" si="6"/>
        <v>0.18306978808534055</v>
      </c>
      <c r="N16" s="7">
        <v>14</v>
      </c>
      <c r="P16" s="4">
        <v>0.33247150566227401</v>
      </c>
      <c r="Q16" s="4">
        <v>1.7804329751923802E-2</v>
      </c>
      <c r="R16" s="4">
        <v>0.15569760449383199</v>
      </c>
      <c r="S16" s="4">
        <v>2.24764878135715</v>
      </c>
      <c r="T16" s="4">
        <v>9.0268003349715104E-2</v>
      </c>
      <c r="U16" s="4">
        <v>1.87540377138423E-3</v>
      </c>
      <c r="V16" s="4">
        <v>0.99042758503592698</v>
      </c>
      <c r="W16">
        <f t="shared" si="7"/>
        <v>4.8290663609247471</v>
      </c>
    </row>
    <row r="17" spans="3:23">
      <c r="C17">
        <v>2</v>
      </c>
      <c r="D17" s="2">
        <v>31.176485826448499</v>
      </c>
      <c r="E17" s="2">
        <v>0.29199999999999898</v>
      </c>
      <c r="F17">
        <f t="shared" si="1"/>
        <v>0.29615219157557399</v>
      </c>
      <c r="G17">
        <f t="shared" si="2"/>
        <v>3.6569777868009599E-2</v>
      </c>
      <c r="H17">
        <f t="shared" si="3"/>
        <v>1.13385803359401E-2</v>
      </c>
      <c r="I17">
        <f t="shared" si="4"/>
        <v>2.7679217221244801</v>
      </c>
      <c r="J17">
        <f t="shared" si="5"/>
        <v>0.226488073752521</v>
      </c>
      <c r="K17">
        <f t="shared" si="6"/>
        <v>0.29295574936927804</v>
      </c>
      <c r="N17" s="7">
        <v>15</v>
      </c>
      <c r="P17" s="4">
        <v>0.37996564386294301</v>
      </c>
      <c r="Q17" s="4">
        <v>0.13604031683808601</v>
      </c>
      <c r="R17" s="4">
        <v>2.6817970641968902E-2</v>
      </c>
      <c r="S17" s="4">
        <v>2.8531017898414102</v>
      </c>
      <c r="T17" s="4">
        <v>0.317171056306771</v>
      </c>
      <c r="U17" s="5">
        <v>1.27666405977846E-5</v>
      </c>
      <c r="V17" s="4">
        <v>0.99974660648821601</v>
      </c>
      <c r="W17">
        <f t="shared" si="7"/>
        <v>24.296173034356723</v>
      </c>
    </row>
    <row r="18" spans="3:23">
      <c r="C18">
        <v>2</v>
      </c>
      <c r="D18" s="2">
        <v>41.427044478476702</v>
      </c>
      <c r="E18" s="2">
        <v>0.28999999999999898</v>
      </c>
      <c r="F18">
        <f t="shared" si="1"/>
        <v>0.29615219157557399</v>
      </c>
      <c r="G18">
        <f t="shared" si="2"/>
        <v>3.6569777868009599E-2</v>
      </c>
      <c r="H18">
        <f t="shared" si="3"/>
        <v>1.13385803359401E-2</v>
      </c>
      <c r="I18">
        <f t="shared" si="4"/>
        <v>2.7679217221244801</v>
      </c>
      <c r="J18">
        <f t="shared" si="5"/>
        <v>0.226488073752521</v>
      </c>
      <c r="K18">
        <f t="shared" si="6"/>
        <v>0.28939511278132252</v>
      </c>
    </row>
    <row r="19" spans="3:23">
      <c r="C19">
        <v>2</v>
      </c>
      <c r="D19" s="2">
        <v>47.754284856405597</v>
      </c>
      <c r="E19" s="2">
        <v>0.28699999999999898</v>
      </c>
      <c r="F19">
        <f t="shared" si="1"/>
        <v>0.29615219157557399</v>
      </c>
      <c r="G19">
        <f t="shared" si="2"/>
        <v>3.6569777868009599E-2</v>
      </c>
      <c r="H19">
        <f t="shared" si="3"/>
        <v>1.13385803359401E-2</v>
      </c>
      <c r="I19">
        <f t="shared" si="4"/>
        <v>2.7679217221244801</v>
      </c>
      <c r="J19">
        <f t="shared" si="5"/>
        <v>0.226488073752521</v>
      </c>
      <c r="K19">
        <f t="shared" si="6"/>
        <v>0.28645569750603472</v>
      </c>
    </row>
    <row r="20" spans="3:23">
      <c r="C20">
        <v>2</v>
      </c>
      <c r="D20" s="2">
        <v>234.62288481422601</v>
      </c>
      <c r="E20" s="2">
        <v>0.17199999999999899</v>
      </c>
      <c r="F20">
        <f t="shared" si="1"/>
        <v>0.29615219157557399</v>
      </c>
      <c r="G20">
        <f t="shared" si="2"/>
        <v>3.6569777868009599E-2</v>
      </c>
      <c r="H20">
        <f t="shared" si="3"/>
        <v>1.13385803359401E-2</v>
      </c>
      <c r="I20">
        <f t="shared" si="4"/>
        <v>2.7679217221244801</v>
      </c>
      <c r="J20">
        <f t="shared" si="5"/>
        <v>0.226488073752521</v>
      </c>
      <c r="K20">
        <f t="shared" si="6"/>
        <v>0.1750984453182374</v>
      </c>
    </row>
    <row r="21" spans="3:23">
      <c r="C21">
        <v>2</v>
      </c>
      <c r="D21" s="2">
        <v>391.37456019803801</v>
      </c>
      <c r="E21" s="2">
        <v>0.14299999999999899</v>
      </c>
      <c r="F21">
        <f t="shared" si="1"/>
        <v>0.29615219157557399</v>
      </c>
      <c r="G21">
        <f t="shared" si="2"/>
        <v>3.6569777868009599E-2</v>
      </c>
      <c r="H21">
        <f t="shared" si="3"/>
        <v>1.13385803359401E-2</v>
      </c>
      <c r="I21">
        <f t="shared" si="4"/>
        <v>2.7679217221244801</v>
      </c>
      <c r="J21">
        <f t="shared" si="5"/>
        <v>0.226488073752521</v>
      </c>
      <c r="K21">
        <f t="shared" si="6"/>
        <v>0.13819404457613763</v>
      </c>
    </row>
    <row r="22" spans="3:23">
      <c r="C22">
        <v>2</v>
      </c>
      <c r="D22" s="2">
        <v>1978.31888278415</v>
      </c>
      <c r="E22" s="2">
        <v>7.0999999999999994E-2</v>
      </c>
      <c r="F22">
        <f t="shared" si="1"/>
        <v>0.29615219157557399</v>
      </c>
      <c r="G22">
        <f t="shared" si="2"/>
        <v>3.6569777868009599E-2</v>
      </c>
      <c r="H22">
        <f t="shared" si="3"/>
        <v>1.13385803359401E-2</v>
      </c>
      <c r="I22">
        <f t="shared" si="4"/>
        <v>2.7679217221244801</v>
      </c>
      <c r="J22">
        <f t="shared" si="5"/>
        <v>0.226488073752521</v>
      </c>
      <c r="K22">
        <f t="shared" si="6"/>
        <v>7.3501932372039447E-2</v>
      </c>
    </row>
    <row r="23" spans="3:23">
      <c r="C23">
        <v>2</v>
      </c>
      <c r="D23" s="2">
        <v>7109.7094323124002</v>
      </c>
      <c r="E23" s="2">
        <v>5.09999999999999E-2</v>
      </c>
      <c r="F23">
        <f t="shared" si="1"/>
        <v>0.29615219157557399</v>
      </c>
      <c r="G23">
        <f t="shared" si="2"/>
        <v>3.6569777868009599E-2</v>
      </c>
      <c r="H23">
        <f t="shared" si="3"/>
        <v>1.13385803359401E-2</v>
      </c>
      <c r="I23">
        <f t="shared" si="4"/>
        <v>2.7679217221244801</v>
      </c>
      <c r="J23">
        <f t="shared" si="5"/>
        <v>0.226488073752521</v>
      </c>
      <c r="K23">
        <f t="shared" si="6"/>
        <v>5.3132952566252598E-2</v>
      </c>
    </row>
    <row r="24" spans="3:23">
      <c r="C24">
        <v>2</v>
      </c>
      <c r="D24" s="2">
        <v>14470.842848333001</v>
      </c>
      <c r="E24" s="2">
        <v>4.7999999999999897E-2</v>
      </c>
      <c r="F24">
        <f t="shared" si="1"/>
        <v>0.29615219157557399</v>
      </c>
      <c r="G24">
        <f t="shared" si="2"/>
        <v>3.6569777868009599E-2</v>
      </c>
      <c r="H24">
        <f t="shared" si="3"/>
        <v>1.13385803359401E-2</v>
      </c>
      <c r="I24">
        <f t="shared" si="4"/>
        <v>2.7679217221244801</v>
      </c>
      <c r="J24">
        <f t="shared" si="5"/>
        <v>0.226488073752521</v>
      </c>
      <c r="K24">
        <f t="shared" si="6"/>
        <v>4.717832687341475E-2</v>
      </c>
    </row>
    <row r="25" spans="3:23">
      <c r="C25">
        <v>2</v>
      </c>
      <c r="D25" s="2">
        <v>17162.000142216799</v>
      </c>
      <c r="E25" s="2">
        <v>4.5999999999999999E-2</v>
      </c>
      <c r="F25">
        <f t="shared" si="1"/>
        <v>0.29615219157557399</v>
      </c>
      <c r="G25">
        <f t="shared" si="2"/>
        <v>3.6569777868009599E-2</v>
      </c>
      <c r="H25">
        <f t="shared" si="3"/>
        <v>1.13385803359401E-2</v>
      </c>
      <c r="I25">
        <f t="shared" si="4"/>
        <v>2.7679217221244801</v>
      </c>
      <c r="J25">
        <f t="shared" si="5"/>
        <v>0.226488073752521</v>
      </c>
      <c r="K25">
        <f t="shared" si="6"/>
        <v>4.6102542801553216E-2</v>
      </c>
    </row>
    <row r="26" spans="3:23">
      <c r="C26">
        <v>2</v>
      </c>
      <c r="D26" s="2">
        <v>20940.529274115099</v>
      </c>
      <c r="E26" s="2">
        <v>4.6999999999999903E-2</v>
      </c>
      <c r="F26">
        <f t="shared" si="1"/>
        <v>0.29615219157557399</v>
      </c>
      <c r="G26">
        <f t="shared" si="2"/>
        <v>3.6569777868009599E-2</v>
      </c>
      <c r="H26">
        <f t="shared" si="3"/>
        <v>1.13385803359401E-2</v>
      </c>
      <c r="I26">
        <f t="shared" si="4"/>
        <v>2.7679217221244801</v>
      </c>
      <c r="J26">
        <f t="shared" si="5"/>
        <v>0.226488073752521</v>
      </c>
      <c r="K26">
        <f t="shared" si="6"/>
        <v>4.4984547891541694E-2</v>
      </c>
    </row>
    <row r="27" spans="3:23">
      <c r="C27">
        <v>3</v>
      </c>
      <c r="D27" s="2">
        <v>491.31273878296599</v>
      </c>
      <c r="E27" s="2">
        <v>0.39099999999999902</v>
      </c>
      <c r="F27">
        <f t="shared" si="1"/>
        <v>0.39237965557334997</v>
      </c>
      <c r="G27">
        <f t="shared" si="2"/>
        <v>3.0624286418718099E-2</v>
      </c>
      <c r="H27">
        <f t="shared" si="3"/>
        <v>9.6449655223549799E-5</v>
      </c>
      <c r="I27">
        <f t="shared" si="4"/>
        <v>1.5349430744930801</v>
      </c>
      <c r="J27">
        <f t="shared" si="5"/>
        <v>0.42305708222635002</v>
      </c>
      <c r="K27">
        <f t="shared" si="6"/>
        <v>0.39096980860708741</v>
      </c>
    </row>
    <row r="28" spans="3:23">
      <c r="C28">
        <v>3</v>
      </c>
      <c r="D28" s="2">
        <v>774.26368268112606</v>
      </c>
      <c r="E28" s="2">
        <v>0.38899999999999901</v>
      </c>
      <c r="F28">
        <f t="shared" si="1"/>
        <v>0.39237965557334997</v>
      </c>
      <c r="G28">
        <f t="shared" si="2"/>
        <v>3.0624286418718099E-2</v>
      </c>
      <c r="H28">
        <f t="shared" si="3"/>
        <v>9.6449655223549799E-5</v>
      </c>
      <c r="I28">
        <f t="shared" si="4"/>
        <v>1.5349430744930801</v>
      </c>
      <c r="J28">
        <f t="shared" si="5"/>
        <v>0.42305708222635002</v>
      </c>
      <c r="K28">
        <f t="shared" si="6"/>
        <v>0.38956443446033739</v>
      </c>
    </row>
    <row r="29" spans="3:23">
      <c r="C29">
        <v>3</v>
      </c>
      <c r="D29" s="2">
        <v>1406.52724210523</v>
      </c>
      <c r="E29" s="2">
        <v>0.38699999999999901</v>
      </c>
      <c r="F29">
        <f t="shared" si="1"/>
        <v>0.39237965557334997</v>
      </c>
      <c r="G29">
        <f t="shared" si="2"/>
        <v>3.0624286418718099E-2</v>
      </c>
      <c r="H29">
        <f t="shared" si="3"/>
        <v>9.6449655223549799E-5</v>
      </c>
      <c r="I29">
        <f t="shared" si="4"/>
        <v>1.5349430744930801</v>
      </c>
      <c r="J29">
        <f t="shared" si="5"/>
        <v>0.42305708222635002</v>
      </c>
      <c r="K29">
        <f t="shared" si="6"/>
        <v>0.38547617996376499</v>
      </c>
    </row>
    <row r="30" spans="3:23">
      <c r="C30">
        <v>3</v>
      </c>
      <c r="D30" s="2">
        <v>1531.74046370207</v>
      </c>
      <c r="E30" s="2">
        <v>0.38399999999999901</v>
      </c>
      <c r="F30">
        <f t="shared" si="1"/>
        <v>0.39237965557334997</v>
      </c>
      <c r="G30">
        <f t="shared" si="2"/>
        <v>3.0624286418718099E-2</v>
      </c>
      <c r="H30">
        <f t="shared" si="3"/>
        <v>9.6449655223549799E-5</v>
      </c>
      <c r="I30">
        <f t="shared" si="4"/>
        <v>1.5349430744930801</v>
      </c>
      <c r="J30">
        <f t="shared" si="5"/>
        <v>0.42305708222635002</v>
      </c>
      <c r="K30">
        <f t="shared" si="6"/>
        <v>0.38454553230269506</v>
      </c>
    </row>
    <row r="31" spans="3:23">
      <c r="C31">
        <v>3</v>
      </c>
      <c r="D31" s="2">
        <v>4641.58883361277</v>
      </c>
      <c r="E31" s="2">
        <v>0.35399999999999898</v>
      </c>
      <c r="F31">
        <f t="shared" si="1"/>
        <v>0.39237965557334997</v>
      </c>
      <c r="G31">
        <f t="shared" si="2"/>
        <v>3.0624286418718099E-2</v>
      </c>
      <c r="H31">
        <f t="shared" si="3"/>
        <v>9.6449655223549799E-5</v>
      </c>
      <c r="I31">
        <f t="shared" si="4"/>
        <v>1.5349430744930801</v>
      </c>
      <c r="J31">
        <f t="shared" si="5"/>
        <v>0.42305708222635002</v>
      </c>
      <c r="K31">
        <f t="shared" si="6"/>
        <v>0.35530189989654859</v>
      </c>
    </row>
    <row r="32" spans="3:23">
      <c r="C32">
        <v>3</v>
      </c>
      <c r="D32" s="2">
        <v>9447.3203465280894</v>
      </c>
      <c r="E32" s="2">
        <v>0.309999999999999</v>
      </c>
      <c r="F32">
        <f t="shared" si="1"/>
        <v>0.39237965557334997</v>
      </c>
      <c r="G32">
        <f t="shared" si="2"/>
        <v>3.0624286418718099E-2</v>
      </c>
      <c r="H32">
        <f t="shared" si="3"/>
        <v>9.6449655223549799E-5</v>
      </c>
      <c r="I32">
        <f t="shared" si="4"/>
        <v>1.5349430744930801</v>
      </c>
      <c r="J32">
        <f t="shared" si="5"/>
        <v>0.42305708222635002</v>
      </c>
      <c r="K32">
        <f t="shared" si="6"/>
        <v>0.30840922910454543</v>
      </c>
    </row>
    <row r="33" spans="3:11">
      <c r="C33">
        <v>3</v>
      </c>
      <c r="D33" s="2">
        <v>17656.864338394898</v>
      </c>
      <c r="E33" s="2">
        <v>0.248999999999999</v>
      </c>
      <c r="F33">
        <f t="shared" si="1"/>
        <v>0.39237965557334997</v>
      </c>
      <c r="G33">
        <f t="shared" si="2"/>
        <v>3.0624286418718099E-2</v>
      </c>
      <c r="H33">
        <f t="shared" si="3"/>
        <v>9.6449655223549799E-5</v>
      </c>
      <c r="I33">
        <f t="shared" si="4"/>
        <v>1.5349430744930801</v>
      </c>
      <c r="J33">
        <f t="shared" si="5"/>
        <v>0.42305708222635002</v>
      </c>
      <c r="K33">
        <f t="shared" si="6"/>
        <v>0.24993619486673671</v>
      </c>
    </row>
    <row r="34" spans="3:11">
      <c r="C34">
        <v>3</v>
      </c>
      <c r="D34" s="2">
        <v>49131.273878296503</v>
      </c>
      <c r="E34" s="2">
        <v>0.157999999999999</v>
      </c>
      <c r="F34">
        <f t="shared" si="1"/>
        <v>0.39237965557334997</v>
      </c>
      <c r="G34">
        <f t="shared" si="2"/>
        <v>3.0624286418718099E-2</v>
      </c>
      <c r="H34">
        <f t="shared" si="3"/>
        <v>9.6449655223549799E-5</v>
      </c>
      <c r="I34">
        <f t="shared" si="4"/>
        <v>1.5349430744930801</v>
      </c>
      <c r="J34">
        <f t="shared" si="5"/>
        <v>0.42305708222635002</v>
      </c>
      <c r="K34">
        <f t="shared" si="6"/>
        <v>0.15754270535999576</v>
      </c>
    </row>
    <row r="35" spans="3:11">
      <c r="C35">
        <v>3</v>
      </c>
      <c r="D35" s="2">
        <v>53505.085418733099</v>
      </c>
      <c r="E35" s="2">
        <v>0.151999999999999</v>
      </c>
      <c r="F35">
        <f t="shared" si="1"/>
        <v>0.39237965557334997</v>
      </c>
      <c r="G35">
        <f t="shared" si="2"/>
        <v>3.0624286418718099E-2</v>
      </c>
      <c r="H35">
        <f t="shared" si="3"/>
        <v>9.6449655223549799E-5</v>
      </c>
      <c r="I35">
        <f t="shared" si="4"/>
        <v>1.5349430744930801</v>
      </c>
      <c r="J35">
        <f t="shared" si="5"/>
        <v>0.42305708222635002</v>
      </c>
      <c r="K35">
        <f t="shared" si="6"/>
        <v>0.15123322686253998</v>
      </c>
    </row>
    <row r="36" spans="3:11">
      <c r="C36">
        <v>3</v>
      </c>
      <c r="D36" s="2">
        <v>69104.475149157603</v>
      </c>
      <c r="E36" s="2">
        <v>0.13499999999999901</v>
      </c>
      <c r="F36">
        <f t="shared" si="1"/>
        <v>0.39237965557334997</v>
      </c>
      <c r="G36">
        <f t="shared" si="2"/>
        <v>3.0624286418718099E-2</v>
      </c>
      <c r="H36">
        <f t="shared" si="3"/>
        <v>9.6449655223549799E-5</v>
      </c>
      <c r="I36">
        <f t="shared" si="4"/>
        <v>1.5349430744930801</v>
      </c>
      <c r="J36">
        <f t="shared" si="5"/>
        <v>0.42305708222635002</v>
      </c>
      <c r="K36">
        <f t="shared" si="6"/>
        <v>0.13383629324029789</v>
      </c>
    </row>
    <row r="37" spans="3:11">
      <c r="C37">
        <v>3</v>
      </c>
      <c r="D37" s="2">
        <v>73147.170429711696</v>
      </c>
      <c r="E37" s="2">
        <v>0.125</v>
      </c>
      <c r="F37">
        <f t="shared" si="1"/>
        <v>0.39237965557334997</v>
      </c>
      <c r="G37">
        <f t="shared" si="2"/>
        <v>3.0624286418718099E-2</v>
      </c>
      <c r="H37">
        <f t="shared" si="3"/>
        <v>9.6449655223549799E-5</v>
      </c>
      <c r="I37">
        <f t="shared" si="4"/>
        <v>1.5349430744930801</v>
      </c>
      <c r="J37">
        <f t="shared" si="5"/>
        <v>0.42305708222635002</v>
      </c>
      <c r="K37">
        <f t="shared" si="6"/>
        <v>0.13027723345967876</v>
      </c>
    </row>
    <row r="38" spans="3:11">
      <c r="C38">
        <v>3</v>
      </c>
      <c r="D38" s="2">
        <v>89251.861729923796</v>
      </c>
      <c r="E38" s="2">
        <v>0.125</v>
      </c>
      <c r="F38">
        <f t="shared" si="1"/>
        <v>0.39237965557334997</v>
      </c>
      <c r="G38">
        <f t="shared" si="2"/>
        <v>3.0624286418718099E-2</v>
      </c>
      <c r="H38">
        <f t="shared" si="3"/>
        <v>9.6449655223549799E-5</v>
      </c>
      <c r="I38">
        <f t="shared" si="4"/>
        <v>1.5349430744930801</v>
      </c>
      <c r="J38">
        <f t="shared" si="5"/>
        <v>0.42305708222635002</v>
      </c>
      <c r="K38">
        <f t="shared" si="6"/>
        <v>0.11866472634962055</v>
      </c>
    </row>
    <row r="39" spans="3:11">
      <c r="C39">
        <v>3</v>
      </c>
      <c r="D39" s="2">
        <v>99999.999999999796</v>
      </c>
      <c r="E39" s="2">
        <v>0.108999999999999</v>
      </c>
      <c r="F39">
        <f t="shared" si="1"/>
        <v>0.39237965557334997</v>
      </c>
      <c r="G39">
        <f t="shared" si="2"/>
        <v>3.0624286418718099E-2</v>
      </c>
      <c r="H39">
        <f t="shared" si="3"/>
        <v>9.6449655223549799E-5</v>
      </c>
      <c r="I39">
        <f t="shared" si="4"/>
        <v>1.5349430744930801</v>
      </c>
      <c r="J39">
        <f t="shared" si="5"/>
        <v>0.42305708222635002</v>
      </c>
      <c r="K39">
        <f t="shared" si="6"/>
        <v>0.1125952286506219</v>
      </c>
    </row>
    <row r="40" spans="3:11">
      <c r="C40">
        <v>3</v>
      </c>
      <c r="D40" s="2">
        <v>108902.296226372</v>
      </c>
      <c r="E40" s="2">
        <v>0.104999999999999</v>
      </c>
      <c r="F40">
        <f t="shared" si="1"/>
        <v>0.39237965557334997</v>
      </c>
      <c r="G40">
        <f t="shared" si="2"/>
        <v>3.0624286418718099E-2</v>
      </c>
      <c r="H40">
        <f t="shared" si="3"/>
        <v>9.6449655223549799E-5</v>
      </c>
      <c r="I40">
        <f t="shared" si="4"/>
        <v>1.5349430744930801</v>
      </c>
      <c r="J40">
        <f t="shared" si="5"/>
        <v>0.42305708222635002</v>
      </c>
      <c r="K40">
        <f t="shared" si="6"/>
        <v>0.10829994968480607</v>
      </c>
    </row>
    <row r="41" spans="3:11">
      <c r="C41">
        <v>3</v>
      </c>
      <c r="D41" s="2">
        <v>132879.13432286799</v>
      </c>
      <c r="E41" s="2">
        <v>0.103999999999999</v>
      </c>
      <c r="F41">
        <f t="shared" si="1"/>
        <v>0.39237965557334997</v>
      </c>
      <c r="G41">
        <f t="shared" si="2"/>
        <v>3.0624286418718099E-2</v>
      </c>
      <c r="H41">
        <f t="shared" si="3"/>
        <v>9.6449655223549799E-5</v>
      </c>
      <c r="I41">
        <f t="shared" si="4"/>
        <v>1.5349430744930801</v>
      </c>
      <c r="J41">
        <f t="shared" si="5"/>
        <v>0.42305708222635002</v>
      </c>
      <c r="K41">
        <f t="shared" si="6"/>
        <v>9.9085589060107393E-2</v>
      </c>
    </row>
    <row r="42" spans="3:11">
      <c r="C42">
        <v>3</v>
      </c>
      <c r="D42" s="2">
        <v>132879.13432286799</v>
      </c>
      <c r="E42" s="2">
        <v>9.8999999999999894E-2</v>
      </c>
      <c r="F42">
        <f t="shared" si="1"/>
        <v>0.39237965557334997</v>
      </c>
      <c r="G42">
        <f t="shared" si="2"/>
        <v>3.0624286418718099E-2</v>
      </c>
      <c r="H42">
        <f t="shared" si="3"/>
        <v>9.6449655223549799E-5</v>
      </c>
      <c r="I42">
        <f t="shared" si="4"/>
        <v>1.5349430744930801</v>
      </c>
      <c r="J42">
        <f t="shared" si="5"/>
        <v>0.42305708222635002</v>
      </c>
      <c r="K42">
        <f t="shared" si="6"/>
        <v>9.9085589060107393E-2</v>
      </c>
    </row>
    <row r="43" spans="3:11">
      <c r="C43">
        <v>3</v>
      </c>
      <c r="D43" s="2">
        <v>144708.42848333</v>
      </c>
      <c r="E43" s="2">
        <v>9.6999999999999906E-2</v>
      </c>
      <c r="F43">
        <f t="shared" si="1"/>
        <v>0.39237965557334997</v>
      </c>
      <c r="G43">
        <f t="shared" si="2"/>
        <v>3.0624286418718099E-2</v>
      </c>
      <c r="H43">
        <f t="shared" si="3"/>
        <v>9.6449655223549799E-5</v>
      </c>
      <c r="I43">
        <f t="shared" si="4"/>
        <v>1.5349430744930801</v>
      </c>
      <c r="J43">
        <f t="shared" si="5"/>
        <v>0.42305708222635002</v>
      </c>
      <c r="K43">
        <f t="shared" si="6"/>
        <v>9.5463188450903028E-2</v>
      </c>
    </row>
    <row r="44" spans="3:11">
      <c r="C44">
        <v>3</v>
      </c>
      <c r="D44" s="2">
        <v>157590.801451445</v>
      </c>
      <c r="E44" s="2">
        <v>9.1999999999999901E-2</v>
      </c>
      <c r="F44">
        <f t="shared" si="1"/>
        <v>0.39237965557334997</v>
      </c>
      <c r="G44">
        <f t="shared" si="2"/>
        <v>3.0624286418718099E-2</v>
      </c>
      <c r="H44">
        <f t="shared" si="3"/>
        <v>9.6449655223549799E-5</v>
      </c>
      <c r="I44">
        <f t="shared" si="4"/>
        <v>1.5349430744930801</v>
      </c>
      <c r="J44">
        <f t="shared" si="5"/>
        <v>0.42305708222635002</v>
      </c>
      <c r="K44">
        <f t="shared" si="6"/>
        <v>9.202492514944377E-2</v>
      </c>
    </row>
    <row r="45" spans="3:11">
      <c r="C45">
        <v>3</v>
      </c>
      <c r="D45" s="2">
        <v>181659.97883753199</v>
      </c>
      <c r="E45" s="2">
        <v>8.3999999999999894E-2</v>
      </c>
      <c r="F45">
        <f t="shared" si="1"/>
        <v>0.39237965557334997</v>
      </c>
      <c r="G45">
        <f t="shared" si="2"/>
        <v>3.0624286418718099E-2</v>
      </c>
      <c r="H45">
        <f t="shared" si="3"/>
        <v>9.6449655223549799E-5</v>
      </c>
      <c r="I45">
        <f t="shared" si="4"/>
        <v>1.5349430744930801</v>
      </c>
      <c r="J45">
        <f t="shared" si="5"/>
        <v>0.42305708222635002</v>
      </c>
      <c r="K45">
        <f t="shared" si="6"/>
        <v>8.6681754328704008E-2</v>
      </c>
    </row>
    <row r="46" spans="3:11">
      <c r="C46">
        <v>4</v>
      </c>
      <c r="D46" s="2">
        <v>0.112447983986705</v>
      </c>
      <c r="E46" s="2">
        <v>0.36426474144184601</v>
      </c>
      <c r="F46">
        <f t="shared" si="1"/>
        <v>0.36279348554329599</v>
      </c>
      <c r="G46">
        <f t="shared" si="2"/>
        <v>6.5396369471715796E-3</v>
      </c>
      <c r="H46">
        <f t="shared" si="3"/>
        <v>6.7286953209654596E-2</v>
      </c>
      <c r="I46">
        <f t="shared" si="4"/>
        <v>0.99771210968728996</v>
      </c>
      <c r="J46">
        <f t="shared" si="5"/>
        <v>0.32790430582672497</v>
      </c>
      <c r="K46">
        <f t="shared" si="6"/>
        <v>0.36190419575395172</v>
      </c>
    </row>
    <row r="47" spans="3:11">
      <c r="C47">
        <v>4</v>
      </c>
      <c r="D47" s="2">
        <v>0.115880168887235</v>
      </c>
      <c r="E47" s="2">
        <v>0.360126429237624</v>
      </c>
      <c r="F47">
        <f t="shared" si="1"/>
        <v>0.36279348554329599</v>
      </c>
      <c r="G47">
        <f t="shared" si="2"/>
        <v>6.5396369471715796E-3</v>
      </c>
      <c r="H47">
        <f t="shared" si="3"/>
        <v>6.7286953209654596E-2</v>
      </c>
      <c r="I47">
        <f t="shared" si="4"/>
        <v>0.99771210968728996</v>
      </c>
      <c r="J47">
        <f t="shared" si="5"/>
        <v>0.32790430582672497</v>
      </c>
      <c r="K47">
        <f t="shared" si="6"/>
        <v>0.3618772562899838</v>
      </c>
    </row>
    <row r="48" spans="3:11">
      <c r="C48">
        <v>4</v>
      </c>
      <c r="D48" s="2">
        <v>1.0246376581560199</v>
      </c>
      <c r="E48" s="2">
        <v>0.35854433659193702</v>
      </c>
      <c r="F48">
        <f t="shared" si="1"/>
        <v>0.36279348554329599</v>
      </c>
      <c r="G48">
        <f t="shared" si="2"/>
        <v>6.5396369471715796E-3</v>
      </c>
      <c r="H48">
        <f t="shared" si="3"/>
        <v>6.7286953209654596E-2</v>
      </c>
      <c r="I48">
        <f t="shared" si="4"/>
        <v>0.99771210968728996</v>
      </c>
      <c r="J48">
        <f t="shared" si="5"/>
        <v>0.32790430582672497</v>
      </c>
      <c r="K48">
        <f t="shared" si="6"/>
        <v>0.35504434437999105</v>
      </c>
    </row>
    <row r="49" spans="3:11">
      <c r="C49">
        <v>4</v>
      </c>
      <c r="D49" s="2">
        <v>1.0550725500393201</v>
      </c>
      <c r="E49" s="2">
        <v>0.34922449825555202</v>
      </c>
      <c r="F49">
        <f t="shared" si="1"/>
        <v>0.36279348554329599</v>
      </c>
      <c r="G49">
        <f t="shared" si="2"/>
        <v>6.5396369471715796E-3</v>
      </c>
      <c r="H49">
        <f t="shared" si="3"/>
        <v>6.7286953209654596E-2</v>
      </c>
      <c r="I49">
        <f t="shared" si="4"/>
        <v>0.99771210968728996</v>
      </c>
      <c r="J49">
        <f t="shared" si="5"/>
        <v>0.32790430582672497</v>
      </c>
      <c r="K49">
        <f t="shared" si="6"/>
        <v>0.35482495003124237</v>
      </c>
    </row>
    <row r="50" spans="3:11">
      <c r="C50">
        <v>4</v>
      </c>
      <c r="D50" s="2">
        <v>5.1985191772931003</v>
      </c>
      <c r="E50" s="2">
        <v>0.33818439324328903</v>
      </c>
      <c r="F50">
        <f t="shared" si="1"/>
        <v>0.36279348554329599</v>
      </c>
      <c r="G50">
        <f t="shared" si="2"/>
        <v>6.5396369471715796E-3</v>
      </c>
      <c r="H50">
        <f t="shared" si="3"/>
        <v>6.7286953209654596E-2</v>
      </c>
      <c r="I50">
        <f t="shared" si="4"/>
        <v>0.99771210968728996</v>
      </c>
      <c r="J50">
        <f t="shared" si="5"/>
        <v>0.32790430582672497</v>
      </c>
      <c r="K50">
        <f t="shared" si="6"/>
        <v>0.32935610456312975</v>
      </c>
    </row>
    <row r="51" spans="3:11">
      <c r="C51">
        <v>4</v>
      </c>
      <c r="D51" s="2">
        <v>5.18860495714262</v>
      </c>
      <c r="E51" s="2">
        <v>0.32574873052609699</v>
      </c>
      <c r="F51">
        <f t="shared" si="1"/>
        <v>0.36279348554329599</v>
      </c>
      <c r="G51">
        <f t="shared" si="2"/>
        <v>6.5396369471715796E-3</v>
      </c>
      <c r="H51">
        <f t="shared" si="3"/>
        <v>6.7286953209654596E-2</v>
      </c>
      <c r="I51">
        <f t="shared" si="4"/>
        <v>0.99771210968728996</v>
      </c>
      <c r="J51">
        <f t="shared" si="5"/>
        <v>0.32790430582672497</v>
      </c>
      <c r="K51">
        <f t="shared" si="6"/>
        <v>0.32940841000363102</v>
      </c>
    </row>
    <row r="52" spans="3:11">
      <c r="C52">
        <v>4</v>
      </c>
      <c r="D52" s="2">
        <v>9.5788188995726706</v>
      </c>
      <c r="E52" s="2">
        <v>0.319669073197692</v>
      </c>
      <c r="F52">
        <f t="shared" si="1"/>
        <v>0.36279348554329599</v>
      </c>
      <c r="G52">
        <f t="shared" si="2"/>
        <v>6.5396369471715796E-3</v>
      </c>
      <c r="H52">
        <f t="shared" si="3"/>
        <v>6.7286953209654596E-2</v>
      </c>
      <c r="I52">
        <f t="shared" si="4"/>
        <v>0.99771210968728996</v>
      </c>
      <c r="J52">
        <f t="shared" si="5"/>
        <v>0.32790430582672497</v>
      </c>
      <c r="K52">
        <f t="shared" si="6"/>
        <v>0.30913513584267371</v>
      </c>
    </row>
    <row r="53" spans="3:11">
      <c r="C53">
        <v>4</v>
      </c>
      <c r="D53" s="2">
        <v>10.140167147113299</v>
      </c>
      <c r="E53" s="2">
        <v>0.29066634426059601</v>
      </c>
      <c r="F53">
        <f t="shared" si="1"/>
        <v>0.36279348554329599</v>
      </c>
      <c r="G53">
        <f t="shared" si="2"/>
        <v>6.5396369471715796E-3</v>
      </c>
      <c r="H53">
        <f t="shared" si="3"/>
        <v>6.7286953209654596E-2</v>
      </c>
      <c r="I53">
        <f t="shared" si="4"/>
        <v>0.99771210968728996</v>
      </c>
      <c r="J53">
        <f t="shared" si="5"/>
        <v>0.32790430582672497</v>
      </c>
      <c r="K53">
        <f t="shared" si="6"/>
        <v>0.30689420610791002</v>
      </c>
    </row>
    <row r="54" spans="3:11">
      <c r="C54">
        <v>4</v>
      </c>
      <c r="D54" s="2">
        <v>48.267027948684898</v>
      </c>
      <c r="E54" s="2">
        <v>0.254748005112439</v>
      </c>
      <c r="F54">
        <f t="shared" si="1"/>
        <v>0.36279348554329599</v>
      </c>
      <c r="G54">
        <f t="shared" si="2"/>
        <v>6.5396369471715796E-3</v>
      </c>
      <c r="H54">
        <f t="shared" si="3"/>
        <v>6.7286953209654596E-2</v>
      </c>
      <c r="I54">
        <f t="shared" si="4"/>
        <v>0.99771210968728996</v>
      </c>
      <c r="J54">
        <f t="shared" si="5"/>
        <v>0.32790430582672497</v>
      </c>
      <c r="K54">
        <f t="shared" si="6"/>
        <v>0.22839870363442377</v>
      </c>
    </row>
    <row r="55" spans="3:11">
      <c r="C55">
        <v>4</v>
      </c>
      <c r="D55" s="2">
        <v>52.688702418461297</v>
      </c>
      <c r="E55" s="2">
        <v>0.225752184876852</v>
      </c>
      <c r="F55">
        <f t="shared" si="1"/>
        <v>0.36279348554329599</v>
      </c>
      <c r="G55">
        <f t="shared" si="2"/>
        <v>6.5396369471715796E-3</v>
      </c>
      <c r="H55">
        <f t="shared" si="3"/>
        <v>6.7286953209654596E-2</v>
      </c>
      <c r="I55">
        <f t="shared" si="4"/>
        <v>0.99771210968728996</v>
      </c>
      <c r="J55">
        <f t="shared" si="5"/>
        <v>0.32790430582672497</v>
      </c>
      <c r="K55">
        <f t="shared" si="6"/>
        <v>0.2235421095846204</v>
      </c>
    </row>
    <row r="56" spans="3:11">
      <c r="C56">
        <v>4</v>
      </c>
      <c r="D56" s="2">
        <v>103.347746704516</v>
      </c>
      <c r="E56" s="2">
        <v>0.214504818819302</v>
      </c>
      <c r="F56">
        <f t="shared" si="1"/>
        <v>0.36279348554329599</v>
      </c>
      <c r="G56">
        <f t="shared" si="2"/>
        <v>6.5396369471715796E-3</v>
      </c>
      <c r="H56">
        <f t="shared" si="3"/>
        <v>6.7286953209654596E-2</v>
      </c>
      <c r="I56">
        <f t="shared" si="4"/>
        <v>0.99771210968728996</v>
      </c>
      <c r="J56">
        <f t="shared" si="5"/>
        <v>0.32790430582672497</v>
      </c>
      <c r="K56">
        <f t="shared" si="6"/>
        <v>0.18725985257782066</v>
      </c>
    </row>
    <row r="57" spans="3:11">
      <c r="C57">
        <v>4</v>
      </c>
      <c r="D57" s="2">
        <v>50.900918702588399</v>
      </c>
      <c r="E57" s="2">
        <v>0.20087395074095801</v>
      </c>
      <c r="F57">
        <f t="shared" si="1"/>
        <v>0.36279348554329599</v>
      </c>
      <c r="G57">
        <f t="shared" si="2"/>
        <v>6.5396369471715796E-3</v>
      </c>
      <c r="H57">
        <f t="shared" si="3"/>
        <v>6.7286953209654596E-2</v>
      </c>
      <c r="I57">
        <f t="shared" si="4"/>
        <v>0.99771210968728996</v>
      </c>
      <c r="J57">
        <f t="shared" si="5"/>
        <v>0.32790430582672497</v>
      </c>
      <c r="K57">
        <f t="shared" si="6"/>
        <v>0.22545347672722296</v>
      </c>
    </row>
    <row r="58" spans="3:11">
      <c r="C58">
        <v>4</v>
      </c>
      <c r="D58" s="2">
        <v>106.19764637154201</v>
      </c>
      <c r="E58" s="2">
        <v>0.19171301253929299</v>
      </c>
      <c r="F58">
        <f t="shared" si="1"/>
        <v>0.36279348554329599</v>
      </c>
      <c r="G58">
        <f t="shared" si="2"/>
        <v>6.5396369471715796E-3</v>
      </c>
      <c r="H58">
        <f t="shared" si="3"/>
        <v>6.7286953209654596E-2</v>
      </c>
      <c r="I58">
        <f t="shared" si="4"/>
        <v>0.99771210968728996</v>
      </c>
      <c r="J58">
        <f t="shared" si="5"/>
        <v>0.32790430582672497</v>
      </c>
      <c r="K58">
        <f t="shared" si="6"/>
        <v>0.18585761639395793</v>
      </c>
    </row>
    <row r="59" spans="3:11">
      <c r="C59">
        <v>4</v>
      </c>
      <c r="D59" s="2">
        <v>195.68034424055901</v>
      </c>
      <c r="E59" s="2">
        <v>0.17319769249369499</v>
      </c>
      <c r="F59">
        <f t="shared" si="1"/>
        <v>0.36279348554329599</v>
      </c>
      <c r="G59">
        <f t="shared" si="2"/>
        <v>6.5396369471715796E-3</v>
      </c>
      <c r="H59">
        <f t="shared" si="3"/>
        <v>6.7286953209654596E-2</v>
      </c>
      <c r="I59">
        <f t="shared" si="4"/>
        <v>0.99771210968728996</v>
      </c>
      <c r="J59">
        <f t="shared" si="5"/>
        <v>0.32790430582672497</v>
      </c>
      <c r="K59">
        <f t="shared" si="6"/>
        <v>0.156174798006287</v>
      </c>
    </row>
    <row r="60" spans="3:11">
      <c r="C60">
        <v>4</v>
      </c>
      <c r="D60" s="2">
        <v>96.361316662414694</v>
      </c>
      <c r="E60" s="2">
        <v>0.158530519188918</v>
      </c>
      <c r="F60">
        <f t="shared" si="1"/>
        <v>0.36279348554329599</v>
      </c>
      <c r="G60">
        <f t="shared" si="2"/>
        <v>6.5396369471715796E-3</v>
      </c>
      <c r="H60">
        <f t="shared" si="3"/>
        <v>6.7286953209654596E-2</v>
      </c>
      <c r="I60">
        <f t="shared" si="4"/>
        <v>0.99771210968728996</v>
      </c>
      <c r="J60">
        <f t="shared" si="5"/>
        <v>0.32790430582672497</v>
      </c>
      <c r="K60">
        <f t="shared" si="6"/>
        <v>0.19089574150897243</v>
      </c>
    </row>
    <row r="61" spans="3:11">
      <c r="C61">
        <v>4</v>
      </c>
      <c r="D61" s="2">
        <v>183.150034759205</v>
      </c>
      <c r="E61" s="2">
        <v>0.14209471829769499</v>
      </c>
      <c r="F61">
        <f t="shared" si="1"/>
        <v>0.36279348554329599</v>
      </c>
      <c r="G61">
        <f t="shared" si="2"/>
        <v>6.5396369471715796E-3</v>
      </c>
      <c r="H61">
        <f t="shared" si="3"/>
        <v>6.7286953209654596E-2</v>
      </c>
      <c r="I61">
        <f t="shared" si="4"/>
        <v>0.99771210968728996</v>
      </c>
      <c r="J61">
        <f t="shared" si="5"/>
        <v>0.32790430582672497</v>
      </c>
      <c r="K61">
        <f t="shared" si="6"/>
        <v>0.15920760409664719</v>
      </c>
    </row>
    <row r="62" spans="3:11">
      <c r="C62">
        <v>4</v>
      </c>
      <c r="D62" s="2">
        <v>393.52957270609301</v>
      </c>
      <c r="E62" s="2">
        <v>0.124650246986078</v>
      </c>
      <c r="F62">
        <f t="shared" si="1"/>
        <v>0.36279348554329599</v>
      </c>
      <c r="G62">
        <f t="shared" si="2"/>
        <v>6.5396369471715796E-3</v>
      </c>
      <c r="H62">
        <f t="shared" si="3"/>
        <v>6.7286953209654596E-2</v>
      </c>
      <c r="I62">
        <f t="shared" si="4"/>
        <v>0.99771210968728996</v>
      </c>
      <c r="J62">
        <f t="shared" si="5"/>
        <v>0.32790430582672497</v>
      </c>
      <c r="K62">
        <f t="shared" si="6"/>
        <v>0.12702418513983829</v>
      </c>
    </row>
    <row r="63" spans="3:11">
      <c r="C63">
        <v>4</v>
      </c>
      <c r="D63" s="2">
        <v>1014.66215400995</v>
      </c>
      <c r="E63" s="2">
        <v>9.4811565166326994E-2</v>
      </c>
      <c r="F63">
        <f t="shared" si="1"/>
        <v>0.36279348554329599</v>
      </c>
      <c r="G63">
        <f t="shared" si="2"/>
        <v>6.5396369471715796E-3</v>
      </c>
      <c r="H63">
        <f t="shared" si="3"/>
        <v>6.7286953209654596E-2</v>
      </c>
      <c r="I63">
        <f t="shared" si="4"/>
        <v>0.99771210968728996</v>
      </c>
      <c r="J63">
        <f t="shared" si="5"/>
        <v>0.32790430582672497</v>
      </c>
      <c r="K63">
        <f t="shared" si="6"/>
        <v>9.5579757595894432E-2</v>
      </c>
    </row>
    <row r="64" spans="3:11">
      <c r="C64">
        <v>4</v>
      </c>
      <c r="D64" s="2">
        <v>7880.9167234749402</v>
      </c>
      <c r="E64" s="2">
        <v>4.8640712977995798E-2</v>
      </c>
      <c r="F64">
        <f t="shared" si="1"/>
        <v>0.36279348554329599</v>
      </c>
      <c r="G64">
        <f t="shared" si="2"/>
        <v>6.5396369471715796E-3</v>
      </c>
      <c r="H64">
        <f t="shared" si="3"/>
        <v>6.7286953209654596E-2</v>
      </c>
      <c r="I64">
        <f t="shared" si="4"/>
        <v>0.99771210968728996</v>
      </c>
      <c r="J64">
        <f t="shared" si="5"/>
        <v>0.32790430582672497</v>
      </c>
      <c r="K64">
        <f t="shared" si="6"/>
        <v>5.2264621761990926E-2</v>
      </c>
    </row>
    <row r="65" spans="3:11">
      <c r="C65">
        <v>4</v>
      </c>
      <c r="D65" s="2">
        <v>35425.081414590801</v>
      </c>
      <c r="E65" s="2">
        <v>3.9652492314069497E-2</v>
      </c>
      <c r="F65">
        <f t="shared" si="1"/>
        <v>0.36279348554329599</v>
      </c>
      <c r="G65">
        <f t="shared" si="2"/>
        <v>6.5396369471715796E-3</v>
      </c>
      <c r="H65">
        <f t="shared" si="3"/>
        <v>6.7286953209654596E-2</v>
      </c>
      <c r="I65">
        <f t="shared" si="4"/>
        <v>0.99771210968728996</v>
      </c>
      <c r="J65">
        <f t="shared" si="5"/>
        <v>0.32790430582672497</v>
      </c>
      <c r="K65">
        <f t="shared" si="6"/>
        <v>3.4517870891645409E-2</v>
      </c>
    </row>
    <row r="66" spans="3:11">
      <c r="C66">
        <v>4</v>
      </c>
      <c r="D66" s="2">
        <v>83580.389456748293</v>
      </c>
      <c r="E66" s="2">
        <v>3.15554941448754E-2</v>
      </c>
      <c r="F66">
        <f t="shared" si="1"/>
        <v>0.36279348554329599</v>
      </c>
      <c r="G66">
        <f t="shared" si="2"/>
        <v>6.5396369471715796E-3</v>
      </c>
      <c r="H66">
        <f t="shared" si="3"/>
        <v>6.7286953209654596E-2</v>
      </c>
      <c r="I66">
        <f t="shared" si="4"/>
        <v>0.99771210968728996</v>
      </c>
      <c r="J66">
        <f t="shared" si="5"/>
        <v>0.32790430582672497</v>
      </c>
      <c r="K66">
        <f t="shared" si="6"/>
        <v>2.7669386215554974E-2</v>
      </c>
    </row>
    <row r="67" spans="3:11">
      <c r="C67">
        <v>4</v>
      </c>
      <c r="D67" s="2">
        <v>149658.379977287</v>
      </c>
      <c r="E67" s="2">
        <v>2.6505233341393399E-2</v>
      </c>
      <c r="F67">
        <f t="shared" si="1"/>
        <v>0.36279348554329599</v>
      </c>
      <c r="G67">
        <f t="shared" si="2"/>
        <v>6.5396369471715796E-3</v>
      </c>
      <c r="H67">
        <f t="shared" si="3"/>
        <v>6.7286953209654596E-2</v>
      </c>
      <c r="I67">
        <f t="shared" si="4"/>
        <v>0.99771210968728996</v>
      </c>
      <c r="J67">
        <f t="shared" si="5"/>
        <v>0.32790430582672497</v>
      </c>
      <c r="K67">
        <f t="shared" si="6"/>
        <v>2.4003360012098369E-2</v>
      </c>
    </row>
    <row r="68" spans="3:11">
      <c r="C68">
        <v>4</v>
      </c>
      <c r="D68" s="2">
        <v>293458.28466725699</v>
      </c>
      <c r="E68" s="2">
        <v>1.31852568309786E-2</v>
      </c>
      <c r="F68">
        <f t="shared" ref="F68:F131" si="8">VLOOKUP(C68,$N$3:$S$17,3,FALSE)</f>
        <v>0.36279348554329599</v>
      </c>
      <c r="G68">
        <f t="shared" ref="G68:G131" si="9">VLOOKUP(C68,$N$3:$S$17,4,FALSE)</f>
        <v>6.5396369471715796E-3</v>
      </c>
      <c r="H68">
        <f t="shared" ref="H68:H131" si="10">VLOOKUP(C68,$N$3:$S$17,5,FALSE)</f>
        <v>6.7286953209654596E-2</v>
      </c>
      <c r="I68">
        <f t="shared" ref="I68:I131" si="11">VLOOKUP(C68,$N$3:$S$17,6,FALSE)</f>
        <v>0.99771210968728996</v>
      </c>
      <c r="J68">
        <f t="shared" ref="J68:J131" si="12">VLOOKUP(C68,$N$3:$T$17,7,FALSE)</f>
        <v>0.32790430582672497</v>
      </c>
      <c r="K68">
        <f t="shared" ref="K68:K105" si="13">G68+(F68-G68)/((1+(H68*D68)^I68)^J68)</f>
        <v>2.0550639489942461E-2</v>
      </c>
    </row>
    <row r="69" spans="3:11">
      <c r="C69">
        <v>5</v>
      </c>
      <c r="D69" s="6">
        <v>180</v>
      </c>
      <c r="E69" s="2">
        <v>0.25700000000000001</v>
      </c>
      <c r="F69">
        <f t="shared" si="8"/>
        <v>0.24695039071019501</v>
      </c>
      <c r="G69">
        <f t="shared" si="9"/>
        <v>4.4966470411541899E-2</v>
      </c>
      <c r="H69">
        <f t="shared" si="10"/>
        <v>5.0034316108535902E-4</v>
      </c>
      <c r="I69">
        <f t="shared" si="11"/>
        <v>3.7158227540493902</v>
      </c>
      <c r="J69">
        <f t="shared" si="12"/>
        <v>0.171972122463351</v>
      </c>
      <c r="K69">
        <f t="shared" si="13"/>
        <v>0.24694586174098751</v>
      </c>
    </row>
    <row r="70" spans="3:11">
      <c r="C70">
        <v>5</v>
      </c>
      <c r="D70" s="2">
        <v>300</v>
      </c>
      <c r="E70" s="2">
        <v>0.247</v>
      </c>
      <c r="F70">
        <f t="shared" si="8"/>
        <v>0.24695039071019501</v>
      </c>
      <c r="G70">
        <f t="shared" si="9"/>
        <v>4.4966470411541899E-2</v>
      </c>
      <c r="H70">
        <f t="shared" si="10"/>
        <v>5.0034316108535902E-4</v>
      </c>
      <c r="I70">
        <f t="shared" si="11"/>
        <v>3.7158227540493902</v>
      </c>
      <c r="J70">
        <f t="shared" si="12"/>
        <v>0.171972122463351</v>
      </c>
      <c r="K70">
        <f t="shared" si="13"/>
        <v>0.24692017993892981</v>
      </c>
    </row>
    <row r="71" spans="3:11">
      <c r="C71">
        <v>5</v>
      </c>
      <c r="D71" s="2">
        <v>320</v>
      </c>
      <c r="E71" s="2">
        <v>0.23800000000000002</v>
      </c>
      <c r="F71">
        <f t="shared" si="8"/>
        <v>0.24695039071019501</v>
      </c>
      <c r="G71">
        <f t="shared" si="9"/>
        <v>4.4966470411541899E-2</v>
      </c>
      <c r="H71">
        <f t="shared" si="10"/>
        <v>5.0034316108535902E-4</v>
      </c>
      <c r="I71">
        <f t="shared" si="11"/>
        <v>3.7158227540493902</v>
      </c>
      <c r="J71">
        <f t="shared" si="12"/>
        <v>0.171972122463351</v>
      </c>
      <c r="K71">
        <f t="shared" si="13"/>
        <v>0.2469119977484239</v>
      </c>
    </row>
    <row r="72" spans="3:11">
      <c r="C72">
        <v>5</v>
      </c>
      <c r="D72" s="6">
        <v>570</v>
      </c>
      <c r="E72" s="2">
        <v>0.248</v>
      </c>
      <c r="F72">
        <f t="shared" si="8"/>
        <v>0.24695039071019501</v>
      </c>
      <c r="G72">
        <f t="shared" si="9"/>
        <v>4.4966470411541899E-2</v>
      </c>
      <c r="H72">
        <f t="shared" si="10"/>
        <v>5.0034316108535902E-4</v>
      </c>
      <c r="I72">
        <f t="shared" si="11"/>
        <v>3.7158227540493902</v>
      </c>
      <c r="J72">
        <f t="shared" si="12"/>
        <v>0.171972122463351</v>
      </c>
      <c r="K72">
        <f t="shared" si="13"/>
        <v>0.24662396294402053</v>
      </c>
    </row>
    <row r="73" spans="3:11">
      <c r="C73">
        <v>5</v>
      </c>
      <c r="D73" s="2">
        <v>1440</v>
      </c>
      <c r="E73" s="2">
        <v>0.23499999999999999</v>
      </c>
      <c r="F73">
        <f t="shared" si="8"/>
        <v>0.24695039071019501</v>
      </c>
      <c r="G73">
        <f t="shared" si="9"/>
        <v>4.4966470411541899E-2</v>
      </c>
      <c r="H73">
        <f t="shared" si="10"/>
        <v>5.0034316108535902E-4</v>
      </c>
      <c r="I73">
        <f t="shared" si="11"/>
        <v>3.7158227540493902</v>
      </c>
      <c r="J73">
        <f t="shared" si="12"/>
        <v>0.171972122463351</v>
      </c>
      <c r="K73">
        <f t="shared" si="13"/>
        <v>0.23814733923284123</v>
      </c>
    </row>
    <row r="74" spans="3:11">
      <c r="C74">
        <v>5</v>
      </c>
      <c r="D74" s="6">
        <v>2230</v>
      </c>
      <c r="E74" s="2">
        <v>0.20800000000000002</v>
      </c>
      <c r="F74">
        <f t="shared" si="8"/>
        <v>0.24695039071019501</v>
      </c>
      <c r="G74">
        <f t="shared" si="9"/>
        <v>4.4966470411541899E-2</v>
      </c>
      <c r="H74">
        <f t="shared" si="10"/>
        <v>5.0034316108535902E-4</v>
      </c>
      <c r="I74">
        <f t="shared" si="11"/>
        <v>3.7158227540493902</v>
      </c>
      <c r="J74">
        <f t="shared" si="12"/>
        <v>0.171972122463351</v>
      </c>
      <c r="K74">
        <f t="shared" si="13"/>
        <v>0.21747553674451445</v>
      </c>
    </row>
    <row r="75" spans="3:11">
      <c r="C75">
        <v>5</v>
      </c>
      <c r="D75" s="2">
        <v>2380</v>
      </c>
      <c r="E75" s="2">
        <v>0.21600000000000003</v>
      </c>
      <c r="F75">
        <f t="shared" si="8"/>
        <v>0.24695039071019501</v>
      </c>
      <c r="G75">
        <f t="shared" si="9"/>
        <v>4.4966470411541899E-2</v>
      </c>
      <c r="H75">
        <f t="shared" si="10"/>
        <v>5.0034316108535902E-4</v>
      </c>
      <c r="I75">
        <f t="shared" si="11"/>
        <v>3.7158227540493902</v>
      </c>
      <c r="J75">
        <f t="shared" si="12"/>
        <v>0.171972122463351</v>
      </c>
      <c r="K75">
        <f t="shared" si="13"/>
        <v>0.21302114796753385</v>
      </c>
    </row>
    <row r="76" spans="3:11">
      <c r="C76">
        <v>5</v>
      </c>
      <c r="D76" s="2">
        <v>3140</v>
      </c>
      <c r="E76" s="2">
        <v>0.20899999999999999</v>
      </c>
      <c r="F76">
        <f t="shared" si="8"/>
        <v>0.24695039071019501</v>
      </c>
      <c r="G76">
        <f t="shared" si="9"/>
        <v>4.4966470411541899E-2</v>
      </c>
      <c r="H76">
        <f t="shared" si="10"/>
        <v>5.0034316108535902E-4</v>
      </c>
      <c r="I76">
        <f t="shared" si="11"/>
        <v>3.7158227540493902</v>
      </c>
      <c r="J76">
        <f t="shared" si="12"/>
        <v>0.171972122463351</v>
      </c>
      <c r="K76">
        <f t="shared" si="13"/>
        <v>0.19191434194247742</v>
      </c>
    </row>
    <row r="77" spans="3:11">
      <c r="C77">
        <v>5</v>
      </c>
      <c r="D77" s="2">
        <v>3560</v>
      </c>
      <c r="E77" s="2">
        <v>0.19500000000000001</v>
      </c>
      <c r="F77">
        <f t="shared" si="8"/>
        <v>0.24695039071019501</v>
      </c>
      <c r="G77">
        <f t="shared" si="9"/>
        <v>4.4966470411541899E-2</v>
      </c>
      <c r="H77">
        <f t="shared" si="10"/>
        <v>5.0034316108535902E-4</v>
      </c>
      <c r="I77">
        <f t="shared" si="11"/>
        <v>3.7158227540493902</v>
      </c>
      <c r="J77">
        <f t="shared" si="12"/>
        <v>0.171972122463351</v>
      </c>
      <c r="K77">
        <f t="shared" si="13"/>
        <v>0.18200297804789037</v>
      </c>
    </row>
    <row r="78" spans="3:11">
      <c r="C78">
        <v>5</v>
      </c>
      <c r="D78" s="2">
        <v>3800</v>
      </c>
      <c r="E78" s="2">
        <v>0.17100000000000001</v>
      </c>
      <c r="F78">
        <f t="shared" si="8"/>
        <v>0.24695039071019501</v>
      </c>
      <c r="G78">
        <f t="shared" si="9"/>
        <v>4.4966470411541899E-2</v>
      </c>
      <c r="H78">
        <f t="shared" si="10"/>
        <v>5.0034316108535902E-4</v>
      </c>
      <c r="I78">
        <f t="shared" si="11"/>
        <v>3.7158227540493902</v>
      </c>
      <c r="J78">
        <f t="shared" si="12"/>
        <v>0.171972122463351</v>
      </c>
      <c r="K78">
        <f t="shared" si="13"/>
        <v>0.17692414823722236</v>
      </c>
    </row>
    <row r="79" spans="3:11">
      <c r="C79">
        <v>5</v>
      </c>
      <c r="D79" s="2">
        <v>4350</v>
      </c>
      <c r="E79" s="2">
        <v>0.153</v>
      </c>
      <c r="F79">
        <f t="shared" si="8"/>
        <v>0.24695039071019501</v>
      </c>
      <c r="G79">
        <f t="shared" si="9"/>
        <v>4.4966470411541899E-2</v>
      </c>
      <c r="H79">
        <f t="shared" si="10"/>
        <v>5.0034316108535902E-4</v>
      </c>
      <c r="I79">
        <f t="shared" si="11"/>
        <v>3.7158227540493902</v>
      </c>
      <c r="J79">
        <f t="shared" si="12"/>
        <v>0.171972122463351</v>
      </c>
      <c r="K79">
        <f t="shared" si="13"/>
        <v>0.1667093951970384</v>
      </c>
    </row>
    <row r="80" spans="3:11">
      <c r="C80">
        <v>5</v>
      </c>
      <c r="D80" s="6">
        <v>4680</v>
      </c>
      <c r="E80" s="2">
        <v>0.151</v>
      </c>
      <c r="F80">
        <f t="shared" si="8"/>
        <v>0.24695039071019501</v>
      </c>
      <c r="G80">
        <f t="shared" si="9"/>
        <v>4.4966470411541899E-2</v>
      </c>
      <c r="H80">
        <f t="shared" si="10"/>
        <v>5.0034316108535902E-4</v>
      </c>
      <c r="I80">
        <f t="shared" si="11"/>
        <v>3.7158227540493902</v>
      </c>
      <c r="J80">
        <f t="shared" si="12"/>
        <v>0.171972122463351</v>
      </c>
      <c r="K80">
        <f t="shared" si="13"/>
        <v>0.16140382230540334</v>
      </c>
    </row>
    <row r="81" spans="3:11">
      <c r="C81">
        <v>5</v>
      </c>
      <c r="D81" s="2">
        <v>4820</v>
      </c>
      <c r="E81" s="2">
        <v>0.14499999999999999</v>
      </c>
      <c r="F81">
        <f t="shared" si="8"/>
        <v>0.24695039071019501</v>
      </c>
      <c r="G81">
        <f t="shared" si="9"/>
        <v>4.4966470411541899E-2</v>
      </c>
      <c r="H81">
        <f t="shared" si="10"/>
        <v>5.0034316108535902E-4</v>
      </c>
      <c r="I81">
        <f t="shared" si="11"/>
        <v>3.7158227540493902</v>
      </c>
      <c r="J81">
        <f t="shared" si="12"/>
        <v>0.171972122463351</v>
      </c>
      <c r="K81">
        <f t="shared" si="13"/>
        <v>0.15931423231228239</v>
      </c>
    </row>
    <row r="82" spans="3:11">
      <c r="C82">
        <v>5</v>
      </c>
      <c r="D82" s="2">
        <v>4930</v>
      </c>
      <c r="E82" s="2">
        <v>0.20100000000000001</v>
      </c>
      <c r="F82">
        <f t="shared" si="8"/>
        <v>0.24695039071019501</v>
      </c>
      <c r="G82">
        <f t="shared" si="9"/>
        <v>4.4966470411541899E-2</v>
      </c>
      <c r="H82">
        <f t="shared" si="10"/>
        <v>5.0034316108535902E-4</v>
      </c>
      <c r="I82">
        <f t="shared" si="11"/>
        <v>3.7158227540493902</v>
      </c>
      <c r="J82">
        <f t="shared" si="12"/>
        <v>0.171972122463351</v>
      </c>
      <c r="K82">
        <f t="shared" si="13"/>
        <v>0.15773434785368429</v>
      </c>
    </row>
    <row r="83" spans="3:11">
      <c r="C83">
        <v>5</v>
      </c>
      <c r="D83" s="2">
        <v>5420</v>
      </c>
      <c r="E83" s="2">
        <v>0.13500000000000001</v>
      </c>
      <c r="F83">
        <f t="shared" si="8"/>
        <v>0.24695039071019501</v>
      </c>
      <c r="G83">
        <f t="shared" si="9"/>
        <v>4.4966470411541899E-2</v>
      </c>
      <c r="H83">
        <f t="shared" si="10"/>
        <v>5.0034316108535902E-4</v>
      </c>
      <c r="I83">
        <f t="shared" si="11"/>
        <v>3.7158227540493902</v>
      </c>
      <c r="J83">
        <f t="shared" si="12"/>
        <v>0.171972122463351</v>
      </c>
      <c r="K83">
        <f t="shared" si="13"/>
        <v>0.15129255663713423</v>
      </c>
    </row>
    <row r="84" spans="3:11">
      <c r="C84">
        <v>5</v>
      </c>
      <c r="D84" s="2">
        <v>6460</v>
      </c>
      <c r="E84" s="2">
        <v>0.13600000000000001</v>
      </c>
      <c r="F84">
        <f t="shared" si="8"/>
        <v>0.24695039071019501</v>
      </c>
      <c r="G84">
        <f t="shared" si="9"/>
        <v>4.4966470411541899E-2</v>
      </c>
      <c r="H84">
        <f t="shared" si="10"/>
        <v>5.0034316108535902E-4</v>
      </c>
      <c r="I84">
        <f t="shared" si="11"/>
        <v>3.7158227540493902</v>
      </c>
      <c r="J84">
        <f t="shared" si="12"/>
        <v>0.171972122463351</v>
      </c>
      <c r="K84">
        <f t="shared" si="13"/>
        <v>0.14019955519719635</v>
      </c>
    </row>
    <row r="85" spans="3:11">
      <c r="C85">
        <v>5</v>
      </c>
      <c r="D85" s="2">
        <v>6910</v>
      </c>
      <c r="E85" s="2">
        <v>0.13400000000000001</v>
      </c>
      <c r="F85">
        <f t="shared" si="8"/>
        <v>0.24695039071019501</v>
      </c>
      <c r="G85">
        <f t="shared" si="9"/>
        <v>4.4966470411541899E-2</v>
      </c>
      <c r="H85">
        <f t="shared" si="10"/>
        <v>5.0034316108535902E-4</v>
      </c>
      <c r="I85">
        <f t="shared" si="11"/>
        <v>3.7158227540493902</v>
      </c>
      <c r="J85">
        <f t="shared" si="12"/>
        <v>0.171972122463351</v>
      </c>
      <c r="K85">
        <f t="shared" si="13"/>
        <v>0.13623235809845807</v>
      </c>
    </row>
    <row r="86" spans="3:11">
      <c r="C86">
        <v>5</v>
      </c>
      <c r="D86" s="6">
        <v>7350</v>
      </c>
      <c r="E86" s="2">
        <v>0.13</v>
      </c>
      <c r="F86">
        <f t="shared" si="8"/>
        <v>0.24695039071019501</v>
      </c>
      <c r="G86">
        <f t="shared" si="9"/>
        <v>4.4966470411541899E-2</v>
      </c>
      <c r="H86">
        <f t="shared" si="10"/>
        <v>5.0034316108535902E-4</v>
      </c>
      <c r="I86">
        <f t="shared" si="11"/>
        <v>3.7158227540493902</v>
      </c>
      <c r="J86">
        <f t="shared" si="12"/>
        <v>0.171972122463351</v>
      </c>
      <c r="K86">
        <f t="shared" si="13"/>
        <v>0.13273280057183076</v>
      </c>
    </row>
    <row r="87" spans="3:11">
      <c r="C87">
        <v>5</v>
      </c>
      <c r="D87" s="6">
        <v>8029.9999999999991</v>
      </c>
      <c r="E87" s="2">
        <v>0.11900000000000001</v>
      </c>
      <c r="F87">
        <f t="shared" si="8"/>
        <v>0.24695039071019501</v>
      </c>
      <c r="G87">
        <f t="shared" si="9"/>
        <v>4.4966470411541899E-2</v>
      </c>
      <c r="H87">
        <f t="shared" si="10"/>
        <v>5.0034316108535902E-4</v>
      </c>
      <c r="I87">
        <f t="shared" si="11"/>
        <v>3.7158227540493902</v>
      </c>
      <c r="J87">
        <f t="shared" si="12"/>
        <v>0.171972122463351</v>
      </c>
      <c r="K87">
        <f t="shared" si="13"/>
        <v>0.12793935081659372</v>
      </c>
    </row>
    <row r="88" spans="3:11">
      <c r="C88">
        <v>5</v>
      </c>
      <c r="D88" s="6">
        <v>10110</v>
      </c>
      <c r="E88" s="2">
        <v>0.113</v>
      </c>
      <c r="F88">
        <f t="shared" si="8"/>
        <v>0.24695039071019501</v>
      </c>
      <c r="G88">
        <f t="shared" si="9"/>
        <v>4.4966470411541899E-2</v>
      </c>
      <c r="H88">
        <f t="shared" si="10"/>
        <v>5.0034316108535902E-4</v>
      </c>
      <c r="I88">
        <f t="shared" si="11"/>
        <v>3.7158227540493902</v>
      </c>
      <c r="J88">
        <f t="shared" si="12"/>
        <v>0.171972122463351</v>
      </c>
      <c r="K88">
        <f t="shared" si="13"/>
        <v>0.11662293246496236</v>
      </c>
    </row>
    <row r="89" spans="3:11">
      <c r="C89">
        <v>5</v>
      </c>
      <c r="D89" s="6">
        <v>16000</v>
      </c>
      <c r="E89" s="2">
        <v>0.1</v>
      </c>
      <c r="F89">
        <f t="shared" si="8"/>
        <v>0.24695039071019501</v>
      </c>
      <c r="G89">
        <f t="shared" si="9"/>
        <v>4.4966470411541899E-2</v>
      </c>
      <c r="H89">
        <f t="shared" si="10"/>
        <v>5.0034316108535902E-4</v>
      </c>
      <c r="I89">
        <f t="shared" si="11"/>
        <v>3.7158227540493902</v>
      </c>
      <c r="J89">
        <f t="shared" si="12"/>
        <v>0.171972122463351</v>
      </c>
      <c r="K89">
        <f t="shared" si="13"/>
        <v>9.8423259525811435E-2</v>
      </c>
    </row>
    <row r="90" spans="3:11">
      <c r="C90">
        <v>5</v>
      </c>
      <c r="D90" s="2">
        <v>18030</v>
      </c>
      <c r="E90" s="2">
        <v>9.5000000000000001E-2</v>
      </c>
      <c r="F90">
        <f t="shared" si="8"/>
        <v>0.24695039071019501</v>
      </c>
      <c r="G90">
        <f t="shared" si="9"/>
        <v>4.4966470411541899E-2</v>
      </c>
      <c r="H90">
        <f t="shared" si="10"/>
        <v>5.0034316108535902E-4</v>
      </c>
      <c r="I90">
        <f t="shared" si="11"/>
        <v>3.7158227540493902</v>
      </c>
      <c r="J90">
        <f t="shared" si="12"/>
        <v>0.171972122463351</v>
      </c>
      <c r="K90">
        <f t="shared" si="13"/>
        <v>9.449610295690028E-2</v>
      </c>
    </row>
    <row r="91" spans="3:11">
      <c r="C91">
        <v>5</v>
      </c>
      <c r="D91" s="2">
        <v>21600</v>
      </c>
      <c r="E91" s="2">
        <v>8.6999999999999994E-2</v>
      </c>
      <c r="F91">
        <f t="shared" si="8"/>
        <v>0.24695039071019501</v>
      </c>
      <c r="G91">
        <f t="shared" si="9"/>
        <v>4.4966470411541899E-2</v>
      </c>
      <c r="H91">
        <f t="shared" si="10"/>
        <v>5.0034316108535902E-4</v>
      </c>
      <c r="I91">
        <f t="shared" si="11"/>
        <v>3.7158227540493902</v>
      </c>
      <c r="J91">
        <f t="shared" si="12"/>
        <v>0.171972122463351</v>
      </c>
      <c r="K91">
        <f t="shared" si="13"/>
        <v>8.9097018536971467E-2</v>
      </c>
    </row>
    <row r="92" spans="3:11">
      <c r="C92">
        <v>5</v>
      </c>
      <c r="D92" s="6">
        <v>23300</v>
      </c>
      <c r="E92" s="2">
        <v>9.6000000000000002E-2</v>
      </c>
      <c r="F92">
        <f t="shared" si="8"/>
        <v>0.24695039071019501</v>
      </c>
      <c r="G92">
        <f t="shared" si="9"/>
        <v>4.4966470411541899E-2</v>
      </c>
      <c r="H92">
        <f t="shared" si="10"/>
        <v>5.0034316108535902E-4</v>
      </c>
      <c r="I92">
        <f t="shared" si="11"/>
        <v>3.7158227540493902</v>
      </c>
      <c r="J92">
        <f t="shared" si="12"/>
        <v>0.171972122463351</v>
      </c>
      <c r="K92">
        <f t="shared" si="13"/>
        <v>8.7011715351859378E-2</v>
      </c>
    </row>
    <row r="93" spans="3:11">
      <c r="C93">
        <v>5</v>
      </c>
      <c r="D93" s="6">
        <v>32100</v>
      </c>
      <c r="E93" s="2">
        <v>0.09</v>
      </c>
      <c r="F93">
        <f t="shared" si="8"/>
        <v>0.24695039071019501</v>
      </c>
      <c r="G93">
        <f t="shared" si="9"/>
        <v>4.4966470411541899E-2</v>
      </c>
      <c r="H93">
        <f t="shared" si="10"/>
        <v>5.0034316108535902E-4</v>
      </c>
      <c r="I93">
        <f t="shared" si="11"/>
        <v>3.7158227540493902</v>
      </c>
      <c r="J93">
        <f t="shared" si="12"/>
        <v>0.171972122463351</v>
      </c>
      <c r="K93">
        <f t="shared" si="13"/>
        <v>7.9227764675800449E-2</v>
      </c>
    </row>
    <row r="94" spans="3:11">
      <c r="C94">
        <v>5</v>
      </c>
      <c r="D94" s="2">
        <v>33700</v>
      </c>
      <c r="E94" s="2">
        <v>8.3000000000000004E-2</v>
      </c>
      <c r="F94">
        <f t="shared" si="8"/>
        <v>0.24695039071019501</v>
      </c>
      <c r="G94">
        <f t="shared" si="9"/>
        <v>4.4966470411541899E-2</v>
      </c>
      <c r="H94">
        <f t="shared" si="10"/>
        <v>5.0034316108535902E-4</v>
      </c>
      <c r="I94">
        <f t="shared" si="11"/>
        <v>3.7158227540493902</v>
      </c>
      <c r="J94">
        <f t="shared" si="12"/>
        <v>0.171972122463351</v>
      </c>
      <c r="K94">
        <f t="shared" si="13"/>
        <v>7.8179233212091997E-2</v>
      </c>
    </row>
    <row r="95" spans="3:11">
      <c r="C95">
        <v>5</v>
      </c>
      <c r="D95" s="2">
        <v>42500</v>
      </c>
      <c r="E95" s="2">
        <v>9.3000000000000013E-2</v>
      </c>
      <c r="F95">
        <f t="shared" si="8"/>
        <v>0.24695039071019501</v>
      </c>
      <c r="G95">
        <f t="shared" si="9"/>
        <v>4.4966470411541899E-2</v>
      </c>
      <c r="H95">
        <f t="shared" si="10"/>
        <v>5.0034316108535902E-4</v>
      </c>
      <c r="I95">
        <f t="shared" si="11"/>
        <v>3.7158227540493902</v>
      </c>
      <c r="J95">
        <f t="shared" si="12"/>
        <v>0.171972122463351</v>
      </c>
      <c r="K95">
        <f t="shared" si="13"/>
        <v>7.3602932999779686E-2</v>
      </c>
    </row>
    <row r="96" spans="3:11">
      <c r="C96">
        <v>5</v>
      </c>
      <c r="D96" s="2">
        <v>42700</v>
      </c>
      <c r="E96" s="2">
        <v>7.5999999999999998E-2</v>
      </c>
      <c r="F96">
        <f t="shared" si="8"/>
        <v>0.24695039071019501</v>
      </c>
      <c r="G96">
        <f t="shared" si="9"/>
        <v>4.4966470411541899E-2</v>
      </c>
      <c r="H96">
        <f t="shared" si="10"/>
        <v>5.0034316108535902E-4</v>
      </c>
      <c r="I96">
        <f t="shared" si="11"/>
        <v>3.7158227540493902</v>
      </c>
      <c r="J96">
        <f t="shared" si="12"/>
        <v>0.171972122463351</v>
      </c>
      <c r="K96">
        <f t="shared" si="13"/>
        <v>7.351715077720089E-2</v>
      </c>
    </row>
    <row r="97" spans="3:20">
      <c r="C97">
        <v>5</v>
      </c>
      <c r="D97" s="2">
        <v>44600</v>
      </c>
      <c r="E97" s="2">
        <v>7.2000000000000008E-2</v>
      </c>
      <c r="F97">
        <f t="shared" si="8"/>
        <v>0.24695039071019501</v>
      </c>
      <c r="G97">
        <f t="shared" si="9"/>
        <v>4.4966470411541899E-2</v>
      </c>
      <c r="H97">
        <f t="shared" si="10"/>
        <v>5.0034316108535902E-4</v>
      </c>
      <c r="I97">
        <f t="shared" si="11"/>
        <v>3.7158227540493902</v>
      </c>
      <c r="J97">
        <f t="shared" si="12"/>
        <v>0.171972122463351</v>
      </c>
      <c r="K97">
        <f t="shared" si="13"/>
        <v>7.273383664024953E-2</v>
      </c>
    </row>
    <row r="98" spans="3:20">
      <c r="C98">
        <v>5</v>
      </c>
      <c r="D98" s="6">
        <v>49010</v>
      </c>
      <c r="E98" s="2">
        <v>7.0000000000000007E-2</v>
      </c>
      <c r="F98">
        <f t="shared" si="8"/>
        <v>0.24695039071019501</v>
      </c>
      <c r="G98">
        <f t="shared" si="9"/>
        <v>4.4966470411541899E-2</v>
      </c>
      <c r="H98">
        <f t="shared" si="10"/>
        <v>5.0034316108535902E-4</v>
      </c>
      <c r="I98">
        <f t="shared" si="11"/>
        <v>3.7158227540493902</v>
      </c>
      <c r="J98">
        <f t="shared" si="12"/>
        <v>0.171972122463351</v>
      </c>
      <c r="K98">
        <f t="shared" si="13"/>
        <v>7.1110180516771843E-2</v>
      </c>
    </row>
    <row r="99" spans="3:20">
      <c r="C99">
        <v>5</v>
      </c>
      <c r="D99" s="2">
        <v>57700</v>
      </c>
      <c r="E99" s="2">
        <v>7.0999999999999994E-2</v>
      </c>
      <c r="F99">
        <f t="shared" si="8"/>
        <v>0.24695039071019501</v>
      </c>
      <c r="G99">
        <f t="shared" si="9"/>
        <v>4.4966470411541899E-2</v>
      </c>
      <c r="H99">
        <f t="shared" si="10"/>
        <v>5.0034316108535902E-4</v>
      </c>
      <c r="I99">
        <f t="shared" si="11"/>
        <v>3.7158227540493902</v>
      </c>
      <c r="J99">
        <f t="shared" si="12"/>
        <v>0.171972122463351</v>
      </c>
      <c r="K99">
        <f t="shared" si="13"/>
        <v>6.8520583827797632E-2</v>
      </c>
    </row>
    <row r="100" spans="3:20">
      <c r="C100">
        <v>5</v>
      </c>
      <c r="D100" s="2">
        <v>63300</v>
      </c>
      <c r="E100" s="2">
        <v>6.3E-2</v>
      </c>
      <c r="F100">
        <f t="shared" si="8"/>
        <v>0.24695039071019501</v>
      </c>
      <c r="G100">
        <f t="shared" si="9"/>
        <v>4.4966470411541899E-2</v>
      </c>
      <c r="H100">
        <f t="shared" si="10"/>
        <v>5.0034316108535902E-4</v>
      </c>
      <c r="I100">
        <f t="shared" si="11"/>
        <v>3.7158227540493902</v>
      </c>
      <c r="J100">
        <f t="shared" si="12"/>
        <v>0.171972122463351</v>
      </c>
      <c r="K100">
        <f t="shared" si="13"/>
        <v>6.7166854902675682E-2</v>
      </c>
    </row>
    <row r="101" spans="3:20">
      <c r="C101">
        <v>5</v>
      </c>
      <c r="D101" s="6">
        <v>66700</v>
      </c>
      <c r="E101" s="2">
        <v>6.3E-2</v>
      </c>
      <c r="F101">
        <f t="shared" si="8"/>
        <v>0.24695039071019501</v>
      </c>
      <c r="G101">
        <f t="shared" si="9"/>
        <v>4.4966470411541899E-2</v>
      </c>
      <c r="H101">
        <f t="shared" si="10"/>
        <v>5.0034316108535902E-4</v>
      </c>
      <c r="I101">
        <f t="shared" si="11"/>
        <v>3.7158227540493902</v>
      </c>
      <c r="J101">
        <f t="shared" si="12"/>
        <v>0.171972122463351</v>
      </c>
      <c r="K101">
        <f t="shared" si="13"/>
        <v>6.6436897656261817E-2</v>
      </c>
    </row>
    <row r="102" spans="3:20">
      <c r="C102">
        <v>5</v>
      </c>
      <c r="D102" s="2">
        <v>67100</v>
      </c>
      <c r="E102" s="2">
        <v>5.7000000000000002E-2</v>
      </c>
      <c r="F102">
        <f t="shared" si="8"/>
        <v>0.24695039071019501</v>
      </c>
      <c r="G102">
        <f t="shared" si="9"/>
        <v>4.4966470411541899E-2</v>
      </c>
      <c r="H102">
        <f t="shared" si="10"/>
        <v>5.0034316108535902E-4</v>
      </c>
      <c r="I102">
        <f t="shared" si="11"/>
        <v>3.7158227540493902</v>
      </c>
      <c r="J102">
        <f t="shared" si="12"/>
        <v>0.171972122463351</v>
      </c>
      <c r="K102">
        <f t="shared" si="13"/>
        <v>6.6355021290324986E-2</v>
      </c>
    </row>
    <row r="103" spans="3:20">
      <c r="C103">
        <v>5</v>
      </c>
      <c r="D103" s="2">
        <v>79100</v>
      </c>
      <c r="E103" s="2">
        <v>5.2000000000000005E-2</v>
      </c>
      <c r="F103">
        <f t="shared" si="8"/>
        <v>0.24695039071019501</v>
      </c>
      <c r="G103">
        <f t="shared" si="9"/>
        <v>4.4966470411541899E-2</v>
      </c>
      <c r="H103">
        <f t="shared" si="10"/>
        <v>5.0034316108535902E-4</v>
      </c>
      <c r="I103">
        <f t="shared" si="11"/>
        <v>3.7158227540493902</v>
      </c>
      <c r="J103">
        <f t="shared" si="12"/>
        <v>0.171972122463351</v>
      </c>
      <c r="K103">
        <f t="shared" si="13"/>
        <v>6.4220474988476356E-2</v>
      </c>
    </row>
    <row r="104" spans="3:20">
      <c r="C104">
        <v>5</v>
      </c>
      <c r="D104" s="6">
        <v>81000</v>
      </c>
      <c r="E104" s="2">
        <v>6.0999999999999999E-2</v>
      </c>
      <c r="F104">
        <f t="shared" si="8"/>
        <v>0.24695039071019501</v>
      </c>
      <c r="G104">
        <f t="shared" si="9"/>
        <v>4.4966470411541899E-2</v>
      </c>
      <c r="H104">
        <f t="shared" si="10"/>
        <v>5.0034316108535902E-4</v>
      </c>
      <c r="I104">
        <f t="shared" si="11"/>
        <v>3.7158227540493902</v>
      </c>
      <c r="J104">
        <f t="shared" si="12"/>
        <v>0.171972122463351</v>
      </c>
      <c r="K104">
        <f t="shared" si="13"/>
        <v>6.3930636015671893E-2</v>
      </c>
    </row>
    <row r="105" spans="3:20">
      <c r="C105">
        <v>5</v>
      </c>
      <c r="D105" s="2">
        <v>81200</v>
      </c>
      <c r="E105" s="2">
        <v>6.5000000000000002E-2</v>
      </c>
      <c r="F105">
        <f t="shared" si="8"/>
        <v>0.24695039071019501</v>
      </c>
      <c r="G105">
        <f t="shared" si="9"/>
        <v>4.4966470411541899E-2</v>
      </c>
      <c r="H105">
        <f t="shared" si="10"/>
        <v>5.0034316108535902E-4</v>
      </c>
      <c r="I105">
        <f t="shared" si="11"/>
        <v>3.7158227540493902</v>
      </c>
      <c r="J105">
        <f t="shared" si="12"/>
        <v>0.171972122463351</v>
      </c>
      <c r="K105">
        <f t="shared" si="13"/>
        <v>6.3900774384239967E-2</v>
      </c>
      <c r="N105">
        <v>0.34764688999999999</v>
      </c>
      <c r="O105">
        <v>0.34764688999999999</v>
      </c>
      <c r="P105">
        <v>0.34764688999999999</v>
      </c>
      <c r="Q105">
        <v>0.32843907</v>
      </c>
      <c r="R105">
        <v>0.26025285999999997</v>
      </c>
      <c r="S105">
        <v>0.21028620000000001</v>
      </c>
    </row>
    <row r="106" spans="3:20">
      <c r="C106">
        <v>6</v>
      </c>
      <c r="D106" s="2">
        <v>0.106740422673844</v>
      </c>
      <c r="E106" s="2">
        <v>0.35157593123209102</v>
      </c>
      <c r="F106">
        <f t="shared" si="8"/>
        <v>0.345627716846512</v>
      </c>
      <c r="G106">
        <f t="shared" si="9"/>
        <v>2.1868273661882699E-2</v>
      </c>
      <c r="H106">
        <f t="shared" si="10"/>
        <v>0.14527233466811601</v>
      </c>
      <c r="I106">
        <f t="shared" si="11"/>
        <v>74.247592257705307</v>
      </c>
      <c r="J106">
        <f t="shared" si="12"/>
        <v>7.6996805132376299E-3</v>
      </c>
      <c r="K106">
        <v>0.34764688999999999</v>
      </c>
      <c r="O106">
        <v>0.15778033999999999</v>
      </c>
      <c r="P106">
        <v>0.12120432</v>
      </c>
      <c r="Q106">
        <v>0.10365116000000001</v>
      </c>
      <c r="R106">
        <v>8.8093740000000004E-2</v>
      </c>
      <c r="S106">
        <v>6.2721490000000005E-2</v>
      </c>
      <c r="T106">
        <v>5.4889100000000003E-2</v>
      </c>
    </row>
    <row r="107" spans="3:20">
      <c r="C107">
        <v>6</v>
      </c>
      <c r="D107" s="2">
        <v>2.9208773870253499</v>
      </c>
      <c r="E107" s="2">
        <v>0.33696275071633203</v>
      </c>
      <c r="F107">
        <f t="shared" si="8"/>
        <v>0.345627716846512</v>
      </c>
      <c r="G107">
        <f t="shared" si="9"/>
        <v>2.1868273661882699E-2</v>
      </c>
      <c r="H107">
        <f t="shared" si="10"/>
        <v>0.14527233466811601</v>
      </c>
      <c r="I107">
        <f t="shared" si="11"/>
        <v>74.247592257705307</v>
      </c>
      <c r="J107">
        <f t="shared" si="12"/>
        <v>7.6996805132376299E-3</v>
      </c>
      <c r="K107">
        <v>0.34764688999999999</v>
      </c>
      <c r="O107">
        <v>5.2460300000000001E-2</v>
      </c>
      <c r="P107">
        <v>4.8120599999999999E-2</v>
      </c>
      <c r="Q107">
        <v>4.5817450000000003E-2</v>
      </c>
      <c r="R107">
        <v>4.4030630000000001E-2</v>
      </c>
      <c r="S107">
        <v>3.4120989999999997E-2</v>
      </c>
      <c r="T107">
        <v>3.12067E-2</v>
      </c>
    </row>
    <row r="108" spans="3:20">
      <c r="C108">
        <v>6</v>
      </c>
      <c r="D108" s="2">
        <v>4.7976587728896103</v>
      </c>
      <c r="E108" s="2">
        <v>0.34813753581661799</v>
      </c>
      <c r="F108">
        <f t="shared" si="8"/>
        <v>0.345627716846512</v>
      </c>
      <c r="G108">
        <f t="shared" si="9"/>
        <v>2.1868273661882699E-2</v>
      </c>
      <c r="H108">
        <f t="shared" si="10"/>
        <v>0.14527233466811601</v>
      </c>
      <c r="I108">
        <f t="shared" si="11"/>
        <v>74.247592257705307</v>
      </c>
      <c r="J108">
        <f t="shared" si="12"/>
        <v>7.6996805132376299E-3</v>
      </c>
      <c r="K108">
        <v>0.34764688999999999</v>
      </c>
      <c r="O108">
        <v>2.9179259999999999E-2</v>
      </c>
      <c r="P108">
        <v>2.7093030000000001E-2</v>
      </c>
      <c r="Q108">
        <v>2.425157E-2</v>
      </c>
      <c r="R108">
        <v>2.1084209999999999E-2</v>
      </c>
      <c r="S108">
        <v>2.1084209999999999E-2</v>
      </c>
      <c r="T108">
        <v>2.1084209999999999E-2</v>
      </c>
    </row>
    <row r="109" spans="3:20">
      <c r="C109">
        <v>6</v>
      </c>
      <c r="D109" s="2">
        <v>7.6575406649237499</v>
      </c>
      <c r="E109" s="2">
        <v>0.32922636103151798</v>
      </c>
      <c r="F109">
        <f t="shared" si="8"/>
        <v>0.345627716846512</v>
      </c>
      <c r="G109">
        <f t="shared" si="9"/>
        <v>2.1868273661882699E-2</v>
      </c>
      <c r="H109">
        <f t="shared" si="10"/>
        <v>0.14527233466811601</v>
      </c>
      <c r="I109">
        <f t="shared" si="11"/>
        <v>74.247592257705307</v>
      </c>
      <c r="J109">
        <f t="shared" si="12"/>
        <v>7.6996805132376299E-3</v>
      </c>
      <c r="K109">
        <v>0.32843907</v>
      </c>
      <c r="O109">
        <v>2.1084209999999999E-2</v>
      </c>
      <c r="P109">
        <v>2.1084209999999999E-2</v>
      </c>
    </row>
    <row r="110" spans="3:20">
      <c r="C110">
        <v>6</v>
      </c>
      <c r="D110" s="2">
        <v>11.874855076705201</v>
      </c>
      <c r="E110" s="2">
        <v>0.27851002865329499</v>
      </c>
      <c r="F110">
        <f t="shared" si="8"/>
        <v>0.345627716846512</v>
      </c>
      <c r="G110">
        <f t="shared" si="9"/>
        <v>2.1868273661882699E-2</v>
      </c>
      <c r="H110">
        <f t="shared" si="10"/>
        <v>0.14527233466811601</v>
      </c>
      <c r="I110">
        <f t="shared" si="11"/>
        <v>74.247592257705307</v>
      </c>
      <c r="J110">
        <f t="shared" si="12"/>
        <v>7.6996805132376299E-3</v>
      </c>
      <c r="K110">
        <v>0.26025285999999997</v>
      </c>
    </row>
    <row r="111" spans="3:20">
      <c r="C111">
        <v>6</v>
      </c>
      <c r="D111" s="2">
        <v>17.8914844404969</v>
      </c>
      <c r="E111" s="2">
        <v>0.19598853868194799</v>
      </c>
      <c r="F111">
        <f t="shared" si="8"/>
        <v>0.345627716846512</v>
      </c>
      <c r="G111">
        <f t="shared" si="9"/>
        <v>2.1868273661882699E-2</v>
      </c>
      <c r="H111">
        <f t="shared" si="10"/>
        <v>0.14527233466811601</v>
      </c>
      <c r="I111">
        <f t="shared" si="11"/>
        <v>74.247592257705307</v>
      </c>
      <c r="J111">
        <f t="shared" si="12"/>
        <v>7.6996805132376299E-3</v>
      </c>
      <c r="K111">
        <v>0.21028620000000001</v>
      </c>
    </row>
    <row r="112" spans="3:20">
      <c r="C112">
        <v>6</v>
      </c>
      <c r="D112" s="2">
        <v>31.590906718251698</v>
      </c>
      <c r="E112" s="2">
        <v>0.139255014326647</v>
      </c>
      <c r="F112">
        <f t="shared" si="8"/>
        <v>0.345627716846512</v>
      </c>
      <c r="G112">
        <f t="shared" si="9"/>
        <v>2.1868273661882699E-2</v>
      </c>
      <c r="H112">
        <f t="shared" si="10"/>
        <v>0.14527233466811601</v>
      </c>
      <c r="I112">
        <f t="shared" si="11"/>
        <v>74.247592257705307</v>
      </c>
      <c r="J112">
        <f t="shared" si="12"/>
        <v>7.6996805132376299E-3</v>
      </c>
      <c r="K112">
        <v>0.15778033999999999</v>
      </c>
      <c r="S112">
        <v>0.34764688999999999</v>
      </c>
    </row>
    <row r="113" spans="3:19">
      <c r="C113">
        <v>6</v>
      </c>
      <c r="D113" s="2">
        <v>54.462521649411897</v>
      </c>
      <c r="E113" s="2">
        <v>0.107449856733524</v>
      </c>
      <c r="F113">
        <f t="shared" si="8"/>
        <v>0.345627716846512</v>
      </c>
      <c r="G113">
        <f t="shared" si="9"/>
        <v>2.1868273661882699E-2</v>
      </c>
      <c r="H113">
        <f t="shared" si="10"/>
        <v>0.14527233466811601</v>
      </c>
      <c r="I113">
        <f t="shared" si="11"/>
        <v>74.247592257705307</v>
      </c>
      <c r="J113">
        <f t="shared" si="12"/>
        <v>7.6996805132376299E-3</v>
      </c>
      <c r="K113">
        <v>0.12120432</v>
      </c>
      <c r="S113">
        <v>0.34764688999999999</v>
      </c>
    </row>
    <row r="114" spans="3:19">
      <c r="C114">
        <v>6</v>
      </c>
      <c r="D114" s="2">
        <v>76.299464510056396</v>
      </c>
      <c r="E114" s="2">
        <v>8.7679083094555799E-2</v>
      </c>
      <c r="F114">
        <f t="shared" si="8"/>
        <v>0.345627716846512</v>
      </c>
      <c r="G114">
        <f t="shared" si="9"/>
        <v>2.1868273661882699E-2</v>
      </c>
      <c r="H114">
        <f t="shared" si="10"/>
        <v>0.14527233466811601</v>
      </c>
      <c r="I114">
        <f t="shared" si="11"/>
        <v>74.247592257705307</v>
      </c>
      <c r="J114">
        <f t="shared" si="12"/>
        <v>7.6996805132376299E-3</v>
      </c>
      <c r="K114">
        <v>0.10365116000000001</v>
      </c>
      <c r="S114">
        <v>0.34764688999999999</v>
      </c>
    </row>
    <row r="115" spans="3:19">
      <c r="C115">
        <v>6</v>
      </c>
      <c r="D115" s="2">
        <v>109.928263871537</v>
      </c>
      <c r="E115" s="2">
        <v>9.0257879656160306E-2</v>
      </c>
      <c r="F115">
        <f t="shared" si="8"/>
        <v>0.345627716846512</v>
      </c>
      <c r="G115">
        <f t="shared" si="9"/>
        <v>2.1868273661882699E-2</v>
      </c>
      <c r="H115">
        <f t="shared" si="10"/>
        <v>0.14527233466811601</v>
      </c>
      <c r="I115">
        <f t="shared" si="11"/>
        <v>74.247592257705307</v>
      </c>
      <c r="J115">
        <f t="shared" si="12"/>
        <v>7.6996805132376299E-3</v>
      </c>
      <c r="K115">
        <v>8.8093740000000004E-2</v>
      </c>
      <c r="S115">
        <v>0.32843907</v>
      </c>
    </row>
    <row r="116" spans="3:19">
      <c r="C116">
        <v>6</v>
      </c>
      <c r="D116" s="2">
        <v>252.675176486444</v>
      </c>
      <c r="E116" s="2">
        <v>6.8767908309455505E-2</v>
      </c>
      <c r="F116">
        <f t="shared" si="8"/>
        <v>0.345627716846512</v>
      </c>
      <c r="G116">
        <f t="shared" si="9"/>
        <v>2.1868273661882699E-2</v>
      </c>
      <c r="H116">
        <f t="shared" si="10"/>
        <v>0.14527233466811601</v>
      </c>
      <c r="I116">
        <f t="shared" si="11"/>
        <v>74.247592257705307</v>
      </c>
      <c r="J116">
        <f t="shared" si="12"/>
        <v>7.6996805132376299E-3</v>
      </c>
      <c r="K116">
        <v>6.2721490000000005E-2</v>
      </c>
      <c r="S116">
        <v>0.26025285999999997</v>
      </c>
    </row>
    <row r="117" spans="3:19">
      <c r="C117">
        <v>6</v>
      </c>
      <c r="D117" s="2">
        <v>363.79650091664598</v>
      </c>
      <c r="E117" s="2">
        <v>6.3610315186246297E-2</v>
      </c>
      <c r="F117">
        <f t="shared" si="8"/>
        <v>0.345627716846512</v>
      </c>
      <c r="G117">
        <f t="shared" si="9"/>
        <v>2.1868273661882699E-2</v>
      </c>
      <c r="H117">
        <f t="shared" si="10"/>
        <v>0.14527233466811601</v>
      </c>
      <c r="I117">
        <f t="shared" si="11"/>
        <v>74.247592257705307</v>
      </c>
      <c r="J117">
        <f t="shared" si="12"/>
        <v>7.6996805132376299E-3</v>
      </c>
      <c r="K117">
        <v>5.4889100000000003E-2</v>
      </c>
      <c r="S117">
        <v>0.21028620000000001</v>
      </c>
    </row>
    <row r="118" spans="3:19">
      <c r="C118">
        <v>6</v>
      </c>
      <c r="D118" s="2">
        <v>414.471553477486</v>
      </c>
      <c r="E118" s="2">
        <v>6.4469914040114498E-2</v>
      </c>
      <c r="F118">
        <f t="shared" si="8"/>
        <v>0.345627716846512</v>
      </c>
      <c r="G118">
        <f t="shared" si="9"/>
        <v>2.1868273661882699E-2</v>
      </c>
      <c r="H118">
        <f t="shared" si="10"/>
        <v>0.14527233466811601</v>
      </c>
      <c r="I118">
        <f t="shared" si="11"/>
        <v>74.247592257705307</v>
      </c>
      <c r="J118">
        <f t="shared" si="12"/>
        <v>7.6996805132376299E-3</v>
      </c>
      <c r="K118">
        <v>5.2460300000000001E-2</v>
      </c>
      <c r="S118">
        <v>0.15778033999999999</v>
      </c>
    </row>
    <row r="119" spans="3:19">
      <c r="C119">
        <v>6</v>
      </c>
      <c r="D119" s="2">
        <v>537.74022588461401</v>
      </c>
      <c r="E119" s="2">
        <v>6.1031518624641699E-2</v>
      </c>
      <c r="F119">
        <f t="shared" si="8"/>
        <v>0.345627716846512</v>
      </c>
      <c r="G119">
        <f t="shared" si="9"/>
        <v>2.1868273661882699E-2</v>
      </c>
      <c r="H119">
        <f t="shared" si="10"/>
        <v>0.14527233466811601</v>
      </c>
      <c r="I119">
        <f t="shared" si="11"/>
        <v>74.247592257705307</v>
      </c>
      <c r="J119">
        <f t="shared" si="12"/>
        <v>7.6996805132376299E-3</v>
      </c>
      <c r="K119">
        <v>4.8120599999999999E-2</v>
      </c>
      <c r="S119">
        <v>0.12120432</v>
      </c>
    </row>
    <row r="120" spans="3:19">
      <c r="C120">
        <v>6</v>
      </c>
      <c r="D120" s="2">
        <v>628.35505658178204</v>
      </c>
      <c r="E120" s="2">
        <v>5.3295128939827997E-2</v>
      </c>
      <c r="F120">
        <f t="shared" si="8"/>
        <v>0.345627716846512</v>
      </c>
      <c r="G120">
        <f t="shared" si="9"/>
        <v>2.1868273661882699E-2</v>
      </c>
      <c r="H120">
        <f t="shared" si="10"/>
        <v>0.14527233466811601</v>
      </c>
      <c r="I120">
        <f t="shared" si="11"/>
        <v>74.247592257705307</v>
      </c>
      <c r="J120">
        <f t="shared" si="12"/>
        <v>7.6996805132376299E-3</v>
      </c>
      <c r="K120">
        <v>4.5817450000000003E-2</v>
      </c>
      <c r="S120">
        <v>0.10365116000000001</v>
      </c>
    </row>
    <row r="121" spans="3:19">
      <c r="C121">
        <v>6</v>
      </c>
      <c r="D121" s="2">
        <v>716.41670272010003</v>
      </c>
      <c r="E121" s="2">
        <v>6.2750716332378095E-2</v>
      </c>
      <c r="F121">
        <f t="shared" si="8"/>
        <v>0.345627716846512</v>
      </c>
      <c r="G121">
        <f t="shared" si="9"/>
        <v>2.1868273661882699E-2</v>
      </c>
      <c r="H121">
        <f t="shared" si="10"/>
        <v>0.14527233466811601</v>
      </c>
      <c r="I121">
        <f t="shared" si="11"/>
        <v>74.247592257705307</v>
      </c>
      <c r="J121">
        <f t="shared" si="12"/>
        <v>7.6996805132376299E-3</v>
      </c>
      <c r="K121">
        <v>4.4030630000000001E-2</v>
      </c>
      <c r="S121">
        <v>8.8093740000000004E-2</v>
      </c>
    </row>
    <row r="122" spans="3:19">
      <c r="C122">
        <v>6</v>
      </c>
      <c r="D122" s="2">
        <v>1925.93112807732</v>
      </c>
      <c r="E122" s="2">
        <v>4.3839541547277899E-2</v>
      </c>
      <c r="F122">
        <f t="shared" si="8"/>
        <v>0.345627716846512</v>
      </c>
      <c r="G122">
        <f t="shared" si="9"/>
        <v>2.1868273661882699E-2</v>
      </c>
      <c r="H122">
        <f t="shared" si="10"/>
        <v>0.14527233466811601</v>
      </c>
      <c r="I122">
        <f t="shared" si="11"/>
        <v>74.247592257705307</v>
      </c>
      <c r="J122">
        <f t="shared" si="12"/>
        <v>7.6996805132376299E-3</v>
      </c>
      <c r="K122">
        <v>3.4120989999999997E-2</v>
      </c>
      <c r="S122">
        <v>6.2721490000000005E-2</v>
      </c>
    </row>
    <row r="123" spans="3:19">
      <c r="C123">
        <v>6</v>
      </c>
      <c r="D123" s="2">
        <v>2998.0169313357001</v>
      </c>
      <c r="E123" s="2">
        <v>3.6962750716332302E-2</v>
      </c>
      <c r="F123">
        <f t="shared" si="8"/>
        <v>0.345627716846512</v>
      </c>
      <c r="G123">
        <f t="shared" si="9"/>
        <v>2.1868273661882699E-2</v>
      </c>
      <c r="H123">
        <f t="shared" si="10"/>
        <v>0.14527233466811601</v>
      </c>
      <c r="I123">
        <f t="shared" si="11"/>
        <v>74.247592257705307</v>
      </c>
      <c r="J123">
        <f t="shared" si="12"/>
        <v>7.6996805132376299E-3</v>
      </c>
      <c r="K123">
        <v>3.12067E-2</v>
      </c>
      <c r="S123">
        <v>5.4889100000000003E-2</v>
      </c>
    </row>
    <row r="124" spans="3:19">
      <c r="C124">
        <v>6</v>
      </c>
      <c r="D124" s="2">
        <v>4432.1348368184599</v>
      </c>
      <c r="E124" s="2">
        <v>3.61031518624641E-2</v>
      </c>
      <c r="F124">
        <f t="shared" si="8"/>
        <v>0.345627716846512</v>
      </c>
      <c r="G124">
        <f t="shared" si="9"/>
        <v>2.1868273661882699E-2</v>
      </c>
      <c r="H124">
        <f t="shared" si="10"/>
        <v>0.14527233466811601</v>
      </c>
      <c r="I124">
        <f t="shared" si="11"/>
        <v>74.247592257705307</v>
      </c>
      <c r="J124">
        <f t="shared" si="12"/>
        <v>7.6996805132376299E-3</v>
      </c>
      <c r="K124">
        <v>2.9179259999999999E-2</v>
      </c>
      <c r="S124">
        <v>5.2460300000000001E-2</v>
      </c>
    </row>
    <row r="125" spans="3:19">
      <c r="C125">
        <v>6</v>
      </c>
      <c r="D125" s="2">
        <v>7464.4123183804704</v>
      </c>
      <c r="E125" s="2">
        <v>3.5243553008595899E-2</v>
      </c>
      <c r="F125">
        <f t="shared" si="8"/>
        <v>0.345627716846512</v>
      </c>
      <c r="G125">
        <f t="shared" si="9"/>
        <v>2.1868273661882699E-2</v>
      </c>
      <c r="H125">
        <f t="shared" si="10"/>
        <v>0.14527233466811601</v>
      </c>
      <c r="I125">
        <f t="shared" si="11"/>
        <v>74.247592257705307</v>
      </c>
      <c r="J125">
        <f t="shared" si="12"/>
        <v>7.6996805132376299E-3</v>
      </c>
      <c r="K125">
        <v>2.7093030000000001E-2</v>
      </c>
      <c r="S125">
        <v>4.8120599999999999E-2</v>
      </c>
    </row>
    <row r="126" spans="3:19">
      <c r="C126">
        <v>6</v>
      </c>
      <c r="D126" s="2">
        <v>22876.986791416399</v>
      </c>
      <c r="E126" s="2">
        <v>2.4928366762177599E-2</v>
      </c>
      <c r="F126">
        <f t="shared" si="8"/>
        <v>0.345627716846512</v>
      </c>
      <c r="G126">
        <f t="shared" si="9"/>
        <v>2.1868273661882699E-2</v>
      </c>
      <c r="H126">
        <f t="shared" si="10"/>
        <v>0.14527233466811601</v>
      </c>
      <c r="I126">
        <f t="shared" si="11"/>
        <v>74.247592257705307</v>
      </c>
      <c r="J126">
        <f t="shared" si="12"/>
        <v>7.6996805132376299E-3</v>
      </c>
      <c r="K126">
        <v>2.425157E-2</v>
      </c>
      <c r="P126">
        <v>0.345627716846512</v>
      </c>
      <c r="S126">
        <v>4.5817450000000003E-2</v>
      </c>
    </row>
    <row r="127" spans="3:19">
      <c r="C127">
        <v>6</v>
      </c>
      <c r="D127" s="2">
        <v>112083.883273076</v>
      </c>
      <c r="E127" s="2">
        <v>1.37535816618911E-2</v>
      </c>
      <c r="F127">
        <f t="shared" si="8"/>
        <v>0.345627716846512</v>
      </c>
      <c r="G127">
        <f t="shared" si="9"/>
        <v>2.1868273661882699E-2</v>
      </c>
      <c r="H127">
        <f t="shared" si="10"/>
        <v>0.14527233466811601</v>
      </c>
      <c r="I127">
        <f t="shared" si="11"/>
        <v>74.247592257705307</v>
      </c>
      <c r="J127">
        <f t="shared" si="12"/>
        <v>7.6996805132376299E-3</v>
      </c>
      <c r="K127">
        <v>2.1084209999999999E-2</v>
      </c>
      <c r="P127">
        <v>2.1868273661882699E-2</v>
      </c>
      <c r="S127">
        <v>4.4030630000000001E-2</v>
      </c>
    </row>
    <row r="128" spans="3:19">
      <c r="C128">
        <v>6</v>
      </c>
      <c r="D128" s="2">
        <v>153235.64053951501</v>
      </c>
      <c r="E128" s="2">
        <v>1.28939828080228E-2</v>
      </c>
      <c r="F128">
        <f t="shared" si="8"/>
        <v>0.345627716846512</v>
      </c>
      <c r="G128">
        <f t="shared" si="9"/>
        <v>2.1868273661882699E-2</v>
      </c>
      <c r="H128">
        <f t="shared" si="10"/>
        <v>0.14527233466811601</v>
      </c>
      <c r="I128">
        <f t="shared" si="11"/>
        <v>74.247592257705307</v>
      </c>
      <c r="J128">
        <f t="shared" si="12"/>
        <v>7.6996805132376299E-3</v>
      </c>
      <c r="K128">
        <v>2.1084209999999999E-2</v>
      </c>
      <c r="P128">
        <v>0.14527233466811601</v>
      </c>
      <c r="S128">
        <v>3.4120989999999997E-2</v>
      </c>
    </row>
    <row r="129" spans="3:19">
      <c r="C129">
        <v>6</v>
      </c>
      <c r="D129" s="2">
        <v>193723.23160436601</v>
      </c>
      <c r="E129" s="2">
        <v>1.1174785100286499E-2</v>
      </c>
      <c r="F129">
        <f t="shared" si="8"/>
        <v>0.345627716846512</v>
      </c>
      <c r="G129">
        <f t="shared" si="9"/>
        <v>2.1868273661882699E-2</v>
      </c>
      <c r="H129">
        <f t="shared" si="10"/>
        <v>0.14527233466811601</v>
      </c>
      <c r="I129">
        <f t="shared" si="11"/>
        <v>74.247592257705307</v>
      </c>
      <c r="J129">
        <f t="shared" si="12"/>
        <v>7.6996805132376299E-3</v>
      </c>
      <c r="K129">
        <v>2.1084209999999999E-2</v>
      </c>
      <c r="P129">
        <v>74.247592257705307</v>
      </c>
      <c r="S129">
        <v>3.12067E-2</v>
      </c>
    </row>
    <row r="130" spans="3:19">
      <c r="C130">
        <v>6</v>
      </c>
      <c r="D130" s="2">
        <v>258015.104998269</v>
      </c>
      <c r="E130" s="2">
        <v>9.4555873925501396E-3</v>
      </c>
      <c r="F130">
        <f t="shared" si="8"/>
        <v>0.345627716846512</v>
      </c>
      <c r="G130">
        <f t="shared" si="9"/>
        <v>2.1868273661882699E-2</v>
      </c>
      <c r="H130">
        <f t="shared" si="10"/>
        <v>0.14527233466811601</v>
      </c>
      <c r="I130">
        <f t="shared" si="11"/>
        <v>74.247592257705307</v>
      </c>
      <c r="J130">
        <f t="shared" si="12"/>
        <v>7.6996805132376299E-3</v>
      </c>
      <c r="K130">
        <v>2.1084209999999999E-2</v>
      </c>
      <c r="P130">
        <v>7.6996805132376299E-3</v>
      </c>
      <c r="S130">
        <v>2.9179259999999999E-2</v>
      </c>
    </row>
    <row r="131" spans="3:19">
      <c r="C131">
        <v>6</v>
      </c>
      <c r="D131" s="2">
        <v>317818.17660925997</v>
      </c>
      <c r="E131" s="2">
        <v>8.5959885386818705E-3</v>
      </c>
      <c r="F131">
        <f t="shared" si="8"/>
        <v>0.345627716846512</v>
      </c>
      <c r="G131">
        <f t="shared" si="9"/>
        <v>2.1868273661882699E-2</v>
      </c>
      <c r="H131">
        <f t="shared" si="10"/>
        <v>0.14527233466811601</v>
      </c>
      <c r="I131">
        <f t="shared" si="11"/>
        <v>74.247592257705307</v>
      </c>
      <c r="J131">
        <f t="shared" si="12"/>
        <v>7.6996805132376299E-3</v>
      </c>
      <c r="K131">
        <v>2.1084209999999999E-2</v>
      </c>
      <c r="P131">
        <v>3.01610844914768E-3</v>
      </c>
      <c r="S131">
        <v>2.7093030000000001E-2</v>
      </c>
    </row>
    <row r="132" spans="3:19">
      <c r="C132">
        <v>7</v>
      </c>
      <c r="D132" s="2">
        <v>0.93926824535900899</v>
      </c>
      <c r="E132" s="2">
        <v>0.80226239112001796</v>
      </c>
      <c r="F132">
        <f t="shared" ref="F132:F195" si="14">VLOOKUP(C132,$N$3:$S$17,3,FALSE)</f>
        <v>0.80380943501760305</v>
      </c>
      <c r="G132">
        <f t="shared" ref="G132:G195" si="15">VLOOKUP(C132,$N$3:$S$17,4,FALSE)</f>
        <v>9.8576849705585098E-2</v>
      </c>
      <c r="H132">
        <f t="shared" ref="H132:H195" si="16">VLOOKUP(C132,$N$3:$S$17,5,FALSE)</f>
        <v>2.0654873148165799E-3</v>
      </c>
      <c r="I132">
        <f t="shared" ref="I132:I195" si="17">VLOOKUP(C132,$N$3:$S$17,6,FALSE)</f>
        <v>76.016578767953405</v>
      </c>
      <c r="J132">
        <f t="shared" ref="J132:J195" si="18">VLOOKUP(C132,$N$3:$T$17,7,FALSE)</f>
        <v>3.2380109779202901E-2</v>
      </c>
      <c r="K132">
        <f t="shared" ref="K132:K195" si="19">G132+(F132-G132)/((1+(H132*D132)^I132)^J132)</f>
        <v>0.80380943501760305</v>
      </c>
      <c r="P132">
        <v>0.99120143728629395</v>
      </c>
      <c r="S132">
        <v>2.425157E-2</v>
      </c>
    </row>
    <row r="133" spans="3:19">
      <c r="C133">
        <v>7</v>
      </c>
      <c r="D133" s="2">
        <v>276.74003764700501</v>
      </c>
      <c r="E133" s="2">
        <v>0.80536113466430204</v>
      </c>
      <c r="F133">
        <f t="shared" si="14"/>
        <v>0.80380943501760305</v>
      </c>
      <c r="G133">
        <f t="shared" si="15"/>
        <v>9.8576849705585098E-2</v>
      </c>
      <c r="H133">
        <f t="shared" si="16"/>
        <v>2.0654873148165799E-3</v>
      </c>
      <c r="I133">
        <f t="shared" si="17"/>
        <v>76.016578767953405</v>
      </c>
      <c r="J133">
        <f t="shared" si="18"/>
        <v>3.2380109779202901E-2</v>
      </c>
      <c r="K133">
        <f t="shared" si="19"/>
        <v>0.80380943501760305</v>
      </c>
      <c r="S133">
        <v>2.1084209999999999E-2</v>
      </c>
    </row>
    <row r="134" spans="3:19">
      <c r="C134">
        <v>7</v>
      </c>
      <c r="D134" s="2">
        <v>598.62182634337796</v>
      </c>
      <c r="E134" s="2">
        <v>0.55399290834810699</v>
      </c>
      <c r="F134">
        <f t="shared" si="14"/>
        <v>0.80380943501760305</v>
      </c>
      <c r="G134">
        <f t="shared" si="15"/>
        <v>9.8576849705585098E-2</v>
      </c>
      <c r="H134">
        <f t="shared" si="16"/>
        <v>2.0654873148165799E-3</v>
      </c>
      <c r="I134">
        <f t="shared" si="17"/>
        <v>76.016578767953405</v>
      </c>
      <c r="J134">
        <f t="shared" si="18"/>
        <v>3.2380109779202901E-2</v>
      </c>
      <c r="K134">
        <f t="shared" si="19"/>
        <v>0.51684067832355973</v>
      </c>
      <c r="S134">
        <v>2.1084209999999999E-2</v>
      </c>
    </row>
    <row r="135" spans="3:19">
      <c r="C135">
        <v>7</v>
      </c>
      <c r="D135" s="2">
        <v>702.40115243261198</v>
      </c>
      <c r="E135" s="2">
        <v>0.31267247359901301</v>
      </c>
      <c r="F135">
        <f t="shared" si="14"/>
        <v>0.80380943501760305</v>
      </c>
      <c r="G135">
        <f t="shared" si="15"/>
        <v>9.8576849705585098E-2</v>
      </c>
      <c r="H135">
        <f t="shared" si="16"/>
        <v>2.0654873148165799E-3</v>
      </c>
      <c r="I135">
        <f t="shared" si="17"/>
        <v>76.016578767953405</v>
      </c>
      <c r="J135">
        <f t="shared" si="18"/>
        <v>3.2380109779202901E-2</v>
      </c>
      <c r="K135">
        <f t="shared" si="19"/>
        <v>0.38077034181820812</v>
      </c>
      <c r="S135">
        <v>2.1084209999999999E-2</v>
      </c>
    </row>
    <row r="136" spans="3:19">
      <c r="C136">
        <v>7</v>
      </c>
      <c r="D136" s="2">
        <v>809.49321335072398</v>
      </c>
      <c r="E136" s="2">
        <v>0.30080937331380497</v>
      </c>
      <c r="F136">
        <f t="shared" si="14"/>
        <v>0.80380943501760305</v>
      </c>
      <c r="G136">
        <f t="shared" si="15"/>
        <v>9.8576849705585098E-2</v>
      </c>
      <c r="H136">
        <f t="shared" si="16"/>
        <v>2.0654873148165799E-3</v>
      </c>
      <c r="I136">
        <f t="shared" si="17"/>
        <v>76.016578767953405</v>
      </c>
      <c r="J136">
        <f t="shared" si="18"/>
        <v>3.2380109779202901E-2</v>
      </c>
      <c r="K136">
        <f t="shared" si="19"/>
        <v>0.29757740678585115</v>
      </c>
      <c r="S136">
        <v>2.1084209999999999E-2</v>
      </c>
    </row>
    <row r="137" spans="3:19">
      <c r="C137">
        <v>7</v>
      </c>
      <c r="D137" s="2">
        <v>936.64620978151902</v>
      </c>
      <c r="E137" s="2">
        <v>0.23795575425884499</v>
      </c>
      <c r="F137">
        <f t="shared" si="14"/>
        <v>0.80380943501760305</v>
      </c>
      <c r="G137">
        <f t="shared" si="15"/>
        <v>9.8576849705585098E-2</v>
      </c>
      <c r="H137">
        <f t="shared" si="16"/>
        <v>2.0654873148165799E-3</v>
      </c>
      <c r="I137">
        <f t="shared" si="17"/>
        <v>76.016578767953405</v>
      </c>
      <c r="J137">
        <f t="shared" si="18"/>
        <v>3.2380109779202901E-2</v>
      </c>
      <c r="K137">
        <f t="shared" si="19"/>
        <v>0.23753773269012857</v>
      </c>
      <c r="S137">
        <v>2.1084209999999999E-2</v>
      </c>
    </row>
    <row r="138" spans="3:19">
      <c r="C138">
        <v>7</v>
      </c>
      <c r="D138" s="2">
        <v>1537.38331333816</v>
      </c>
      <c r="E138" s="2">
        <v>0.210882216912048</v>
      </c>
      <c r="F138">
        <f t="shared" si="14"/>
        <v>0.80380943501760305</v>
      </c>
      <c r="G138">
        <f t="shared" si="15"/>
        <v>9.8576849705585098E-2</v>
      </c>
      <c r="H138">
        <f t="shared" si="16"/>
        <v>2.0654873148165799E-3</v>
      </c>
      <c r="I138">
        <f t="shared" si="17"/>
        <v>76.016578767953405</v>
      </c>
      <c r="J138">
        <f t="shared" si="18"/>
        <v>3.2380109779202901E-2</v>
      </c>
      <c r="K138">
        <f t="shared" si="19"/>
        <v>0.13961404452990639</v>
      </c>
    </row>
    <row r="139" spans="3:19">
      <c r="C139">
        <v>7</v>
      </c>
      <c r="D139" s="2">
        <v>3872.8348998533802</v>
      </c>
      <c r="E139" s="2">
        <v>0.114225699529792</v>
      </c>
      <c r="F139">
        <f t="shared" si="14"/>
        <v>0.80380943501760305</v>
      </c>
      <c r="G139">
        <f t="shared" si="15"/>
        <v>9.8576849705585098E-2</v>
      </c>
      <c r="H139">
        <f t="shared" si="16"/>
        <v>2.0654873148165799E-3</v>
      </c>
      <c r="I139">
        <f t="shared" si="17"/>
        <v>76.016578767953405</v>
      </c>
      <c r="J139">
        <f t="shared" si="18"/>
        <v>3.2380109779202901E-2</v>
      </c>
      <c r="K139">
        <f t="shared" si="19"/>
        <v>0.1027990481845964</v>
      </c>
    </row>
    <row r="140" spans="3:19">
      <c r="C140">
        <v>7</v>
      </c>
      <c r="D140" s="2">
        <v>26567.021422402999</v>
      </c>
      <c r="E140" s="2">
        <v>0.12659754875510601</v>
      </c>
      <c r="F140">
        <f t="shared" si="14"/>
        <v>0.80380943501760305</v>
      </c>
      <c r="G140">
        <f t="shared" si="15"/>
        <v>9.8576849705585098E-2</v>
      </c>
      <c r="H140">
        <f t="shared" si="16"/>
        <v>2.0654873148165799E-3</v>
      </c>
      <c r="I140">
        <f t="shared" si="17"/>
        <v>76.016578767953405</v>
      </c>
      <c r="J140">
        <f t="shared" si="18"/>
        <v>3.2380109779202901E-2</v>
      </c>
      <c r="K140">
        <f t="shared" si="19"/>
        <v>9.8613748706548474E-2</v>
      </c>
    </row>
    <row r="141" spans="3:19">
      <c r="C141">
        <v>7</v>
      </c>
      <c r="D141" s="2">
        <v>33661.485429228604</v>
      </c>
      <c r="E141" s="2">
        <v>0.10455946966777099</v>
      </c>
      <c r="F141">
        <f t="shared" si="14"/>
        <v>0.80380943501760305</v>
      </c>
      <c r="G141">
        <f t="shared" si="15"/>
        <v>9.8576849705585098E-2</v>
      </c>
      <c r="H141">
        <f t="shared" si="16"/>
        <v>2.0654873148165799E-3</v>
      </c>
      <c r="I141">
        <f t="shared" si="17"/>
        <v>76.016578767953405</v>
      </c>
      <c r="J141">
        <f t="shared" si="18"/>
        <v>3.2380109779202901E-2</v>
      </c>
      <c r="K141">
        <f t="shared" si="19"/>
        <v>9.8597456180455026E-2</v>
      </c>
    </row>
    <row r="142" spans="3:19">
      <c r="C142">
        <v>7</v>
      </c>
      <c r="D142" s="2">
        <v>92584.069821101904</v>
      </c>
      <c r="E142" s="2">
        <v>8.6111539350959707E-2</v>
      </c>
      <c r="F142">
        <f t="shared" si="14"/>
        <v>0.80380943501760305</v>
      </c>
      <c r="G142">
        <f t="shared" si="15"/>
        <v>9.8576849705585098E-2</v>
      </c>
      <c r="H142">
        <f t="shared" si="16"/>
        <v>2.0654873148165799E-3</v>
      </c>
      <c r="I142">
        <f t="shared" si="17"/>
        <v>76.016578767953405</v>
      </c>
      <c r="J142">
        <f t="shared" si="18"/>
        <v>3.2380109779202901E-2</v>
      </c>
      <c r="K142">
        <f t="shared" si="19"/>
        <v>9.8578557541429399E-2</v>
      </c>
    </row>
    <row r="143" spans="3:19">
      <c r="C143">
        <v>7</v>
      </c>
      <c r="D143" s="2">
        <v>188299.72589143901</v>
      </c>
      <c r="E143" s="2">
        <v>2.16969860479456E-2</v>
      </c>
      <c r="F143">
        <f t="shared" si="14"/>
        <v>0.80380943501760305</v>
      </c>
      <c r="G143">
        <f t="shared" si="15"/>
        <v>9.8576849705585098E-2</v>
      </c>
      <c r="H143">
        <f t="shared" si="16"/>
        <v>2.0654873148165799E-3</v>
      </c>
      <c r="I143">
        <f t="shared" si="17"/>
        <v>76.016578767953405</v>
      </c>
      <c r="J143">
        <f t="shared" si="18"/>
        <v>3.2380109779202901E-2</v>
      </c>
      <c r="K143">
        <f t="shared" si="19"/>
        <v>9.8577147252679076E-2</v>
      </c>
    </row>
    <row r="144" spans="3:19">
      <c r="C144">
        <v>8</v>
      </c>
      <c r="D144" s="2">
        <v>0.109411381057718</v>
      </c>
      <c r="E144" s="2">
        <v>0.43833693304535598</v>
      </c>
      <c r="F144">
        <f t="shared" si="14"/>
        <v>0.43056154720891898</v>
      </c>
      <c r="G144">
        <f t="shared" si="15"/>
        <v>7.7829504339303093E-2</v>
      </c>
      <c r="H144">
        <f t="shared" si="16"/>
        <v>0.50929038885710998</v>
      </c>
      <c r="I144">
        <f t="shared" si="17"/>
        <v>59.379506892465301</v>
      </c>
      <c r="J144">
        <f t="shared" si="18"/>
        <v>1.89491835517459E-2</v>
      </c>
      <c r="K144">
        <f t="shared" si="19"/>
        <v>0.43056154720891898</v>
      </c>
    </row>
    <row r="145" spans="3:11">
      <c r="C145">
        <v>8</v>
      </c>
      <c r="D145" s="2">
        <v>0.48260714794339099</v>
      </c>
      <c r="E145" s="2">
        <v>0.43347732181425402</v>
      </c>
      <c r="F145">
        <f t="shared" si="14"/>
        <v>0.43056154720891898</v>
      </c>
      <c r="G145">
        <f t="shared" si="15"/>
        <v>7.7829504339303093E-2</v>
      </c>
      <c r="H145">
        <f t="shared" si="16"/>
        <v>0.50929038885710998</v>
      </c>
      <c r="I145">
        <f t="shared" si="17"/>
        <v>59.379506892465301</v>
      </c>
      <c r="J145">
        <f t="shared" si="18"/>
        <v>1.89491835517459E-2</v>
      </c>
      <c r="K145">
        <f t="shared" si="19"/>
        <v>0.43056154720891898</v>
      </c>
    </row>
    <row r="146" spans="3:11">
      <c r="C146">
        <v>8</v>
      </c>
      <c r="D146" s="2">
        <v>0.97337738090392001</v>
      </c>
      <c r="E146" s="2">
        <v>0.42861771058315301</v>
      </c>
      <c r="F146">
        <f t="shared" si="14"/>
        <v>0.43056154720891898</v>
      </c>
      <c r="G146">
        <f t="shared" si="15"/>
        <v>7.7829504339303093E-2</v>
      </c>
      <c r="H146">
        <f t="shared" si="16"/>
        <v>0.50929038885710998</v>
      </c>
      <c r="I146">
        <f t="shared" si="17"/>
        <v>59.379506892465301</v>
      </c>
      <c r="J146">
        <f t="shared" si="18"/>
        <v>1.89491835517459E-2</v>
      </c>
      <c r="K146">
        <f t="shared" si="19"/>
        <v>0.43056154720891898</v>
      </c>
    </row>
    <row r="147" spans="3:11">
      <c r="C147">
        <v>8</v>
      </c>
      <c r="D147" s="2">
        <v>1.2079007474252801</v>
      </c>
      <c r="E147" s="2">
        <v>0.42181425485961099</v>
      </c>
      <c r="F147">
        <f t="shared" si="14"/>
        <v>0.43056154720891898</v>
      </c>
      <c r="G147">
        <f t="shared" si="15"/>
        <v>7.7829504339303093E-2</v>
      </c>
      <c r="H147">
        <f t="shared" si="16"/>
        <v>0.50929038885710998</v>
      </c>
      <c r="I147">
        <f t="shared" si="17"/>
        <v>59.379506892465301</v>
      </c>
      <c r="J147">
        <f t="shared" si="18"/>
        <v>1.89491835517459E-2</v>
      </c>
      <c r="K147">
        <f t="shared" si="19"/>
        <v>0.43056154720891704</v>
      </c>
    </row>
    <row r="148" spans="3:11">
      <c r="C148">
        <v>8</v>
      </c>
      <c r="D148" s="2">
        <v>2.5028654311745999</v>
      </c>
      <c r="E148" s="2">
        <v>0.34892008639308802</v>
      </c>
      <c r="F148">
        <f t="shared" si="14"/>
        <v>0.43056154720891898</v>
      </c>
      <c r="G148">
        <f t="shared" si="15"/>
        <v>7.7829504339303093E-2</v>
      </c>
      <c r="H148">
        <f t="shared" si="16"/>
        <v>0.50929038885710998</v>
      </c>
      <c r="I148">
        <f t="shared" si="17"/>
        <v>59.379506892465301</v>
      </c>
      <c r="J148">
        <f t="shared" si="18"/>
        <v>1.89491835517459E-2</v>
      </c>
      <c r="K148">
        <f t="shared" si="19"/>
        <v>0.34626886443374782</v>
      </c>
    </row>
    <row r="149" spans="3:11">
      <c r="C149">
        <v>8</v>
      </c>
      <c r="D149" s="2">
        <v>4.91367298592065</v>
      </c>
      <c r="E149" s="2">
        <v>0.19535637149028001</v>
      </c>
      <c r="F149">
        <f t="shared" si="14"/>
        <v>0.43056154720891898</v>
      </c>
      <c r="G149">
        <f t="shared" si="15"/>
        <v>7.7829504339303093E-2</v>
      </c>
      <c r="H149">
        <f t="shared" si="16"/>
        <v>0.50929038885710998</v>
      </c>
      <c r="I149">
        <f t="shared" si="17"/>
        <v>59.379506892465301</v>
      </c>
      <c r="J149">
        <f t="shared" si="18"/>
        <v>1.89491835517459E-2</v>
      </c>
      <c r="K149">
        <f t="shared" si="19"/>
        <v>0.20349028728860513</v>
      </c>
    </row>
    <row r="150" spans="3:11">
      <c r="C150">
        <v>8</v>
      </c>
      <c r="D150" s="2">
        <v>9.6466161991119801</v>
      </c>
      <c r="E150" s="2">
        <v>0.136069114470842</v>
      </c>
      <c r="F150">
        <f t="shared" si="14"/>
        <v>0.43056154720891898</v>
      </c>
      <c r="G150">
        <f t="shared" si="15"/>
        <v>7.7829504339303093E-2</v>
      </c>
      <c r="H150">
        <f t="shared" si="16"/>
        <v>0.50929038885710998</v>
      </c>
      <c r="I150">
        <f t="shared" si="17"/>
        <v>59.379506892465301</v>
      </c>
      <c r="J150">
        <f t="shared" si="18"/>
        <v>1.89491835517459E-2</v>
      </c>
      <c r="K150">
        <f t="shared" si="19"/>
        <v>0.13665333777780853</v>
      </c>
    </row>
    <row r="151" spans="3:11">
      <c r="C151">
        <v>8</v>
      </c>
      <c r="D151" s="2">
        <v>19.456400615886299</v>
      </c>
      <c r="E151" s="2">
        <v>0.114686825053995</v>
      </c>
      <c r="F151">
        <f t="shared" si="14"/>
        <v>0.43056154720891898</v>
      </c>
      <c r="G151">
        <f t="shared" si="15"/>
        <v>7.7829504339303093E-2</v>
      </c>
      <c r="H151">
        <f t="shared" si="16"/>
        <v>0.50929038885710998</v>
      </c>
      <c r="I151">
        <f t="shared" si="17"/>
        <v>59.379506892465301</v>
      </c>
      <c r="J151">
        <f t="shared" si="18"/>
        <v>1.89491835517459E-2</v>
      </c>
      <c r="K151">
        <f t="shared" si="19"/>
        <v>0.10454240367989687</v>
      </c>
    </row>
    <row r="152" spans="3:11">
      <c r="C152">
        <v>8</v>
      </c>
      <c r="D152" s="2">
        <v>50.028646105752202</v>
      </c>
      <c r="E152" s="2">
        <v>9.8164146868250493E-2</v>
      </c>
      <c r="F152">
        <f t="shared" si="14"/>
        <v>0.43056154720891898</v>
      </c>
      <c r="G152">
        <f t="shared" si="15"/>
        <v>7.7829504339303093E-2</v>
      </c>
      <c r="H152">
        <f t="shared" si="16"/>
        <v>0.50929038885710998</v>
      </c>
      <c r="I152">
        <f t="shared" si="17"/>
        <v>59.379506892465301</v>
      </c>
      <c r="J152">
        <f t="shared" si="18"/>
        <v>1.89491835517459E-2</v>
      </c>
      <c r="K152">
        <f t="shared" si="19"/>
        <v>8.7059808542945857E-2</v>
      </c>
    </row>
    <row r="153" spans="3:11">
      <c r="C153">
        <v>8</v>
      </c>
      <c r="D153" s="2">
        <v>98.2171889188036</v>
      </c>
      <c r="E153" s="2">
        <v>8.2613390928725702E-2</v>
      </c>
      <c r="F153">
        <f t="shared" si="14"/>
        <v>0.43056154720891898</v>
      </c>
      <c r="G153">
        <f t="shared" si="15"/>
        <v>7.7829504339303093E-2</v>
      </c>
      <c r="H153">
        <f t="shared" si="16"/>
        <v>0.50929038885710998</v>
      </c>
      <c r="I153">
        <f t="shared" si="17"/>
        <v>59.379506892465301</v>
      </c>
      <c r="J153">
        <f t="shared" si="18"/>
        <v>1.89491835517459E-2</v>
      </c>
      <c r="K153">
        <f t="shared" si="19"/>
        <v>8.2150358183424657E-2</v>
      </c>
    </row>
    <row r="154" spans="3:11">
      <c r="C154">
        <v>8</v>
      </c>
      <c r="D154" s="2">
        <v>198.09567785503299</v>
      </c>
      <c r="E154" s="2">
        <v>6.4146868250540001E-2</v>
      </c>
      <c r="F154">
        <f t="shared" si="14"/>
        <v>0.43056154720891898</v>
      </c>
      <c r="G154">
        <f t="shared" si="15"/>
        <v>7.7829504339303093E-2</v>
      </c>
      <c r="H154">
        <f t="shared" si="16"/>
        <v>0.50929038885710998</v>
      </c>
      <c r="I154">
        <f t="shared" si="17"/>
        <v>59.379506892465301</v>
      </c>
      <c r="J154">
        <f t="shared" si="18"/>
        <v>1.89491835517459E-2</v>
      </c>
      <c r="K154">
        <f t="shared" si="19"/>
        <v>7.9791677272559813E-2</v>
      </c>
    </row>
    <row r="155" spans="3:11">
      <c r="C155">
        <v>9</v>
      </c>
      <c r="D155" s="2">
        <v>1</v>
      </c>
      <c r="E155" s="2">
        <v>0.15861197703035201</v>
      </c>
      <c r="F155">
        <f t="shared" si="14"/>
        <v>0.16027300087691701</v>
      </c>
      <c r="G155">
        <f t="shared" si="15"/>
        <v>4.2290341840718199E-3</v>
      </c>
      <c r="H155">
        <f t="shared" si="16"/>
        <v>1.01741933874974E-4</v>
      </c>
      <c r="I155">
        <f t="shared" si="17"/>
        <v>0.56128382941260202</v>
      </c>
      <c r="J155">
        <f t="shared" si="18"/>
        <v>2.1773578136267102</v>
      </c>
      <c r="K155">
        <f t="shared" si="19"/>
        <v>0.15833968498476036</v>
      </c>
    </row>
    <row r="156" spans="3:11">
      <c r="C156">
        <v>9</v>
      </c>
      <c r="D156" s="2">
        <v>9.7851173352677598</v>
      </c>
      <c r="E156" s="2">
        <v>0.157223954060705</v>
      </c>
      <c r="F156">
        <f t="shared" si="14"/>
        <v>0.16027300087691701</v>
      </c>
      <c r="G156">
        <f t="shared" si="15"/>
        <v>4.2290341840718199E-3</v>
      </c>
      <c r="H156">
        <f t="shared" si="16"/>
        <v>1.01741933874974E-4</v>
      </c>
      <c r="I156">
        <f t="shared" si="17"/>
        <v>0.56128382941260202</v>
      </c>
      <c r="J156">
        <f t="shared" si="18"/>
        <v>2.1773578136267102</v>
      </c>
      <c r="K156">
        <f t="shared" si="19"/>
        <v>0.15347844546930384</v>
      </c>
    </row>
    <row r="157" spans="3:11">
      <c r="C157">
        <v>9</v>
      </c>
      <c r="D157" s="2">
        <v>29.627711919708599</v>
      </c>
      <c r="E157" s="2">
        <v>0.148013125512715</v>
      </c>
      <c r="F157">
        <f t="shared" si="14"/>
        <v>0.16027300087691701</v>
      </c>
      <c r="G157">
        <f t="shared" si="15"/>
        <v>4.2290341840718199E-3</v>
      </c>
      <c r="H157">
        <f t="shared" si="16"/>
        <v>1.01741933874974E-4</v>
      </c>
      <c r="I157">
        <f t="shared" si="17"/>
        <v>0.56128382941260202</v>
      </c>
      <c r="J157">
        <f t="shared" si="18"/>
        <v>2.1773578136267102</v>
      </c>
      <c r="K157">
        <f t="shared" si="19"/>
        <v>0.14796057565451282</v>
      </c>
    </row>
    <row r="158" spans="3:11">
      <c r="C158">
        <v>9</v>
      </c>
      <c r="D158" s="2">
        <v>60.676268982201499</v>
      </c>
      <c r="E158" s="2">
        <v>0.14025266611977</v>
      </c>
      <c r="F158">
        <f t="shared" si="14"/>
        <v>0.16027300087691701</v>
      </c>
      <c r="G158">
        <f t="shared" si="15"/>
        <v>4.2290341840718199E-3</v>
      </c>
      <c r="H158">
        <f t="shared" si="16"/>
        <v>1.01741933874974E-4</v>
      </c>
      <c r="I158">
        <f t="shared" si="17"/>
        <v>0.56128382941260202</v>
      </c>
      <c r="J158">
        <f t="shared" si="18"/>
        <v>2.1773578136267102</v>
      </c>
      <c r="K158">
        <f t="shared" si="19"/>
        <v>0.14238125673821717</v>
      </c>
    </row>
    <row r="159" spans="3:11">
      <c r="C159">
        <v>9</v>
      </c>
      <c r="D159" s="2">
        <v>87.780131359724805</v>
      </c>
      <c r="E159" s="2">
        <v>0.136022969647251</v>
      </c>
      <c r="F159">
        <f t="shared" si="14"/>
        <v>0.16027300087691701</v>
      </c>
      <c r="G159">
        <f t="shared" si="15"/>
        <v>4.2290341840718199E-3</v>
      </c>
      <c r="H159">
        <f t="shared" si="16"/>
        <v>1.01741933874974E-4</v>
      </c>
      <c r="I159">
        <f t="shared" si="17"/>
        <v>0.56128382941260202</v>
      </c>
      <c r="J159">
        <f t="shared" si="18"/>
        <v>2.1773578136267102</v>
      </c>
      <c r="K159">
        <f t="shared" si="19"/>
        <v>0.13868639289743728</v>
      </c>
    </row>
    <row r="160" spans="3:11">
      <c r="C160">
        <v>9</v>
      </c>
      <c r="D160" s="2">
        <v>147.84659290713</v>
      </c>
      <c r="E160" s="2">
        <v>0.13003117309269899</v>
      </c>
      <c r="F160">
        <f t="shared" si="14"/>
        <v>0.16027300087691701</v>
      </c>
      <c r="G160">
        <f t="shared" si="15"/>
        <v>4.2290341840718199E-3</v>
      </c>
      <c r="H160">
        <f t="shared" si="16"/>
        <v>1.01741933874974E-4</v>
      </c>
      <c r="I160">
        <f t="shared" si="17"/>
        <v>0.56128382941260202</v>
      </c>
      <c r="J160">
        <f t="shared" si="18"/>
        <v>2.1773578136267102</v>
      </c>
      <c r="K160">
        <f t="shared" si="19"/>
        <v>0.13233623619454277</v>
      </c>
    </row>
    <row r="161" spans="3:11">
      <c r="C161">
        <v>9</v>
      </c>
      <c r="D161" s="2">
        <v>223.386335444986</v>
      </c>
      <c r="E161" s="2">
        <v>0.12405578342904</v>
      </c>
      <c r="F161">
        <f t="shared" si="14"/>
        <v>0.16027300087691701</v>
      </c>
      <c r="G161">
        <f t="shared" si="15"/>
        <v>4.2290341840718199E-3</v>
      </c>
      <c r="H161">
        <f t="shared" si="16"/>
        <v>1.01741933874974E-4</v>
      </c>
      <c r="I161">
        <f t="shared" si="17"/>
        <v>0.56128382941260202</v>
      </c>
      <c r="J161">
        <f t="shared" si="18"/>
        <v>2.1773578136267102</v>
      </c>
      <c r="K161">
        <f t="shared" si="19"/>
        <v>0.1262568694877827</v>
      </c>
    </row>
    <row r="162" spans="3:11">
      <c r="C162">
        <v>9</v>
      </c>
      <c r="D162" s="2">
        <v>289.91063750986098</v>
      </c>
      <c r="E162" s="2">
        <v>0.11845118949958899</v>
      </c>
      <c r="F162">
        <f t="shared" si="14"/>
        <v>0.16027300087691701</v>
      </c>
      <c r="G162">
        <f t="shared" si="15"/>
        <v>4.2290341840718199E-3</v>
      </c>
      <c r="H162">
        <f t="shared" si="16"/>
        <v>1.01741933874974E-4</v>
      </c>
      <c r="I162">
        <f t="shared" si="17"/>
        <v>0.56128382941260202</v>
      </c>
      <c r="J162">
        <f t="shared" si="18"/>
        <v>2.1773578136267102</v>
      </c>
      <c r="K162">
        <f t="shared" si="19"/>
        <v>0.12190330997591843</v>
      </c>
    </row>
    <row r="163" spans="3:11">
      <c r="C163">
        <v>9</v>
      </c>
      <c r="D163" s="2">
        <v>544.313438376352</v>
      </c>
      <c r="E163" s="2">
        <v>0.110008203445447</v>
      </c>
      <c r="F163">
        <f t="shared" si="14"/>
        <v>0.16027300087691701</v>
      </c>
      <c r="G163">
        <f t="shared" si="15"/>
        <v>4.2290341840718199E-3</v>
      </c>
      <c r="H163">
        <f t="shared" si="16"/>
        <v>1.01741933874974E-4</v>
      </c>
      <c r="I163">
        <f t="shared" si="17"/>
        <v>0.56128382941260202</v>
      </c>
      <c r="J163">
        <f t="shared" si="18"/>
        <v>2.1773578136267102</v>
      </c>
      <c r="K163">
        <f t="shared" si="19"/>
        <v>0.10970119782732435</v>
      </c>
    </row>
    <row r="164" spans="3:11">
      <c r="C164">
        <v>9</v>
      </c>
      <c r="D164" s="2">
        <v>620.08729076258101</v>
      </c>
      <c r="E164" s="2">
        <v>0.114510254306808</v>
      </c>
      <c r="F164">
        <f t="shared" si="14"/>
        <v>0.16027300087691701</v>
      </c>
      <c r="G164">
        <f t="shared" si="15"/>
        <v>4.2290341840718199E-3</v>
      </c>
      <c r="H164">
        <f t="shared" si="16"/>
        <v>1.01741933874974E-4</v>
      </c>
      <c r="I164">
        <f t="shared" si="17"/>
        <v>0.56128382941260202</v>
      </c>
      <c r="J164">
        <f t="shared" si="18"/>
        <v>2.1773578136267102</v>
      </c>
      <c r="K164">
        <f t="shared" si="19"/>
        <v>0.10688753787756147</v>
      </c>
    </row>
    <row r="165" spans="3:11">
      <c r="C165">
        <v>9</v>
      </c>
      <c r="D165" s="2">
        <v>978.51173352677699</v>
      </c>
      <c r="E165" s="2">
        <v>0.100528301886792</v>
      </c>
      <c r="F165">
        <f t="shared" si="14"/>
        <v>0.16027300087691701</v>
      </c>
      <c r="G165">
        <f t="shared" si="15"/>
        <v>4.2290341840718199E-3</v>
      </c>
      <c r="H165">
        <f t="shared" si="16"/>
        <v>1.01741933874974E-4</v>
      </c>
      <c r="I165">
        <f t="shared" si="17"/>
        <v>0.56128382941260202</v>
      </c>
      <c r="J165">
        <f t="shared" si="18"/>
        <v>2.1773578136267102</v>
      </c>
      <c r="K165">
        <f t="shared" si="19"/>
        <v>9.6340066060200888E-2</v>
      </c>
    </row>
    <row r="166" spans="3:11">
      <c r="C166">
        <v>9</v>
      </c>
      <c r="D166" s="2">
        <v>1114.73031353395</v>
      </c>
      <c r="E166" s="2">
        <v>9.7030352748154206E-2</v>
      </c>
      <c r="F166">
        <f t="shared" si="14"/>
        <v>0.16027300087691701</v>
      </c>
      <c r="G166">
        <f t="shared" si="15"/>
        <v>4.2290341840718199E-3</v>
      </c>
      <c r="H166">
        <f t="shared" si="16"/>
        <v>1.01741933874974E-4</v>
      </c>
      <c r="I166">
        <f t="shared" si="17"/>
        <v>0.56128382941260202</v>
      </c>
      <c r="J166">
        <f t="shared" si="18"/>
        <v>2.1773578136267102</v>
      </c>
      <c r="K166">
        <f t="shared" si="19"/>
        <v>9.3149975107779309E-2</v>
      </c>
    </row>
    <row r="167" spans="3:11">
      <c r="C167">
        <v>9</v>
      </c>
      <c r="D167" s="2">
        <v>1090.7766915109501</v>
      </c>
      <c r="E167" s="2">
        <v>9.1468416735028701E-2</v>
      </c>
      <c r="F167">
        <f t="shared" si="14"/>
        <v>0.16027300087691701</v>
      </c>
      <c r="G167">
        <f t="shared" si="15"/>
        <v>4.2290341840718199E-3</v>
      </c>
      <c r="H167">
        <f t="shared" si="16"/>
        <v>1.01741933874974E-4</v>
      </c>
      <c r="I167">
        <f t="shared" si="17"/>
        <v>0.56128382941260202</v>
      </c>
      <c r="J167">
        <f t="shared" si="18"/>
        <v>2.1773578136267102</v>
      </c>
      <c r="K167">
        <f t="shared" si="19"/>
        <v>9.3686407720679502E-2</v>
      </c>
    </row>
    <row r="168" spans="3:11">
      <c r="C168">
        <v>9</v>
      </c>
      <c r="D168" s="2">
        <v>1415.60926449199</v>
      </c>
      <c r="E168" s="2">
        <v>8.8646431501230499E-2</v>
      </c>
      <c r="F168">
        <f t="shared" si="14"/>
        <v>0.16027300087691701</v>
      </c>
      <c r="G168">
        <f t="shared" si="15"/>
        <v>4.2290341840718199E-3</v>
      </c>
      <c r="H168">
        <f t="shared" si="16"/>
        <v>1.01741933874974E-4</v>
      </c>
      <c r="I168">
        <f t="shared" si="17"/>
        <v>0.56128382941260202</v>
      </c>
      <c r="J168">
        <f t="shared" si="18"/>
        <v>2.1773578136267102</v>
      </c>
      <c r="K168">
        <f t="shared" si="19"/>
        <v>8.7138460295927478E-2</v>
      </c>
    </row>
    <row r="169" spans="3:11">
      <c r="C169">
        <v>9</v>
      </c>
      <c r="D169" s="2">
        <v>1960.88818693284</v>
      </c>
      <c r="E169" s="2">
        <v>7.8858080393765295E-2</v>
      </c>
      <c r="F169">
        <f t="shared" si="14"/>
        <v>0.16027300087691701</v>
      </c>
      <c r="G169">
        <f t="shared" si="15"/>
        <v>4.2290341840718199E-3</v>
      </c>
      <c r="H169">
        <f t="shared" si="16"/>
        <v>1.01741933874974E-4</v>
      </c>
      <c r="I169">
        <f t="shared" si="17"/>
        <v>0.56128382941260202</v>
      </c>
      <c r="J169">
        <f t="shared" si="18"/>
        <v>2.1773578136267102</v>
      </c>
      <c r="K169">
        <f t="shared" si="19"/>
        <v>7.8692171076233816E-2</v>
      </c>
    </row>
    <row r="170" spans="3:11">
      <c r="C170">
        <v>9</v>
      </c>
      <c r="D170" s="2">
        <v>2138.8911289655198</v>
      </c>
      <c r="E170" s="2">
        <v>7.5366694011484797E-2</v>
      </c>
      <c r="F170">
        <f t="shared" si="14"/>
        <v>0.16027300087691701</v>
      </c>
      <c r="G170">
        <f t="shared" si="15"/>
        <v>4.2290341840718199E-3</v>
      </c>
      <c r="H170">
        <f t="shared" si="16"/>
        <v>1.01741933874974E-4</v>
      </c>
      <c r="I170">
        <f t="shared" si="17"/>
        <v>0.56128382941260202</v>
      </c>
      <c r="J170">
        <f t="shared" si="18"/>
        <v>2.1773578136267102</v>
      </c>
      <c r="K170">
        <f t="shared" si="19"/>
        <v>7.6410170541288236E-2</v>
      </c>
    </row>
    <row r="171" spans="3:11">
      <c r="C171">
        <v>9</v>
      </c>
      <c r="D171" s="2">
        <v>3027.8340979033301</v>
      </c>
      <c r="E171" s="2">
        <v>7.0792452830188701E-2</v>
      </c>
      <c r="F171">
        <f t="shared" si="14"/>
        <v>0.16027300087691701</v>
      </c>
      <c r="G171">
        <f t="shared" si="15"/>
        <v>4.2290341840718199E-3</v>
      </c>
      <c r="H171">
        <f t="shared" si="16"/>
        <v>1.01741933874974E-4</v>
      </c>
      <c r="I171">
        <f t="shared" si="17"/>
        <v>0.56128382941260202</v>
      </c>
      <c r="J171">
        <f t="shared" si="18"/>
        <v>2.1773578136267102</v>
      </c>
      <c r="K171">
        <f t="shared" si="19"/>
        <v>6.7260471379630704E-2</v>
      </c>
    </row>
    <row r="172" spans="3:11">
      <c r="C172">
        <v>9</v>
      </c>
      <c r="D172" s="2">
        <v>3162.27766016838</v>
      </c>
      <c r="E172" s="2">
        <v>6.0351107465135299E-2</v>
      </c>
      <c r="F172">
        <f t="shared" si="14"/>
        <v>0.16027300087691701</v>
      </c>
      <c r="G172">
        <f t="shared" si="15"/>
        <v>4.2290341840718199E-3</v>
      </c>
      <c r="H172">
        <f t="shared" si="16"/>
        <v>1.01741933874974E-4</v>
      </c>
      <c r="I172">
        <f t="shared" si="17"/>
        <v>0.56128382941260202</v>
      </c>
      <c r="J172">
        <f t="shared" si="18"/>
        <v>2.1773578136267102</v>
      </c>
      <c r="K172">
        <f t="shared" si="19"/>
        <v>6.6122028957295395E-2</v>
      </c>
    </row>
    <row r="173" spans="3:11">
      <c r="C173">
        <v>9</v>
      </c>
      <c r="D173" s="2">
        <v>5326.1708616756496</v>
      </c>
      <c r="E173" s="2">
        <v>4.6011484823625902E-2</v>
      </c>
      <c r="F173">
        <f t="shared" si="14"/>
        <v>0.16027300087691701</v>
      </c>
      <c r="G173">
        <f t="shared" si="15"/>
        <v>4.2290341840718199E-3</v>
      </c>
      <c r="H173">
        <f t="shared" si="16"/>
        <v>1.01741933874974E-4</v>
      </c>
      <c r="I173">
        <f t="shared" si="17"/>
        <v>0.56128382941260202</v>
      </c>
      <c r="J173">
        <f t="shared" si="18"/>
        <v>2.1773578136267102</v>
      </c>
      <c r="K173">
        <f t="shared" si="19"/>
        <v>5.2811558258294859E-2</v>
      </c>
    </row>
    <row r="174" spans="3:11">
      <c r="C174">
        <v>9</v>
      </c>
      <c r="D174" s="2">
        <v>7219.2248080511099</v>
      </c>
      <c r="E174" s="2">
        <v>4.4226415094339597E-2</v>
      </c>
      <c r="F174">
        <f t="shared" si="14"/>
        <v>0.16027300087691701</v>
      </c>
      <c r="G174">
        <f t="shared" si="15"/>
        <v>4.2290341840718199E-3</v>
      </c>
      <c r="H174">
        <f t="shared" si="16"/>
        <v>1.01741933874974E-4</v>
      </c>
      <c r="I174">
        <f t="shared" si="17"/>
        <v>0.56128382941260202</v>
      </c>
      <c r="J174">
        <f t="shared" si="18"/>
        <v>2.1773578136267102</v>
      </c>
      <c r="K174">
        <f t="shared" si="19"/>
        <v>4.5547415901756885E-2</v>
      </c>
    </row>
    <row r="175" spans="3:11">
      <c r="C175">
        <v>9</v>
      </c>
      <c r="D175" s="2">
        <v>12977.9933464757</v>
      </c>
      <c r="E175" s="2">
        <v>3.5094339622641399E-2</v>
      </c>
      <c r="F175">
        <f t="shared" si="14"/>
        <v>0.16027300087691701</v>
      </c>
      <c r="G175">
        <f t="shared" si="15"/>
        <v>4.2290341840718199E-3</v>
      </c>
      <c r="H175">
        <f t="shared" si="16"/>
        <v>1.01741933874974E-4</v>
      </c>
      <c r="I175">
        <f t="shared" si="17"/>
        <v>0.56128382941260202</v>
      </c>
      <c r="J175">
        <f t="shared" si="18"/>
        <v>2.1773578136267102</v>
      </c>
      <c r="K175">
        <f t="shared" si="19"/>
        <v>3.3146746077071687E-2</v>
      </c>
    </row>
    <row r="176" spans="3:11">
      <c r="C176">
        <v>9</v>
      </c>
      <c r="D176" s="2">
        <v>14156.0926449199</v>
      </c>
      <c r="E176" s="2">
        <v>3.2646431501230498E-2</v>
      </c>
      <c r="F176">
        <f t="shared" si="14"/>
        <v>0.16027300087691701</v>
      </c>
      <c r="G176">
        <f t="shared" si="15"/>
        <v>4.2290341840718199E-3</v>
      </c>
      <c r="H176">
        <f t="shared" si="16"/>
        <v>1.01741933874974E-4</v>
      </c>
      <c r="I176">
        <f t="shared" si="17"/>
        <v>0.56128382941260202</v>
      </c>
      <c r="J176">
        <f t="shared" si="18"/>
        <v>2.1773578136267102</v>
      </c>
      <c r="K176">
        <f t="shared" si="19"/>
        <v>3.1520766302509613E-2</v>
      </c>
    </row>
    <row r="177" spans="3:11">
      <c r="C177">
        <v>9</v>
      </c>
      <c r="D177" s="2">
        <v>54431.343837635199</v>
      </c>
      <c r="E177" s="2">
        <v>1.7138638228055701E-2</v>
      </c>
      <c r="F177">
        <f t="shared" si="14"/>
        <v>0.16027300087691701</v>
      </c>
      <c r="G177">
        <f t="shared" si="15"/>
        <v>4.2290341840718199E-3</v>
      </c>
      <c r="H177">
        <f t="shared" si="16"/>
        <v>1.01741933874974E-4</v>
      </c>
      <c r="I177">
        <f t="shared" si="17"/>
        <v>0.56128382941260202</v>
      </c>
      <c r="J177">
        <f t="shared" si="18"/>
        <v>2.1773578136267102</v>
      </c>
      <c r="K177">
        <f t="shared" si="19"/>
        <v>1.3744421622537287E-2</v>
      </c>
    </row>
    <row r="178" spans="3:11">
      <c r="C178">
        <v>9</v>
      </c>
      <c r="D178" s="2">
        <v>144669.625921584</v>
      </c>
      <c r="E178" s="2">
        <v>9.33880229696471E-3</v>
      </c>
      <c r="F178">
        <f t="shared" si="14"/>
        <v>0.16027300087691701</v>
      </c>
      <c r="G178">
        <f t="shared" si="15"/>
        <v>4.2290341840718199E-3</v>
      </c>
      <c r="H178">
        <f t="shared" si="16"/>
        <v>1.01741933874974E-4</v>
      </c>
      <c r="I178">
        <f t="shared" si="17"/>
        <v>0.56128382941260202</v>
      </c>
      <c r="J178">
        <f t="shared" si="18"/>
        <v>2.1773578136267102</v>
      </c>
      <c r="K178">
        <f t="shared" si="19"/>
        <v>8.0057683885826608E-3</v>
      </c>
    </row>
    <row r="179" spans="3:11">
      <c r="C179">
        <v>9</v>
      </c>
      <c r="D179" s="2">
        <v>277585.14840550302</v>
      </c>
      <c r="E179" s="2">
        <v>2.9794913863822299E-3</v>
      </c>
      <c r="F179">
        <f t="shared" si="14"/>
        <v>0.16027300087691701</v>
      </c>
      <c r="G179">
        <f t="shared" si="15"/>
        <v>4.2290341840718199E-3</v>
      </c>
      <c r="H179">
        <f t="shared" si="16"/>
        <v>1.01741933874974E-4</v>
      </c>
      <c r="I179">
        <f t="shared" si="17"/>
        <v>0.56128382941260202</v>
      </c>
      <c r="J179">
        <f t="shared" si="18"/>
        <v>2.1773578136267102</v>
      </c>
      <c r="K179">
        <f t="shared" si="19"/>
        <v>6.1573864159048626E-3</v>
      </c>
    </row>
    <row r="180" spans="3:11">
      <c r="C180">
        <v>10</v>
      </c>
      <c r="D180">
        <v>1.1066331557068201</v>
      </c>
      <c r="E180">
        <v>0.41485616708262202</v>
      </c>
      <c r="F180">
        <f t="shared" si="14"/>
        <v>0.42584324549491798</v>
      </c>
      <c r="G180">
        <f t="shared" si="15"/>
        <v>1.97877613780891E-4</v>
      </c>
      <c r="H180">
        <f t="shared" si="16"/>
        <v>3.9396731207214102E-7</v>
      </c>
      <c r="I180">
        <f t="shared" si="17"/>
        <v>0.49461028821140302</v>
      </c>
      <c r="J180">
        <f t="shared" si="18"/>
        <v>9.9646960214287095</v>
      </c>
      <c r="K180">
        <f t="shared" si="19"/>
        <v>0.42282450600148203</v>
      </c>
    </row>
    <row r="181" spans="3:11">
      <c r="C181">
        <v>10</v>
      </c>
      <c r="D181">
        <v>11.079727900206301</v>
      </c>
      <c r="E181">
        <v>0.41979508735058402</v>
      </c>
      <c r="F181">
        <f t="shared" si="14"/>
        <v>0.42584324549491798</v>
      </c>
      <c r="G181">
        <f t="shared" si="15"/>
        <v>1.97877613780891E-4</v>
      </c>
      <c r="H181">
        <f t="shared" si="16"/>
        <v>3.9396731207214102E-7</v>
      </c>
      <c r="I181">
        <f t="shared" si="17"/>
        <v>0.49461028821140302</v>
      </c>
      <c r="J181">
        <f t="shared" si="18"/>
        <v>9.9646960214287095</v>
      </c>
      <c r="K181">
        <f t="shared" si="19"/>
        <v>0.41648717055260692</v>
      </c>
    </row>
    <row r="182" spans="3:11">
      <c r="C182">
        <v>10</v>
      </c>
      <c r="D182">
        <v>54.381666904870698</v>
      </c>
      <c r="E182">
        <v>0.414475239721529</v>
      </c>
      <c r="F182">
        <f t="shared" si="14"/>
        <v>0.42584324549491798</v>
      </c>
      <c r="G182">
        <f t="shared" si="15"/>
        <v>1.97877613780891E-4</v>
      </c>
      <c r="H182">
        <f t="shared" si="16"/>
        <v>3.9396731207214102E-7</v>
      </c>
      <c r="I182">
        <f t="shared" si="17"/>
        <v>0.49461028821140302</v>
      </c>
      <c r="J182">
        <f t="shared" si="18"/>
        <v>9.9646960214287095</v>
      </c>
      <c r="K182">
        <f t="shared" si="19"/>
        <v>0.40558851926279876</v>
      </c>
    </row>
    <row r="183" spans="3:11">
      <c r="C183">
        <v>10</v>
      </c>
      <c r="D183">
        <v>110.229052032795</v>
      </c>
      <c r="E183">
        <v>0.39880467621174298</v>
      </c>
      <c r="F183">
        <f t="shared" si="14"/>
        <v>0.42584324549491798</v>
      </c>
      <c r="G183">
        <f t="shared" si="15"/>
        <v>1.97877613780891E-4</v>
      </c>
      <c r="H183">
        <f t="shared" si="16"/>
        <v>3.9396731207214102E-7</v>
      </c>
      <c r="I183">
        <f t="shared" si="17"/>
        <v>0.49461028821140302</v>
      </c>
      <c r="J183">
        <f t="shared" si="18"/>
        <v>9.9646960214287095</v>
      </c>
      <c r="K183">
        <f t="shared" si="19"/>
        <v>0.39743259958090338</v>
      </c>
    </row>
    <row r="184" spans="3:11">
      <c r="C184">
        <v>10</v>
      </c>
      <c r="D184">
        <v>218.15372993942401</v>
      </c>
      <c r="E184">
        <v>0.38559043740969401</v>
      </c>
      <c r="F184">
        <f t="shared" si="14"/>
        <v>0.42584324549491798</v>
      </c>
      <c r="G184">
        <f t="shared" si="15"/>
        <v>1.97877613780891E-4</v>
      </c>
      <c r="H184">
        <f t="shared" si="16"/>
        <v>3.9396731207214102E-7</v>
      </c>
      <c r="I184">
        <f t="shared" si="17"/>
        <v>0.49461028821140302</v>
      </c>
      <c r="J184">
        <f t="shared" si="18"/>
        <v>9.9646960214287095</v>
      </c>
      <c r="K184">
        <f t="shared" si="19"/>
        <v>0.3866147834566579</v>
      </c>
    </row>
    <row r="185" spans="3:11">
      <c r="C185">
        <v>10</v>
      </c>
      <c r="D185">
        <v>431.35531180024401</v>
      </c>
      <c r="E185">
        <v>0.36867200840667302</v>
      </c>
      <c r="F185">
        <f t="shared" si="14"/>
        <v>0.42584324549491798</v>
      </c>
      <c r="G185">
        <f t="shared" si="15"/>
        <v>1.97877613780891E-4</v>
      </c>
      <c r="H185">
        <f t="shared" si="16"/>
        <v>3.9396731207214102E-7</v>
      </c>
      <c r="I185">
        <f t="shared" si="17"/>
        <v>0.49461028821140302</v>
      </c>
      <c r="J185">
        <f t="shared" si="18"/>
        <v>9.9646960214287095</v>
      </c>
      <c r="K185">
        <f t="shared" si="19"/>
        <v>0.37201628164666289</v>
      </c>
    </row>
    <row r="186" spans="3:11">
      <c r="C186">
        <v>10</v>
      </c>
      <c r="D186">
        <v>852.91874253055801</v>
      </c>
      <c r="E186">
        <v>0.35175357940365098</v>
      </c>
      <c r="F186">
        <f t="shared" si="14"/>
        <v>0.42584324549491798</v>
      </c>
      <c r="G186">
        <f t="shared" si="15"/>
        <v>1.97877613780891E-4</v>
      </c>
      <c r="H186">
        <f t="shared" si="16"/>
        <v>3.9396731207214102E-7</v>
      </c>
      <c r="I186">
        <f t="shared" si="17"/>
        <v>0.49461028821140302</v>
      </c>
      <c r="J186">
        <f t="shared" si="18"/>
        <v>9.9646960214287095</v>
      </c>
      <c r="K186">
        <f t="shared" si="19"/>
        <v>0.35257433608990513</v>
      </c>
    </row>
    <row r="187" spans="3:11">
      <c r="C187">
        <v>10</v>
      </c>
      <c r="D187">
        <v>1288.8614265794999</v>
      </c>
      <c r="E187">
        <v>0.33716012084592101</v>
      </c>
      <c r="F187">
        <f t="shared" si="14"/>
        <v>0.42584324549491798</v>
      </c>
      <c r="G187">
        <f t="shared" si="15"/>
        <v>1.97877613780891E-4</v>
      </c>
      <c r="H187">
        <f t="shared" si="16"/>
        <v>3.9396731207214102E-7</v>
      </c>
      <c r="I187">
        <f t="shared" si="17"/>
        <v>0.49461028821140302</v>
      </c>
      <c r="J187">
        <f t="shared" si="18"/>
        <v>9.9646960214287095</v>
      </c>
      <c r="K187">
        <f t="shared" si="19"/>
        <v>0.33797882478371422</v>
      </c>
    </row>
    <row r="188" spans="3:11">
      <c r="C188">
        <v>10</v>
      </c>
      <c r="D188">
        <v>1491.59299447022</v>
      </c>
      <c r="E188">
        <v>0.33353474320241699</v>
      </c>
      <c r="F188">
        <f t="shared" si="14"/>
        <v>0.42584324549491798</v>
      </c>
      <c r="G188">
        <f t="shared" si="15"/>
        <v>1.97877613780891E-4</v>
      </c>
      <c r="H188">
        <f t="shared" si="16"/>
        <v>3.9396731207214102E-7</v>
      </c>
      <c r="I188">
        <f t="shared" si="17"/>
        <v>0.49461028821140302</v>
      </c>
      <c r="J188">
        <f t="shared" si="18"/>
        <v>9.9646960214287095</v>
      </c>
      <c r="K188">
        <f t="shared" si="19"/>
        <v>0.33224845488907173</v>
      </c>
    </row>
    <row r="189" spans="3:11">
      <c r="C189">
        <v>10</v>
      </c>
      <c r="D189">
        <v>5632.3496809783001</v>
      </c>
      <c r="E189">
        <v>0.25770392749244703</v>
      </c>
      <c r="F189">
        <f t="shared" si="14"/>
        <v>0.42584324549491798</v>
      </c>
      <c r="G189">
        <f t="shared" si="15"/>
        <v>1.97877613780891E-4</v>
      </c>
      <c r="H189">
        <f t="shared" si="16"/>
        <v>3.9396731207214102E-7</v>
      </c>
      <c r="I189">
        <f t="shared" si="17"/>
        <v>0.49461028821140302</v>
      </c>
      <c r="J189">
        <f t="shared" si="18"/>
        <v>9.9646960214287095</v>
      </c>
      <c r="K189">
        <f t="shared" si="19"/>
        <v>0.26525163746532165</v>
      </c>
    </row>
    <row r="190" spans="3:11">
      <c r="C190">
        <v>10</v>
      </c>
      <c r="D190">
        <v>20778.5198057007</v>
      </c>
      <c r="E190">
        <v>0.18679889662419499</v>
      </c>
      <c r="F190">
        <f t="shared" si="14"/>
        <v>0.42584324549491798</v>
      </c>
      <c r="G190">
        <f t="shared" si="15"/>
        <v>1.97877613780891E-4</v>
      </c>
      <c r="H190">
        <f t="shared" si="16"/>
        <v>3.9396731207214102E-7</v>
      </c>
      <c r="I190">
        <f t="shared" si="17"/>
        <v>0.49461028821140302</v>
      </c>
      <c r="J190">
        <f t="shared" si="18"/>
        <v>9.9646960214287095</v>
      </c>
      <c r="K190">
        <f t="shared" si="19"/>
        <v>0.17590962395830054</v>
      </c>
    </row>
    <row r="191" spans="3:11">
      <c r="C191">
        <v>10</v>
      </c>
      <c r="D191">
        <v>27653.135685900099</v>
      </c>
      <c r="E191">
        <v>0.15361880993038199</v>
      </c>
      <c r="F191">
        <f t="shared" si="14"/>
        <v>0.42584324549491798</v>
      </c>
      <c r="G191">
        <f t="shared" si="15"/>
        <v>1.97877613780891E-4</v>
      </c>
      <c r="H191">
        <f t="shared" si="16"/>
        <v>3.9396731207214102E-7</v>
      </c>
      <c r="I191">
        <f t="shared" si="17"/>
        <v>0.49461028821140302</v>
      </c>
      <c r="J191">
        <f t="shared" si="18"/>
        <v>9.9646960214287095</v>
      </c>
      <c r="K191">
        <f t="shared" si="19"/>
        <v>0.15483913587341866</v>
      </c>
    </row>
    <row r="192" spans="3:11">
      <c r="C192">
        <v>10</v>
      </c>
      <c r="D192">
        <v>44811.118839451097</v>
      </c>
      <c r="E192">
        <v>0.124247996847497</v>
      </c>
      <c r="F192">
        <f t="shared" si="14"/>
        <v>0.42584324549491798</v>
      </c>
      <c r="G192">
        <f t="shared" si="15"/>
        <v>1.97877613780891E-4</v>
      </c>
      <c r="H192">
        <f t="shared" si="16"/>
        <v>3.9396731207214102E-7</v>
      </c>
      <c r="I192">
        <f t="shared" si="17"/>
        <v>0.49461028821140302</v>
      </c>
      <c r="J192">
        <f t="shared" si="18"/>
        <v>9.9646960214287095</v>
      </c>
      <c r="K192">
        <f t="shared" si="19"/>
        <v>0.11987599483140782</v>
      </c>
    </row>
    <row r="193" spans="3:11">
      <c r="C193">
        <v>10</v>
      </c>
      <c r="D193">
        <v>65657.784009872194</v>
      </c>
      <c r="E193">
        <v>8.3712071456718995E-2</v>
      </c>
      <c r="F193">
        <f t="shared" si="14"/>
        <v>0.42584324549491798</v>
      </c>
      <c r="G193">
        <f t="shared" si="15"/>
        <v>1.97877613780891E-4</v>
      </c>
      <c r="H193">
        <f t="shared" si="16"/>
        <v>3.9396731207214102E-7</v>
      </c>
      <c r="I193">
        <f t="shared" si="17"/>
        <v>0.49461028821140302</v>
      </c>
      <c r="J193">
        <f t="shared" si="18"/>
        <v>9.9646960214287095</v>
      </c>
      <c r="K193">
        <f t="shared" si="19"/>
        <v>9.3895440005009087E-2</v>
      </c>
    </row>
    <row r="194" spans="3:11">
      <c r="C194">
        <v>11</v>
      </c>
      <c r="D194">
        <v>6.9829140618553103</v>
      </c>
      <c r="E194">
        <v>0.45714285714285702</v>
      </c>
      <c r="F194">
        <f t="shared" si="14"/>
        <v>0.45092403790110203</v>
      </c>
      <c r="G194">
        <f t="shared" si="15"/>
        <v>5.9275382446938897E-2</v>
      </c>
      <c r="H194">
        <f t="shared" si="16"/>
        <v>9.0962831453426604E-4</v>
      </c>
      <c r="I194">
        <f t="shared" si="17"/>
        <v>1.49556749193738</v>
      </c>
      <c r="J194">
        <f t="shared" si="18"/>
        <v>0.57602681260997501</v>
      </c>
      <c r="K194">
        <f t="shared" si="19"/>
        <v>0.45080728925129226</v>
      </c>
    </row>
    <row r="195" spans="3:11">
      <c r="C195">
        <v>11</v>
      </c>
      <c r="D195">
        <v>13.728234180517401</v>
      </c>
      <c r="E195">
        <v>0.45454545454545398</v>
      </c>
      <c r="F195">
        <f t="shared" si="14"/>
        <v>0.45092403790110203</v>
      </c>
      <c r="G195">
        <f t="shared" si="15"/>
        <v>5.9275382446938897E-2</v>
      </c>
      <c r="H195">
        <f t="shared" si="16"/>
        <v>9.0962831453426604E-4</v>
      </c>
      <c r="I195">
        <f t="shared" si="17"/>
        <v>1.49556749193738</v>
      </c>
      <c r="J195">
        <f t="shared" si="18"/>
        <v>0.57602681260997501</v>
      </c>
      <c r="K195">
        <f t="shared" si="19"/>
        <v>0.45060340501003432</v>
      </c>
    </row>
    <row r="196" spans="3:11">
      <c r="C196">
        <v>11</v>
      </c>
      <c r="D196">
        <v>27.565569697944198</v>
      </c>
      <c r="E196">
        <v>0.44675324675324601</v>
      </c>
      <c r="F196">
        <f t="shared" ref="F196:F259" si="20">VLOOKUP(C196,$N$3:$S$17,3,FALSE)</f>
        <v>0.45092403790110203</v>
      </c>
      <c r="G196">
        <f t="shared" ref="G196:G259" si="21">VLOOKUP(C196,$N$3:$S$17,4,FALSE)</f>
        <v>5.9275382446938897E-2</v>
      </c>
      <c r="H196">
        <f t="shared" ref="H196:H259" si="22">VLOOKUP(C196,$N$3:$S$17,5,FALSE)</f>
        <v>9.0962831453426604E-4</v>
      </c>
      <c r="I196">
        <f t="shared" ref="I196:I259" si="23">VLOOKUP(C196,$N$3:$S$17,6,FALSE)</f>
        <v>1.49556749193738</v>
      </c>
      <c r="J196">
        <f t="shared" ref="J196:J259" si="24">VLOOKUP(C196,$N$3:$T$17,7,FALSE)</f>
        <v>0.57602681260997501</v>
      </c>
      <c r="K196">
        <f t="shared" ref="K196:K259" si="25">G196+(F196-G196)/((1+(H196*D196)^I196)^J196)</f>
        <v>0.45001642105379669</v>
      </c>
    </row>
    <row r="197" spans="3:11">
      <c r="C197">
        <v>11</v>
      </c>
      <c r="D197">
        <v>55.350209122349398</v>
      </c>
      <c r="E197">
        <v>0.44545454545454499</v>
      </c>
      <c r="F197">
        <f t="shared" si="20"/>
        <v>0.45092403790110203</v>
      </c>
      <c r="G197">
        <f t="shared" si="21"/>
        <v>5.9275382446938897E-2</v>
      </c>
      <c r="H197">
        <f t="shared" si="22"/>
        <v>9.0962831453426604E-4</v>
      </c>
      <c r="I197">
        <f t="shared" si="23"/>
        <v>1.49556749193738</v>
      </c>
      <c r="J197">
        <f t="shared" si="24"/>
        <v>0.57602681260997501</v>
      </c>
      <c r="K197">
        <f t="shared" si="25"/>
        <v>0.44836444723974256</v>
      </c>
    </row>
    <row r="198" spans="3:11">
      <c r="C198">
        <v>11</v>
      </c>
      <c r="D198">
        <v>68.369497086498399</v>
      </c>
      <c r="E198">
        <v>0.44285714285714201</v>
      </c>
      <c r="F198">
        <f t="shared" si="20"/>
        <v>0.45092403790110203</v>
      </c>
      <c r="G198">
        <f t="shared" si="21"/>
        <v>5.9275382446938897E-2</v>
      </c>
      <c r="H198">
        <f t="shared" si="22"/>
        <v>9.0962831453426604E-4</v>
      </c>
      <c r="I198">
        <f t="shared" si="23"/>
        <v>1.49556749193738</v>
      </c>
      <c r="J198">
        <f t="shared" si="24"/>
        <v>0.57602681260997501</v>
      </c>
      <c r="K198">
        <f t="shared" si="25"/>
        <v>0.44742506127423765</v>
      </c>
    </row>
    <row r="199" spans="3:11">
      <c r="C199">
        <v>11</v>
      </c>
      <c r="D199">
        <v>134.41271917332901</v>
      </c>
      <c r="E199">
        <v>0.44025974025974002</v>
      </c>
      <c r="F199">
        <f t="shared" si="20"/>
        <v>0.45092403790110203</v>
      </c>
      <c r="G199">
        <f t="shared" si="21"/>
        <v>5.9275382446938897E-2</v>
      </c>
      <c r="H199">
        <f t="shared" si="22"/>
        <v>9.0962831453426604E-4</v>
      </c>
      <c r="I199">
        <f t="shared" si="23"/>
        <v>1.49556749193738</v>
      </c>
      <c r="J199">
        <f t="shared" si="24"/>
        <v>0.57602681260997501</v>
      </c>
      <c r="K199">
        <f t="shared" si="25"/>
        <v>0.44150814285961781</v>
      </c>
    </row>
    <row r="200" spans="3:11">
      <c r="C200">
        <v>11</v>
      </c>
      <c r="D200">
        <v>275.65569697944301</v>
      </c>
      <c r="E200">
        <v>0.425974025974026</v>
      </c>
      <c r="F200">
        <f t="shared" si="20"/>
        <v>0.45092403790110203</v>
      </c>
      <c r="G200">
        <f t="shared" si="21"/>
        <v>5.9275382446938897E-2</v>
      </c>
      <c r="H200">
        <f t="shared" si="22"/>
        <v>9.0962831453426604E-4</v>
      </c>
      <c r="I200">
        <f t="shared" si="23"/>
        <v>1.49556749193738</v>
      </c>
      <c r="J200">
        <f t="shared" si="24"/>
        <v>0.57602681260997501</v>
      </c>
      <c r="K200">
        <f t="shared" si="25"/>
        <v>0.42498438910957914</v>
      </c>
    </row>
    <row r="201" spans="3:11">
      <c r="C201">
        <v>11</v>
      </c>
      <c r="D201">
        <v>541.93219733282695</v>
      </c>
      <c r="E201">
        <v>0.38701298701298698</v>
      </c>
      <c r="F201">
        <f t="shared" si="20"/>
        <v>0.45092403790110203</v>
      </c>
      <c r="G201">
        <f t="shared" si="21"/>
        <v>5.9275382446938897E-2</v>
      </c>
      <c r="H201">
        <f t="shared" si="22"/>
        <v>9.0962831453426604E-4</v>
      </c>
      <c r="I201">
        <f t="shared" si="23"/>
        <v>1.49556749193738</v>
      </c>
      <c r="J201">
        <f t="shared" si="24"/>
        <v>0.57602681260997501</v>
      </c>
      <c r="K201">
        <f t="shared" si="25"/>
        <v>0.38914399434748842</v>
      </c>
    </row>
    <row r="202" spans="3:11">
      <c r="C202">
        <v>11</v>
      </c>
      <c r="D202">
        <v>669.40364587828697</v>
      </c>
      <c r="E202">
        <v>0.37662337662337603</v>
      </c>
      <c r="F202">
        <f t="shared" si="20"/>
        <v>0.45092403790110203</v>
      </c>
      <c r="G202">
        <f t="shared" si="21"/>
        <v>5.9275382446938897E-2</v>
      </c>
      <c r="H202">
        <f t="shared" si="22"/>
        <v>9.0962831453426604E-4</v>
      </c>
      <c r="I202">
        <f t="shared" si="23"/>
        <v>1.49556749193738</v>
      </c>
      <c r="J202">
        <f t="shared" si="24"/>
        <v>0.57602681260997501</v>
      </c>
      <c r="K202">
        <f t="shared" si="25"/>
        <v>0.3722186760084249</v>
      </c>
    </row>
    <row r="203" spans="3:11">
      <c r="C203">
        <v>11</v>
      </c>
      <c r="D203">
        <v>1344.1271917332899</v>
      </c>
      <c r="E203">
        <v>0.29610389610389598</v>
      </c>
      <c r="F203">
        <f t="shared" si="20"/>
        <v>0.45092403790110203</v>
      </c>
      <c r="G203">
        <f t="shared" si="21"/>
        <v>5.9275382446938897E-2</v>
      </c>
      <c r="H203">
        <f t="shared" si="22"/>
        <v>9.0962831453426604E-4</v>
      </c>
      <c r="I203">
        <f t="shared" si="23"/>
        <v>1.49556749193738</v>
      </c>
      <c r="J203">
        <f t="shared" si="24"/>
        <v>0.57602681260997501</v>
      </c>
      <c r="K203">
        <f t="shared" si="25"/>
        <v>0.29864750881899471</v>
      </c>
    </row>
    <row r="204" spans="3:11">
      <c r="C204">
        <v>11</v>
      </c>
      <c r="D204">
        <v>1695.73427398066</v>
      </c>
      <c r="E204">
        <v>0.27532467532467497</v>
      </c>
      <c r="F204">
        <f t="shared" si="20"/>
        <v>0.45092403790110203</v>
      </c>
      <c r="G204">
        <f t="shared" si="21"/>
        <v>5.9275382446938897E-2</v>
      </c>
      <c r="H204">
        <f t="shared" si="22"/>
        <v>9.0962831453426604E-4</v>
      </c>
      <c r="I204">
        <f t="shared" si="23"/>
        <v>1.49556749193738</v>
      </c>
      <c r="J204">
        <f t="shared" si="24"/>
        <v>0.57602681260997501</v>
      </c>
      <c r="K204">
        <f t="shared" si="25"/>
        <v>0.27087067627426792</v>
      </c>
    </row>
    <row r="205" spans="3:11">
      <c r="C205">
        <v>11</v>
      </c>
      <c r="D205">
        <v>2480.2497403707598</v>
      </c>
      <c r="E205">
        <v>0.219480519480519</v>
      </c>
      <c r="F205">
        <f t="shared" si="20"/>
        <v>0.45092403790110203</v>
      </c>
      <c r="G205">
        <f t="shared" si="21"/>
        <v>5.9275382446938897E-2</v>
      </c>
      <c r="H205">
        <f t="shared" si="22"/>
        <v>9.0962831453426604E-4</v>
      </c>
      <c r="I205">
        <f t="shared" si="23"/>
        <v>1.49556749193738</v>
      </c>
      <c r="J205">
        <f t="shared" si="24"/>
        <v>0.57602681260997501</v>
      </c>
      <c r="K205">
        <f t="shared" si="25"/>
        <v>0.22661071322934681</v>
      </c>
    </row>
    <row r="206" spans="3:11">
      <c r="C206">
        <v>11</v>
      </c>
      <c r="D206">
        <v>5086.5347793710998</v>
      </c>
      <c r="E206">
        <v>0.163636363636363</v>
      </c>
      <c r="F206">
        <f t="shared" si="20"/>
        <v>0.45092403790110203</v>
      </c>
      <c r="G206">
        <f t="shared" si="21"/>
        <v>5.9275382446938897E-2</v>
      </c>
      <c r="H206">
        <f t="shared" si="22"/>
        <v>9.0962831453426604E-4</v>
      </c>
      <c r="I206">
        <f t="shared" si="23"/>
        <v>1.49556749193738</v>
      </c>
      <c r="J206">
        <f t="shared" si="24"/>
        <v>0.57602681260997501</v>
      </c>
      <c r="K206">
        <f t="shared" si="25"/>
        <v>0.15827963995878172</v>
      </c>
    </row>
    <row r="207" spans="3:11">
      <c r="C207">
        <v>11</v>
      </c>
      <c r="D207">
        <v>11593.6499504396</v>
      </c>
      <c r="E207">
        <v>0.112987012987013</v>
      </c>
      <c r="F207">
        <f t="shared" si="20"/>
        <v>0.45092403790110203</v>
      </c>
      <c r="G207">
        <f t="shared" si="21"/>
        <v>5.9275382446938897E-2</v>
      </c>
      <c r="H207">
        <f t="shared" si="22"/>
        <v>9.0962831453426604E-4</v>
      </c>
      <c r="I207">
        <f t="shared" si="23"/>
        <v>1.49556749193738</v>
      </c>
      <c r="J207">
        <f t="shared" si="24"/>
        <v>0.57602681260997501</v>
      </c>
      <c r="K207">
        <f t="shared" si="25"/>
        <v>0.10988679058189031</v>
      </c>
    </row>
    <row r="208" spans="3:11">
      <c r="C208">
        <v>11</v>
      </c>
      <c r="D208">
        <v>13441.271917333001</v>
      </c>
      <c r="E208">
        <v>9.8701298701298706E-2</v>
      </c>
      <c r="F208">
        <f t="shared" si="20"/>
        <v>0.45092403790110203</v>
      </c>
      <c r="G208">
        <f t="shared" si="21"/>
        <v>5.9275382446938897E-2</v>
      </c>
      <c r="H208">
        <f t="shared" si="22"/>
        <v>9.0962831453426604E-4</v>
      </c>
      <c r="I208">
        <f t="shared" si="23"/>
        <v>1.49556749193738</v>
      </c>
      <c r="J208">
        <f t="shared" si="24"/>
        <v>0.57602681260997501</v>
      </c>
      <c r="K208">
        <f t="shared" si="25"/>
        <v>0.10397977112616551</v>
      </c>
    </row>
    <row r="209" spans="3:11">
      <c r="C209">
        <v>11</v>
      </c>
      <c r="D209">
        <v>74397.721149474397</v>
      </c>
      <c r="E209">
        <v>7.0129870129870098E-2</v>
      </c>
      <c r="F209">
        <f t="shared" si="20"/>
        <v>0.45092403790110203</v>
      </c>
      <c r="G209">
        <f t="shared" si="21"/>
        <v>5.9275382446938897E-2</v>
      </c>
      <c r="H209">
        <f t="shared" si="22"/>
        <v>9.0962831453426604E-4</v>
      </c>
      <c r="I209">
        <f t="shared" si="23"/>
        <v>1.49556749193738</v>
      </c>
      <c r="J209">
        <f t="shared" si="24"/>
        <v>0.57602681260997501</v>
      </c>
      <c r="K209">
        <f t="shared" si="25"/>
        <v>6.9639996471227372E-2</v>
      </c>
    </row>
    <row r="210" spans="3:11">
      <c r="C210">
        <v>12</v>
      </c>
      <c r="D210">
        <v>0.101496627739124</v>
      </c>
      <c r="E210">
        <v>0.35740740740740701</v>
      </c>
      <c r="F210">
        <f t="shared" si="20"/>
        <v>0.348215736250295</v>
      </c>
      <c r="G210">
        <f t="shared" si="21"/>
        <v>7.9202382993297904E-2</v>
      </c>
      <c r="H210">
        <f t="shared" si="22"/>
        <v>0.37875746992854398</v>
      </c>
      <c r="I210">
        <f t="shared" si="23"/>
        <v>10.087031762349101</v>
      </c>
      <c r="J210">
        <f t="shared" si="24"/>
        <v>5.9666715272568602E-2</v>
      </c>
      <c r="K210">
        <f t="shared" si="25"/>
        <v>0.34821573625029495</v>
      </c>
    </row>
    <row r="211" spans="3:11">
      <c r="C211">
        <v>12</v>
      </c>
      <c r="D211">
        <v>0.50492375866251904</v>
      </c>
      <c r="E211">
        <v>0.34907407407407398</v>
      </c>
      <c r="F211">
        <f t="shared" si="20"/>
        <v>0.348215736250295</v>
      </c>
      <c r="G211">
        <f t="shared" si="21"/>
        <v>7.9202382993297904E-2</v>
      </c>
      <c r="H211">
        <f t="shared" si="22"/>
        <v>0.37875746992854398</v>
      </c>
      <c r="I211">
        <f t="shared" si="23"/>
        <v>10.087031762349101</v>
      </c>
      <c r="J211">
        <f t="shared" si="24"/>
        <v>5.9666715272568602E-2</v>
      </c>
      <c r="K211">
        <f t="shared" si="25"/>
        <v>0.34821573534069317</v>
      </c>
    </row>
    <row r="212" spans="3:11">
      <c r="C212">
        <v>12</v>
      </c>
      <c r="D212">
        <v>1.01496627739124</v>
      </c>
      <c r="E212">
        <v>0.34537037037036999</v>
      </c>
      <c r="F212">
        <f t="shared" si="20"/>
        <v>0.348215736250295</v>
      </c>
      <c r="G212">
        <f t="shared" si="21"/>
        <v>7.9202382993297904E-2</v>
      </c>
      <c r="H212">
        <f t="shared" si="22"/>
        <v>0.37875746992854398</v>
      </c>
      <c r="I212">
        <f t="shared" si="23"/>
        <v>10.087031762349101</v>
      </c>
      <c r="J212">
        <f t="shared" si="24"/>
        <v>5.9666715272568602E-2</v>
      </c>
      <c r="K212">
        <f t="shared" si="25"/>
        <v>0.34821469516870013</v>
      </c>
    </row>
    <row r="213" spans="3:11">
      <c r="C213">
        <v>12</v>
      </c>
      <c r="D213">
        <v>2.0101376890637201</v>
      </c>
      <c r="E213">
        <v>0.33888888888888802</v>
      </c>
      <c r="F213">
        <f t="shared" si="20"/>
        <v>0.348215736250295</v>
      </c>
      <c r="G213">
        <f t="shared" si="21"/>
        <v>7.9202382993297904E-2</v>
      </c>
      <c r="H213">
        <f t="shared" si="22"/>
        <v>0.37875746992854398</v>
      </c>
      <c r="I213">
        <f t="shared" si="23"/>
        <v>10.087031762349101</v>
      </c>
      <c r="J213">
        <f t="shared" si="24"/>
        <v>5.9666715272568602E-2</v>
      </c>
      <c r="K213">
        <f t="shared" si="25"/>
        <v>0.34722320030898801</v>
      </c>
    </row>
    <row r="214" spans="3:11">
      <c r="C214">
        <v>12</v>
      </c>
      <c r="D214">
        <v>3.0020599095520102</v>
      </c>
      <c r="E214">
        <v>0.32685185185185101</v>
      </c>
      <c r="F214">
        <f t="shared" si="20"/>
        <v>0.348215736250295</v>
      </c>
      <c r="G214">
        <f t="shared" si="21"/>
        <v>7.9202382993297904E-2</v>
      </c>
      <c r="H214">
        <f t="shared" si="22"/>
        <v>0.37875746992854398</v>
      </c>
      <c r="I214">
        <f t="shared" si="23"/>
        <v>10.087031762349101</v>
      </c>
      <c r="J214">
        <f t="shared" si="24"/>
        <v>5.9666715272568602E-2</v>
      </c>
      <c r="K214">
        <f t="shared" si="25"/>
        <v>0.3246347875937145</v>
      </c>
    </row>
    <row r="215" spans="3:11">
      <c r="C215">
        <v>12</v>
      </c>
      <c r="D215">
        <v>3.9810717055349598</v>
      </c>
      <c r="E215">
        <v>0.30277777777777698</v>
      </c>
      <c r="F215">
        <f t="shared" si="20"/>
        <v>0.348215736250295</v>
      </c>
      <c r="G215">
        <f t="shared" si="21"/>
        <v>7.9202382993297904E-2</v>
      </c>
      <c r="H215">
        <f t="shared" si="22"/>
        <v>0.37875746992854398</v>
      </c>
      <c r="I215">
        <f t="shared" si="23"/>
        <v>10.087031762349101</v>
      </c>
      <c r="J215">
        <f t="shared" si="24"/>
        <v>5.9666715272568602E-2</v>
      </c>
      <c r="K215">
        <f t="shared" si="25"/>
        <v>0.28910462395883196</v>
      </c>
    </row>
    <row r="216" spans="3:11">
      <c r="C216">
        <v>12</v>
      </c>
      <c r="D216">
        <v>4.9747835953753796</v>
      </c>
      <c r="E216">
        <v>0.26111111111111102</v>
      </c>
      <c r="F216">
        <f t="shared" si="20"/>
        <v>0.348215736250295</v>
      </c>
      <c r="G216">
        <f t="shared" si="21"/>
        <v>7.9202382993297904E-2</v>
      </c>
      <c r="H216">
        <f t="shared" si="22"/>
        <v>0.37875746992854398</v>
      </c>
      <c r="I216">
        <f t="shared" si="23"/>
        <v>10.087031762349101</v>
      </c>
      <c r="J216">
        <f t="shared" si="24"/>
        <v>5.9666715272568602E-2</v>
      </c>
      <c r="K216">
        <f t="shared" si="25"/>
        <v>0.26291432804281289</v>
      </c>
    </row>
    <row r="217" spans="3:11">
      <c r="C217">
        <v>12</v>
      </c>
      <c r="D217">
        <v>7.0010195487608398</v>
      </c>
      <c r="E217">
        <v>0.211111111111111</v>
      </c>
      <c r="F217">
        <f t="shared" si="20"/>
        <v>0.348215736250295</v>
      </c>
      <c r="G217">
        <f t="shared" si="21"/>
        <v>7.9202382993297904E-2</v>
      </c>
      <c r="H217">
        <f t="shared" si="22"/>
        <v>0.37875746992854398</v>
      </c>
      <c r="I217">
        <f t="shared" si="23"/>
        <v>10.087031762349101</v>
      </c>
      <c r="J217">
        <f t="shared" si="24"/>
        <v>5.9666715272568602E-2</v>
      </c>
      <c r="K217">
        <f t="shared" si="25"/>
        <v>0.22878157429601895</v>
      </c>
    </row>
    <row r="218" spans="3:11">
      <c r="C218">
        <v>12</v>
      </c>
      <c r="D218">
        <v>10</v>
      </c>
      <c r="E218">
        <v>0.187037037037037</v>
      </c>
      <c r="F218">
        <f t="shared" si="20"/>
        <v>0.348215736250295</v>
      </c>
      <c r="G218">
        <f t="shared" si="21"/>
        <v>7.9202382993297904E-2</v>
      </c>
      <c r="H218">
        <f t="shared" si="22"/>
        <v>0.37875746992854398</v>
      </c>
      <c r="I218">
        <f t="shared" si="23"/>
        <v>10.087031762349101</v>
      </c>
      <c r="J218">
        <f t="shared" si="24"/>
        <v>5.9666715272568602E-2</v>
      </c>
      <c r="K218">
        <f t="shared" si="25"/>
        <v>0.19989516386221828</v>
      </c>
    </row>
    <row r="219" spans="3:11">
      <c r="C219">
        <v>12</v>
      </c>
      <c r="D219">
        <v>20.101376890637201</v>
      </c>
      <c r="E219">
        <v>0.16018518518518499</v>
      </c>
      <c r="F219">
        <f t="shared" si="20"/>
        <v>0.348215736250295</v>
      </c>
      <c r="G219">
        <f t="shared" si="21"/>
        <v>7.9202382993297904E-2</v>
      </c>
      <c r="H219">
        <f t="shared" si="22"/>
        <v>0.37875746992854398</v>
      </c>
      <c r="I219">
        <f t="shared" si="23"/>
        <v>10.087031762349101</v>
      </c>
      <c r="J219">
        <f t="shared" si="24"/>
        <v>5.9666715272568602E-2</v>
      </c>
      <c r="K219">
        <f t="shared" si="25"/>
        <v>0.1584857037625042</v>
      </c>
    </row>
    <row r="220" spans="3:11">
      <c r="C220">
        <v>12</v>
      </c>
      <c r="D220">
        <v>29.577927626011</v>
      </c>
      <c r="E220">
        <v>0.147222222222222</v>
      </c>
      <c r="F220">
        <f t="shared" si="20"/>
        <v>0.348215736250295</v>
      </c>
      <c r="G220">
        <f t="shared" si="21"/>
        <v>7.9202382993297904E-2</v>
      </c>
      <c r="H220">
        <f t="shared" si="22"/>
        <v>0.37875746992854398</v>
      </c>
      <c r="I220">
        <f t="shared" si="23"/>
        <v>10.087031762349101</v>
      </c>
      <c r="J220">
        <f t="shared" si="24"/>
        <v>5.9666715272568602E-2</v>
      </c>
      <c r="K220">
        <f t="shared" si="25"/>
        <v>0.14204071698129025</v>
      </c>
    </row>
    <row r="221" spans="3:11">
      <c r="C221">
        <v>12</v>
      </c>
      <c r="D221">
        <v>49.7478359537537</v>
      </c>
      <c r="E221">
        <v>0.13796296296296201</v>
      </c>
      <c r="F221">
        <f t="shared" si="20"/>
        <v>0.348215736250295</v>
      </c>
      <c r="G221">
        <f t="shared" si="21"/>
        <v>7.9202382993297904E-2</v>
      </c>
      <c r="H221">
        <f t="shared" si="22"/>
        <v>0.37875746992854398</v>
      </c>
      <c r="I221">
        <f t="shared" si="23"/>
        <v>10.087031762349101</v>
      </c>
      <c r="J221">
        <f t="shared" si="24"/>
        <v>5.9666715272568602E-2</v>
      </c>
      <c r="K221">
        <f t="shared" si="25"/>
        <v>0.12515611418389869</v>
      </c>
    </row>
    <row r="222" spans="3:11">
      <c r="C222">
        <v>12</v>
      </c>
      <c r="D222">
        <v>68.977853793876506</v>
      </c>
      <c r="E222">
        <v>0.124999999999999</v>
      </c>
      <c r="F222">
        <f t="shared" si="20"/>
        <v>0.348215736250295</v>
      </c>
      <c r="G222">
        <f t="shared" si="21"/>
        <v>7.9202382993297904E-2</v>
      </c>
      <c r="H222">
        <f t="shared" si="22"/>
        <v>0.37875746992854398</v>
      </c>
      <c r="I222">
        <f t="shared" si="23"/>
        <v>10.087031762349101</v>
      </c>
      <c r="J222">
        <f t="shared" si="24"/>
        <v>5.9666715272568602E-2</v>
      </c>
      <c r="K222">
        <f t="shared" si="25"/>
        <v>0.11695051644612967</v>
      </c>
    </row>
    <row r="223" spans="3:11">
      <c r="C223">
        <v>12</v>
      </c>
      <c r="D223">
        <v>98.525440921080005</v>
      </c>
      <c r="E223">
        <v>0.11944444444444401</v>
      </c>
      <c r="F223">
        <f t="shared" si="20"/>
        <v>0.348215736250295</v>
      </c>
      <c r="G223">
        <f t="shared" si="21"/>
        <v>7.9202382993297904E-2</v>
      </c>
      <c r="H223">
        <f t="shared" si="22"/>
        <v>0.37875746992854398</v>
      </c>
      <c r="I223">
        <f t="shared" si="23"/>
        <v>10.087031762349101</v>
      </c>
      <c r="J223">
        <f t="shared" si="24"/>
        <v>5.9666715272568602E-2</v>
      </c>
      <c r="K223">
        <f t="shared" si="25"/>
        <v>0.10966058396092151</v>
      </c>
    </row>
    <row r="224" spans="3:11">
      <c r="C224">
        <v>12</v>
      </c>
      <c r="D224">
        <v>198.049702127084</v>
      </c>
      <c r="E224">
        <v>0.101851851851851</v>
      </c>
      <c r="F224">
        <f t="shared" si="20"/>
        <v>0.348215736250295</v>
      </c>
      <c r="G224">
        <f t="shared" si="21"/>
        <v>7.9202382993297904E-2</v>
      </c>
      <c r="H224">
        <f t="shared" si="22"/>
        <v>0.37875746992854398</v>
      </c>
      <c r="I224">
        <f t="shared" si="23"/>
        <v>10.087031762349101</v>
      </c>
      <c r="J224">
        <f t="shared" si="24"/>
        <v>5.9666715272568602E-2</v>
      </c>
      <c r="K224">
        <f t="shared" si="25"/>
        <v>9.9210432265008974E-2</v>
      </c>
    </row>
    <row r="225" spans="3:11">
      <c r="C225">
        <v>12</v>
      </c>
      <c r="D225">
        <v>291.41783608845299</v>
      </c>
      <c r="E225">
        <v>9.2592592592592504E-2</v>
      </c>
      <c r="F225">
        <f t="shared" si="20"/>
        <v>0.348215736250295</v>
      </c>
      <c r="G225">
        <f t="shared" si="21"/>
        <v>7.9202382993297904E-2</v>
      </c>
      <c r="H225">
        <f t="shared" si="22"/>
        <v>0.37875746992854398</v>
      </c>
      <c r="I225">
        <f t="shared" si="23"/>
        <v>10.087031762349101</v>
      </c>
      <c r="J225">
        <f t="shared" si="24"/>
        <v>5.9666715272568602E-2</v>
      </c>
      <c r="K225">
        <f t="shared" si="25"/>
        <v>9.5060352491697114E-2</v>
      </c>
    </row>
    <row r="226" spans="3:11">
      <c r="C226">
        <v>12</v>
      </c>
      <c r="D226">
        <v>392.23684512626897</v>
      </c>
      <c r="E226">
        <v>8.3333333333333204E-2</v>
      </c>
      <c r="F226">
        <f t="shared" si="20"/>
        <v>0.348215736250295</v>
      </c>
      <c r="G226">
        <f t="shared" si="21"/>
        <v>7.9202382993297904E-2</v>
      </c>
      <c r="H226">
        <f t="shared" si="22"/>
        <v>0.37875746992854398</v>
      </c>
      <c r="I226">
        <f t="shared" si="23"/>
        <v>10.087031762349101</v>
      </c>
      <c r="J226">
        <f t="shared" si="24"/>
        <v>5.9666715272568602E-2</v>
      </c>
      <c r="K226">
        <f t="shared" si="25"/>
        <v>9.2463747628962825E-2</v>
      </c>
    </row>
    <row r="227" spans="3:11">
      <c r="C227">
        <v>12</v>
      </c>
      <c r="D227">
        <v>441.73447031400599</v>
      </c>
      <c r="E227">
        <v>8.0555555555555505E-2</v>
      </c>
      <c r="F227">
        <f t="shared" si="20"/>
        <v>0.348215736250295</v>
      </c>
      <c r="G227">
        <f t="shared" si="21"/>
        <v>7.9202382993297904E-2</v>
      </c>
      <c r="H227">
        <f t="shared" si="22"/>
        <v>0.37875746992854398</v>
      </c>
      <c r="I227">
        <f t="shared" si="23"/>
        <v>10.087031762349101</v>
      </c>
      <c r="J227">
        <f t="shared" si="24"/>
        <v>5.9666715272568602E-2</v>
      </c>
      <c r="K227">
        <f t="shared" si="25"/>
        <v>9.1548331805466676E-2</v>
      </c>
    </row>
    <row r="228" spans="3:11">
      <c r="C228">
        <v>13</v>
      </c>
      <c r="D228">
        <v>0.103344106388055</v>
      </c>
      <c r="E228">
        <v>0.33169398907103798</v>
      </c>
      <c r="F228">
        <f t="shared" si="20"/>
        <v>0.34657753860070001</v>
      </c>
      <c r="G228">
        <f t="shared" si="21"/>
        <v>1.4540357036409201E-2</v>
      </c>
      <c r="H228">
        <f t="shared" si="22"/>
        <v>4.8658875882370199E-4</v>
      </c>
      <c r="I228">
        <f t="shared" si="23"/>
        <v>0.49979820852940798</v>
      </c>
      <c r="J228">
        <f t="shared" si="24"/>
        <v>2.9471875431043801</v>
      </c>
      <c r="K228">
        <f t="shared" si="25"/>
        <v>0.33972069762552926</v>
      </c>
    </row>
    <row r="229" spans="3:11">
      <c r="C229">
        <v>13</v>
      </c>
      <c r="D229">
        <v>1</v>
      </c>
      <c r="E229">
        <v>0.332786885245901</v>
      </c>
      <c r="F229">
        <f t="shared" si="20"/>
        <v>0.34657753860070001</v>
      </c>
      <c r="G229">
        <f t="shared" si="21"/>
        <v>1.4540357036409201E-2</v>
      </c>
      <c r="H229">
        <f t="shared" si="22"/>
        <v>4.8658875882370199E-4</v>
      </c>
      <c r="I229">
        <f t="shared" si="23"/>
        <v>0.49979820852940798</v>
      </c>
      <c r="J229">
        <f t="shared" si="24"/>
        <v>2.9471875431043801</v>
      </c>
      <c r="K229">
        <f t="shared" si="25"/>
        <v>0.32586752236058264</v>
      </c>
    </row>
    <row r="230" spans="3:11">
      <c r="C230">
        <v>13</v>
      </c>
      <c r="D230">
        <v>3.0599496872071899</v>
      </c>
      <c r="E230">
        <v>0.32076502732240397</v>
      </c>
      <c r="F230">
        <f t="shared" si="20"/>
        <v>0.34657753860070001</v>
      </c>
      <c r="G230">
        <f t="shared" si="21"/>
        <v>1.4540357036409201E-2</v>
      </c>
      <c r="H230">
        <f t="shared" si="22"/>
        <v>4.8658875882370199E-4</v>
      </c>
      <c r="I230">
        <f t="shared" si="23"/>
        <v>0.49979820852940798</v>
      </c>
      <c r="J230">
        <f t="shared" si="24"/>
        <v>2.9471875431043801</v>
      </c>
      <c r="K230">
        <f t="shared" si="25"/>
        <v>0.31147732194133831</v>
      </c>
    </row>
    <row r="231" spans="3:11">
      <c r="C231">
        <v>13</v>
      </c>
      <c r="D231">
        <v>5.1794746792312099</v>
      </c>
      <c r="E231">
        <v>0.31202185792349701</v>
      </c>
      <c r="F231">
        <f t="shared" si="20"/>
        <v>0.34657753860070001</v>
      </c>
      <c r="G231">
        <f t="shared" si="21"/>
        <v>1.4540357036409201E-2</v>
      </c>
      <c r="H231">
        <f t="shared" si="22"/>
        <v>4.8658875882370199E-4</v>
      </c>
      <c r="I231">
        <f t="shared" si="23"/>
        <v>0.49979820852940798</v>
      </c>
      <c r="J231">
        <f t="shared" si="24"/>
        <v>2.9471875431043801</v>
      </c>
      <c r="K231">
        <f t="shared" si="25"/>
        <v>0.30189442203054118</v>
      </c>
    </row>
    <row r="232" spans="3:11">
      <c r="C232">
        <v>13</v>
      </c>
      <c r="D232">
        <v>10</v>
      </c>
      <c r="E232">
        <v>0.27704918032786802</v>
      </c>
      <c r="F232">
        <f t="shared" si="20"/>
        <v>0.34657753860070001</v>
      </c>
      <c r="G232">
        <f t="shared" si="21"/>
        <v>1.4540357036409201E-2</v>
      </c>
      <c r="H232">
        <f t="shared" si="22"/>
        <v>4.8658875882370199E-4</v>
      </c>
      <c r="I232">
        <f t="shared" si="23"/>
        <v>0.49979820852940798</v>
      </c>
      <c r="J232">
        <f t="shared" si="24"/>
        <v>2.9471875431043801</v>
      </c>
      <c r="K232">
        <f t="shared" si="25"/>
        <v>0.28667854584819169</v>
      </c>
    </row>
    <row r="233" spans="3:11">
      <c r="C233">
        <v>13</v>
      </c>
      <c r="D233">
        <v>20.619860095022101</v>
      </c>
      <c r="E233">
        <v>0.25300546448087402</v>
      </c>
      <c r="F233">
        <f t="shared" si="20"/>
        <v>0.34657753860070001</v>
      </c>
      <c r="G233">
        <f t="shared" si="21"/>
        <v>1.4540357036409201E-2</v>
      </c>
      <c r="H233">
        <f t="shared" si="22"/>
        <v>4.8658875882370199E-4</v>
      </c>
      <c r="I233">
        <f t="shared" si="23"/>
        <v>0.49979820852940798</v>
      </c>
      <c r="J233">
        <f t="shared" si="24"/>
        <v>2.9471875431043801</v>
      </c>
      <c r="K233">
        <f t="shared" si="25"/>
        <v>0.26508917269210452</v>
      </c>
    </row>
    <row r="234" spans="3:11">
      <c r="C234">
        <v>13</v>
      </c>
      <c r="D234">
        <v>50.118723362727202</v>
      </c>
      <c r="E234">
        <v>0.21803278688524499</v>
      </c>
      <c r="F234">
        <f t="shared" si="20"/>
        <v>0.34657753860070001</v>
      </c>
      <c r="G234">
        <f t="shared" si="21"/>
        <v>1.4540357036409201E-2</v>
      </c>
      <c r="H234">
        <f t="shared" si="22"/>
        <v>4.8658875882370199E-4</v>
      </c>
      <c r="I234">
        <f t="shared" si="23"/>
        <v>0.49979820852940798</v>
      </c>
      <c r="J234">
        <f t="shared" si="24"/>
        <v>2.9471875431043801</v>
      </c>
      <c r="K234">
        <f t="shared" si="25"/>
        <v>0.23097509127104063</v>
      </c>
    </row>
    <row r="235" spans="3:11">
      <c r="C235">
        <v>13</v>
      </c>
      <c r="D235">
        <v>100</v>
      </c>
      <c r="E235">
        <v>0.20163934426229499</v>
      </c>
      <c r="F235">
        <f t="shared" si="20"/>
        <v>0.34657753860070001</v>
      </c>
      <c r="G235">
        <f t="shared" si="21"/>
        <v>1.4540357036409201E-2</v>
      </c>
      <c r="H235">
        <f t="shared" si="22"/>
        <v>4.8658875882370199E-4</v>
      </c>
      <c r="I235">
        <f t="shared" si="23"/>
        <v>0.49979820852940798</v>
      </c>
      <c r="J235">
        <f t="shared" si="24"/>
        <v>2.9471875431043801</v>
      </c>
      <c r="K235">
        <f t="shared" si="25"/>
        <v>0.19900395334013193</v>
      </c>
    </row>
    <row r="236" spans="3:11">
      <c r="C236">
        <v>13</v>
      </c>
      <c r="D236">
        <v>148.39817889675601</v>
      </c>
      <c r="E236">
        <v>0.188524590163934</v>
      </c>
      <c r="F236">
        <f t="shared" si="20"/>
        <v>0.34657753860070001</v>
      </c>
      <c r="G236">
        <f t="shared" si="21"/>
        <v>1.4540357036409201E-2</v>
      </c>
      <c r="H236">
        <f t="shared" si="22"/>
        <v>4.8658875882370199E-4</v>
      </c>
      <c r="I236">
        <f t="shared" si="23"/>
        <v>0.49979820852940798</v>
      </c>
      <c r="J236">
        <f t="shared" si="24"/>
        <v>2.9471875431043801</v>
      </c>
      <c r="K236">
        <f t="shared" si="25"/>
        <v>0.17913188292864915</v>
      </c>
    </row>
    <row r="237" spans="3:11">
      <c r="C237">
        <v>13</v>
      </c>
      <c r="D237">
        <v>193.069772888324</v>
      </c>
      <c r="E237">
        <v>0.17978142076502701</v>
      </c>
      <c r="F237">
        <f t="shared" si="20"/>
        <v>0.34657753860070001</v>
      </c>
      <c r="G237">
        <f t="shared" si="21"/>
        <v>1.4540357036409201E-2</v>
      </c>
      <c r="H237">
        <f t="shared" si="22"/>
        <v>4.8658875882370199E-4</v>
      </c>
      <c r="I237">
        <f t="shared" si="23"/>
        <v>0.49979820852940798</v>
      </c>
      <c r="J237">
        <f t="shared" si="24"/>
        <v>2.9471875431043801</v>
      </c>
      <c r="K237">
        <f t="shared" si="25"/>
        <v>0.16549339075479955</v>
      </c>
    </row>
    <row r="238" spans="3:11">
      <c r="C238">
        <v>13</v>
      </c>
      <c r="D238">
        <v>1000</v>
      </c>
      <c r="E238">
        <v>6.9398907103825097E-2</v>
      </c>
      <c r="F238">
        <f t="shared" si="20"/>
        <v>0.34657753860070001</v>
      </c>
      <c r="G238">
        <f t="shared" si="21"/>
        <v>1.4540357036409201E-2</v>
      </c>
      <c r="H238">
        <f t="shared" si="22"/>
        <v>4.8658875882370199E-4</v>
      </c>
      <c r="I238">
        <f t="shared" si="23"/>
        <v>0.49979820852940798</v>
      </c>
      <c r="J238">
        <f t="shared" si="24"/>
        <v>2.9471875431043801</v>
      </c>
      <c r="K238">
        <f t="shared" si="25"/>
        <v>8.4327133751447944E-2</v>
      </c>
    </row>
    <row r="239" spans="3:11">
      <c r="C239">
        <v>13</v>
      </c>
      <c r="D239">
        <v>8208.9141596382706</v>
      </c>
      <c r="E239">
        <v>3.3333333333333298E-2</v>
      </c>
      <c r="F239">
        <f t="shared" si="20"/>
        <v>0.34657753860070001</v>
      </c>
      <c r="G239">
        <f t="shared" si="21"/>
        <v>1.4540357036409201E-2</v>
      </c>
      <c r="H239">
        <f t="shared" si="22"/>
        <v>4.8658875882370199E-4</v>
      </c>
      <c r="I239">
        <f t="shared" si="23"/>
        <v>0.49979820852940798</v>
      </c>
      <c r="J239">
        <f t="shared" si="24"/>
        <v>2.9471875431043801</v>
      </c>
      <c r="K239">
        <f t="shared" si="25"/>
        <v>2.7597875587070244E-2</v>
      </c>
    </row>
    <row r="240" spans="3:11">
      <c r="C240">
        <v>13</v>
      </c>
      <c r="D240">
        <v>39810.7170553498</v>
      </c>
      <c r="E240">
        <v>2.34972677595628E-2</v>
      </c>
      <c r="F240">
        <f t="shared" si="20"/>
        <v>0.34657753860070001</v>
      </c>
      <c r="G240">
        <f t="shared" si="21"/>
        <v>1.4540357036409201E-2</v>
      </c>
      <c r="H240">
        <f t="shared" si="22"/>
        <v>4.8658875882370199E-4</v>
      </c>
      <c r="I240">
        <f t="shared" si="23"/>
        <v>0.49979820852940798</v>
      </c>
      <c r="J240">
        <f t="shared" si="24"/>
        <v>2.9471875431043801</v>
      </c>
      <c r="K240">
        <f t="shared" si="25"/>
        <v>1.6847106559238424E-2</v>
      </c>
    </row>
    <row r="241" spans="3:11">
      <c r="C241">
        <v>13</v>
      </c>
      <c r="D241">
        <v>84834.289824407402</v>
      </c>
      <c r="E241">
        <v>1.8032786885245899E-2</v>
      </c>
      <c r="F241">
        <f t="shared" si="20"/>
        <v>0.34657753860070001</v>
      </c>
      <c r="G241">
        <f t="shared" si="21"/>
        <v>1.4540357036409201E-2</v>
      </c>
      <c r="H241">
        <f t="shared" si="22"/>
        <v>4.8658875882370199E-4</v>
      </c>
      <c r="I241">
        <f t="shared" si="23"/>
        <v>0.49979820852940798</v>
      </c>
      <c r="J241">
        <f t="shared" si="24"/>
        <v>2.9471875431043801</v>
      </c>
      <c r="K241">
        <f t="shared" si="25"/>
        <v>1.5443858136458042E-2</v>
      </c>
    </row>
    <row r="242" spans="3:11">
      <c r="C242">
        <v>13</v>
      </c>
      <c r="D242">
        <v>148398.178896756</v>
      </c>
      <c r="E242">
        <v>1.14754098360655E-2</v>
      </c>
      <c r="F242">
        <f t="shared" si="20"/>
        <v>0.34657753860070001</v>
      </c>
      <c r="G242">
        <f t="shared" si="21"/>
        <v>1.4540357036409201E-2</v>
      </c>
      <c r="H242">
        <f t="shared" si="22"/>
        <v>4.8658875882370199E-4</v>
      </c>
      <c r="I242">
        <f t="shared" si="23"/>
        <v>0.49979820852940798</v>
      </c>
      <c r="J242">
        <f t="shared" si="24"/>
        <v>2.9471875431043801</v>
      </c>
      <c r="K242">
        <f t="shared" si="25"/>
        <v>1.4977845628608485E-2</v>
      </c>
    </row>
    <row r="243" spans="3:11">
      <c r="C243">
        <v>13</v>
      </c>
      <c r="D243">
        <v>305994.96872071997</v>
      </c>
      <c r="E243">
        <v>8.1967213114753894E-3</v>
      </c>
      <c r="F243">
        <f t="shared" si="20"/>
        <v>0.34657753860070001</v>
      </c>
      <c r="G243">
        <f t="shared" si="21"/>
        <v>1.4540357036409201E-2</v>
      </c>
      <c r="H243">
        <f t="shared" si="22"/>
        <v>4.8658875882370199E-4</v>
      </c>
      <c r="I243">
        <f t="shared" si="23"/>
        <v>0.49979820852940798</v>
      </c>
      <c r="J243">
        <f t="shared" si="24"/>
        <v>2.9471875431043801</v>
      </c>
      <c r="K243">
        <f t="shared" si="25"/>
        <v>1.4706172906097751E-2</v>
      </c>
    </row>
    <row r="244" spans="3:11">
      <c r="C244">
        <v>14</v>
      </c>
      <c r="D244">
        <v>0.101800975118018</v>
      </c>
      <c r="E244">
        <v>0.339316239316239</v>
      </c>
      <c r="F244">
        <f t="shared" si="20"/>
        <v>0.33247150566227401</v>
      </c>
      <c r="G244">
        <f t="shared" si="21"/>
        <v>1.7804329751923802E-2</v>
      </c>
      <c r="H244">
        <f t="shared" si="22"/>
        <v>0.15569760449383199</v>
      </c>
      <c r="I244">
        <f t="shared" si="23"/>
        <v>2.24764878135715</v>
      </c>
      <c r="J244">
        <f t="shared" si="24"/>
        <v>9.0268003349715104E-2</v>
      </c>
      <c r="K244">
        <f t="shared" si="25"/>
        <v>0.33246894900633178</v>
      </c>
    </row>
    <row r="245" spans="3:11">
      <c r="C245">
        <v>14</v>
      </c>
      <c r="D245">
        <v>0.101800975118018</v>
      </c>
      <c r="E245">
        <v>0.32820512820512798</v>
      </c>
      <c r="F245">
        <f t="shared" si="20"/>
        <v>0.33247150566227401</v>
      </c>
      <c r="G245">
        <f t="shared" si="21"/>
        <v>1.7804329751923802E-2</v>
      </c>
      <c r="H245">
        <f t="shared" si="22"/>
        <v>0.15569760449383199</v>
      </c>
      <c r="I245">
        <f t="shared" si="23"/>
        <v>2.24764878135715</v>
      </c>
      <c r="J245">
        <f t="shared" si="24"/>
        <v>9.0268003349715104E-2</v>
      </c>
      <c r="K245">
        <f t="shared" si="25"/>
        <v>0.33246894900633178</v>
      </c>
    </row>
    <row r="246" spans="3:11">
      <c r="C246">
        <v>14</v>
      </c>
      <c r="D246">
        <v>0.96493070000340797</v>
      </c>
      <c r="E246">
        <v>0.330331941959848</v>
      </c>
      <c r="F246">
        <f t="shared" si="20"/>
        <v>0.33247150566227401</v>
      </c>
      <c r="G246">
        <f t="shared" si="21"/>
        <v>1.7804329751923802E-2</v>
      </c>
      <c r="H246">
        <f t="shared" si="22"/>
        <v>0.15569760449383199</v>
      </c>
      <c r="I246">
        <f t="shared" si="23"/>
        <v>2.24764878135715</v>
      </c>
      <c r="J246">
        <f t="shared" si="24"/>
        <v>9.0268003349715104E-2</v>
      </c>
      <c r="K246">
        <f t="shared" si="25"/>
        <v>0.3320736279913209</v>
      </c>
    </row>
    <row r="247" spans="3:11">
      <c r="C247">
        <v>14</v>
      </c>
      <c r="D247">
        <v>5.1662842156103999</v>
      </c>
      <c r="E247">
        <v>0.32551513946862698</v>
      </c>
      <c r="F247">
        <f t="shared" si="20"/>
        <v>0.33247150566227401</v>
      </c>
      <c r="G247">
        <f t="shared" si="21"/>
        <v>1.7804329751923802E-2</v>
      </c>
      <c r="H247">
        <f t="shared" si="22"/>
        <v>0.15569760449383199</v>
      </c>
      <c r="I247">
        <f t="shared" si="23"/>
        <v>2.24764878135715</v>
      </c>
      <c r="J247">
        <f t="shared" si="24"/>
        <v>9.0268003349715104E-2</v>
      </c>
      <c r="K247">
        <f t="shared" si="25"/>
        <v>0.31917922984056279</v>
      </c>
    </row>
    <row r="248" spans="3:11">
      <c r="C248">
        <v>14</v>
      </c>
      <c r="D248">
        <v>4.9851062445855101</v>
      </c>
      <c r="E248">
        <v>0.310978599350692</v>
      </c>
      <c r="F248">
        <f t="shared" si="20"/>
        <v>0.33247150566227401</v>
      </c>
      <c r="G248">
        <f t="shared" si="21"/>
        <v>1.7804329751923802E-2</v>
      </c>
      <c r="H248">
        <f t="shared" si="22"/>
        <v>0.15569760449383199</v>
      </c>
      <c r="I248">
        <f t="shared" si="23"/>
        <v>2.24764878135715</v>
      </c>
      <c r="J248">
        <f t="shared" si="24"/>
        <v>9.0268003349715104E-2</v>
      </c>
      <c r="K248">
        <f t="shared" si="25"/>
        <v>0.31998944287876435</v>
      </c>
    </row>
    <row r="249" spans="3:11">
      <c r="C249">
        <v>14</v>
      </c>
      <c r="D249">
        <v>10.180097511801799</v>
      </c>
      <c r="E249">
        <v>0.31025641025640999</v>
      </c>
      <c r="F249">
        <f t="shared" si="20"/>
        <v>0.33247150566227401</v>
      </c>
      <c r="G249">
        <f t="shared" si="21"/>
        <v>1.7804329751923802E-2</v>
      </c>
      <c r="H249">
        <f t="shared" si="22"/>
        <v>0.15569760449383199</v>
      </c>
      <c r="I249">
        <f t="shared" si="23"/>
        <v>2.24764878135715</v>
      </c>
      <c r="J249">
        <f t="shared" si="24"/>
        <v>9.0268003349715104E-2</v>
      </c>
      <c r="K249">
        <f t="shared" si="25"/>
        <v>0.29664274105183092</v>
      </c>
    </row>
    <row r="250" spans="3:11">
      <c r="C250">
        <v>14</v>
      </c>
      <c r="D250">
        <v>10.180097511801799</v>
      </c>
      <c r="E250">
        <v>0.28717948717948699</v>
      </c>
      <c r="F250">
        <f t="shared" si="20"/>
        <v>0.33247150566227401</v>
      </c>
      <c r="G250">
        <f t="shared" si="21"/>
        <v>1.7804329751923802E-2</v>
      </c>
      <c r="H250">
        <f t="shared" si="22"/>
        <v>0.15569760449383199</v>
      </c>
      <c r="I250">
        <f t="shared" si="23"/>
        <v>2.24764878135715</v>
      </c>
      <c r="J250">
        <f t="shared" si="24"/>
        <v>9.0268003349715104E-2</v>
      </c>
      <c r="K250">
        <f t="shared" si="25"/>
        <v>0.29664274105183092</v>
      </c>
    </row>
    <row r="251" spans="3:11">
      <c r="C251">
        <v>14</v>
      </c>
      <c r="D251">
        <v>50.7488676765728</v>
      </c>
      <c r="E251">
        <v>0.23619558735837801</v>
      </c>
      <c r="F251">
        <f t="shared" si="20"/>
        <v>0.33247150566227401</v>
      </c>
      <c r="G251">
        <f t="shared" si="21"/>
        <v>1.7804329751923802E-2</v>
      </c>
      <c r="H251">
        <f t="shared" si="22"/>
        <v>0.15569760449383199</v>
      </c>
      <c r="I251">
        <f t="shared" si="23"/>
        <v>2.24764878135715</v>
      </c>
      <c r="J251">
        <f t="shared" si="24"/>
        <v>9.0268003349715104E-2</v>
      </c>
      <c r="K251">
        <f t="shared" si="25"/>
        <v>0.22450418361846822</v>
      </c>
    </row>
    <row r="252" spans="3:11">
      <c r="C252">
        <v>14</v>
      </c>
      <c r="D252">
        <v>100</v>
      </c>
      <c r="E252">
        <v>0.212389849599151</v>
      </c>
      <c r="F252">
        <f t="shared" si="20"/>
        <v>0.33247150566227401</v>
      </c>
      <c r="G252">
        <f t="shared" si="21"/>
        <v>1.7804329751923802E-2</v>
      </c>
      <c r="H252">
        <f t="shared" si="22"/>
        <v>0.15569760449383199</v>
      </c>
      <c r="I252">
        <f t="shared" si="23"/>
        <v>2.24764878135715</v>
      </c>
      <c r="J252">
        <f t="shared" si="24"/>
        <v>9.0268003349715104E-2</v>
      </c>
      <c r="K252">
        <f t="shared" si="25"/>
        <v>0.19805072720787806</v>
      </c>
    </row>
    <row r="253" spans="3:11">
      <c r="C253">
        <v>14</v>
      </c>
      <c r="D253">
        <v>50.7488676765728</v>
      </c>
      <c r="E253">
        <v>0.20029815146094199</v>
      </c>
      <c r="F253">
        <f t="shared" si="20"/>
        <v>0.33247150566227401</v>
      </c>
      <c r="G253">
        <f t="shared" si="21"/>
        <v>1.7804329751923802E-2</v>
      </c>
      <c r="H253">
        <f t="shared" si="22"/>
        <v>0.15569760449383199</v>
      </c>
      <c r="I253">
        <f t="shared" si="23"/>
        <v>2.24764878135715</v>
      </c>
      <c r="J253">
        <f t="shared" si="24"/>
        <v>9.0268003349715104E-2</v>
      </c>
      <c r="K253">
        <f t="shared" si="25"/>
        <v>0.22450418361846822</v>
      </c>
    </row>
    <row r="254" spans="3:11">
      <c r="C254">
        <v>14</v>
      </c>
      <c r="D254">
        <v>100</v>
      </c>
      <c r="E254">
        <v>0.19102232823163001</v>
      </c>
      <c r="F254">
        <f t="shared" si="20"/>
        <v>0.33247150566227401</v>
      </c>
      <c r="G254">
        <f t="shared" si="21"/>
        <v>1.7804329751923802E-2</v>
      </c>
      <c r="H254">
        <f t="shared" si="22"/>
        <v>0.15569760449383199</v>
      </c>
      <c r="I254">
        <f t="shared" si="23"/>
        <v>2.24764878135715</v>
      </c>
      <c r="J254">
        <f t="shared" si="24"/>
        <v>9.0268003349715104E-2</v>
      </c>
      <c r="K254">
        <f t="shared" si="25"/>
        <v>0.19805072720787806</v>
      </c>
    </row>
    <row r="255" spans="3:11">
      <c r="C255">
        <v>14</v>
      </c>
      <c r="D255">
        <v>197.04873148561401</v>
      </c>
      <c r="E255">
        <v>0.185165308421122</v>
      </c>
      <c r="F255">
        <f t="shared" si="20"/>
        <v>0.33247150566227401</v>
      </c>
      <c r="G255">
        <f t="shared" si="21"/>
        <v>1.7804329751923802E-2</v>
      </c>
      <c r="H255">
        <f t="shared" si="22"/>
        <v>0.15569760449383199</v>
      </c>
      <c r="I255">
        <f t="shared" si="23"/>
        <v>2.24764878135715</v>
      </c>
      <c r="J255">
        <f t="shared" si="24"/>
        <v>9.0268003349715104E-2</v>
      </c>
      <c r="K255">
        <f t="shared" si="25"/>
        <v>0.17490004423128078</v>
      </c>
    </row>
    <row r="256" spans="3:11">
      <c r="C256">
        <v>14</v>
      </c>
      <c r="D256">
        <v>1018.00975118018</v>
      </c>
      <c r="E256">
        <v>0.122222222222222</v>
      </c>
      <c r="F256">
        <f t="shared" si="20"/>
        <v>0.33247150566227401</v>
      </c>
      <c r="G256">
        <f t="shared" si="21"/>
        <v>1.7804329751923802E-2</v>
      </c>
      <c r="H256">
        <f t="shared" si="22"/>
        <v>0.15569760449383199</v>
      </c>
      <c r="I256">
        <f t="shared" si="23"/>
        <v>2.24764878135715</v>
      </c>
      <c r="J256">
        <f t="shared" si="24"/>
        <v>9.0268003349715104E-2</v>
      </c>
      <c r="K256">
        <f t="shared" si="25"/>
        <v>0.13039034196364155</v>
      </c>
    </row>
    <row r="257" spans="3:11">
      <c r="C257">
        <v>14</v>
      </c>
      <c r="D257">
        <v>7788.84153617837</v>
      </c>
      <c r="E257">
        <v>8.4993043132577994E-2</v>
      </c>
      <c r="F257">
        <f t="shared" si="20"/>
        <v>0.33247150566227401</v>
      </c>
      <c r="G257">
        <f t="shared" si="21"/>
        <v>1.7804329751923802E-2</v>
      </c>
      <c r="H257">
        <f t="shared" si="22"/>
        <v>0.15569760449383199</v>
      </c>
      <c r="I257">
        <f t="shared" si="23"/>
        <v>2.24764878135715</v>
      </c>
      <c r="J257">
        <f t="shared" si="24"/>
        <v>9.0268003349715104E-2</v>
      </c>
      <c r="K257">
        <f t="shared" si="25"/>
        <v>9.2309439571807206E-2</v>
      </c>
    </row>
    <row r="258" spans="3:11">
      <c r="C258">
        <v>14</v>
      </c>
      <c r="D258">
        <v>38828.202580089899</v>
      </c>
      <c r="E258">
        <v>7.9308288610614106E-2</v>
      </c>
      <c r="F258">
        <f t="shared" si="20"/>
        <v>0.33247150566227401</v>
      </c>
      <c r="G258">
        <f t="shared" si="21"/>
        <v>1.7804329751923802E-2</v>
      </c>
      <c r="H258">
        <f t="shared" si="22"/>
        <v>0.15569760449383199</v>
      </c>
      <c r="I258">
        <f t="shared" si="23"/>
        <v>2.24764878135715</v>
      </c>
      <c r="J258">
        <f t="shared" si="24"/>
        <v>9.0268003349715104E-2</v>
      </c>
      <c r="K258">
        <f t="shared" si="25"/>
        <v>7.1586009866282468E-2</v>
      </c>
    </row>
    <row r="259" spans="3:11">
      <c r="C259">
        <v>14</v>
      </c>
      <c r="D259">
        <v>88254.413692338407</v>
      </c>
      <c r="E259">
        <v>7.0058967733386296E-2</v>
      </c>
      <c r="F259">
        <f t="shared" si="20"/>
        <v>0.33247150566227401</v>
      </c>
      <c r="G259">
        <f t="shared" si="21"/>
        <v>1.7804329751923802E-2</v>
      </c>
      <c r="H259">
        <f t="shared" si="22"/>
        <v>0.15569760449383199</v>
      </c>
      <c r="I259">
        <f t="shared" si="23"/>
        <v>2.24764878135715</v>
      </c>
      <c r="J259">
        <f t="shared" si="24"/>
        <v>9.0268003349715104E-2</v>
      </c>
      <c r="K259">
        <f t="shared" si="25"/>
        <v>6.3333078982929461E-2</v>
      </c>
    </row>
    <row r="260" spans="3:11">
      <c r="C260">
        <v>14</v>
      </c>
      <c r="D260">
        <v>156242.23745758799</v>
      </c>
      <c r="E260">
        <v>6.1617968594712698E-2</v>
      </c>
      <c r="F260">
        <f t="shared" ref="F260:F270" si="26">VLOOKUP(C260,$N$3:$S$17,3,FALSE)</f>
        <v>0.33247150566227401</v>
      </c>
      <c r="G260">
        <f t="shared" ref="G260:G270" si="27">VLOOKUP(C260,$N$3:$S$17,4,FALSE)</f>
        <v>1.7804329751923802E-2</v>
      </c>
      <c r="H260">
        <f t="shared" ref="H260:H270" si="28">VLOOKUP(C260,$N$3:$S$17,5,FALSE)</f>
        <v>0.15569760449383199</v>
      </c>
      <c r="I260">
        <f t="shared" ref="I260:I270" si="29">VLOOKUP(C260,$N$3:$S$17,6,FALSE)</f>
        <v>2.24764878135715</v>
      </c>
      <c r="J260">
        <f t="shared" ref="J260:J270" si="30">VLOOKUP(C260,$N$3:$T$17,7,FALSE)</f>
        <v>9.0268003349715104E-2</v>
      </c>
      <c r="K260">
        <f t="shared" ref="K260:K270" si="31">G260+(F260-G260)/((1+(H260*D260)^I260)^J260)</f>
        <v>5.8351096315883283E-2</v>
      </c>
    </row>
    <row r="261" spans="3:11">
      <c r="C261">
        <v>14</v>
      </c>
      <c r="D261">
        <v>297076.44418960297</v>
      </c>
      <c r="E261">
        <v>4.3788511230371599E-2</v>
      </c>
      <c r="F261">
        <f t="shared" si="26"/>
        <v>0.33247150566227401</v>
      </c>
      <c r="G261">
        <f t="shared" si="27"/>
        <v>1.7804329751923802E-2</v>
      </c>
      <c r="H261">
        <f t="shared" si="28"/>
        <v>0.15569760449383199</v>
      </c>
      <c r="I261">
        <f t="shared" si="29"/>
        <v>2.24764878135715</v>
      </c>
      <c r="J261">
        <f t="shared" si="30"/>
        <v>9.0268003349715104E-2</v>
      </c>
      <c r="K261">
        <f t="shared" si="31"/>
        <v>5.3394949241317706E-2</v>
      </c>
    </row>
    <row r="262" spans="3:11">
      <c r="C262">
        <v>15</v>
      </c>
      <c r="D262">
        <v>0.96895000626136896</v>
      </c>
      <c r="E262">
        <v>0.38</v>
      </c>
      <c r="F262">
        <f t="shared" si="26"/>
        <v>0.37996564386294301</v>
      </c>
      <c r="G262">
        <f t="shared" si="27"/>
        <v>0.13604031683808601</v>
      </c>
      <c r="H262">
        <f t="shared" si="28"/>
        <v>2.6817970641968902E-2</v>
      </c>
      <c r="I262">
        <f t="shared" si="29"/>
        <v>2.8531017898414102</v>
      </c>
      <c r="J262">
        <f t="shared" si="30"/>
        <v>0.317171056306771</v>
      </c>
      <c r="K262">
        <f t="shared" si="31"/>
        <v>0.37996332327819798</v>
      </c>
    </row>
    <row r="263" spans="3:11">
      <c r="C263">
        <v>15</v>
      </c>
      <c r="D263">
        <v>48.4096014147894</v>
      </c>
      <c r="E263">
        <v>0.30571428571428499</v>
      </c>
      <c r="F263">
        <f t="shared" si="26"/>
        <v>0.37996564386294301</v>
      </c>
      <c r="G263">
        <f t="shared" si="27"/>
        <v>0.13604031683808601</v>
      </c>
      <c r="H263">
        <f t="shared" si="28"/>
        <v>2.6817970641968902E-2</v>
      </c>
      <c r="I263">
        <f t="shared" si="29"/>
        <v>2.8531017898414102</v>
      </c>
      <c r="J263">
        <f t="shared" si="30"/>
        <v>0.317171056306771</v>
      </c>
      <c r="K263">
        <f t="shared" si="31"/>
        <v>0.30631615957576253</v>
      </c>
    </row>
    <row r="264" spans="3:11">
      <c r="C264">
        <v>15</v>
      </c>
      <c r="D264">
        <v>74.107645215885398</v>
      </c>
      <c r="E264">
        <v>0.26380952380952299</v>
      </c>
      <c r="F264">
        <f t="shared" si="26"/>
        <v>0.37996564386294301</v>
      </c>
      <c r="G264">
        <f t="shared" si="27"/>
        <v>0.13604031683808601</v>
      </c>
      <c r="H264">
        <f t="shared" si="28"/>
        <v>2.6817970641968902E-2</v>
      </c>
      <c r="I264">
        <f t="shared" si="29"/>
        <v>2.8531017898414102</v>
      </c>
      <c r="J264">
        <f t="shared" si="30"/>
        <v>0.317171056306771</v>
      </c>
      <c r="K264">
        <f t="shared" si="31"/>
        <v>0.26169249925735977</v>
      </c>
    </row>
    <row r="265" spans="3:11">
      <c r="C265">
        <v>15</v>
      </c>
      <c r="D265">
        <v>95.378844077347594</v>
      </c>
      <c r="E265">
        <v>0.23714285714285699</v>
      </c>
      <c r="F265">
        <f t="shared" si="26"/>
        <v>0.37996564386294301</v>
      </c>
      <c r="G265">
        <f t="shared" si="27"/>
        <v>0.13604031683808601</v>
      </c>
      <c r="H265">
        <f t="shared" si="28"/>
        <v>2.6817970641968902E-2</v>
      </c>
      <c r="I265">
        <f t="shared" si="29"/>
        <v>2.8531017898414102</v>
      </c>
      <c r="J265">
        <f t="shared" si="30"/>
        <v>0.317171056306771</v>
      </c>
      <c r="K265">
        <f t="shared" si="31"/>
        <v>0.23813918787749705</v>
      </c>
    </row>
    <row r="266" spans="3:11">
      <c r="C266">
        <v>15</v>
      </c>
      <c r="D266">
        <v>148.33132518626701</v>
      </c>
      <c r="E266">
        <v>0.203809523809523</v>
      </c>
      <c r="F266">
        <f t="shared" si="26"/>
        <v>0.37996564386294301</v>
      </c>
      <c r="G266">
        <f t="shared" si="27"/>
        <v>0.13604031683808601</v>
      </c>
      <c r="H266">
        <f t="shared" si="28"/>
        <v>2.6817970641968902E-2</v>
      </c>
      <c r="I266">
        <f t="shared" si="29"/>
        <v>2.8531017898414102</v>
      </c>
      <c r="J266">
        <f t="shared" si="30"/>
        <v>0.317171056306771</v>
      </c>
      <c r="K266">
        <f t="shared" si="31"/>
        <v>0.20553607273337965</v>
      </c>
    </row>
    <row r="267" spans="3:11">
      <c r="C267">
        <v>15</v>
      </c>
      <c r="D267">
        <v>238.07419732535499</v>
      </c>
      <c r="E267">
        <v>0.18190476190476099</v>
      </c>
      <c r="F267">
        <f t="shared" si="26"/>
        <v>0.37996564386294301</v>
      </c>
      <c r="G267">
        <f t="shared" si="27"/>
        <v>0.13604031683808601</v>
      </c>
      <c r="H267">
        <f t="shared" si="28"/>
        <v>2.6817970641968902E-2</v>
      </c>
      <c r="I267">
        <f t="shared" si="29"/>
        <v>2.8531017898414102</v>
      </c>
      <c r="J267">
        <f t="shared" si="30"/>
        <v>0.317171056306771</v>
      </c>
      <c r="K267">
        <f t="shared" si="31"/>
        <v>0.18153671027045648</v>
      </c>
    </row>
    <row r="268" spans="3:11">
      <c r="C268">
        <v>15</v>
      </c>
      <c r="D268">
        <v>461.725182518775</v>
      </c>
      <c r="E268">
        <v>0.161904761904761</v>
      </c>
      <c r="F268">
        <f t="shared" si="26"/>
        <v>0.37996564386294301</v>
      </c>
      <c r="G268">
        <f t="shared" si="27"/>
        <v>0.13604031683808601</v>
      </c>
      <c r="H268">
        <f t="shared" si="28"/>
        <v>2.6817970641968902E-2</v>
      </c>
      <c r="I268">
        <f t="shared" si="29"/>
        <v>2.8531017898414102</v>
      </c>
      <c r="J268">
        <f t="shared" si="30"/>
        <v>0.317171056306771</v>
      </c>
      <c r="K268">
        <f t="shared" si="31"/>
        <v>0.16105790045432147</v>
      </c>
    </row>
    <row r="269" spans="3:11">
      <c r="C269">
        <v>15</v>
      </c>
      <c r="D269">
        <v>706.83015379853396</v>
      </c>
      <c r="E269">
        <v>0.154285714285714</v>
      </c>
      <c r="F269">
        <f t="shared" si="26"/>
        <v>0.37996564386294301</v>
      </c>
      <c r="G269">
        <f t="shared" si="27"/>
        <v>0.13604031683808601</v>
      </c>
      <c r="H269">
        <f t="shared" si="28"/>
        <v>2.6817970641968902E-2</v>
      </c>
      <c r="I269">
        <f t="shared" si="29"/>
        <v>2.8531017898414102</v>
      </c>
      <c r="J269">
        <f t="shared" si="30"/>
        <v>0.317171056306771</v>
      </c>
      <c r="K269">
        <f t="shared" si="31"/>
        <v>0.15306075372889452</v>
      </c>
    </row>
    <row r="270" spans="3:11">
      <c r="C270">
        <v>15</v>
      </c>
      <c r="D270">
        <v>1849.79366452967</v>
      </c>
      <c r="E270">
        <v>0.14190476190476101</v>
      </c>
      <c r="F270">
        <f t="shared" si="26"/>
        <v>0.37996564386294301</v>
      </c>
      <c r="G270">
        <f t="shared" si="27"/>
        <v>0.13604031683808601</v>
      </c>
      <c r="H270">
        <f t="shared" si="28"/>
        <v>2.6817970641968902E-2</v>
      </c>
      <c r="I270">
        <f t="shared" si="29"/>
        <v>2.8531017898414102</v>
      </c>
      <c r="J270">
        <f t="shared" si="30"/>
        <v>0.317171056306771</v>
      </c>
      <c r="K270">
        <f t="shared" si="31"/>
        <v>0.14316747332331975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F4E9-25AB-4551-8E1A-51E10A66C6B7}">
  <dimension ref="C2:AJ270"/>
  <sheetViews>
    <sheetView topLeftCell="R1" workbookViewId="0">
      <selection activeCell="AJ3" sqref="AJ3"/>
    </sheetView>
  </sheetViews>
  <sheetFormatPr defaultRowHeight="14.4"/>
  <cols>
    <col min="27" max="27" width="12.6640625" bestFit="1" customWidth="1"/>
    <col min="36" max="36" width="12" bestFit="1" customWidth="1"/>
  </cols>
  <sheetData>
    <row r="2" spans="3:36">
      <c r="F2" t="s">
        <v>11</v>
      </c>
      <c r="G2" t="s">
        <v>13</v>
      </c>
      <c r="H2" t="s">
        <v>14</v>
      </c>
      <c r="I2" t="s">
        <v>7</v>
      </c>
      <c r="J2" t="s">
        <v>10</v>
      </c>
      <c r="K2" t="s">
        <v>16</v>
      </c>
      <c r="W2" s="3" t="s">
        <v>2</v>
      </c>
      <c r="X2" s="3" t="s">
        <v>0</v>
      </c>
      <c r="Y2" s="3" t="s">
        <v>1</v>
      </c>
      <c r="Z2" s="3" t="s">
        <v>7</v>
      </c>
      <c r="AA2" s="3" t="s">
        <v>10</v>
      </c>
      <c r="AB2" s="3" t="s">
        <v>4</v>
      </c>
      <c r="AC2" s="3" t="s">
        <v>5</v>
      </c>
      <c r="AF2" t="s">
        <v>36</v>
      </c>
      <c r="AG2" t="s">
        <v>37</v>
      </c>
      <c r="AH2" t="s">
        <v>38</v>
      </c>
      <c r="AI2" t="s">
        <v>35</v>
      </c>
      <c r="AJ2" t="s">
        <v>39</v>
      </c>
    </row>
    <row r="3" spans="3:36">
      <c r="C3">
        <v>1</v>
      </c>
      <c r="D3" s="2">
        <v>181.65997883753201</v>
      </c>
      <c r="E3" s="2">
        <v>0.44799999999999901</v>
      </c>
      <c r="F3">
        <f>VLOOKUP(C3,$U$3:$Z$17,3,FALSE)</f>
        <v>0.449483018814608</v>
      </c>
      <c r="G3">
        <f>VLOOKUP(C3,$U$3:$Z$17,4,FALSE)</f>
        <v>239.602929146485</v>
      </c>
      <c r="H3">
        <f>VLOOKUP(C3,$U$3:$Z$17,5,FALSE)</f>
        <v>8.2245077114437404</v>
      </c>
      <c r="I3">
        <f>VLOOKUP(C3,$U$3:$Z$17,6,FALSE)</f>
        <v>0.22571836712083501</v>
      </c>
      <c r="J3">
        <f>VLOOKUP(C3,$U$3:$AA$17,7,FALSE)</f>
        <v>870057.16675807198</v>
      </c>
      <c r="K3" s="1">
        <f>(1-LN(1+D3/J3)/LN(1+10^6/J3))*F3/((LN(EXP(1)+(D3/G3)^H3))^I3)</f>
        <v>0.44568556526642372</v>
      </c>
      <c r="U3" s="7">
        <v>1</v>
      </c>
      <c r="W3" s="4">
        <v>0.449483018814608</v>
      </c>
      <c r="X3" s="4">
        <v>239.602929146485</v>
      </c>
      <c r="Y3" s="4">
        <v>8.2245077114437404</v>
      </c>
      <c r="Z3" s="4">
        <v>0.22571836712083501</v>
      </c>
      <c r="AA3" s="4">
        <v>870057.16675807198</v>
      </c>
      <c r="AB3" s="4">
        <v>1.3722642238286199E-3</v>
      </c>
      <c r="AC3" s="4">
        <v>0.99205267722343904</v>
      </c>
      <c r="AE3">
        <v>1</v>
      </c>
      <c r="AF3">
        <v>326.48669615604933</v>
      </c>
      <c r="AG3">
        <v>0.35789805421718918</v>
      </c>
      <c r="AH3">
        <v>-0.46087279475522236</v>
      </c>
      <c r="AI3">
        <v>206.5345779599844</v>
      </c>
      <c r="AJ3">
        <f>AH3*LOG10(1/AF3*AI3)+AG3-W3</f>
        <v>7.0060556220497006E-5</v>
      </c>
    </row>
    <row r="4" spans="3:36">
      <c r="C4">
        <v>1</v>
      </c>
      <c r="D4" s="2">
        <v>192.287307060877</v>
      </c>
      <c r="E4" s="2">
        <v>0.44499999999999901</v>
      </c>
      <c r="F4">
        <f t="shared" ref="F4:F67" si="0">VLOOKUP(C4,$U$3:$Z$17,3,FALSE)</f>
        <v>0.449483018814608</v>
      </c>
      <c r="G4">
        <f t="shared" ref="G4:G67" si="1">VLOOKUP(C4,$U$3:$Z$17,4,FALSE)</f>
        <v>239.602929146485</v>
      </c>
      <c r="H4">
        <f t="shared" ref="H4:H67" si="2">VLOOKUP(C4,$U$3:$Z$17,5,FALSE)</f>
        <v>8.2245077114437404</v>
      </c>
      <c r="I4">
        <f t="shared" ref="I4:I67" si="3">VLOOKUP(C4,$U$3:$Z$17,6,FALSE)</f>
        <v>0.22571836712083501</v>
      </c>
      <c r="J4">
        <f t="shared" ref="J4:J67" si="4">VLOOKUP(C4,$U$3:$AA$17,7,FALSE)</f>
        <v>870057.16675807198</v>
      </c>
      <c r="K4" s="1">
        <f t="shared" ref="K4:K67" si="5">(1-LN(1+D4/J4)/LN(1+10^6/J4))*F4/((LN(EXP(1)+(D4/G4)^H4))^I4)</f>
        <v>0.44362358934333324</v>
      </c>
      <c r="U4" s="7">
        <v>2</v>
      </c>
      <c r="W4" s="4">
        <v>0.30361687582803698</v>
      </c>
      <c r="X4" s="4">
        <v>109.43294516968599</v>
      </c>
      <c r="Y4" s="4">
        <v>1.8231599840853401</v>
      </c>
      <c r="Z4" s="4">
        <v>0.84327816527021704</v>
      </c>
      <c r="AA4" s="4">
        <v>961981.49029546406</v>
      </c>
      <c r="AB4" s="5">
        <v>9.3033743947779304E-5</v>
      </c>
      <c r="AC4" s="4">
        <v>0.99912772224047397</v>
      </c>
      <c r="AE4">
        <v>2</v>
      </c>
      <c r="AF4">
        <v>205.32268503289049</v>
      </c>
      <c r="AG4">
        <v>0.18758224718402419</v>
      </c>
      <c r="AH4">
        <v>-0.20154652351738242</v>
      </c>
      <c r="AI4">
        <v>53.964682253762071</v>
      </c>
      <c r="AJ4">
        <f t="shared" ref="AJ4:AJ17" si="6">AH4*LOG10(1/AF4*AI4)+AG4-W4</f>
        <v>9.283233284883563E-4</v>
      </c>
    </row>
    <row r="5" spans="3:36">
      <c r="C5">
        <v>1</v>
      </c>
      <c r="D5" s="2">
        <v>209.40529274115201</v>
      </c>
      <c r="E5" s="2">
        <v>0.439999999999999</v>
      </c>
      <c r="F5">
        <f t="shared" si="0"/>
        <v>0.449483018814608</v>
      </c>
      <c r="G5">
        <f t="shared" si="1"/>
        <v>239.602929146485</v>
      </c>
      <c r="H5">
        <f t="shared" si="2"/>
        <v>8.2245077114437404</v>
      </c>
      <c r="I5">
        <f t="shared" si="3"/>
        <v>0.22571836712083501</v>
      </c>
      <c r="J5">
        <f t="shared" si="4"/>
        <v>870057.16675807198</v>
      </c>
      <c r="K5" s="1">
        <f t="shared" si="5"/>
        <v>0.43846612961326181</v>
      </c>
      <c r="U5" s="7">
        <v>3</v>
      </c>
      <c r="W5" s="4">
        <v>0.39890252607738802</v>
      </c>
      <c r="X5" s="4">
        <v>9710.9286089533198</v>
      </c>
      <c r="Y5" s="4">
        <v>3.40856212262777</v>
      </c>
      <c r="Z5" s="4">
        <v>0.21654811590317799</v>
      </c>
      <c r="AA5" s="4">
        <v>6703.35054508142</v>
      </c>
      <c r="AB5" s="4">
        <v>2.27248494563978E-4</v>
      </c>
      <c r="AC5" s="4">
        <v>0.99916179304062402</v>
      </c>
      <c r="AE5">
        <v>3</v>
      </c>
      <c r="AF5">
        <v>16661.049434894998</v>
      </c>
      <c r="AG5">
        <v>0.25253835691298021</v>
      </c>
      <c r="AH5">
        <v>-0.24651073619631902</v>
      </c>
      <c r="AI5">
        <v>4238.6178138278774</v>
      </c>
      <c r="AJ5">
        <f t="shared" si="6"/>
        <v>1.8106342892082461E-4</v>
      </c>
    </row>
    <row r="6" spans="3:36">
      <c r="C6">
        <v>1</v>
      </c>
      <c r="D6" s="2">
        <v>234.62288481422601</v>
      </c>
      <c r="E6" s="2">
        <v>0.42099999999999899</v>
      </c>
      <c r="F6">
        <f t="shared" si="0"/>
        <v>0.449483018814608</v>
      </c>
      <c r="G6">
        <f t="shared" si="1"/>
        <v>239.602929146485</v>
      </c>
      <c r="H6">
        <f t="shared" si="2"/>
        <v>8.2245077114437404</v>
      </c>
      <c r="I6">
        <f t="shared" si="3"/>
        <v>0.22571836712083501</v>
      </c>
      <c r="J6">
        <f t="shared" si="4"/>
        <v>870057.16675807198</v>
      </c>
      <c r="K6" s="1">
        <f t="shared" si="5"/>
        <v>0.42575154401257281</v>
      </c>
      <c r="U6" s="7">
        <v>4</v>
      </c>
      <c r="W6" s="4">
        <v>0.36596935032571798</v>
      </c>
      <c r="X6" s="4">
        <v>28.788878029921801</v>
      </c>
      <c r="Y6" s="4">
        <v>0.78466725210866795</v>
      </c>
      <c r="Z6" s="4">
        <v>1.2661985207706501</v>
      </c>
      <c r="AA6" s="4">
        <v>399081.80602530699</v>
      </c>
      <c r="AB6" s="4">
        <v>4.3376122400096504E-3</v>
      </c>
      <c r="AC6" s="4">
        <v>0.98668828750909998</v>
      </c>
      <c r="AE6">
        <v>4</v>
      </c>
      <c r="AF6">
        <v>70.635603666100195</v>
      </c>
      <c r="AG6">
        <v>0.20902528394499456</v>
      </c>
      <c r="AH6">
        <v>-0.13116723793170582</v>
      </c>
      <c r="AI6">
        <v>4.4756611138307401</v>
      </c>
      <c r="AJ6">
        <f t="shared" si="6"/>
        <v>2.1611950788746892E-4</v>
      </c>
    </row>
    <row r="7" spans="3:36">
      <c r="C7">
        <v>1</v>
      </c>
      <c r="D7" s="2">
        <v>286.27941656659499</v>
      </c>
      <c r="E7" s="2">
        <v>0.38199999999999901</v>
      </c>
      <c r="F7">
        <f t="shared" si="0"/>
        <v>0.449483018814608</v>
      </c>
      <c r="G7">
        <f t="shared" si="1"/>
        <v>239.602929146485</v>
      </c>
      <c r="H7">
        <f t="shared" si="2"/>
        <v>8.2245077114437404</v>
      </c>
      <c r="I7">
        <f t="shared" si="3"/>
        <v>0.22571836712083501</v>
      </c>
      <c r="J7">
        <f t="shared" si="4"/>
        <v>870057.16675807198</v>
      </c>
      <c r="K7" s="1">
        <f t="shared" si="5"/>
        <v>0.38634365536288079</v>
      </c>
      <c r="U7" s="7">
        <v>5</v>
      </c>
      <c r="W7" s="4">
        <v>0.25711885823011599</v>
      </c>
      <c r="X7" s="4">
        <v>3391.1978656849301</v>
      </c>
      <c r="Y7" s="4">
        <v>27.929435546942798</v>
      </c>
      <c r="Z7" s="4">
        <v>0.108222143576994</v>
      </c>
      <c r="AA7" s="4">
        <v>1225.7395130441901</v>
      </c>
      <c r="AB7" s="4">
        <v>3.8270054205119799E-3</v>
      </c>
      <c r="AC7" s="4">
        <v>0.97472333849479698</v>
      </c>
      <c r="AE7">
        <v>5</v>
      </c>
      <c r="AF7">
        <v>4287.7051276336688</v>
      </c>
      <c r="AG7">
        <v>0.16273719504513351</v>
      </c>
      <c r="AH7">
        <v>-0.22813554728887225</v>
      </c>
      <c r="AI7">
        <v>1637.4267740158159</v>
      </c>
      <c r="AJ7">
        <f t="shared" si="6"/>
        <v>9.9337341458721751E-4</v>
      </c>
    </row>
    <row r="8" spans="3:36">
      <c r="C8">
        <v>1</v>
      </c>
      <c r="D8" s="2">
        <v>359.381366380462</v>
      </c>
      <c r="E8" s="2">
        <v>0.35199999999999898</v>
      </c>
      <c r="F8">
        <f t="shared" si="0"/>
        <v>0.449483018814608</v>
      </c>
      <c r="G8">
        <f t="shared" si="1"/>
        <v>239.602929146485</v>
      </c>
      <c r="H8">
        <f t="shared" si="2"/>
        <v>8.2245077114437404</v>
      </c>
      <c r="I8">
        <f t="shared" si="3"/>
        <v>0.22571836712083501</v>
      </c>
      <c r="J8">
        <f t="shared" si="4"/>
        <v>870057.16675807198</v>
      </c>
      <c r="K8" s="1">
        <f t="shared" si="5"/>
        <v>0.34021033868441147</v>
      </c>
      <c r="U8" s="7">
        <v>6</v>
      </c>
      <c r="W8" s="4">
        <v>0.34594968964475797</v>
      </c>
      <c r="X8" s="4">
        <v>10.739065998251</v>
      </c>
      <c r="Y8" s="4">
        <v>4.5758392405411596</v>
      </c>
      <c r="Z8" s="4">
        <v>0.58505788175700202</v>
      </c>
      <c r="AA8" s="4">
        <v>1029.3907664626199</v>
      </c>
      <c r="AB8" s="4">
        <v>3.60500334277114E-4</v>
      </c>
      <c r="AC8" s="4">
        <v>0.99894835187363795</v>
      </c>
      <c r="AE8">
        <v>6</v>
      </c>
      <c r="AF8">
        <v>15.964697035828655</v>
      </c>
      <c r="AG8">
        <v>0.21873076881238637</v>
      </c>
      <c r="AH8">
        <v>-0.42956567388780809</v>
      </c>
      <c r="AI8">
        <v>8.070598202282147</v>
      </c>
      <c r="AJ8">
        <f t="shared" si="6"/>
        <v>4.2038535069066629E-5</v>
      </c>
    </row>
    <row r="9" spans="3:36">
      <c r="C9">
        <v>1</v>
      </c>
      <c r="D9" s="2">
        <v>1028.8348789230399</v>
      </c>
      <c r="E9" s="2">
        <v>0.250999999999999</v>
      </c>
      <c r="F9">
        <f t="shared" si="0"/>
        <v>0.449483018814608</v>
      </c>
      <c r="G9">
        <f t="shared" si="1"/>
        <v>239.602929146485</v>
      </c>
      <c r="H9">
        <f t="shared" si="2"/>
        <v>8.2245077114437404</v>
      </c>
      <c r="I9">
        <f t="shared" si="3"/>
        <v>0.22571836712083501</v>
      </c>
      <c r="J9">
        <f t="shared" si="4"/>
        <v>870057.16675807198</v>
      </c>
      <c r="K9" s="1">
        <f t="shared" si="5"/>
        <v>0.25619787884684853</v>
      </c>
      <c r="U9" s="7">
        <v>7</v>
      </c>
      <c r="W9" s="4">
        <v>0.80444535793335104</v>
      </c>
      <c r="X9" s="4">
        <v>572.68292901627206</v>
      </c>
      <c r="Y9" s="4">
        <v>62.1719148139696</v>
      </c>
      <c r="Z9" s="4">
        <v>0.34783942259016198</v>
      </c>
      <c r="AA9" s="4">
        <v>74343.677247198095</v>
      </c>
      <c r="AB9" s="4">
        <v>4.3325011040638399E-3</v>
      </c>
      <c r="AC9" s="4">
        <v>0.99464862437402901</v>
      </c>
      <c r="AE9">
        <v>7</v>
      </c>
      <c r="AF9">
        <v>685.13685212926487</v>
      </c>
      <c r="AG9">
        <v>0.34654896742372088</v>
      </c>
      <c r="AH9">
        <v>-1.5508999011176963</v>
      </c>
      <c r="AI9">
        <v>347.11585088458588</v>
      </c>
      <c r="AJ9">
        <f t="shared" si="6"/>
        <v>8.8819970238462886E-5</v>
      </c>
    </row>
    <row r="10" spans="3:36">
      <c r="C10">
        <v>1</v>
      </c>
      <c r="D10" s="2">
        <v>1978.31888278415</v>
      </c>
      <c r="E10" s="2">
        <v>0.220999999999999</v>
      </c>
      <c r="F10">
        <f t="shared" si="0"/>
        <v>0.449483018814608</v>
      </c>
      <c r="G10">
        <f t="shared" si="1"/>
        <v>239.602929146485</v>
      </c>
      <c r="H10">
        <f t="shared" si="2"/>
        <v>8.2245077114437404</v>
      </c>
      <c r="I10">
        <f t="shared" si="3"/>
        <v>0.22571836712083501</v>
      </c>
      <c r="J10">
        <f t="shared" si="4"/>
        <v>870057.16675807198</v>
      </c>
      <c r="K10" s="1">
        <f t="shared" si="5"/>
        <v>0.23529965919168835</v>
      </c>
      <c r="U10" s="7">
        <v>8</v>
      </c>
      <c r="W10" s="4">
        <v>0.44084691816832899</v>
      </c>
      <c r="X10" s="4">
        <v>2.3227723423900701</v>
      </c>
      <c r="Y10" s="4">
        <v>8.4100987318636804</v>
      </c>
      <c r="Z10" s="4">
        <v>0.39310413268762301</v>
      </c>
      <c r="AA10" s="4">
        <v>1.8247589596432301</v>
      </c>
      <c r="AB10" s="4">
        <v>1.3657299392636301E-4</v>
      </c>
      <c r="AC10" s="4">
        <v>0.99947516418738203</v>
      </c>
      <c r="AE10">
        <v>8</v>
      </c>
      <c r="AF10">
        <v>3.1329298051613259</v>
      </c>
      <c r="AG10">
        <v>0.27518508586010737</v>
      </c>
      <c r="AH10">
        <v>-0.66552482233243015</v>
      </c>
      <c r="AI10">
        <v>1.7658097099145165</v>
      </c>
      <c r="AJ10">
        <f t="shared" si="6"/>
        <v>5.8349929657919297E-5</v>
      </c>
    </row>
    <row r="11" spans="3:36">
      <c r="C11">
        <v>1</v>
      </c>
      <c r="D11" s="2">
        <v>12553.517493174701</v>
      </c>
      <c r="E11" s="2">
        <v>0.180999999999999</v>
      </c>
      <c r="F11">
        <f t="shared" si="0"/>
        <v>0.449483018814608</v>
      </c>
      <c r="G11">
        <f t="shared" si="1"/>
        <v>239.602929146485</v>
      </c>
      <c r="H11">
        <f t="shared" si="2"/>
        <v>8.2245077114437404</v>
      </c>
      <c r="I11">
        <f t="shared" si="3"/>
        <v>0.22571836712083501</v>
      </c>
      <c r="J11">
        <f t="shared" si="4"/>
        <v>870057.16675807198</v>
      </c>
      <c r="K11" s="1">
        <f t="shared" si="5"/>
        <v>0.20094070109408926</v>
      </c>
      <c r="U11" s="7">
        <v>9</v>
      </c>
      <c r="W11" s="4">
        <v>0.16040084401163399</v>
      </c>
      <c r="X11" s="4">
        <v>1594.3251657549399</v>
      </c>
      <c r="Y11" s="4">
        <v>2.2505653406526598</v>
      </c>
      <c r="Z11" s="4">
        <v>0.43856972708372699</v>
      </c>
      <c r="AA11" s="4">
        <v>22.973994023967499</v>
      </c>
      <c r="AB11" s="4">
        <v>1.5699639961583899E-4</v>
      </c>
      <c r="AC11" s="4">
        <v>0.99704479518061595</v>
      </c>
      <c r="AE11">
        <v>9</v>
      </c>
      <c r="AF11">
        <v>2628.4566719008144</v>
      </c>
      <c r="AG11">
        <v>6.9568863641359877E-2</v>
      </c>
      <c r="AH11">
        <v>-7.4549463190184045E-2</v>
      </c>
      <c r="AI11">
        <v>158.39951959613137</v>
      </c>
      <c r="AJ11">
        <f t="shared" si="6"/>
        <v>1.144107897300406E-4</v>
      </c>
    </row>
    <row r="12" spans="3:36">
      <c r="C12">
        <v>1</v>
      </c>
      <c r="D12" s="2">
        <v>22165.575534665499</v>
      </c>
      <c r="E12" s="2">
        <v>0.189999999999999</v>
      </c>
      <c r="F12">
        <f t="shared" si="0"/>
        <v>0.449483018814608</v>
      </c>
      <c r="G12">
        <f t="shared" si="1"/>
        <v>239.602929146485</v>
      </c>
      <c r="H12">
        <f t="shared" si="2"/>
        <v>8.2245077114437404</v>
      </c>
      <c r="I12">
        <f t="shared" si="3"/>
        <v>0.22571836712083501</v>
      </c>
      <c r="J12">
        <f t="shared" si="4"/>
        <v>870057.16675807198</v>
      </c>
      <c r="K12" s="1">
        <f t="shared" si="5"/>
        <v>0.19213315668592787</v>
      </c>
      <c r="U12" s="7">
        <v>10</v>
      </c>
      <c r="W12" s="4">
        <v>0.42496194936807202</v>
      </c>
      <c r="X12" s="4">
        <v>36178.395416017403</v>
      </c>
      <c r="Y12" s="4">
        <v>0.51683334885211796</v>
      </c>
      <c r="Z12" s="4">
        <v>3.60566479672777</v>
      </c>
      <c r="AA12" s="4">
        <v>69329.045272328396</v>
      </c>
      <c r="AB12" s="4">
        <v>4.7630993959555702E-4</v>
      </c>
      <c r="AC12" s="4">
        <v>0.99737234275192199</v>
      </c>
      <c r="AE12">
        <v>10</v>
      </c>
      <c r="AF12">
        <v>26311.062795915092</v>
      </c>
      <c r="AG12">
        <v>0.1576806434858388</v>
      </c>
      <c r="AH12">
        <v>-0.16791283231083842</v>
      </c>
      <c r="AI12">
        <v>670.32380373589672</v>
      </c>
      <c r="AJ12">
        <f t="shared" si="6"/>
        <v>3.4719145218703451E-4</v>
      </c>
    </row>
    <row r="13" spans="3:36">
      <c r="C13">
        <v>1</v>
      </c>
      <c r="D13" s="2">
        <v>28627.941656659299</v>
      </c>
      <c r="E13" s="2">
        <v>0.189999999999999</v>
      </c>
      <c r="F13">
        <f t="shared" si="0"/>
        <v>0.449483018814608</v>
      </c>
      <c r="G13">
        <f t="shared" si="1"/>
        <v>239.602929146485</v>
      </c>
      <c r="H13">
        <f t="shared" si="2"/>
        <v>8.2245077114437404</v>
      </c>
      <c r="I13">
        <f t="shared" si="3"/>
        <v>0.22571836712083501</v>
      </c>
      <c r="J13">
        <f t="shared" si="4"/>
        <v>870057.16675807198</v>
      </c>
      <c r="K13" s="1">
        <f t="shared" si="5"/>
        <v>0.18791320289907851</v>
      </c>
      <c r="U13" s="7">
        <v>11</v>
      </c>
      <c r="W13" s="4">
        <v>0.44992631763993901</v>
      </c>
      <c r="X13" s="4">
        <v>862.17767138949102</v>
      </c>
      <c r="Y13" s="4">
        <v>1.5969660574354101</v>
      </c>
      <c r="Z13" s="4">
        <v>0.92579966597521501</v>
      </c>
      <c r="AA13" s="4">
        <v>130524.649811991</v>
      </c>
      <c r="AB13" s="4">
        <v>4.7062435490298498E-4</v>
      </c>
      <c r="AC13" s="4">
        <v>0.99847486963960197</v>
      </c>
      <c r="AE13">
        <v>11</v>
      </c>
      <c r="AF13">
        <v>1669.3171790580066</v>
      </c>
      <c r="AG13">
        <v>0.27056406604278155</v>
      </c>
      <c r="AH13">
        <v>-0.27861707566462168</v>
      </c>
      <c r="AI13">
        <v>376.39904635527432</v>
      </c>
      <c r="AJ13">
        <f t="shared" si="6"/>
        <v>8.7244553052895357E-4</v>
      </c>
    </row>
    <row r="14" spans="3:36">
      <c r="C14">
        <v>1</v>
      </c>
      <c r="D14" s="2">
        <v>31176.485826448399</v>
      </c>
      <c r="E14" s="2">
        <v>0.190999999999999</v>
      </c>
      <c r="F14">
        <f t="shared" si="0"/>
        <v>0.449483018814608</v>
      </c>
      <c r="G14">
        <f t="shared" si="1"/>
        <v>239.602929146485</v>
      </c>
      <c r="H14">
        <f t="shared" si="2"/>
        <v>8.2245077114437404</v>
      </c>
      <c r="I14">
        <f t="shared" si="3"/>
        <v>0.22571836712083501</v>
      </c>
      <c r="J14">
        <f t="shared" si="4"/>
        <v>870057.16675807198</v>
      </c>
      <c r="K14" s="1">
        <f t="shared" si="5"/>
        <v>0.18644182256851799</v>
      </c>
      <c r="U14" s="7">
        <v>12</v>
      </c>
      <c r="W14" s="4">
        <v>0.357162161406189</v>
      </c>
      <c r="X14" s="4">
        <v>3.83187390309718</v>
      </c>
      <c r="Y14" s="4">
        <v>8.6777644194309893</v>
      </c>
      <c r="Z14" s="4">
        <v>0.23157904748882799</v>
      </c>
      <c r="AA14" s="4">
        <v>1.93394691039218</v>
      </c>
      <c r="AB14" s="4">
        <v>2.4362153334763401E-4</v>
      </c>
      <c r="AC14" s="4">
        <v>0.99869426094188796</v>
      </c>
      <c r="AE14">
        <v>12</v>
      </c>
      <c r="AF14">
        <v>5.3181770972937201</v>
      </c>
      <c r="AG14">
        <v>0.24928029699950405</v>
      </c>
      <c r="AH14">
        <v>-0.36852296845598831</v>
      </c>
      <c r="AI14">
        <v>2.7066774219106056</v>
      </c>
      <c r="AJ14">
        <f t="shared" si="6"/>
        <v>2.1561261543251442E-4</v>
      </c>
    </row>
    <row r="15" spans="3:36">
      <c r="C15">
        <v>1</v>
      </c>
      <c r="D15" s="2">
        <v>75256.3602326158</v>
      </c>
      <c r="E15" s="2">
        <v>0.180999999999999</v>
      </c>
      <c r="F15">
        <f t="shared" si="0"/>
        <v>0.449483018814608</v>
      </c>
      <c r="G15">
        <f t="shared" si="1"/>
        <v>239.602929146485</v>
      </c>
      <c r="H15">
        <f t="shared" si="2"/>
        <v>8.2245077114437404</v>
      </c>
      <c r="I15">
        <f t="shared" si="3"/>
        <v>0.22571836712083501</v>
      </c>
      <c r="J15">
        <f t="shared" si="4"/>
        <v>870057.16675807198</v>
      </c>
      <c r="K15" s="1">
        <f t="shared" si="5"/>
        <v>0.16782321733100067</v>
      </c>
      <c r="U15" s="7">
        <v>13</v>
      </c>
      <c r="W15" s="4">
        <v>0.341330688620963</v>
      </c>
      <c r="X15" s="4">
        <v>176.47800900450201</v>
      </c>
      <c r="Y15" s="4">
        <v>1.1684433348680201</v>
      </c>
      <c r="Z15" s="4">
        <v>0.86437177968732903</v>
      </c>
      <c r="AA15" s="4">
        <v>1.33736785178615</v>
      </c>
      <c r="AB15" s="4">
        <v>1.2774236001273499E-3</v>
      </c>
      <c r="AC15" s="4">
        <v>0.99472330397078801</v>
      </c>
      <c r="AE15">
        <v>13</v>
      </c>
      <c r="AF15">
        <v>276.84150102775368</v>
      </c>
      <c r="AG15">
        <v>0.14689183875661876</v>
      </c>
      <c r="AH15">
        <v>-0.12942229038854805</v>
      </c>
      <c r="AI15">
        <v>8.6191030909657353</v>
      </c>
      <c r="AJ15">
        <f t="shared" si="6"/>
        <v>5.7066074278172563E-4</v>
      </c>
    </row>
    <row r="16" spans="3:36">
      <c r="C16">
        <v>1</v>
      </c>
      <c r="D16" s="2">
        <v>91825.428356562406</v>
      </c>
      <c r="E16" s="2">
        <v>0.180999999999999</v>
      </c>
      <c r="F16">
        <f t="shared" si="0"/>
        <v>0.449483018814608</v>
      </c>
      <c r="G16">
        <f t="shared" si="1"/>
        <v>239.602929146485</v>
      </c>
      <c r="H16">
        <f t="shared" si="2"/>
        <v>8.2245077114437404</v>
      </c>
      <c r="I16">
        <f t="shared" si="3"/>
        <v>0.22571836712083501</v>
      </c>
      <c r="J16">
        <f t="shared" si="4"/>
        <v>870057.16675807198</v>
      </c>
      <c r="K16" s="1">
        <f t="shared" si="5"/>
        <v>0.16229758560125168</v>
      </c>
      <c r="U16" s="7">
        <v>14</v>
      </c>
      <c r="W16" s="4">
        <v>0.33603031080189499</v>
      </c>
      <c r="X16" s="4">
        <v>16.588884372093101</v>
      </c>
      <c r="Y16" s="4">
        <v>1.0321877490253699</v>
      </c>
      <c r="Z16" s="4">
        <v>0.67229631372589305</v>
      </c>
      <c r="AA16" s="4">
        <v>854359.99999883899</v>
      </c>
      <c r="AB16" s="4">
        <v>1.9823033261955401E-3</v>
      </c>
      <c r="AC16" s="4">
        <v>0.98988194952332897</v>
      </c>
      <c r="AE16">
        <v>14</v>
      </c>
      <c r="AF16">
        <v>51.398464244153466</v>
      </c>
      <c r="AG16">
        <v>0.22800406559498057</v>
      </c>
      <c r="AH16">
        <v>-0.11089451886695981</v>
      </c>
      <c r="AI16">
        <v>5.3994703090006206</v>
      </c>
      <c r="AJ16">
        <f t="shared" si="6"/>
        <v>4.950184360677512E-4</v>
      </c>
    </row>
    <row r="17" spans="3:36">
      <c r="C17">
        <v>2</v>
      </c>
      <c r="D17" s="2">
        <v>31.176485826448499</v>
      </c>
      <c r="E17" s="2">
        <v>0.29199999999999898</v>
      </c>
      <c r="F17">
        <f t="shared" si="0"/>
        <v>0.30361687582803698</v>
      </c>
      <c r="G17">
        <f t="shared" si="1"/>
        <v>109.43294516968599</v>
      </c>
      <c r="H17">
        <f t="shared" si="2"/>
        <v>1.8231599840853401</v>
      </c>
      <c r="I17">
        <f t="shared" si="3"/>
        <v>0.84327816527021704</v>
      </c>
      <c r="J17">
        <f t="shared" si="4"/>
        <v>961981.49029546406</v>
      </c>
      <c r="K17" s="1">
        <f t="shared" si="5"/>
        <v>0.29453726250281165</v>
      </c>
      <c r="U17" s="7">
        <v>15</v>
      </c>
      <c r="W17" s="4">
        <v>0.37958394622841501</v>
      </c>
      <c r="X17" s="4">
        <v>35.443229357371798</v>
      </c>
      <c r="Y17" s="4">
        <v>3.21030444968462</v>
      </c>
      <c r="Z17" s="4">
        <v>0.39785747181362202</v>
      </c>
      <c r="AA17" s="4">
        <v>923949.999996025</v>
      </c>
      <c r="AB17" s="5">
        <v>5.6760046446382797E-5</v>
      </c>
      <c r="AC17" s="4">
        <v>0.99887342113315503</v>
      </c>
      <c r="AE17">
        <v>15</v>
      </c>
      <c r="AF17">
        <v>60.909792558744869</v>
      </c>
      <c r="AG17">
        <v>0.2810016911601112</v>
      </c>
      <c r="AH17">
        <v>-0.26271858063196646</v>
      </c>
      <c r="AI17">
        <v>25.501572845896455</v>
      </c>
      <c r="AJ17">
        <f t="shared" si="6"/>
        <v>7.5693494910661352E-4</v>
      </c>
    </row>
    <row r="18" spans="3:36">
      <c r="C18">
        <v>2</v>
      </c>
      <c r="D18" s="2">
        <v>41.427044478476702</v>
      </c>
      <c r="E18" s="2">
        <v>0.28999999999999898</v>
      </c>
      <c r="F18">
        <f t="shared" si="0"/>
        <v>0.30361687582803698</v>
      </c>
      <c r="G18">
        <f t="shared" si="1"/>
        <v>109.43294516968599</v>
      </c>
      <c r="H18">
        <f t="shared" si="2"/>
        <v>1.8231599840853401</v>
      </c>
      <c r="I18">
        <f t="shared" si="3"/>
        <v>0.84327816527021704</v>
      </c>
      <c r="J18">
        <f t="shared" si="4"/>
        <v>961981.49029546406</v>
      </c>
      <c r="K18" s="1">
        <f t="shared" si="5"/>
        <v>0.28887588623137672</v>
      </c>
    </row>
    <row r="19" spans="3:36">
      <c r="C19">
        <v>2</v>
      </c>
      <c r="D19" s="2">
        <v>47.754284856405597</v>
      </c>
      <c r="E19" s="2">
        <v>0.28699999999999898</v>
      </c>
      <c r="F19">
        <f t="shared" si="0"/>
        <v>0.30361687582803698</v>
      </c>
      <c r="G19">
        <f t="shared" si="1"/>
        <v>109.43294516968599</v>
      </c>
      <c r="H19">
        <f t="shared" si="2"/>
        <v>1.8231599840853401</v>
      </c>
      <c r="I19">
        <f t="shared" si="3"/>
        <v>0.84327816527021704</v>
      </c>
      <c r="J19">
        <f t="shared" si="4"/>
        <v>961981.49029546406</v>
      </c>
      <c r="K19" s="1">
        <f t="shared" si="5"/>
        <v>0.28496416143944842</v>
      </c>
    </row>
    <row r="20" spans="3:36">
      <c r="C20">
        <v>2</v>
      </c>
      <c r="D20" s="2">
        <v>234.62288481422601</v>
      </c>
      <c r="E20" s="2">
        <v>0.17199999999999899</v>
      </c>
      <c r="F20">
        <f t="shared" si="0"/>
        <v>0.30361687582803698</v>
      </c>
      <c r="G20">
        <f t="shared" si="1"/>
        <v>109.43294516968599</v>
      </c>
      <c r="H20">
        <f t="shared" si="2"/>
        <v>1.8231599840853401</v>
      </c>
      <c r="I20">
        <f t="shared" si="3"/>
        <v>0.84327816527021704</v>
      </c>
      <c r="J20">
        <f t="shared" si="4"/>
        <v>961981.49029546406</v>
      </c>
      <c r="K20" s="1">
        <f t="shared" si="5"/>
        <v>0.17607701777611262</v>
      </c>
    </row>
    <row r="21" spans="3:36">
      <c r="C21">
        <v>2</v>
      </c>
      <c r="D21" s="2">
        <v>391.37456019803801</v>
      </c>
      <c r="E21" s="2">
        <v>0.14299999999999899</v>
      </c>
      <c r="F21">
        <f t="shared" si="0"/>
        <v>0.30361687582803698</v>
      </c>
      <c r="G21">
        <f t="shared" si="1"/>
        <v>109.43294516968599</v>
      </c>
      <c r="H21">
        <f t="shared" si="2"/>
        <v>1.8231599840853401</v>
      </c>
      <c r="I21">
        <f t="shared" si="3"/>
        <v>0.84327816527021704</v>
      </c>
      <c r="J21">
        <f t="shared" si="4"/>
        <v>961981.49029546406</v>
      </c>
      <c r="K21" s="1">
        <f t="shared" si="5"/>
        <v>0.13737368384114459</v>
      </c>
    </row>
    <row r="22" spans="3:36">
      <c r="C22">
        <v>2</v>
      </c>
      <c r="D22" s="2">
        <v>1978.31888278415</v>
      </c>
      <c r="E22" s="2">
        <v>7.0999999999999994E-2</v>
      </c>
      <c r="F22">
        <f t="shared" si="0"/>
        <v>0.30361687582803698</v>
      </c>
      <c r="G22">
        <f t="shared" si="1"/>
        <v>109.43294516968599</v>
      </c>
      <c r="H22">
        <f t="shared" si="2"/>
        <v>1.8231599840853401</v>
      </c>
      <c r="I22">
        <f t="shared" si="3"/>
        <v>0.84327816527021704</v>
      </c>
      <c r="J22">
        <f t="shared" si="4"/>
        <v>961981.49029546406</v>
      </c>
      <c r="K22" s="1">
        <f t="shared" si="5"/>
        <v>7.4286554306741415E-2</v>
      </c>
    </row>
    <row r="23" spans="3:36">
      <c r="C23">
        <v>2</v>
      </c>
      <c r="D23" s="2">
        <v>7109.7094323124002</v>
      </c>
      <c r="E23" s="2">
        <v>5.09999999999999E-2</v>
      </c>
      <c r="F23">
        <f t="shared" si="0"/>
        <v>0.30361687582803698</v>
      </c>
      <c r="G23">
        <f t="shared" si="1"/>
        <v>109.43294516968599</v>
      </c>
      <c r="H23">
        <f t="shared" si="2"/>
        <v>1.8231599840853401</v>
      </c>
      <c r="I23">
        <f t="shared" si="3"/>
        <v>0.84327816527021704</v>
      </c>
      <c r="J23">
        <f t="shared" si="4"/>
        <v>961981.49029546406</v>
      </c>
      <c r="K23" s="1">
        <f t="shared" si="5"/>
        <v>5.4264149353779011E-2</v>
      </c>
    </row>
    <row r="24" spans="3:36">
      <c r="C24">
        <v>2</v>
      </c>
      <c r="D24" s="2">
        <v>14470.842848333001</v>
      </c>
      <c r="E24" s="2">
        <v>4.7999999999999897E-2</v>
      </c>
      <c r="F24">
        <f t="shared" si="0"/>
        <v>0.30361687582803698</v>
      </c>
      <c r="G24">
        <f t="shared" si="1"/>
        <v>109.43294516968599</v>
      </c>
      <c r="H24">
        <f t="shared" si="2"/>
        <v>1.8231599840853401</v>
      </c>
      <c r="I24">
        <f t="shared" si="3"/>
        <v>0.84327816527021704</v>
      </c>
      <c r="J24">
        <f t="shared" si="4"/>
        <v>961981.49029546406</v>
      </c>
      <c r="K24" s="1">
        <f t="shared" si="5"/>
        <v>4.7021371339650016E-2</v>
      </c>
    </row>
    <row r="25" spans="3:36">
      <c r="C25">
        <v>2</v>
      </c>
      <c r="D25" s="2">
        <v>17162.000142216799</v>
      </c>
      <c r="E25" s="2">
        <v>4.5999999999999999E-2</v>
      </c>
      <c r="F25">
        <f t="shared" si="0"/>
        <v>0.30361687582803698</v>
      </c>
      <c r="G25">
        <f t="shared" si="1"/>
        <v>109.43294516968599</v>
      </c>
      <c r="H25">
        <f t="shared" si="2"/>
        <v>1.8231599840853401</v>
      </c>
      <c r="I25">
        <f t="shared" si="3"/>
        <v>0.84327816527021704</v>
      </c>
      <c r="J25">
        <f t="shared" si="4"/>
        <v>961981.49029546406</v>
      </c>
      <c r="K25" s="1">
        <f t="shared" si="5"/>
        <v>4.550020333613778E-2</v>
      </c>
      <c r="T25" s="4"/>
      <c r="U25" s="4"/>
      <c r="V25" s="4"/>
      <c r="W25" s="4"/>
      <c r="X25" s="4"/>
      <c r="Y25" s="1"/>
    </row>
    <row r="26" spans="3:36">
      <c r="C26">
        <v>2</v>
      </c>
      <c r="D26" s="2">
        <v>20940.529274115099</v>
      </c>
      <c r="E26" s="2">
        <v>4.6999999999999903E-2</v>
      </c>
      <c r="F26">
        <f t="shared" si="0"/>
        <v>0.30361687582803698</v>
      </c>
      <c r="G26">
        <f t="shared" si="1"/>
        <v>109.43294516968599</v>
      </c>
      <c r="H26">
        <f t="shared" si="2"/>
        <v>1.8231599840853401</v>
      </c>
      <c r="I26">
        <f t="shared" si="3"/>
        <v>0.84327816527021704</v>
      </c>
      <c r="J26">
        <f t="shared" si="4"/>
        <v>961981.49029546406</v>
      </c>
      <c r="K26" s="1">
        <f t="shared" si="5"/>
        <v>4.379896203351262E-2</v>
      </c>
      <c r="Y26" s="1"/>
    </row>
    <row r="27" spans="3:36">
      <c r="C27">
        <v>3</v>
      </c>
      <c r="D27" s="2">
        <v>491.31273878296599</v>
      </c>
      <c r="E27" s="2">
        <v>0.39099999999999902</v>
      </c>
      <c r="F27">
        <f t="shared" si="0"/>
        <v>0.39890252607738802</v>
      </c>
      <c r="G27">
        <f t="shared" si="1"/>
        <v>9710.9286089533198</v>
      </c>
      <c r="H27">
        <f t="shared" si="2"/>
        <v>3.40856212262777</v>
      </c>
      <c r="I27">
        <f t="shared" si="3"/>
        <v>0.21654811590317799</v>
      </c>
      <c r="J27">
        <f t="shared" si="4"/>
        <v>6703.35054508142</v>
      </c>
      <c r="K27" s="1">
        <f t="shared" si="5"/>
        <v>0.39327160641345715</v>
      </c>
      <c r="Y27" s="1"/>
    </row>
    <row r="28" spans="3:36">
      <c r="C28">
        <v>3</v>
      </c>
      <c r="D28" s="2">
        <v>774.26368268112606</v>
      </c>
      <c r="E28" s="2">
        <v>0.38899999999999901</v>
      </c>
      <c r="F28">
        <f t="shared" si="0"/>
        <v>0.39890252607738802</v>
      </c>
      <c r="G28">
        <f t="shared" si="1"/>
        <v>9710.9286089533198</v>
      </c>
      <c r="H28">
        <f t="shared" si="2"/>
        <v>3.40856212262777</v>
      </c>
      <c r="I28">
        <f t="shared" si="3"/>
        <v>0.21654811590317799</v>
      </c>
      <c r="J28">
        <f t="shared" si="4"/>
        <v>6703.35054508142</v>
      </c>
      <c r="K28" s="1">
        <f t="shared" si="5"/>
        <v>0.39019698981213602</v>
      </c>
    </row>
    <row r="29" spans="3:36">
      <c r="C29">
        <v>3</v>
      </c>
      <c r="D29" s="2">
        <v>1406.52724210523</v>
      </c>
      <c r="E29" s="2">
        <v>0.38699999999999901</v>
      </c>
      <c r="F29">
        <f t="shared" si="0"/>
        <v>0.39890252607738802</v>
      </c>
      <c r="G29">
        <f t="shared" si="1"/>
        <v>9710.9286089533198</v>
      </c>
      <c r="H29">
        <f t="shared" si="2"/>
        <v>3.40856212262777</v>
      </c>
      <c r="I29">
        <f t="shared" si="3"/>
        <v>0.21654811590317799</v>
      </c>
      <c r="J29">
        <f t="shared" si="4"/>
        <v>6703.35054508142</v>
      </c>
      <c r="K29" s="1">
        <f t="shared" si="5"/>
        <v>0.38370001608384535</v>
      </c>
    </row>
    <row r="30" spans="3:36">
      <c r="C30">
        <v>3</v>
      </c>
      <c r="D30" s="2">
        <v>1531.74046370207</v>
      </c>
      <c r="E30" s="2">
        <v>0.38399999999999901</v>
      </c>
      <c r="F30">
        <f t="shared" si="0"/>
        <v>0.39890252607738802</v>
      </c>
      <c r="G30">
        <f t="shared" si="1"/>
        <v>9710.9286089533198</v>
      </c>
      <c r="H30">
        <f t="shared" si="2"/>
        <v>3.40856212262777</v>
      </c>
      <c r="I30">
        <f t="shared" si="3"/>
        <v>0.21654811590317799</v>
      </c>
      <c r="J30">
        <f t="shared" si="4"/>
        <v>6703.35054508142</v>
      </c>
      <c r="K30" s="1">
        <f t="shared" si="5"/>
        <v>0.38246650261713244</v>
      </c>
    </row>
    <row r="31" spans="3:36">
      <c r="C31">
        <v>3</v>
      </c>
      <c r="D31" s="2">
        <v>4641.58883361277</v>
      </c>
      <c r="E31" s="2">
        <v>0.35399999999999898</v>
      </c>
      <c r="F31">
        <f t="shared" si="0"/>
        <v>0.39890252607738802</v>
      </c>
      <c r="G31">
        <f t="shared" si="1"/>
        <v>9710.9286089533198</v>
      </c>
      <c r="H31">
        <f t="shared" si="2"/>
        <v>3.40856212262777</v>
      </c>
      <c r="I31">
        <f t="shared" si="3"/>
        <v>0.21654811590317799</v>
      </c>
      <c r="J31">
        <f t="shared" si="4"/>
        <v>6703.35054508142</v>
      </c>
      <c r="K31" s="1">
        <f t="shared" si="5"/>
        <v>0.35479971216056638</v>
      </c>
    </row>
    <row r="32" spans="3:36">
      <c r="C32">
        <v>3</v>
      </c>
      <c r="D32" s="2">
        <v>9447.3203465280894</v>
      </c>
      <c r="E32" s="2">
        <v>0.309999999999999</v>
      </c>
      <c r="F32">
        <f t="shared" si="0"/>
        <v>0.39890252607738802</v>
      </c>
      <c r="G32">
        <f t="shared" si="1"/>
        <v>9710.9286089533198</v>
      </c>
      <c r="H32">
        <f t="shared" si="2"/>
        <v>3.40856212262777</v>
      </c>
      <c r="I32">
        <f t="shared" si="3"/>
        <v>0.21654811590317799</v>
      </c>
      <c r="J32">
        <f t="shared" si="4"/>
        <v>6703.35054508142</v>
      </c>
      <c r="K32" s="1">
        <f t="shared" si="5"/>
        <v>0.31132502821145902</v>
      </c>
    </row>
    <row r="33" spans="3:11">
      <c r="C33">
        <v>3</v>
      </c>
      <c r="D33" s="2">
        <v>17656.864338394898</v>
      </c>
      <c r="E33" s="2">
        <v>0.248999999999999</v>
      </c>
      <c r="F33">
        <f t="shared" si="0"/>
        <v>0.39890252607738802</v>
      </c>
      <c r="G33">
        <f t="shared" si="1"/>
        <v>9710.9286089533198</v>
      </c>
      <c r="H33">
        <f t="shared" si="2"/>
        <v>3.40856212262777</v>
      </c>
      <c r="I33">
        <f t="shared" si="3"/>
        <v>0.21654811590317799</v>
      </c>
      <c r="J33">
        <f t="shared" si="4"/>
        <v>6703.35054508142</v>
      </c>
      <c r="K33" s="1">
        <f t="shared" si="5"/>
        <v>0.24637104987251426</v>
      </c>
    </row>
    <row r="34" spans="3:11">
      <c r="C34">
        <v>3</v>
      </c>
      <c r="D34" s="2">
        <v>49131.273878296503</v>
      </c>
      <c r="E34" s="2">
        <v>0.157999999999999</v>
      </c>
      <c r="F34">
        <f t="shared" si="0"/>
        <v>0.39890252607738802</v>
      </c>
      <c r="G34">
        <f t="shared" si="1"/>
        <v>9710.9286089533198</v>
      </c>
      <c r="H34">
        <f t="shared" si="2"/>
        <v>3.40856212262777</v>
      </c>
      <c r="I34">
        <f t="shared" si="3"/>
        <v>0.21654811590317799</v>
      </c>
      <c r="J34">
        <f t="shared" si="4"/>
        <v>6703.35054508142</v>
      </c>
      <c r="K34" s="1">
        <f t="shared" si="5"/>
        <v>0.1588995232091292</v>
      </c>
    </row>
    <row r="35" spans="3:11">
      <c r="C35">
        <v>3</v>
      </c>
      <c r="D35" s="2">
        <v>53505.085418733099</v>
      </c>
      <c r="E35" s="2">
        <v>0.151999999999999</v>
      </c>
      <c r="F35">
        <f t="shared" si="0"/>
        <v>0.39890252607738802</v>
      </c>
      <c r="G35">
        <f t="shared" si="1"/>
        <v>9710.9286089533198</v>
      </c>
      <c r="H35">
        <f t="shared" si="2"/>
        <v>3.40856212262777</v>
      </c>
      <c r="I35">
        <f t="shared" si="3"/>
        <v>0.21654811590317799</v>
      </c>
      <c r="J35">
        <f t="shared" si="4"/>
        <v>6703.35054508142</v>
      </c>
      <c r="K35" s="1">
        <f t="shared" si="5"/>
        <v>0.15306586104702569</v>
      </c>
    </row>
    <row r="36" spans="3:11">
      <c r="C36">
        <v>3</v>
      </c>
      <c r="D36" s="2">
        <v>69104.475149157603</v>
      </c>
      <c r="E36" s="2">
        <v>0.13499999999999901</v>
      </c>
      <c r="F36">
        <f t="shared" si="0"/>
        <v>0.39890252607738802</v>
      </c>
      <c r="G36">
        <f t="shared" si="1"/>
        <v>9710.9286089533198</v>
      </c>
      <c r="H36">
        <f t="shared" si="2"/>
        <v>3.40856212262777</v>
      </c>
      <c r="I36">
        <f t="shared" si="3"/>
        <v>0.21654811590317799</v>
      </c>
      <c r="J36">
        <f t="shared" si="4"/>
        <v>6703.35054508142</v>
      </c>
      <c r="K36" s="1">
        <f t="shared" si="5"/>
        <v>0.13638377054183934</v>
      </c>
    </row>
    <row r="37" spans="3:11">
      <c r="C37">
        <v>3</v>
      </c>
      <c r="D37" s="2">
        <v>73147.170429711696</v>
      </c>
      <c r="E37" s="2">
        <v>0.125</v>
      </c>
      <c r="F37">
        <f t="shared" si="0"/>
        <v>0.39890252607738802</v>
      </c>
      <c r="G37">
        <f t="shared" si="1"/>
        <v>9710.9286089533198</v>
      </c>
      <c r="H37">
        <f t="shared" si="2"/>
        <v>3.40856212262777</v>
      </c>
      <c r="I37">
        <f t="shared" si="3"/>
        <v>0.21654811590317799</v>
      </c>
      <c r="J37">
        <f t="shared" si="4"/>
        <v>6703.35054508142</v>
      </c>
      <c r="K37" s="1">
        <f t="shared" si="5"/>
        <v>0.13282285169310643</v>
      </c>
    </row>
    <row r="38" spans="3:11">
      <c r="C38">
        <v>3</v>
      </c>
      <c r="D38" s="2">
        <v>89251.861729923796</v>
      </c>
      <c r="E38" s="2">
        <v>0.125</v>
      </c>
      <c r="F38">
        <f t="shared" si="0"/>
        <v>0.39890252607738802</v>
      </c>
      <c r="G38">
        <f t="shared" si="1"/>
        <v>9710.9286089533198</v>
      </c>
      <c r="H38">
        <f t="shared" si="2"/>
        <v>3.40856212262777</v>
      </c>
      <c r="I38">
        <f t="shared" si="3"/>
        <v>0.21654811590317799</v>
      </c>
      <c r="J38">
        <f t="shared" si="4"/>
        <v>6703.35054508142</v>
      </c>
      <c r="K38" s="1">
        <f t="shared" si="5"/>
        <v>0.12071738322572774</v>
      </c>
    </row>
    <row r="39" spans="3:11">
      <c r="C39">
        <v>3</v>
      </c>
      <c r="D39" s="2">
        <v>99999.999999999796</v>
      </c>
      <c r="E39" s="2">
        <v>0.108999999999999</v>
      </c>
      <c r="F39">
        <f t="shared" si="0"/>
        <v>0.39890252607738802</v>
      </c>
      <c r="G39">
        <f t="shared" si="1"/>
        <v>9710.9286089533198</v>
      </c>
      <c r="H39">
        <f t="shared" si="2"/>
        <v>3.40856212262777</v>
      </c>
      <c r="I39">
        <f t="shared" si="3"/>
        <v>0.21654811590317799</v>
      </c>
      <c r="J39">
        <f t="shared" si="4"/>
        <v>6703.35054508142</v>
      </c>
      <c r="K39" s="1">
        <f t="shared" si="5"/>
        <v>0.11402534451011558</v>
      </c>
    </row>
    <row r="40" spans="3:11">
      <c r="C40">
        <v>3</v>
      </c>
      <c r="D40" s="2">
        <v>108902.296226372</v>
      </c>
      <c r="E40" s="2">
        <v>0.104999999999999</v>
      </c>
      <c r="F40">
        <f t="shared" si="0"/>
        <v>0.39890252607738802</v>
      </c>
      <c r="G40">
        <f t="shared" si="1"/>
        <v>9710.9286089533198</v>
      </c>
      <c r="H40">
        <f t="shared" si="2"/>
        <v>3.40856212262777</v>
      </c>
      <c r="I40">
        <f t="shared" si="3"/>
        <v>0.21654811590317799</v>
      </c>
      <c r="J40">
        <f t="shared" si="4"/>
        <v>6703.35054508142</v>
      </c>
      <c r="K40" s="1">
        <f t="shared" si="5"/>
        <v>0.10910312965682181</v>
      </c>
    </row>
    <row r="41" spans="3:11">
      <c r="C41">
        <v>3</v>
      </c>
      <c r="D41" s="2">
        <v>132879.13432286799</v>
      </c>
      <c r="E41" s="2">
        <v>0.103999999999999</v>
      </c>
      <c r="F41">
        <f t="shared" si="0"/>
        <v>0.39890252607738802</v>
      </c>
      <c r="G41">
        <f t="shared" si="1"/>
        <v>9710.9286089533198</v>
      </c>
      <c r="H41">
        <f t="shared" si="2"/>
        <v>3.40856212262777</v>
      </c>
      <c r="I41">
        <f t="shared" si="3"/>
        <v>0.21654811590317799</v>
      </c>
      <c r="J41">
        <f t="shared" si="4"/>
        <v>6703.35054508142</v>
      </c>
      <c r="K41" s="1">
        <f t="shared" si="5"/>
        <v>9.7911274992963884E-2</v>
      </c>
    </row>
    <row r="42" spans="3:11">
      <c r="C42">
        <v>3</v>
      </c>
      <c r="D42" s="2">
        <v>132879.13432286799</v>
      </c>
      <c r="E42" s="2">
        <v>9.8999999999999894E-2</v>
      </c>
      <c r="F42">
        <f t="shared" si="0"/>
        <v>0.39890252607738802</v>
      </c>
      <c r="G42">
        <f t="shared" si="1"/>
        <v>9710.9286089533198</v>
      </c>
      <c r="H42">
        <f t="shared" si="2"/>
        <v>3.40856212262777</v>
      </c>
      <c r="I42">
        <f t="shared" si="3"/>
        <v>0.21654811590317799</v>
      </c>
      <c r="J42">
        <f t="shared" si="4"/>
        <v>6703.35054508142</v>
      </c>
      <c r="K42" s="1">
        <f t="shared" si="5"/>
        <v>9.7911274992963884E-2</v>
      </c>
    </row>
    <row r="43" spans="3:11">
      <c r="C43">
        <v>3</v>
      </c>
      <c r="D43" s="2">
        <v>144708.42848333</v>
      </c>
      <c r="E43" s="2">
        <v>9.6999999999999906E-2</v>
      </c>
      <c r="F43">
        <f t="shared" si="0"/>
        <v>0.39890252607738802</v>
      </c>
      <c r="G43">
        <f t="shared" si="1"/>
        <v>9710.9286089533198</v>
      </c>
      <c r="H43">
        <f t="shared" si="2"/>
        <v>3.40856212262777</v>
      </c>
      <c r="I43">
        <f t="shared" si="3"/>
        <v>0.21654811590317799</v>
      </c>
      <c r="J43">
        <f t="shared" si="4"/>
        <v>6703.35054508142</v>
      </c>
      <c r="K43" s="1">
        <f t="shared" si="5"/>
        <v>9.3230411554200143E-2</v>
      </c>
    </row>
    <row r="44" spans="3:11">
      <c r="C44">
        <v>3</v>
      </c>
      <c r="D44" s="2">
        <v>157590.801451445</v>
      </c>
      <c r="E44" s="2">
        <v>9.1999999999999901E-2</v>
      </c>
      <c r="F44">
        <f t="shared" si="0"/>
        <v>0.39890252607738802</v>
      </c>
      <c r="G44">
        <f t="shared" si="1"/>
        <v>9710.9286089533198</v>
      </c>
      <c r="H44">
        <f t="shared" si="2"/>
        <v>3.40856212262777</v>
      </c>
      <c r="I44">
        <f t="shared" si="3"/>
        <v>0.21654811590317799</v>
      </c>
      <c r="J44">
        <f t="shared" si="4"/>
        <v>6703.35054508142</v>
      </c>
      <c r="K44" s="1">
        <f t="shared" si="5"/>
        <v>8.8613665361099783E-2</v>
      </c>
    </row>
    <row r="45" spans="3:11">
      <c r="C45">
        <v>3</v>
      </c>
      <c r="D45" s="2">
        <v>181659.97883753199</v>
      </c>
      <c r="E45" s="2">
        <v>8.3999999999999894E-2</v>
      </c>
      <c r="F45">
        <f t="shared" si="0"/>
        <v>0.39890252607738802</v>
      </c>
      <c r="G45">
        <f t="shared" si="1"/>
        <v>9710.9286089533198</v>
      </c>
      <c r="H45">
        <f t="shared" si="2"/>
        <v>3.40856212262777</v>
      </c>
      <c r="I45">
        <f t="shared" si="3"/>
        <v>0.21654811590317799</v>
      </c>
      <c r="J45">
        <f t="shared" si="4"/>
        <v>6703.35054508142</v>
      </c>
      <c r="K45" s="1">
        <f t="shared" si="5"/>
        <v>8.105299539063214E-2</v>
      </c>
    </row>
    <row r="46" spans="3:11">
      <c r="C46">
        <v>4</v>
      </c>
      <c r="D46" s="2">
        <v>0.112447983986705</v>
      </c>
      <c r="E46" s="2">
        <v>0.36426474144184601</v>
      </c>
      <c r="F46">
        <f t="shared" si="0"/>
        <v>0.36596935032571798</v>
      </c>
      <c r="G46">
        <f t="shared" si="1"/>
        <v>28.788878029921801</v>
      </c>
      <c r="H46">
        <f t="shared" si="2"/>
        <v>0.78466725210866795</v>
      </c>
      <c r="I46">
        <f t="shared" si="3"/>
        <v>1.2661985207706501</v>
      </c>
      <c r="J46">
        <f t="shared" si="4"/>
        <v>399081.80602530699</v>
      </c>
      <c r="K46" s="1">
        <f t="shared" si="5"/>
        <v>0.36378850462461609</v>
      </c>
    </row>
    <row r="47" spans="3:11">
      <c r="C47">
        <v>4</v>
      </c>
      <c r="D47" s="2">
        <v>0.115880168887235</v>
      </c>
      <c r="E47" s="2">
        <v>0.360126429237624</v>
      </c>
      <c r="F47">
        <f t="shared" si="0"/>
        <v>0.36596935032571798</v>
      </c>
      <c r="G47">
        <f t="shared" si="1"/>
        <v>28.788878029921801</v>
      </c>
      <c r="H47">
        <f t="shared" si="2"/>
        <v>0.78466725210866795</v>
      </c>
      <c r="I47">
        <f t="shared" si="3"/>
        <v>1.2661985207706501</v>
      </c>
      <c r="J47">
        <f t="shared" si="4"/>
        <v>399081.80602530699</v>
      </c>
      <c r="K47" s="1">
        <f t="shared" si="5"/>
        <v>0.36373685201735917</v>
      </c>
    </row>
    <row r="48" spans="3:11">
      <c r="C48">
        <v>4</v>
      </c>
      <c r="D48" s="2">
        <v>1.0246376581560199</v>
      </c>
      <c r="E48" s="2">
        <v>0.35854433659193702</v>
      </c>
      <c r="F48">
        <f t="shared" si="0"/>
        <v>0.36596935032571798</v>
      </c>
      <c r="G48">
        <f t="shared" si="1"/>
        <v>28.788878029921801</v>
      </c>
      <c r="H48">
        <f t="shared" si="2"/>
        <v>0.78466725210866795</v>
      </c>
      <c r="I48">
        <f t="shared" si="3"/>
        <v>1.2661985207706501</v>
      </c>
      <c r="J48">
        <f t="shared" si="4"/>
        <v>399081.80602530699</v>
      </c>
      <c r="K48" s="1">
        <f t="shared" si="5"/>
        <v>0.35404768059840941</v>
      </c>
    </row>
    <row r="49" spans="3:11">
      <c r="C49">
        <v>4</v>
      </c>
      <c r="D49" s="2">
        <v>1.0550725500393201</v>
      </c>
      <c r="E49" s="2">
        <v>0.34922449825555202</v>
      </c>
      <c r="F49">
        <f t="shared" si="0"/>
        <v>0.36596935032571798</v>
      </c>
      <c r="G49">
        <f t="shared" si="1"/>
        <v>28.788878029921801</v>
      </c>
      <c r="H49">
        <f t="shared" si="2"/>
        <v>0.78466725210866795</v>
      </c>
      <c r="I49">
        <f t="shared" si="3"/>
        <v>1.2661985207706501</v>
      </c>
      <c r="J49">
        <f t="shared" si="4"/>
        <v>399081.80602530699</v>
      </c>
      <c r="K49" s="1">
        <f t="shared" si="5"/>
        <v>0.35378257724020978</v>
      </c>
    </row>
    <row r="50" spans="3:11">
      <c r="C50">
        <v>4</v>
      </c>
      <c r="D50" s="2">
        <v>5.1985191772931003</v>
      </c>
      <c r="E50" s="2">
        <v>0.33818439324328903</v>
      </c>
      <c r="F50">
        <f t="shared" si="0"/>
        <v>0.36596935032571798</v>
      </c>
      <c r="G50">
        <f t="shared" si="1"/>
        <v>28.788878029921801</v>
      </c>
      <c r="H50">
        <f t="shared" si="2"/>
        <v>0.78466725210866795</v>
      </c>
      <c r="I50">
        <f t="shared" si="3"/>
        <v>1.2661985207706501</v>
      </c>
      <c r="J50">
        <f t="shared" si="4"/>
        <v>399081.80602530699</v>
      </c>
      <c r="K50" s="1">
        <f t="shared" si="5"/>
        <v>0.32748736846191639</v>
      </c>
    </row>
    <row r="51" spans="3:11">
      <c r="C51">
        <v>4</v>
      </c>
      <c r="D51" s="2">
        <v>5.18860495714262</v>
      </c>
      <c r="E51" s="2">
        <v>0.32574873052609699</v>
      </c>
      <c r="F51">
        <f t="shared" si="0"/>
        <v>0.36596935032571798</v>
      </c>
      <c r="G51">
        <f t="shared" si="1"/>
        <v>28.788878029921801</v>
      </c>
      <c r="H51">
        <f t="shared" si="2"/>
        <v>0.78466725210866795</v>
      </c>
      <c r="I51">
        <f t="shared" si="3"/>
        <v>1.2661985207706501</v>
      </c>
      <c r="J51">
        <f t="shared" si="4"/>
        <v>399081.80602530699</v>
      </c>
      <c r="K51" s="1">
        <f t="shared" si="5"/>
        <v>0.32753719884018512</v>
      </c>
    </row>
    <row r="52" spans="3:11">
      <c r="C52">
        <v>4</v>
      </c>
      <c r="D52" s="2">
        <v>9.5788188995726706</v>
      </c>
      <c r="E52" s="2">
        <v>0.319669073197692</v>
      </c>
      <c r="F52">
        <f t="shared" si="0"/>
        <v>0.36596935032571798</v>
      </c>
      <c r="G52">
        <f t="shared" si="1"/>
        <v>28.788878029921801</v>
      </c>
      <c r="H52">
        <f t="shared" si="2"/>
        <v>0.78466725210866795</v>
      </c>
      <c r="I52">
        <f t="shared" si="3"/>
        <v>1.2661985207706501</v>
      </c>
      <c r="J52">
        <f t="shared" si="4"/>
        <v>399081.80602530699</v>
      </c>
      <c r="K52" s="1">
        <f t="shared" si="5"/>
        <v>0.30857025698793406</v>
      </c>
    </row>
    <row r="53" spans="3:11">
      <c r="C53">
        <v>4</v>
      </c>
      <c r="D53" s="2">
        <v>10.140167147113299</v>
      </c>
      <c r="E53" s="2">
        <v>0.29066634426059601</v>
      </c>
      <c r="F53">
        <f t="shared" si="0"/>
        <v>0.36596935032571798</v>
      </c>
      <c r="G53">
        <f t="shared" si="1"/>
        <v>28.788878029921801</v>
      </c>
      <c r="H53">
        <f t="shared" si="2"/>
        <v>0.78466725210866795</v>
      </c>
      <c r="I53">
        <f t="shared" si="3"/>
        <v>1.2661985207706501</v>
      </c>
      <c r="J53">
        <f t="shared" si="4"/>
        <v>399081.80602530699</v>
      </c>
      <c r="K53" s="1">
        <f t="shared" si="5"/>
        <v>0.30649315350947648</v>
      </c>
    </row>
    <row r="54" spans="3:11">
      <c r="C54">
        <v>4</v>
      </c>
      <c r="D54" s="2">
        <v>48.267027948684898</v>
      </c>
      <c r="E54" s="2">
        <v>0.254748005112439</v>
      </c>
      <c r="F54">
        <f t="shared" si="0"/>
        <v>0.36596935032571798</v>
      </c>
      <c r="G54">
        <f t="shared" si="1"/>
        <v>28.788878029921801</v>
      </c>
      <c r="H54">
        <f t="shared" si="2"/>
        <v>0.78466725210866795</v>
      </c>
      <c r="I54">
        <f t="shared" si="3"/>
        <v>1.2661985207706501</v>
      </c>
      <c r="J54">
        <f t="shared" si="4"/>
        <v>399081.80602530699</v>
      </c>
      <c r="K54" s="1">
        <f t="shared" si="5"/>
        <v>0.23072805248201</v>
      </c>
    </row>
    <row r="55" spans="3:11">
      <c r="C55">
        <v>4</v>
      </c>
      <c r="D55" s="2">
        <v>52.688702418461297</v>
      </c>
      <c r="E55" s="2">
        <v>0.225752184876852</v>
      </c>
      <c r="F55">
        <f t="shared" si="0"/>
        <v>0.36596935032571798</v>
      </c>
      <c r="G55">
        <f t="shared" si="1"/>
        <v>28.788878029921801</v>
      </c>
      <c r="H55">
        <f t="shared" si="2"/>
        <v>0.78466725210866795</v>
      </c>
      <c r="I55">
        <f t="shared" si="3"/>
        <v>1.2661985207706501</v>
      </c>
      <c r="J55">
        <f t="shared" si="4"/>
        <v>399081.80602530699</v>
      </c>
      <c r="K55" s="1">
        <f t="shared" si="5"/>
        <v>0.22574949760953344</v>
      </c>
    </row>
    <row r="56" spans="3:11">
      <c r="C56">
        <v>4</v>
      </c>
      <c r="D56" s="2">
        <v>103.347746704516</v>
      </c>
      <c r="E56" s="2">
        <v>0.214504818819302</v>
      </c>
      <c r="F56">
        <f t="shared" si="0"/>
        <v>0.36596935032571798</v>
      </c>
      <c r="G56">
        <f t="shared" si="1"/>
        <v>28.788878029921801</v>
      </c>
      <c r="H56">
        <f t="shared" si="2"/>
        <v>0.78466725210866795</v>
      </c>
      <c r="I56">
        <f t="shared" si="3"/>
        <v>1.2661985207706501</v>
      </c>
      <c r="J56">
        <f t="shared" si="4"/>
        <v>399081.80602530699</v>
      </c>
      <c r="K56" s="1">
        <f t="shared" si="5"/>
        <v>0.18763441139374398</v>
      </c>
    </row>
    <row r="57" spans="3:11">
      <c r="C57">
        <v>4</v>
      </c>
      <c r="D57" s="2">
        <v>50.900918702588399</v>
      </c>
      <c r="E57" s="2">
        <v>0.20087395074095801</v>
      </c>
      <c r="F57">
        <f t="shared" si="0"/>
        <v>0.36596935032571798</v>
      </c>
      <c r="G57">
        <f t="shared" si="1"/>
        <v>28.788878029921801</v>
      </c>
      <c r="H57">
        <f t="shared" si="2"/>
        <v>0.78466725210866795</v>
      </c>
      <c r="I57">
        <f t="shared" si="3"/>
        <v>1.2661985207706501</v>
      </c>
      <c r="J57">
        <f t="shared" si="4"/>
        <v>399081.80602530699</v>
      </c>
      <c r="K57" s="1">
        <f t="shared" si="5"/>
        <v>0.2277129860662237</v>
      </c>
    </row>
    <row r="58" spans="3:11">
      <c r="C58">
        <v>4</v>
      </c>
      <c r="D58" s="2">
        <v>106.19764637154201</v>
      </c>
      <c r="E58" s="2">
        <v>0.19171301253929299</v>
      </c>
      <c r="F58">
        <f t="shared" si="0"/>
        <v>0.36596935032571798</v>
      </c>
      <c r="G58">
        <f t="shared" si="1"/>
        <v>28.788878029921801</v>
      </c>
      <c r="H58">
        <f t="shared" si="2"/>
        <v>0.78466725210866795</v>
      </c>
      <c r="I58">
        <f t="shared" si="3"/>
        <v>1.2661985207706501</v>
      </c>
      <c r="J58">
        <f t="shared" si="4"/>
        <v>399081.80602530699</v>
      </c>
      <c r="K58" s="1">
        <f t="shared" si="5"/>
        <v>0.18613767484822696</v>
      </c>
    </row>
    <row r="59" spans="3:11">
      <c r="C59">
        <v>4</v>
      </c>
      <c r="D59" s="2">
        <v>195.68034424055901</v>
      </c>
      <c r="E59" s="2">
        <v>0.17319769249369499</v>
      </c>
      <c r="F59">
        <f t="shared" si="0"/>
        <v>0.36596935032571798</v>
      </c>
      <c r="G59">
        <f t="shared" si="1"/>
        <v>28.788878029921801</v>
      </c>
      <c r="H59">
        <f t="shared" si="2"/>
        <v>0.78466725210866795</v>
      </c>
      <c r="I59">
        <f t="shared" si="3"/>
        <v>1.2661985207706501</v>
      </c>
      <c r="J59">
        <f t="shared" si="4"/>
        <v>399081.80602530699</v>
      </c>
      <c r="K59" s="1">
        <f t="shared" si="5"/>
        <v>0.15439199226399572</v>
      </c>
    </row>
    <row r="60" spans="3:11">
      <c r="C60">
        <v>4</v>
      </c>
      <c r="D60" s="2">
        <v>96.361316662414694</v>
      </c>
      <c r="E60" s="2">
        <v>0.158530519188918</v>
      </c>
      <c r="F60">
        <f t="shared" si="0"/>
        <v>0.36596935032571798</v>
      </c>
      <c r="G60">
        <f t="shared" si="1"/>
        <v>28.788878029921801</v>
      </c>
      <c r="H60">
        <f t="shared" si="2"/>
        <v>0.78466725210866795</v>
      </c>
      <c r="I60">
        <f t="shared" si="3"/>
        <v>1.2661985207706501</v>
      </c>
      <c r="J60">
        <f t="shared" si="4"/>
        <v>399081.80602530699</v>
      </c>
      <c r="K60" s="1">
        <f t="shared" si="5"/>
        <v>0.19151005654991299</v>
      </c>
    </row>
    <row r="61" spans="3:11">
      <c r="C61">
        <v>4</v>
      </c>
      <c r="D61" s="2">
        <v>183.150034759205</v>
      </c>
      <c r="E61" s="2">
        <v>0.14209471829769499</v>
      </c>
      <c r="F61">
        <f t="shared" si="0"/>
        <v>0.36596935032571798</v>
      </c>
      <c r="G61">
        <f t="shared" si="1"/>
        <v>28.788878029921801</v>
      </c>
      <c r="H61">
        <f t="shared" si="2"/>
        <v>0.78466725210866795</v>
      </c>
      <c r="I61">
        <f t="shared" si="3"/>
        <v>1.2661985207706501</v>
      </c>
      <c r="J61">
        <f t="shared" si="4"/>
        <v>399081.80602530699</v>
      </c>
      <c r="K61" s="1">
        <f t="shared" si="5"/>
        <v>0.15762539198021941</v>
      </c>
    </row>
    <row r="62" spans="3:11">
      <c r="C62">
        <v>4</v>
      </c>
      <c r="D62" s="2">
        <v>393.52957270609301</v>
      </c>
      <c r="E62" s="2">
        <v>0.124650246986078</v>
      </c>
      <c r="F62">
        <f t="shared" si="0"/>
        <v>0.36596935032571798</v>
      </c>
      <c r="G62">
        <f t="shared" si="1"/>
        <v>28.788878029921801</v>
      </c>
      <c r="H62">
        <f t="shared" si="2"/>
        <v>0.78466725210866795</v>
      </c>
      <c r="I62">
        <f t="shared" si="3"/>
        <v>1.2661985207706501</v>
      </c>
      <c r="J62">
        <f t="shared" si="4"/>
        <v>399081.80602530699</v>
      </c>
      <c r="K62" s="1">
        <f t="shared" si="5"/>
        <v>0.12384862722572586</v>
      </c>
    </row>
    <row r="63" spans="3:11">
      <c r="C63">
        <v>4</v>
      </c>
      <c r="D63" s="2">
        <v>1014.66215400995</v>
      </c>
      <c r="E63" s="2">
        <v>9.4811565166326994E-2</v>
      </c>
      <c r="F63">
        <f t="shared" si="0"/>
        <v>0.36596935032571798</v>
      </c>
      <c r="G63">
        <f t="shared" si="1"/>
        <v>28.788878029921801</v>
      </c>
      <c r="H63">
        <f t="shared" si="2"/>
        <v>0.78466725210866795</v>
      </c>
      <c r="I63">
        <f t="shared" si="3"/>
        <v>1.2661985207706501</v>
      </c>
      <c r="J63">
        <f t="shared" si="4"/>
        <v>399081.80602530699</v>
      </c>
      <c r="K63" s="1">
        <f t="shared" si="5"/>
        <v>9.2871690247913197E-2</v>
      </c>
    </row>
    <row r="64" spans="3:11">
      <c r="C64">
        <v>4</v>
      </c>
      <c r="D64" s="2">
        <v>7880.9167234749402</v>
      </c>
      <c r="E64" s="2">
        <v>4.8640712977995798E-2</v>
      </c>
      <c r="F64">
        <f t="shared" si="0"/>
        <v>0.36596935032571798</v>
      </c>
      <c r="G64">
        <f t="shared" si="1"/>
        <v>28.788878029921801</v>
      </c>
      <c r="H64">
        <f t="shared" si="2"/>
        <v>0.78466725210866795</v>
      </c>
      <c r="I64">
        <f t="shared" si="3"/>
        <v>1.2661985207706501</v>
      </c>
      <c r="J64">
        <f t="shared" si="4"/>
        <v>399081.80602530699</v>
      </c>
      <c r="K64" s="1">
        <f t="shared" si="5"/>
        <v>5.4619599697200656E-2</v>
      </c>
    </row>
    <row r="65" spans="3:11">
      <c r="C65">
        <v>4</v>
      </c>
      <c r="D65" s="2">
        <v>35425.081414590801</v>
      </c>
      <c r="E65" s="2">
        <v>3.9652492314069497E-2</v>
      </c>
      <c r="F65">
        <f t="shared" si="0"/>
        <v>0.36596935032571798</v>
      </c>
      <c r="G65">
        <f t="shared" si="1"/>
        <v>28.788878029921801</v>
      </c>
      <c r="H65">
        <f t="shared" si="2"/>
        <v>0.78466725210866795</v>
      </c>
      <c r="I65">
        <f t="shared" si="3"/>
        <v>1.2661985207706501</v>
      </c>
      <c r="J65">
        <f t="shared" si="4"/>
        <v>399081.80602530699</v>
      </c>
      <c r="K65" s="1">
        <f t="shared" si="5"/>
        <v>3.8571463262841499E-2</v>
      </c>
    </row>
    <row r="66" spans="3:11">
      <c r="C66">
        <v>4</v>
      </c>
      <c r="D66" s="2">
        <v>83580.389456748293</v>
      </c>
      <c r="E66" s="2">
        <v>3.15554941448754E-2</v>
      </c>
      <c r="F66">
        <f t="shared" si="0"/>
        <v>0.36596935032571798</v>
      </c>
      <c r="G66">
        <f t="shared" si="1"/>
        <v>28.788878029921801</v>
      </c>
      <c r="H66">
        <f t="shared" si="2"/>
        <v>0.78466725210866795</v>
      </c>
      <c r="I66">
        <f t="shared" si="3"/>
        <v>1.2661985207706501</v>
      </c>
      <c r="J66">
        <f t="shared" si="4"/>
        <v>399081.80602530699</v>
      </c>
      <c r="K66" s="1">
        <f t="shared" si="5"/>
        <v>3.0427958968959078E-2</v>
      </c>
    </row>
    <row r="67" spans="3:11">
      <c r="C67">
        <v>4</v>
      </c>
      <c r="D67" s="2">
        <v>149658.379977287</v>
      </c>
      <c r="E67" s="2">
        <v>2.6505233341393399E-2</v>
      </c>
      <c r="F67">
        <f t="shared" si="0"/>
        <v>0.36596935032571798</v>
      </c>
      <c r="G67">
        <f t="shared" si="1"/>
        <v>28.788878029921801</v>
      </c>
      <c r="H67">
        <f t="shared" si="2"/>
        <v>0.78466725210866795</v>
      </c>
      <c r="I67">
        <f t="shared" si="3"/>
        <v>1.2661985207706501</v>
      </c>
      <c r="J67">
        <f t="shared" si="4"/>
        <v>399081.80602530699</v>
      </c>
      <c r="K67" s="1">
        <f t="shared" si="5"/>
        <v>2.4484397803909885E-2</v>
      </c>
    </row>
    <row r="68" spans="3:11">
      <c r="C68">
        <v>4</v>
      </c>
      <c r="D68" s="2">
        <v>293458.28466725699</v>
      </c>
      <c r="E68" s="2">
        <v>1.31852568309786E-2</v>
      </c>
      <c r="F68">
        <f t="shared" ref="F68:F131" si="7">VLOOKUP(C68,$U$3:$Z$17,3,FALSE)</f>
        <v>0.36596935032571798</v>
      </c>
      <c r="G68">
        <f t="shared" ref="G68:G131" si="8">VLOOKUP(C68,$U$3:$Z$17,4,FALSE)</f>
        <v>28.788878029921801</v>
      </c>
      <c r="H68">
        <f t="shared" ref="H68:H131" si="9">VLOOKUP(C68,$U$3:$Z$17,5,FALSE)</f>
        <v>0.78466725210866795</v>
      </c>
      <c r="I68">
        <f t="shared" ref="I68:I131" si="10">VLOOKUP(C68,$U$3:$Z$17,6,FALSE)</f>
        <v>1.2661985207706501</v>
      </c>
      <c r="J68">
        <f t="shared" ref="J68:J131" si="11">VLOOKUP(C68,$U$3:$AA$17,7,FALSE)</f>
        <v>399081.80602530699</v>
      </c>
      <c r="K68" s="1">
        <f t="shared" ref="K68:K131" si="12">(1-LN(1+D68/J68)/LN(1+10^6/J68))*F68/((LN(EXP(1)+(D68/G68)^H68))^I68)</f>
        <v>1.6717958704985807E-2</v>
      </c>
    </row>
    <row r="69" spans="3:11">
      <c r="C69">
        <v>5</v>
      </c>
      <c r="D69" s="6">
        <v>180</v>
      </c>
      <c r="E69" s="2">
        <v>0.25700000000000001</v>
      </c>
      <c r="F69">
        <f t="shared" si="7"/>
        <v>0.25711885823011599</v>
      </c>
      <c r="G69">
        <f t="shared" si="8"/>
        <v>3391.1978656849301</v>
      </c>
      <c r="H69">
        <f t="shared" si="9"/>
        <v>27.929435546942798</v>
      </c>
      <c r="I69">
        <f t="shared" si="10"/>
        <v>0.108222143576994</v>
      </c>
      <c r="J69">
        <f t="shared" si="11"/>
        <v>1225.7395130441901</v>
      </c>
      <c r="K69" s="1">
        <f t="shared" si="12"/>
        <v>0.25186488057116263</v>
      </c>
    </row>
    <row r="70" spans="3:11">
      <c r="C70">
        <v>5</v>
      </c>
      <c r="D70" s="2">
        <v>300</v>
      </c>
      <c r="E70" s="2">
        <v>0.247</v>
      </c>
      <c r="F70">
        <f t="shared" si="7"/>
        <v>0.25711885823011599</v>
      </c>
      <c r="G70">
        <f t="shared" si="8"/>
        <v>3391.1978656849301</v>
      </c>
      <c r="H70">
        <f t="shared" si="9"/>
        <v>27.929435546942798</v>
      </c>
      <c r="I70">
        <f t="shared" si="10"/>
        <v>0.108222143576994</v>
      </c>
      <c r="J70">
        <f t="shared" si="11"/>
        <v>1225.7395130441901</v>
      </c>
      <c r="K70" s="1">
        <f t="shared" si="12"/>
        <v>0.24872383585378249</v>
      </c>
    </row>
    <row r="71" spans="3:11">
      <c r="C71">
        <v>5</v>
      </c>
      <c r="D71" s="2">
        <v>320</v>
      </c>
      <c r="E71" s="2">
        <v>0.23800000000000002</v>
      </c>
      <c r="F71">
        <f t="shared" si="7"/>
        <v>0.25711885823011599</v>
      </c>
      <c r="G71">
        <f t="shared" si="8"/>
        <v>3391.1978656849301</v>
      </c>
      <c r="H71">
        <f t="shared" si="9"/>
        <v>27.929435546942798</v>
      </c>
      <c r="I71">
        <f t="shared" si="10"/>
        <v>0.108222143576994</v>
      </c>
      <c r="J71">
        <f t="shared" si="11"/>
        <v>1225.7395130441901</v>
      </c>
      <c r="K71" s="1">
        <f t="shared" si="12"/>
        <v>0.24822446235669618</v>
      </c>
    </row>
    <row r="72" spans="3:11">
      <c r="C72">
        <v>5</v>
      </c>
      <c r="D72" s="6">
        <v>570</v>
      </c>
      <c r="E72" s="2">
        <v>0.248</v>
      </c>
      <c r="F72">
        <f t="shared" si="7"/>
        <v>0.25711885823011599</v>
      </c>
      <c r="G72">
        <f t="shared" si="8"/>
        <v>3391.1978656849301</v>
      </c>
      <c r="H72">
        <f t="shared" si="9"/>
        <v>27.929435546942798</v>
      </c>
      <c r="I72">
        <f t="shared" si="10"/>
        <v>0.108222143576994</v>
      </c>
      <c r="J72">
        <f t="shared" si="11"/>
        <v>1225.7395130441901</v>
      </c>
      <c r="K72" s="1">
        <f t="shared" si="12"/>
        <v>0.24247601592990597</v>
      </c>
    </row>
    <row r="73" spans="3:11">
      <c r="C73">
        <v>5</v>
      </c>
      <c r="D73" s="2">
        <v>1440</v>
      </c>
      <c r="E73" s="2">
        <v>0.23499999999999999</v>
      </c>
      <c r="F73">
        <f t="shared" si="7"/>
        <v>0.25711885823011599</v>
      </c>
      <c r="G73">
        <f t="shared" si="8"/>
        <v>3391.1978656849301</v>
      </c>
      <c r="H73">
        <f t="shared" si="9"/>
        <v>27.929435546942798</v>
      </c>
      <c r="I73">
        <f t="shared" si="10"/>
        <v>0.108222143576994</v>
      </c>
      <c r="J73">
        <f t="shared" si="11"/>
        <v>1225.7395130441901</v>
      </c>
      <c r="K73" s="1">
        <f t="shared" si="12"/>
        <v>0.22732732806757464</v>
      </c>
    </row>
    <row r="74" spans="3:11">
      <c r="C74">
        <v>5</v>
      </c>
      <c r="D74" s="6">
        <v>2230</v>
      </c>
      <c r="E74" s="2">
        <v>0.20800000000000002</v>
      </c>
      <c r="F74">
        <f t="shared" si="7"/>
        <v>0.25711885823011599</v>
      </c>
      <c r="G74">
        <f t="shared" si="8"/>
        <v>3391.1978656849301</v>
      </c>
      <c r="H74">
        <f t="shared" si="9"/>
        <v>27.929435546942798</v>
      </c>
      <c r="I74">
        <f t="shared" si="10"/>
        <v>0.108222143576994</v>
      </c>
      <c r="J74">
        <f t="shared" si="11"/>
        <v>1225.7395130441901</v>
      </c>
      <c r="K74" s="1">
        <f t="shared" si="12"/>
        <v>0.21737466355525628</v>
      </c>
    </row>
    <row r="75" spans="3:11">
      <c r="C75">
        <v>5</v>
      </c>
      <c r="D75" s="2">
        <v>2380</v>
      </c>
      <c r="E75" s="2">
        <v>0.21600000000000003</v>
      </c>
      <c r="F75">
        <f t="shared" si="7"/>
        <v>0.25711885823011599</v>
      </c>
      <c r="G75">
        <f t="shared" si="8"/>
        <v>3391.1978656849301</v>
      </c>
      <c r="H75">
        <f t="shared" si="9"/>
        <v>27.929435546942798</v>
      </c>
      <c r="I75">
        <f t="shared" si="10"/>
        <v>0.108222143576994</v>
      </c>
      <c r="J75">
        <f t="shared" si="11"/>
        <v>1225.7395130441901</v>
      </c>
      <c r="K75" s="1">
        <f t="shared" si="12"/>
        <v>0.21574501132075954</v>
      </c>
    </row>
    <row r="76" spans="3:11">
      <c r="C76">
        <v>5</v>
      </c>
      <c r="D76" s="2">
        <v>3140</v>
      </c>
      <c r="E76" s="2">
        <v>0.20899999999999999</v>
      </c>
      <c r="F76">
        <f t="shared" si="7"/>
        <v>0.25711885823011599</v>
      </c>
      <c r="G76">
        <f t="shared" si="8"/>
        <v>3391.1978656849301</v>
      </c>
      <c r="H76">
        <f t="shared" si="9"/>
        <v>27.929435546942798</v>
      </c>
      <c r="I76">
        <f t="shared" si="10"/>
        <v>0.108222143576994</v>
      </c>
      <c r="J76">
        <f t="shared" si="11"/>
        <v>1225.7395130441901</v>
      </c>
      <c r="K76" s="1">
        <f t="shared" si="12"/>
        <v>0.20748610009097851</v>
      </c>
    </row>
    <row r="77" spans="3:11">
      <c r="C77">
        <v>5</v>
      </c>
      <c r="D77" s="2">
        <v>3560</v>
      </c>
      <c r="E77" s="2">
        <v>0.19500000000000001</v>
      </c>
      <c r="F77">
        <f t="shared" si="7"/>
        <v>0.25711885823011599</v>
      </c>
      <c r="G77">
        <f t="shared" si="8"/>
        <v>3391.1978656849301</v>
      </c>
      <c r="H77">
        <f t="shared" si="9"/>
        <v>27.929435546942798</v>
      </c>
      <c r="I77">
        <f t="shared" si="10"/>
        <v>0.108222143576994</v>
      </c>
      <c r="J77">
        <f t="shared" si="11"/>
        <v>1225.7395130441901</v>
      </c>
      <c r="K77" s="1">
        <f t="shared" si="12"/>
        <v>0.19127869764360778</v>
      </c>
    </row>
    <row r="78" spans="3:11">
      <c r="C78">
        <v>5</v>
      </c>
      <c r="D78" s="2">
        <v>3800</v>
      </c>
      <c r="E78" s="2">
        <v>0.17100000000000001</v>
      </c>
      <c r="F78">
        <f t="shared" si="7"/>
        <v>0.25711885823011599</v>
      </c>
      <c r="G78">
        <f t="shared" si="8"/>
        <v>3391.1978656849301</v>
      </c>
      <c r="H78">
        <f t="shared" si="9"/>
        <v>27.929435546942798</v>
      </c>
      <c r="I78">
        <f t="shared" si="10"/>
        <v>0.108222143576994</v>
      </c>
      <c r="J78">
        <f t="shared" si="11"/>
        <v>1225.7395130441901</v>
      </c>
      <c r="K78" s="1">
        <f t="shared" si="12"/>
        <v>0.17848769450281907</v>
      </c>
    </row>
    <row r="79" spans="3:11">
      <c r="C79">
        <v>5</v>
      </c>
      <c r="D79" s="2">
        <v>4350</v>
      </c>
      <c r="E79" s="2">
        <v>0.153</v>
      </c>
      <c r="F79">
        <f t="shared" si="7"/>
        <v>0.25711885823011599</v>
      </c>
      <c r="G79">
        <f t="shared" si="8"/>
        <v>3391.1978656849301</v>
      </c>
      <c r="H79">
        <f t="shared" si="9"/>
        <v>27.929435546942798</v>
      </c>
      <c r="I79">
        <f t="shared" si="10"/>
        <v>0.108222143576994</v>
      </c>
      <c r="J79">
        <f t="shared" si="11"/>
        <v>1225.7395130441901</v>
      </c>
      <c r="K79" s="1">
        <f t="shared" si="12"/>
        <v>0.16134416766520146</v>
      </c>
    </row>
    <row r="80" spans="3:11">
      <c r="C80">
        <v>5</v>
      </c>
      <c r="D80" s="6">
        <v>4680</v>
      </c>
      <c r="E80" s="2">
        <v>0.151</v>
      </c>
      <c r="F80">
        <f t="shared" si="7"/>
        <v>0.25711885823011599</v>
      </c>
      <c r="G80">
        <f t="shared" si="8"/>
        <v>3391.1978656849301</v>
      </c>
      <c r="H80">
        <f t="shared" si="9"/>
        <v>27.929435546942798</v>
      </c>
      <c r="I80">
        <f t="shared" si="10"/>
        <v>0.108222143576994</v>
      </c>
      <c r="J80">
        <f t="shared" si="11"/>
        <v>1225.7395130441901</v>
      </c>
      <c r="K80" s="1">
        <f t="shared" si="12"/>
        <v>0.1551776967453366</v>
      </c>
    </row>
    <row r="81" spans="3:11">
      <c r="C81">
        <v>5</v>
      </c>
      <c r="D81" s="2">
        <v>4820</v>
      </c>
      <c r="E81" s="2">
        <v>0.14499999999999999</v>
      </c>
      <c r="F81">
        <f t="shared" si="7"/>
        <v>0.25711885823011599</v>
      </c>
      <c r="G81">
        <f t="shared" si="8"/>
        <v>3391.1978656849301</v>
      </c>
      <c r="H81">
        <f t="shared" si="9"/>
        <v>27.929435546942798</v>
      </c>
      <c r="I81">
        <f t="shared" si="10"/>
        <v>0.108222143576994</v>
      </c>
      <c r="J81">
        <f t="shared" si="11"/>
        <v>1225.7395130441901</v>
      </c>
      <c r="K81" s="1">
        <f t="shared" si="12"/>
        <v>0.15301296048822638</v>
      </c>
    </row>
    <row r="82" spans="3:11">
      <c r="C82">
        <v>5</v>
      </c>
      <c r="D82" s="2">
        <v>4930</v>
      </c>
      <c r="E82" s="2">
        <v>0.20100000000000001</v>
      </c>
      <c r="F82">
        <f t="shared" si="7"/>
        <v>0.25711885823011599</v>
      </c>
      <c r="G82">
        <f t="shared" si="8"/>
        <v>3391.1978656849301</v>
      </c>
      <c r="H82">
        <f t="shared" si="9"/>
        <v>27.929435546942798</v>
      </c>
      <c r="I82">
        <f t="shared" si="10"/>
        <v>0.108222143576994</v>
      </c>
      <c r="J82">
        <f t="shared" si="11"/>
        <v>1225.7395130441901</v>
      </c>
      <c r="K82" s="1">
        <f t="shared" si="12"/>
        <v>0.15145013853885014</v>
      </c>
    </row>
    <row r="83" spans="3:11">
      <c r="C83">
        <v>5</v>
      </c>
      <c r="D83" s="2">
        <v>5420</v>
      </c>
      <c r="E83" s="2">
        <v>0.13500000000000001</v>
      </c>
      <c r="F83">
        <f t="shared" si="7"/>
        <v>0.25711885823011599</v>
      </c>
      <c r="G83">
        <f t="shared" si="8"/>
        <v>3391.1978656849301</v>
      </c>
      <c r="H83">
        <f t="shared" si="9"/>
        <v>27.929435546942798</v>
      </c>
      <c r="I83">
        <f t="shared" si="10"/>
        <v>0.108222143576994</v>
      </c>
      <c r="J83">
        <f t="shared" si="11"/>
        <v>1225.7395130441901</v>
      </c>
      <c r="K83" s="1">
        <f t="shared" si="12"/>
        <v>0.14557184813727914</v>
      </c>
    </row>
    <row r="84" spans="3:11">
      <c r="C84">
        <v>5</v>
      </c>
      <c r="D84" s="2">
        <v>6460</v>
      </c>
      <c r="E84" s="2">
        <v>0.13600000000000001</v>
      </c>
      <c r="F84">
        <f t="shared" si="7"/>
        <v>0.25711885823011599</v>
      </c>
      <c r="G84">
        <f t="shared" si="8"/>
        <v>3391.1978656849301</v>
      </c>
      <c r="H84">
        <f t="shared" si="9"/>
        <v>27.929435546942798</v>
      </c>
      <c r="I84">
        <f t="shared" si="10"/>
        <v>0.108222143576994</v>
      </c>
      <c r="J84">
        <f t="shared" si="11"/>
        <v>1225.7395130441901</v>
      </c>
      <c r="K84" s="1">
        <f t="shared" si="12"/>
        <v>0.13657012595267762</v>
      </c>
    </row>
    <row r="85" spans="3:11">
      <c r="C85">
        <v>5</v>
      </c>
      <c r="D85" s="2">
        <v>6910</v>
      </c>
      <c r="E85" s="2">
        <v>0.13400000000000001</v>
      </c>
      <c r="F85">
        <f t="shared" si="7"/>
        <v>0.25711885823011599</v>
      </c>
      <c r="G85">
        <f t="shared" si="8"/>
        <v>3391.1978656849301</v>
      </c>
      <c r="H85">
        <f t="shared" si="9"/>
        <v>27.929435546942798</v>
      </c>
      <c r="I85">
        <f t="shared" si="10"/>
        <v>0.108222143576994</v>
      </c>
      <c r="J85">
        <f t="shared" si="11"/>
        <v>1225.7395130441901</v>
      </c>
      <c r="K85" s="1">
        <f t="shared" si="12"/>
        <v>0.13353035996858284</v>
      </c>
    </row>
    <row r="86" spans="3:11">
      <c r="C86">
        <v>5</v>
      </c>
      <c r="D86" s="6">
        <v>7350</v>
      </c>
      <c r="E86" s="2">
        <v>0.13</v>
      </c>
      <c r="F86">
        <f t="shared" si="7"/>
        <v>0.25711885823011599</v>
      </c>
      <c r="G86">
        <f t="shared" si="8"/>
        <v>3391.1978656849301</v>
      </c>
      <c r="H86">
        <f t="shared" si="9"/>
        <v>27.929435546942798</v>
      </c>
      <c r="I86">
        <f t="shared" si="10"/>
        <v>0.108222143576994</v>
      </c>
      <c r="J86">
        <f t="shared" si="11"/>
        <v>1225.7395130441901</v>
      </c>
      <c r="K86" s="1">
        <f t="shared" si="12"/>
        <v>0.13088560095769172</v>
      </c>
    </row>
    <row r="87" spans="3:11">
      <c r="C87">
        <v>5</v>
      </c>
      <c r="D87" s="6">
        <v>8029.9999999999991</v>
      </c>
      <c r="E87" s="2">
        <v>0.11900000000000001</v>
      </c>
      <c r="F87">
        <f t="shared" si="7"/>
        <v>0.25711885823011599</v>
      </c>
      <c r="G87">
        <f t="shared" si="8"/>
        <v>3391.1978656849301</v>
      </c>
      <c r="H87">
        <f t="shared" si="9"/>
        <v>27.929435546942798</v>
      </c>
      <c r="I87">
        <f t="shared" si="10"/>
        <v>0.108222143576994</v>
      </c>
      <c r="J87">
        <f t="shared" si="11"/>
        <v>1225.7395130441901</v>
      </c>
      <c r="K87" s="1">
        <f t="shared" si="12"/>
        <v>0.12728665825328689</v>
      </c>
    </row>
    <row r="88" spans="3:11">
      <c r="C88">
        <v>5</v>
      </c>
      <c r="D88" s="6">
        <v>10110</v>
      </c>
      <c r="E88" s="2">
        <v>0.113</v>
      </c>
      <c r="F88">
        <f t="shared" si="7"/>
        <v>0.25711885823011599</v>
      </c>
      <c r="G88">
        <f t="shared" si="8"/>
        <v>3391.1978656849301</v>
      </c>
      <c r="H88">
        <f t="shared" si="9"/>
        <v>27.929435546942798</v>
      </c>
      <c r="I88">
        <f t="shared" si="10"/>
        <v>0.108222143576994</v>
      </c>
      <c r="J88">
        <f t="shared" si="11"/>
        <v>1225.7395130441901</v>
      </c>
      <c r="K88" s="1">
        <f t="shared" si="12"/>
        <v>0.11869613549163317</v>
      </c>
    </row>
    <row r="89" spans="3:11">
      <c r="C89">
        <v>5</v>
      </c>
      <c r="D89" s="6">
        <v>16000</v>
      </c>
      <c r="E89" s="2">
        <v>0.1</v>
      </c>
      <c r="F89">
        <f t="shared" si="7"/>
        <v>0.25711885823011599</v>
      </c>
      <c r="G89">
        <f t="shared" si="8"/>
        <v>3391.1978656849301</v>
      </c>
      <c r="H89">
        <f t="shared" si="9"/>
        <v>27.929435546942798</v>
      </c>
      <c r="I89">
        <f t="shared" si="10"/>
        <v>0.108222143576994</v>
      </c>
      <c r="J89">
        <f t="shared" si="11"/>
        <v>1225.7395130441901</v>
      </c>
      <c r="K89" s="1">
        <f t="shared" si="12"/>
        <v>0.10360285197029576</v>
      </c>
    </row>
    <row r="90" spans="3:11">
      <c r="C90">
        <v>5</v>
      </c>
      <c r="D90" s="2">
        <v>18030</v>
      </c>
      <c r="E90" s="2">
        <v>9.5000000000000001E-2</v>
      </c>
      <c r="F90">
        <f t="shared" si="7"/>
        <v>0.25711885823011599</v>
      </c>
      <c r="G90">
        <f t="shared" si="8"/>
        <v>3391.1978656849301</v>
      </c>
      <c r="H90">
        <f t="shared" si="9"/>
        <v>27.929435546942798</v>
      </c>
      <c r="I90">
        <f t="shared" si="10"/>
        <v>0.108222143576994</v>
      </c>
      <c r="J90">
        <f t="shared" si="11"/>
        <v>1225.7395130441901</v>
      </c>
      <c r="K90" s="1">
        <f t="shared" si="12"/>
        <v>9.9956243411177079E-2</v>
      </c>
    </row>
    <row r="91" spans="3:11">
      <c r="C91">
        <v>5</v>
      </c>
      <c r="D91" s="2">
        <v>21600</v>
      </c>
      <c r="E91" s="2">
        <v>8.6999999999999994E-2</v>
      </c>
      <c r="F91">
        <f t="shared" si="7"/>
        <v>0.25711885823011599</v>
      </c>
      <c r="G91">
        <f t="shared" si="8"/>
        <v>3391.1978656849301</v>
      </c>
      <c r="H91">
        <f t="shared" si="9"/>
        <v>27.929435546942798</v>
      </c>
      <c r="I91">
        <f t="shared" si="10"/>
        <v>0.108222143576994</v>
      </c>
      <c r="J91">
        <f t="shared" si="11"/>
        <v>1225.7395130441901</v>
      </c>
      <c r="K91" s="1">
        <f t="shared" si="12"/>
        <v>9.4596681561379167E-2</v>
      </c>
    </row>
    <row r="92" spans="3:11">
      <c r="C92">
        <v>5</v>
      </c>
      <c r="D92" s="6">
        <v>23300</v>
      </c>
      <c r="E92" s="2">
        <v>9.6000000000000002E-2</v>
      </c>
      <c r="F92">
        <f t="shared" si="7"/>
        <v>0.25711885823011599</v>
      </c>
      <c r="G92">
        <f t="shared" si="8"/>
        <v>3391.1978656849301</v>
      </c>
      <c r="H92">
        <f t="shared" si="9"/>
        <v>27.929435546942798</v>
      </c>
      <c r="I92">
        <f t="shared" si="10"/>
        <v>0.108222143576994</v>
      </c>
      <c r="J92">
        <f t="shared" si="11"/>
        <v>1225.7395130441901</v>
      </c>
      <c r="K92" s="1">
        <f t="shared" si="12"/>
        <v>9.2397624742657405E-2</v>
      </c>
    </row>
    <row r="93" spans="3:11">
      <c r="C93">
        <v>5</v>
      </c>
      <c r="D93" s="6">
        <v>32100</v>
      </c>
      <c r="E93" s="2">
        <v>0.09</v>
      </c>
      <c r="F93">
        <f t="shared" si="7"/>
        <v>0.25711885823011599</v>
      </c>
      <c r="G93">
        <f t="shared" si="8"/>
        <v>3391.1978656849301</v>
      </c>
      <c r="H93">
        <f t="shared" si="9"/>
        <v>27.929435546942798</v>
      </c>
      <c r="I93">
        <f t="shared" si="10"/>
        <v>0.108222143576994</v>
      </c>
      <c r="J93">
        <f t="shared" si="11"/>
        <v>1225.7395130441901</v>
      </c>
      <c r="K93" s="1">
        <f t="shared" si="12"/>
        <v>8.3361009378150136E-2</v>
      </c>
    </row>
    <row r="94" spans="3:11">
      <c r="C94">
        <v>5</v>
      </c>
      <c r="D94" s="2">
        <v>33700</v>
      </c>
      <c r="E94" s="2">
        <v>8.3000000000000004E-2</v>
      </c>
      <c r="F94">
        <f t="shared" si="7"/>
        <v>0.25711885823011599</v>
      </c>
      <c r="G94">
        <f t="shared" si="8"/>
        <v>3391.1978656849301</v>
      </c>
      <c r="H94">
        <f t="shared" si="9"/>
        <v>27.929435546942798</v>
      </c>
      <c r="I94">
        <f t="shared" si="10"/>
        <v>0.108222143576994</v>
      </c>
      <c r="J94">
        <f t="shared" si="11"/>
        <v>1225.7395130441901</v>
      </c>
      <c r="K94" s="1">
        <f t="shared" si="12"/>
        <v>8.2021890741797901E-2</v>
      </c>
    </row>
    <row r="95" spans="3:11">
      <c r="C95">
        <v>5</v>
      </c>
      <c r="D95" s="2">
        <v>42500</v>
      </c>
      <c r="E95" s="2">
        <v>9.3000000000000013E-2</v>
      </c>
      <c r="F95">
        <f t="shared" si="7"/>
        <v>0.25711885823011599</v>
      </c>
      <c r="G95">
        <f t="shared" si="8"/>
        <v>3391.1978656849301</v>
      </c>
      <c r="H95">
        <f t="shared" si="9"/>
        <v>27.929435546942798</v>
      </c>
      <c r="I95">
        <f t="shared" si="10"/>
        <v>0.108222143576994</v>
      </c>
      <c r="J95">
        <f t="shared" si="11"/>
        <v>1225.7395130441901</v>
      </c>
      <c r="K95" s="1">
        <f t="shared" si="12"/>
        <v>7.573640440139108E-2</v>
      </c>
    </row>
    <row r="96" spans="3:11">
      <c r="C96">
        <v>5</v>
      </c>
      <c r="D96" s="2">
        <v>42700</v>
      </c>
      <c r="E96" s="2">
        <v>7.5999999999999998E-2</v>
      </c>
      <c r="F96">
        <f t="shared" si="7"/>
        <v>0.25711885823011599</v>
      </c>
      <c r="G96">
        <f t="shared" si="8"/>
        <v>3391.1978656849301</v>
      </c>
      <c r="H96">
        <f t="shared" si="9"/>
        <v>27.929435546942798</v>
      </c>
      <c r="I96">
        <f t="shared" si="10"/>
        <v>0.108222143576994</v>
      </c>
      <c r="J96">
        <f t="shared" si="11"/>
        <v>1225.7395130441901</v>
      </c>
      <c r="K96" s="1">
        <f t="shared" si="12"/>
        <v>7.5610835581642277E-2</v>
      </c>
    </row>
    <row r="97" spans="3:11">
      <c r="C97">
        <v>5</v>
      </c>
      <c r="D97" s="2">
        <v>44600</v>
      </c>
      <c r="E97" s="2">
        <v>7.2000000000000008E-2</v>
      </c>
      <c r="F97">
        <f t="shared" si="7"/>
        <v>0.25711885823011599</v>
      </c>
      <c r="G97">
        <f t="shared" si="8"/>
        <v>3391.1978656849301</v>
      </c>
      <c r="H97">
        <f t="shared" si="9"/>
        <v>27.929435546942798</v>
      </c>
      <c r="I97">
        <f t="shared" si="10"/>
        <v>0.108222143576994</v>
      </c>
      <c r="J97">
        <f t="shared" si="11"/>
        <v>1225.7395130441901</v>
      </c>
      <c r="K97" s="1">
        <f t="shared" si="12"/>
        <v>7.4449325362074839E-2</v>
      </c>
    </row>
    <row r="98" spans="3:11">
      <c r="C98">
        <v>5</v>
      </c>
      <c r="D98" s="6">
        <v>49010</v>
      </c>
      <c r="E98" s="2">
        <v>7.0000000000000007E-2</v>
      </c>
      <c r="F98">
        <f t="shared" si="7"/>
        <v>0.25711885823011599</v>
      </c>
      <c r="G98">
        <f t="shared" si="8"/>
        <v>3391.1978656849301</v>
      </c>
      <c r="H98">
        <f t="shared" si="9"/>
        <v>27.929435546942798</v>
      </c>
      <c r="I98">
        <f t="shared" si="10"/>
        <v>0.108222143576994</v>
      </c>
      <c r="J98">
        <f t="shared" si="11"/>
        <v>1225.7395130441901</v>
      </c>
      <c r="K98" s="1">
        <f t="shared" si="12"/>
        <v>7.1950959757725003E-2</v>
      </c>
    </row>
    <row r="99" spans="3:11">
      <c r="C99">
        <v>5</v>
      </c>
      <c r="D99" s="2">
        <v>57700</v>
      </c>
      <c r="E99" s="2">
        <v>7.0999999999999994E-2</v>
      </c>
      <c r="F99">
        <f t="shared" si="7"/>
        <v>0.25711885823011599</v>
      </c>
      <c r="G99">
        <f t="shared" si="8"/>
        <v>3391.1978656849301</v>
      </c>
      <c r="H99">
        <f t="shared" si="9"/>
        <v>27.929435546942798</v>
      </c>
      <c r="I99">
        <f t="shared" si="10"/>
        <v>0.108222143576994</v>
      </c>
      <c r="J99">
        <f t="shared" si="11"/>
        <v>1225.7395130441901</v>
      </c>
      <c r="K99" s="1">
        <f t="shared" si="12"/>
        <v>6.7678541419013583E-2</v>
      </c>
    </row>
    <row r="100" spans="3:11">
      <c r="C100">
        <v>5</v>
      </c>
      <c r="D100" s="2">
        <v>63300</v>
      </c>
      <c r="E100" s="2">
        <v>6.3E-2</v>
      </c>
      <c r="F100">
        <f t="shared" si="7"/>
        <v>0.25711885823011599</v>
      </c>
      <c r="G100">
        <f t="shared" si="8"/>
        <v>3391.1978656849301</v>
      </c>
      <c r="H100">
        <f t="shared" si="9"/>
        <v>27.929435546942798</v>
      </c>
      <c r="I100">
        <f t="shared" si="10"/>
        <v>0.108222143576994</v>
      </c>
      <c r="J100">
        <f t="shared" si="11"/>
        <v>1225.7395130441901</v>
      </c>
      <c r="K100" s="1">
        <f t="shared" si="12"/>
        <v>6.5281878049904624E-2</v>
      </c>
    </row>
    <row r="101" spans="3:11">
      <c r="C101">
        <v>5</v>
      </c>
      <c r="D101" s="6">
        <v>66700</v>
      </c>
      <c r="E101" s="2">
        <v>6.3E-2</v>
      </c>
      <c r="F101">
        <f t="shared" si="7"/>
        <v>0.25711885823011599</v>
      </c>
      <c r="G101">
        <f t="shared" si="8"/>
        <v>3391.1978656849301</v>
      </c>
      <c r="H101">
        <f t="shared" si="9"/>
        <v>27.929435546942798</v>
      </c>
      <c r="I101">
        <f t="shared" si="10"/>
        <v>0.108222143576994</v>
      </c>
      <c r="J101">
        <f t="shared" si="11"/>
        <v>1225.7395130441901</v>
      </c>
      <c r="K101" s="1">
        <f t="shared" si="12"/>
        <v>6.393655371048805E-2</v>
      </c>
    </row>
    <row r="102" spans="3:11">
      <c r="C102">
        <v>5</v>
      </c>
      <c r="D102" s="2">
        <v>67100</v>
      </c>
      <c r="E102" s="2">
        <v>5.7000000000000002E-2</v>
      </c>
      <c r="F102">
        <f t="shared" si="7"/>
        <v>0.25711885823011599</v>
      </c>
      <c r="G102">
        <f t="shared" si="8"/>
        <v>3391.1978656849301</v>
      </c>
      <c r="H102">
        <f t="shared" si="9"/>
        <v>27.929435546942798</v>
      </c>
      <c r="I102">
        <f t="shared" si="10"/>
        <v>0.108222143576994</v>
      </c>
      <c r="J102">
        <f t="shared" si="11"/>
        <v>1225.7395130441901</v>
      </c>
      <c r="K102" s="1">
        <f t="shared" si="12"/>
        <v>6.3783185636258982E-2</v>
      </c>
    </row>
    <row r="103" spans="3:11">
      <c r="C103">
        <v>5</v>
      </c>
      <c r="D103" s="2">
        <v>79100</v>
      </c>
      <c r="E103" s="2">
        <v>5.2000000000000005E-2</v>
      </c>
      <c r="F103">
        <f t="shared" si="7"/>
        <v>0.25711885823011599</v>
      </c>
      <c r="G103">
        <f t="shared" si="8"/>
        <v>3391.1978656849301</v>
      </c>
      <c r="H103">
        <f t="shared" si="9"/>
        <v>27.929435546942798</v>
      </c>
      <c r="I103">
        <f t="shared" si="10"/>
        <v>0.108222143576994</v>
      </c>
      <c r="J103">
        <f t="shared" si="11"/>
        <v>1225.7395130441901</v>
      </c>
      <c r="K103" s="1">
        <f t="shared" si="12"/>
        <v>5.9592017924817491E-2</v>
      </c>
    </row>
    <row r="104" spans="3:11">
      <c r="C104">
        <v>5</v>
      </c>
      <c r="D104" s="6">
        <v>81000</v>
      </c>
      <c r="E104" s="2">
        <v>6.0999999999999999E-2</v>
      </c>
      <c r="F104">
        <f t="shared" si="7"/>
        <v>0.25711885823011599</v>
      </c>
      <c r="G104">
        <f t="shared" si="8"/>
        <v>3391.1978656849301</v>
      </c>
      <c r="H104">
        <f t="shared" si="9"/>
        <v>27.929435546942798</v>
      </c>
      <c r="I104">
        <f t="shared" si="10"/>
        <v>0.108222143576994</v>
      </c>
      <c r="J104">
        <f t="shared" si="11"/>
        <v>1225.7395130441901</v>
      </c>
      <c r="K104" s="1">
        <f t="shared" si="12"/>
        <v>5.8991857064613046E-2</v>
      </c>
    </row>
    <row r="105" spans="3:11">
      <c r="C105">
        <v>5</v>
      </c>
      <c r="D105" s="2">
        <v>81200</v>
      </c>
      <c r="E105" s="2">
        <v>6.5000000000000002E-2</v>
      </c>
      <c r="F105">
        <f t="shared" si="7"/>
        <v>0.25711885823011599</v>
      </c>
      <c r="G105">
        <f t="shared" si="8"/>
        <v>3391.1978656849301</v>
      </c>
      <c r="H105">
        <f t="shared" si="9"/>
        <v>27.929435546942798</v>
      </c>
      <c r="I105">
        <f t="shared" si="10"/>
        <v>0.108222143576994</v>
      </c>
      <c r="J105">
        <f t="shared" si="11"/>
        <v>1225.7395130441901</v>
      </c>
      <c r="K105" s="1">
        <f t="shared" si="12"/>
        <v>5.8929566008619129E-2</v>
      </c>
    </row>
    <row r="106" spans="3:11">
      <c r="C106">
        <v>6</v>
      </c>
      <c r="D106" s="2">
        <v>0.106740422673844</v>
      </c>
      <c r="E106" s="2">
        <v>0.35157593123209102</v>
      </c>
      <c r="F106">
        <f t="shared" si="7"/>
        <v>0.34594968964475797</v>
      </c>
      <c r="G106">
        <f t="shared" si="8"/>
        <v>10.739065998251</v>
      </c>
      <c r="H106">
        <f t="shared" si="9"/>
        <v>4.5758392405411596</v>
      </c>
      <c r="I106">
        <f t="shared" si="10"/>
        <v>0.58505788175700202</v>
      </c>
      <c r="J106">
        <f t="shared" si="11"/>
        <v>1029.3907664626199</v>
      </c>
      <c r="K106" s="1">
        <f t="shared" si="12"/>
        <v>0.34594447569974252</v>
      </c>
    </row>
    <row r="107" spans="3:11">
      <c r="C107">
        <v>6</v>
      </c>
      <c r="D107" s="2">
        <v>2.9208773870253499</v>
      </c>
      <c r="E107" s="2">
        <v>0.33696275071633203</v>
      </c>
      <c r="F107">
        <f t="shared" si="7"/>
        <v>0.34594968964475797</v>
      </c>
      <c r="G107">
        <f t="shared" si="8"/>
        <v>10.739065998251</v>
      </c>
      <c r="H107">
        <f t="shared" si="9"/>
        <v>4.5758392405411596</v>
      </c>
      <c r="I107">
        <f t="shared" si="10"/>
        <v>0.58505788175700202</v>
      </c>
      <c r="J107">
        <f t="shared" si="11"/>
        <v>1029.3907664626199</v>
      </c>
      <c r="K107" s="1">
        <f t="shared" si="12"/>
        <v>0.34561499707294285</v>
      </c>
    </row>
    <row r="108" spans="3:11">
      <c r="C108">
        <v>6</v>
      </c>
      <c r="D108" s="2">
        <v>4.7976587728896103</v>
      </c>
      <c r="E108" s="2">
        <v>0.34813753581661799</v>
      </c>
      <c r="F108">
        <f t="shared" si="7"/>
        <v>0.34594968964475797</v>
      </c>
      <c r="G108">
        <f t="shared" si="8"/>
        <v>10.739065998251</v>
      </c>
      <c r="H108">
        <f t="shared" si="9"/>
        <v>4.5758392405411596</v>
      </c>
      <c r="I108">
        <f t="shared" si="10"/>
        <v>0.58505788175700202</v>
      </c>
      <c r="J108">
        <f t="shared" si="11"/>
        <v>1029.3907664626199</v>
      </c>
      <c r="K108" s="1">
        <f t="shared" si="12"/>
        <v>0.34387412234538495</v>
      </c>
    </row>
    <row r="109" spans="3:11">
      <c r="C109">
        <v>6</v>
      </c>
      <c r="D109" s="2">
        <v>7.6575406649237499</v>
      </c>
      <c r="E109" s="2">
        <v>0.32922636103151798</v>
      </c>
      <c r="F109">
        <f t="shared" si="7"/>
        <v>0.34594968964475797</v>
      </c>
      <c r="G109">
        <f t="shared" si="8"/>
        <v>10.739065998251</v>
      </c>
      <c r="H109">
        <f t="shared" si="9"/>
        <v>4.5758392405411596</v>
      </c>
      <c r="I109">
        <f t="shared" si="10"/>
        <v>0.58505788175700202</v>
      </c>
      <c r="J109">
        <f t="shared" si="11"/>
        <v>1029.3907664626199</v>
      </c>
      <c r="K109" s="1">
        <f t="shared" si="12"/>
        <v>0.33119483587419674</v>
      </c>
    </row>
    <row r="110" spans="3:11">
      <c r="C110">
        <v>6</v>
      </c>
      <c r="D110" s="2">
        <v>11.874855076705201</v>
      </c>
      <c r="E110" s="2">
        <v>0.27851002865329499</v>
      </c>
      <c r="F110">
        <f t="shared" si="7"/>
        <v>0.34594968964475797</v>
      </c>
      <c r="G110">
        <f t="shared" si="8"/>
        <v>10.739065998251</v>
      </c>
      <c r="H110">
        <f t="shared" si="9"/>
        <v>4.5758392405411596</v>
      </c>
      <c r="I110">
        <f t="shared" si="10"/>
        <v>0.58505788175700202</v>
      </c>
      <c r="J110">
        <f t="shared" si="11"/>
        <v>1029.3907664626199</v>
      </c>
      <c r="K110" s="1">
        <f t="shared" si="12"/>
        <v>0.27687010254259686</v>
      </c>
    </row>
    <row r="111" spans="3:11">
      <c r="C111">
        <v>6</v>
      </c>
      <c r="D111" s="2">
        <v>17.8914844404969</v>
      </c>
      <c r="E111" s="2">
        <v>0.19598853868194799</v>
      </c>
      <c r="F111">
        <f t="shared" si="7"/>
        <v>0.34594968964475797</v>
      </c>
      <c r="G111">
        <f t="shared" si="8"/>
        <v>10.739065998251</v>
      </c>
      <c r="H111">
        <f t="shared" si="9"/>
        <v>4.5758392405411596</v>
      </c>
      <c r="I111">
        <f t="shared" si="10"/>
        <v>0.58505788175700202</v>
      </c>
      <c r="J111">
        <f t="shared" si="11"/>
        <v>1029.3907664626199</v>
      </c>
      <c r="K111" s="1">
        <f t="shared" si="12"/>
        <v>0.19868872188615044</v>
      </c>
    </row>
    <row r="112" spans="3:11">
      <c r="C112">
        <v>6</v>
      </c>
      <c r="D112" s="2">
        <v>31.590906718251698</v>
      </c>
      <c r="E112" s="2">
        <v>0.139255014326647</v>
      </c>
      <c r="F112">
        <f t="shared" si="7"/>
        <v>0.34594968964475797</v>
      </c>
      <c r="G112">
        <f t="shared" si="8"/>
        <v>10.739065998251</v>
      </c>
      <c r="H112">
        <f t="shared" si="9"/>
        <v>4.5758392405411596</v>
      </c>
      <c r="I112">
        <f t="shared" si="10"/>
        <v>0.58505788175700202</v>
      </c>
      <c r="J112">
        <f t="shared" si="11"/>
        <v>1029.3907664626199</v>
      </c>
      <c r="K112" s="1">
        <f t="shared" si="12"/>
        <v>0.13501434775078783</v>
      </c>
    </row>
    <row r="113" spans="3:11">
      <c r="C113">
        <v>6</v>
      </c>
      <c r="D113" s="2">
        <v>54.462521649411897</v>
      </c>
      <c r="E113" s="2">
        <v>0.107449856733524</v>
      </c>
      <c r="F113">
        <f t="shared" si="7"/>
        <v>0.34594968964475797</v>
      </c>
      <c r="G113">
        <f t="shared" si="8"/>
        <v>10.739065998251</v>
      </c>
      <c r="H113">
        <f t="shared" si="9"/>
        <v>4.5758392405411596</v>
      </c>
      <c r="I113">
        <f t="shared" si="10"/>
        <v>0.58505788175700202</v>
      </c>
      <c r="J113">
        <f t="shared" si="11"/>
        <v>1029.3907664626199</v>
      </c>
      <c r="K113" s="1">
        <f t="shared" si="12"/>
        <v>0.10620162871320553</v>
      </c>
    </row>
    <row r="114" spans="3:11">
      <c r="C114">
        <v>6</v>
      </c>
      <c r="D114" s="2">
        <v>76.299464510056396</v>
      </c>
      <c r="E114" s="2">
        <v>8.7679083094555799E-2</v>
      </c>
      <c r="F114">
        <f t="shared" si="7"/>
        <v>0.34594968964475797</v>
      </c>
      <c r="G114">
        <f t="shared" si="8"/>
        <v>10.739065998251</v>
      </c>
      <c r="H114">
        <f t="shared" si="9"/>
        <v>4.5758392405411596</v>
      </c>
      <c r="I114">
        <f t="shared" si="10"/>
        <v>0.58505788175700202</v>
      </c>
      <c r="J114">
        <f t="shared" si="11"/>
        <v>1029.3907664626199</v>
      </c>
      <c r="K114" s="1">
        <f t="shared" si="12"/>
        <v>9.4834146697834701E-2</v>
      </c>
    </row>
    <row r="115" spans="3:11">
      <c r="C115">
        <v>6</v>
      </c>
      <c r="D115" s="2">
        <v>109.928263871537</v>
      </c>
      <c r="E115" s="2">
        <v>9.0257879656160306E-2</v>
      </c>
      <c r="F115">
        <f t="shared" si="7"/>
        <v>0.34594968964475797</v>
      </c>
      <c r="G115">
        <f t="shared" si="8"/>
        <v>10.739065998251</v>
      </c>
      <c r="H115">
        <f t="shared" si="9"/>
        <v>4.5758392405411596</v>
      </c>
      <c r="I115">
        <f t="shared" si="10"/>
        <v>0.58505788175700202</v>
      </c>
      <c r="J115">
        <f t="shared" si="11"/>
        <v>1029.3907664626199</v>
      </c>
      <c r="K115" s="1">
        <f t="shared" si="12"/>
        <v>8.5440496075283701E-2</v>
      </c>
    </row>
    <row r="116" spans="3:11">
      <c r="C116">
        <v>6</v>
      </c>
      <c r="D116" s="2">
        <v>252.675176486444</v>
      </c>
      <c r="E116" s="2">
        <v>6.8767908309455505E-2</v>
      </c>
      <c r="F116">
        <f t="shared" si="7"/>
        <v>0.34594968964475797</v>
      </c>
      <c r="G116">
        <f t="shared" si="8"/>
        <v>10.739065998251</v>
      </c>
      <c r="H116">
        <f t="shared" si="9"/>
        <v>4.5758392405411596</v>
      </c>
      <c r="I116">
        <f t="shared" si="10"/>
        <v>0.58505788175700202</v>
      </c>
      <c r="J116">
        <f t="shared" si="11"/>
        <v>1029.3907664626199</v>
      </c>
      <c r="K116" s="1">
        <f t="shared" si="12"/>
        <v>7.0196346739282642E-2</v>
      </c>
    </row>
    <row r="117" spans="3:11">
      <c r="C117">
        <v>6</v>
      </c>
      <c r="D117" s="2">
        <v>363.79650091664598</v>
      </c>
      <c r="E117" s="2">
        <v>6.3610315186246297E-2</v>
      </c>
      <c r="F117">
        <f t="shared" si="7"/>
        <v>0.34594968964475797</v>
      </c>
      <c r="G117">
        <f t="shared" si="8"/>
        <v>10.739065998251</v>
      </c>
      <c r="H117">
        <f t="shared" si="9"/>
        <v>4.5758392405411596</v>
      </c>
      <c r="I117">
        <f t="shared" si="10"/>
        <v>0.58505788175700202</v>
      </c>
      <c r="J117">
        <f t="shared" si="11"/>
        <v>1029.3907664626199</v>
      </c>
      <c r="K117" s="1">
        <f t="shared" si="12"/>
        <v>6.5029203583048492E-2</v>
      </c>
    </row>
    <row r="118" spans="3:11">
      <c r="C118">
        <v>6</v>
      </c>
      <c r="D118" s="2">
        <v>414.471553477486</v>
      </c>
      <c r="E118" s="2">
        <v>6.4469914040114498E-2</v>
      </c>
      <c r="F118">
        <f t="shared" si="7"/>
        <v>0.34594968964475797</v>
      </c>
      <c r="G118">
        <f t="shared" si="8"/>
        <v>10.739065998251</v>
      </c>
      <c r="H118">
        <f t="shared" si="9"/>
        <v>4.5758392405411596</v>
      </c>
      <c r="I118">
        <f t="shared" si="10"/>
        <v>0.58505788175700202</v>
      </c>
      <c r="J118">
        <f t="shared" si="11"/>
        <v>1029.3907664626199</v>
      </c>
      <c r="K118" s="1">
        <f t="shared" si="12"/>
        <v>6.3314995054914613E-2</v>
      </c>
    </row>
    <row r="119" spans="3:11">
      <c r="C119">
        <v>6</v>
      </c>
      <c r="D119" s="2">
        <v>537.74022588461401</v>
      </c>
      <c r="E119" s="2">
        <v>6.1031518624641699E-2</v>
      </c>
      <c r="F119">
        <f t="shared" si="7"/>
        <v>0.34594968964475797</v>
      </c>
      <c r="G119">
        <f t="shared" si="8"/>
        <v>10.739065998251</v>
      </c>
      <c r="H119">
        <f t="shared" si="9"/>
        <v>4.5758392405411596</v>
      </c>
      <c r="I119">
        <f t="shared" si="10"/>
        <v>0.58505788175700202</v>
      </c>
      <c r="J119">
        <f t="shared" si="11"/>
        <v>1029.3907664626199</v>
      </c>
      <c r="K119" s="1">
        <f t="shared" si="12"/>
        <v>6.005368434154186E-2</v>
      </c>
    </row>
    <row r="120" spans="3:11">
      <c r="C120">
        <v>6</v>
      </c>
      <c r="D120" s="2">
        <v>628.35505658178204</v>
      </c>
      <c r="E120" s="2">
        <v>5.3295128939827997E-2</v>
      </c>
      <c r="F120">
        <f t="shared" si="7"/>
        <v>0.34594968964475797</v>
      </c>
      <c r="G120">
        <f t="shared" si="8"/>
        <v>10.739065998251</v>
      </c>
      <c r="H120">
        <f t="shared" si="9"/>
        <v>4.5758392405411596</v>
      </c>
      <c r="I120">
        <f t="shared" si="10"/>
        <v>0.58505788175700202</v>
      </c>
      <c r="J120">
        <f t="shared" si="11"/>
        <v>1029.3907664626199</v>
      </c>
      <c r="K120" s="1">
        <f t="shared" si="12"/>
        <v>5.8187388266971493E-2</v>
      </c>
    </row>
    <row r="121" spans="3:11">
      <c r="C121">
        <v>6</v>
      </c>
      <c r="D121" s="2">
        <v>716.41670272010003</v>
      </c>
      <c r="E121" s="2">
        <v>6.2750716332378095E-2</v>
      </c>
      <c r="F121">
        <f t="shared" si="7"/>
        <v>0.34594968964475797</v>
      </c>
      <c r="G121">
        <f t="shared" si="8"/>
        <v>10.739065998251</v>
      </c>
      <c r="H121">
        <f t="shared" si="9"/>
        <v>4.5758392405411596</v>
      </c>
      <c r="I121">
        <f t="shared" si="10"/>
        <v>0.58505788175700202</v>
      </c>
      <c r="J121">
        <f t="shared" si="11"/>
        <v>1029.3907664626199</v>
      </c>
      <c r="K121" s="1">
        <f t="shared" si="12"/>
        <v>5.6655723560795485E-2</v>
      </c>
    </row>
    <row r="122" spans="3:11">
      <c r="C122">
        <v>6</v>
      </c>
      <c r="D122" s="2">
        <v>1925.93112807732</v>
      </c>
      <c r="E122" s="2">
        <v>4.3839541547277899E-2</v>
      </c>
      <c r="F122">
        <f t="shared" si="7"/>
        <v>0.34594968964475797</v>
      </c>
      <c r="G122">
        <f t="shared" si="8"/>
        <v>10.739065998251</v>
      </c>
      <c r="H122">
        <f t="shared" si="9"/>
        <v>4.5758392405411596</v>
      </c>
      <c r="I122">
        <f t="shared" si="10"/>
        <v>0.58505788175700202</v>
      </c>
      <c r="J122">
        <f t="shared" si="11"/>
        <v>1029.3907664626199</v>
      </c>
      <c r="K122" s="1">
        <f t="shared" si="12"/>
        <v>4.5914794259260532E-2</v>
      </c>
    </row>
    <row r="123" spans="3:11">
      <c r="C123">
        <v>6</v>
      </c>
      <c r="D123" s="2">
        <v>2998.0169313357001</v>
      </c>
      <c r="E123" s="2">
        <v>3.6962750716332302E-2</v>
      </c>
      <c r="F123">
        <f t="shared" si="7"/>
        <v>0.34594968964475797</v>
      </c>
      <c r="G123">
        <f t="shared" si="8"/>
        <v>10.739065998251</v>
      </c>
      <c r="H123">
        <f t="shared" si="9"/>
        <v>4.5758392405411596</v>
      </c>
      <c r="I123">
        <f t="shared" si="10"/>
        <v>0.58505788175700202</v>
      </c>
      <c r="J123">
        <f t="shared" si="11"/>
        <v>1029.3907664626199</v>
      </c>
      <c r="K123" s="1">
        <f t="shared" si="12"/>
        <v>4.1442612364216661E-2</v>
      </c>
    </row>
    <row r="124" spans="3:11">
      <c r="C124">
        <v>6</v>
      </c>
      <c r="D124" s="2">
        <v>4432.1348368184599</v>
      </c>
      <c r="E124" s="2">
        <v>3.61031518624641E-2</v>
      </c>
      <c r="F124">
        <f t="shared" si="7"/>
        <v>0.34594968964475797</v>
      </c>
      <c r="G124">
        <f t="shared" si="8"/>
        <v>10.739065998251</v>
      </c>
      <c r="H124">
        <f t="shared" si="9"/>
        <v>4.5758392405411596</v>
      </c>
      <c r="I124">
        <f t="shared" si="10"/>
        <v>0.58505788175700202</v>
      </c>
      <c r="J124">
        <f t="shared" si="11"/>
        <v>1029.3907664626199</v>
      </c>
      <c r="K124" s="1">
        <f t="shared" si="12"/>
        <v>3.7646371281740303E-2</v>
      </c>
    </row>
    <row r="125" spans="3:11">
      <c r="C125">
        <v>6</v>
      </c>
      <c r="D125" s="2">
        <v>7464.4123183804704</v>
      </c>
      <c r="E125" s="2">
        <v>3.5243553008595899E-2</v>
      </c>
      <c r="F125">
        <f t="shared" si="7"/>
        <v>0.34594968964475797</v>
      </c>
      <c r="G125">
        <f t="shared" si="8"/>
        <v>10.739065998251</v>
      </c>
      <c r="H125">
        <f t="shared" si="9"/>
        <v>4.5758392405411596</v>
      </c>
      <c r="I125">
        <f t="shared" si="10"/>
        <v>0.58505788175700202</v>
      </c>
      <c r="J125">
        <f t="shared" si="11"/>
        <v>1029.3907664626199</v>
      </c>
      <c r="K125" s="1">
        <f t="shared" si="12"/>
        <v>3.282270760868259E-2</v>
      </c>
    </row>
    <row r="126" spans="3:11">
      <c r="C126">
        <v>6</v>
      </c>
      <c r="D126" s="2">
        <v>22876.986791416399</v>
      </c>
      <c r="E126" s="2">
        <v>2.4928366762177599E-2</v>
      </c>
      <c r="F126">
        <f t="shared" si="7"/>
        <v>0.34594968964475797</v>
      </c>
      <c r="G126">
        <f t="shared" si="8"/>
        <v>10.739065998251</v>
      </c>
      <c r="H126">
        <f t="shared" si="9"/>
        <v>4.5758392405411596</v>
      </c>
      <c r="I126">
        <f t="shared" si="10"/>
        <v>0.58505788175700202</v>
      </c>
      <c r="J126">
        <f t="shared" si="11"/>
        <v>1029.3907664626199</v>
      </c>
      <c r="K126" s="1">
        <f t="shared" si="12"/>
        <v>2.3432219998885513E-2</v>
      </c>
    </row>
    <row r="127" spans="3:11">
      <c r="C127">
        <v>6</v>
      </c>
      <c r="D127" s="2">
        <v>112083.883273076</v>
      </c>
      <c r="E127" s="2">
        <v>1.37535816618911E-2</v>
      </c>
      <c r="F127">
        <f t="shared" si="7"/>
        <v>0.34594968964475797</v>
      </c>
      <c r="G127">
        <f t="shared" si="8"/>
        <v>10.739065998251</v>
      </c>
      <c r="H127">
        <f t="shared" si="9"/>
        <v>4.5758392405411596</v>
      </c>
      <c r="I127">
        <f t="shared" si="10"/>
        <v>0.58505788175700202</v>
      </c>
      <c r="J127">
        <f t="shared" si="11"/>
        <v>1029.3907664626199</v>
      </c>
      <c r="K127" s="1">
        <f t="shared" si="12"/>
        <v>1.2252454963297922E-2</v>
      </c>
    </row>
    <row r="128" spans="3:11">
      <c r="C128">
        <v>6</v>
      </c>
      <c r="D128" s="2">
        <v>153235.64053951501</v>
      </c>
      <c r="E128" s="2">
        <v>1.28939828080228E-2</v>
      </c>
      <c r="F128">
        <f t="shared" si="7"/>
        <v>0.34594968964475797</v>
      </c>
      <c r="G128">
        <f t="shared" si="8"/>
        <v>10.739065998251</v>
      </c>
      <c r="H128">
        <f t="shared" si="9"/>
        <v>4.5758392405411596</v>
      </c>
      <c r="I128">
        <f t="shared" si="10"/>
        <v>0.58505788175700202</v>
      </c>
      <c r="J128">
        <f t="shared" si="11"/>
        <v>1029.3907664626199</v>
      </c>
      <c r="K128" s="1">
        <f t="shared" si="12"/>
        <v>1.0306475310129033E-2</v>
      </c>
    </row>
    <row r="129" spans="3:11">
      <c r="C129">
        <v>6</v>
      </c>
      <c r="D129" s="2">
        <v>193723.23160436601</v>
      </c>
      <c r="E129" s="2">
        <v>1.1174785100286499E-2</v>
      </c>
      <c r="F129">
        <f t="shared" si="7"/>
        <v>0.34594968964475797</v>
      </c>
      <c r="G129">
        <f t="shared" si="8"/>
        <v>10.739065998251</v>
      </c>
      <c r="H129">
        <f t="shared" si="9"/>
        <v>4.5758392405411596</v>
      </c>
      <c r="I129">
        <f t="shared" si="10"/>
        <v>0.58505788175700202</v>
      </c>
      <c r="J129">
        <f t="shared" si="11"/>
        <v>1029.3907664626199</v>
      </c>
      <c r="K129" s="1">
        <f t="shared" si="12"/>
        <v>8.8951462562119801E-3</v>
      </c>
    </row>
    <row r="130" spans="3:11">
      <c r="C130">
        <v>6</v>
      </c>
      <c r="D130" s="2">
        <v>258015.104998269</v>
      </c>
      <c r="E130" s="2">
        <v>9.4555873925501396E-3</v>
      </c>
      <c r="F130">
        <f t="shared" si="7"/>
        <v>0.34594968964475797</v>
      </c>
      <c r="G130">
        <f t="shared" si="8"/>
        <v>10.739065998251</v>
      </c>
      <c r="H130">
        <f t="shared" si="9"/>
        <v>4.5758392405411596</v>
      </c>
      <c r="I130">
        <f t="shared" si="10"/>
        <v>0.58505788175700202</v>
      </c>
      <c r="J130">
        <f t="shared" si="11"/>
        <v>1029.3907664626199</v>
      </c>
      <c r="K130" s="1">
        <f t="shared" si="12"/>
        <v>7.2222719989134369E-3</v>
      </c>
    </row>
    <row r="131" spans="3:11">
      <c r="C131">
        <v>6</v>
      </c>
      <c r="D131" s="2">
        <v>317818.17660925997</v>
      </c>
      <c r="E131" s="2">
        <v>8.5959885386818705E-3</v>
      </c>
      <c r="F131">
        <f t="shared" si="7"/>
        <v>0.34594968964475797</v>
      </c>
      <c r="G131">
        <f t="shared" si="8"/>
        <v>10.739065998251</v>
      </c>
      <c r="H131">
        <f t="shared" si="9"/>
        <v>4.5758392405411596</v>
      </c>
      <c r="I131">
        <f t="shared" si="10"/>
        <v>0.58505788175700202</v>
      </c>
      <c r="J131">
        <f t="shared" si="11"/>
        <v>1029.3907664626199</v>
      </c>
      <c r="K131" s="1">
        <f t="shared" si="12"/>
        <v>6.0397898767382127E-3</v>
      </c>
    </row>
    <row r="132" spans="3:11">
      <c r="C132">
        <v>7</v>
      </c>
      <c r="D132" s="2">
        <v>0.93926824535900899</v>
      </c>
      <c r="E132" s="2">
        <v>0.80226239112001796</v>
      </c>
      <c r="F132">
        <f t="shared" ref="F132:F195" si="13">VLOOKUP(C132,$U$3:$Z$17,3,FALSE)</f>
        <v>0.80444535793335104</v>
      </c>
      <c r="G132">
        <f t="shared" ref="G132:G195" si="14">VLOOKUP(C132,$U$3:$Z$17,4,FALSE)</f>
        <v>572.68292901627206</v>
      </c>
      <c r="H132">
        <f t="shared" ref="H132:H195" si="15">VLOOKUP(C132,$U$3:$Z$17,5,FALSE)</f>
        <v>62.1719148139696</v>
      </c>
      <c r="I132">
        <f t="shared" ref="I132:I195" si="16">VLOOKUP(C132,$U$3:$Z$17,6,FALSE)</f>
        <v>0.34783942259016198</v>
      </c>
      <c r="J132">
        <f t="shared" ref="J132:J195" si="17">VLOOKUP(C132,$U$3:$AA$17,7,FALSE)</f>
        <v>74343.677247198095</v>
      </c>
      <c r="K132" s="1">
        <f t="shared" ref="K132:K195" si="18">(1-LN(1+D132/J132)/LN(1+10^6/J132))*F132/((LN(EXP(1)+(D132/G132)^H132))^I132)</f>
        <v>0.80444155250567306</v>
      </c>
    </row>
    <row r="133" spans="3:11">
      <c r="C133">
        <v>7</v>
      </c>
      <c r="D133" s="2">
        <v>276.74003764700501</v>
      </c>
      <c r="E133" s="2">
        <v>0.80536113466430204</v>
      </c>
      <c r="F133">
        <f t="shared" si="13"/>
        <v>0.80444535793335104</v>
      </c>
      <c r="G133">
        <f t="shared" si="14"/>
        <v>572.68292901627206</v>
      </c>
      <c r="H133">
        <f t="shared" si="15"/>
        <v>62.1719148139696</v>
      </c>
      <c r="I133">
        <f t="shared" si="16"/>
        <v>0.34783942259016198</v>
      </c>
      <c r="J133">
        <f t="shared" si="17"/>
        <v>74343.677247198095</v>
      </c>
      <c r="K133" s="1">
        <f t="shared" si="18"/>
        <v>0.80332622544209153</v>
      </c>
    </row>
    <row r="134" spans="3:11">
      <c r="C134">
        <v>7</v>
      </c>
      <c r="D134" s="2">
        <v>598.62182634337796</v>
      </c>
      <c r="E134" s="2">
        <v>0.55399290834810699</v>
      </c>
      <c r="F134">
        <f t="shared" si="13"/>
        <v>0.80444535793335104</v>
      </c>
      <c r="G134">
        <f t="shared" si="14"/>
        <v>572.68292901627206</v>
      </c>
      <c r="H134">
        <f t="shared" si="15"/>
        <v>62.1719148139696</v>
      </c>
      <c r="I134">
        <f t="shared" si="16"/>
        <v>0.34783942259016198</v>
      </c>
      <c r="J134">
        <f t="shared" si="17"/>
        <v>74343.677247198095</v>
      </c>
      <c r="K134" s="1">
        <f t="shared" si="18"/>
        <v>0.55288920459785496</v>
      </c>
    </row>
    <row r="135" spans="3:11">
      <c r="C135">
        <v>7</v>
      </c>
      <c r="D135" s="2">
        <v>702.40115243261198</v>
      </c>
      <c r="E135" s="2">
        <v>0.31267247359901301</v>
      </c>
      <c r="F135">
        <f t="shared" si="13"/>
        <v>0.80444535793335104</v>
      </c>
      <c r="G135">
        <f t="shared" si="14"/>
        <v>572.68292901627206</v>
      </c>
      <c r="H135">
        <f t="shared" si="15"/>
        <v>62.1719148139696</v>
      </c>
      <c r="I135">
        <f t="shared" si="16"/>
        <v>0.34783942259016198</v>
      </c>
      <c r="J135">
        <f t="shared" si="17"/>
        <v>74343.677247198095</v>
      </c>
      <c r="K135" s="1">
        <f t="shared" si="18"/>
        <v>0.33120128331956655</v>
      </c>
    </row>
    <row r="136" spans="3:11">
      <c r="C136">
        <v>7</v>
      </c>
      <c r="D136" s="2">
        <v>809.49321335072398</v>
      </c>
      <c r="E136" s="2">
        <v>0.30080937331380497</v>
      </c>
      <c r="F136">
        <f t="shared" si="13"/>
        <v>0.80444535793335104</v>
      </c>
      <c r="G136">
        <f t="shared" si="14"/>
        <v>572.68292901627206</v>
      </c>
      <c r="H136">
        <f t="shared" si="15"/>
        <v>62.1719148139696</v>
      </c>
      <c r="I136">
        <f t="shared" si="16"/>
        <v>0.34783942259016198</v>
      </c>
      <c r="J136">
        <f t="shared" si="17"/>
        <v>74343.677247198095</v>
      </c>
      <c r="K136" s="1">
        <f t="shared" si="18"/>
        <v>0.27551383602063523</v>
      </c>
    </row>
    <row r="137" spans="3:11">
      <c r="C137">
        <v>7</v>
      </c>
      <c r="D137" s="2">
        <v>936.64620978151902</v>
      </c>
      <c r="E137" s="2">
        <v>0.23795575425884499</v>
      </c>
      <c r="F137">
        <f t="shared" si="13"/>
        <v>0.80444535793335104</v>
      </c>
      <c r="G137">
        <f t="shared" si="14"/>
        <v>572.68292901627206</v>
      </c>
      <c r="H137">
        <f t="shared" si="15"/>
        <v>62.1719148139696</v>
      </c>
      <c r="I137">
        <f t="shared" si="16"/>
        <v>0.34783942259016198</v>
      </c>
      <c r="J137">
        <f t="shared" si="17"/>
        <v>74343.677247198095</v>
      </c>
      <c r="K137" s="1">
        <f t="shared" si="18"/>
        <v>0.24362839800443836</v>
      </c>
    </row>
    <row r="138" spans="3:11">
      <c r="C138">
        <v>7</v>
      </c>
      <c r="D138" s="2">
        <v>1537.38331333816</v>
      </c>
      <c r="E138" s="2">
        <v>0.210882216912048</v>
      </c>
      <c r="F138">
        <f t="shared" si="13"/>
        <v>0.80444535793335104</v>
      </c>
      <c r="G138">
        <f t="shared" si="14"/>
        <v>572.68292901627206</v>
      </c>
      <c r="H138">
        <f t="shared" si="15"/>
        <v>62.1719148139696</v>
      </c>
      <c r="I138">
        <f t="shared" si="16"/>
        <v>0.34783942259016198</v>
      </c>
      <c r="J138">
        <f t="shared" si="17"/>
        <v>74343.677247198095</v>
      </c>
      <c r="K138" s="1">
        <f t="shared" si="18"/>
        <v>0.19062155854872506</v>
      </c>
    </row>
    <row r="139" spans="3:11">
      <c r="C139">
        <v>7</v>
      </c>
      <c r="D139" s="2">
        <v>3872.8348998533802</v>
      </c>
      <c r="E139" s="2">
        <v>0.114225699529792</v>
      </c>
      <c r="F139">
        <f t="shared" si="13"/>
        <v>0.80444535793335104</v>
      </c>
      <c r="G139">
        <f t="shared" si="14"/>
        <v>572.68292901627206</v>
      </c>
      <c r="H139">
        <f t="shared" si="15"/>
        <v>62.1719148139696</v>
      </c>
      <c r="I139">
        <f t="shared" si="16"/>
        <v>0.34783942259016198</v>
      </c>
      <c r="J139">
        <f t="shared" si="17"/>
        <v>74343.677247198095</v>
      </c>
      <c r="K139" s="1">
        <f t="shared" si="18"/>
        <v>0.14976509009250136</v>
      </c>
    </row>
    <row r="140" spans="3:11">
      <c r="C140">
        <v>7</v>
      </c>
      <c r="D140" s="2">
        <v>26567.021422402999</v>
      </c>
      <c r="E140" s="2">
        <v>0.12659754875510601</v>
      </c>
      <c r="F140">
        <f t="shared" si="13"/>
        <v>0.80444535793335104</v>
      </c>
      <c r="G140">
        <f t="shared" si="14"/>
        <v>572.68292901627206</v>
      </c>
      <c r="H140">
        <f t="shared" si="15"/>
        <v>62.1719148139696</v>
      </c>
      <c r="I140">
        <f t="shared" si="16"/>
        <v>0.34783942259016198</v>
      </c>
      <c r="J140">
        <f t="shared" si="17"/>
        <v>74343.677247198095</v>
      </c>
      <c r="K140" s="1">
        <f t="shared" si="18"/>
        <v>0.10609917651794379</v>
      </c>
    </row>
    <row r="141" spans="3:11">
      <c r="C141">
        <v>7</v>
      </c>
      <c r="D141" s="2">
        <v>33661.485429228604</v>
      </c>
      <c r="E141" s="2">
        <v>0.10455946966777099</v>
      </c>
      <c r="F141">
        <f t="shared" si="13"/>
        <v>0.80444535793335104</v>
      </c>
      <c r="G141">
        <f t="shared" si="14"/>
        <v>572.68292901627206</v>
      </c>
      <c r="H141">
        <f t="shared" si="15"/>
        <v>62.1719148139696</v>
      </c>
      <c r="I141">
        <f t="shared" si="16"/>
        <v>0.34783942259016198</v>
      </c>
      <c r="J141">
        <f t="shared" si="17"/>
        <v>74343.677247198095</v>
      </c>
      <c r="K141" s="1">
        <f t="shared" si="18"/>
        <v>0.10092803664344144</v>
      </c>
    </row>
    <row r="142" spans="3:11">
      <c r="C142">
        <v>7</v>
      </c>
      <c r="D142" s="2">
        <v>92584.069821101904</v>
      </c>
      <c r="E142" s="2">
        <v>8.6111539350959707E-2</v>
      </c>
      <c r="F142">
        <f t="shared" si="13"/>
        <v>0.80444535793335104</v>
      </c>
      <c r="G142">
        <f t="shared" si="14"/>
        <v>572.68292901627206</v>
      </c>
      <c r="H142">
        <f t="shared" si="15"/>
        <v>62.1719148139696</v>
      </c>
      <c r="I142">
        <f t="shared" si="16"/>
        <v>0.34783942259016198</v>
      </c>
      <c r="J142">
        <f t="shared" si="17"/>
        <v>74343.677247198095</v>
      </c>
      <c r="K142" s="1">
        <f t="shared" si="18"/>
        <v>7.5725694465738125E-2</v>
      </c>
    </row>
    <row r="143" spans="3:11">
      <c r="C143">
        <v>7</v>
      </c>
      <c r="D143" s="2">
        <v>188299.72589143901</v>
      </c>
      <c r="E143" s="2">
        <v>2.16969860479456E-2</v>
      </c>
      <c r="F143">
        <f t="shared" si="13"/>
        <v>0.80444535793335104</v>
      </c>
      <c r="G143">
        <f t="shared" si="14"/>
        <v>572.68292901627206</v>
      </c>
      <c r="H143">
        <f t="shared" si="15"/>
        <v>62.1719148139696</v>
      </c>
      <c r="I143">
        <f t="shared" si="16"/>
        <v>0.34783942259016198</v>
      </c>
      <c r="J143">
        <f t="shared" si="17"/>
        <v>74343.677247198095</v>
      </c>
      <c r="K143" s="1">
        <f t="shared" si="18"/>
        <v>5.4746261430749822E-2</v>
      </c>
    </row>
    <row r="144" spans="3:11">
      <c r="C144">
        <v>8</v>
      </c>
      <c r="D144" s="2">
        <v>0.109411381057718</v>
      </c>
      <c r="E144" s="2">
        <v>0.43833693304535598</v>
      </c>
      <c r="F144">
        <f t="shared" si="13"/>
        <v>0.44084691816832899</v>
      </c>
      <c r="G144">
        <f t="shared" si="14"/>
        <v>2.3227723423900701</v>
      </c>
      <c r="H144">
        <f t="shared" si="15"/>
        <v>8.4100987318636804</v>
      </c>
      <c r="I144">
        <f t="shared" si="16"/>
        <v>0.39310413268762301</v>
      </c>
      <c r="J144">
        <f t="shared" si="17"/>
        <v>1.8247589596432301</v>
      </c>
      <c r="K144" s="1">
        <f t="shared" si="18"/>
        <v>0.43890423302639231</v>
      </c>
    </row>
    <row r="145" spans="3:11">
      <c r="C145">
        <v>8</v>
      </c>
      <c r="D145" s="2">
        <v>0.48260714794339099</v>
      </c>
      <c r="E145" s="2">
        <v>0.43347732181425402</v>
      </c>
      <c r="F145">
        <f t="shared" si="13"/>
        <v>0.44084691816832899</v>
      </c>
      <c r="G145">
        <f t="shared" si="14"/>
        <v>2.3227723423900701</v>
      </c>
      <c r="H145">
        <f t="shared" si="15"/>
        <v>8.4100987318636804</v>
      </c>
      <c r="I145">
        <f t="shared" si="16"/>
        <v>0.39310413268762301</v>
      </c>
      <c r="J145">
        <f t="shared" si="17"/>
        <v>1.8247589596432301</v>
      </c>
      <c r="K145" s="1">
        <f t="shared" si="18"/>
        <v>0.43301813091402447</v>
      </c>
    </row>
    <row r="146" spans="3:11">
      <c r="C146">
        <v>8</v>
      </c>
      <c r="D146" s="2">
        <v>0.97337738090392001</v>
      </c>
      <c r="E146" s="2">
        <v>0.42861771058315301</v>
      </c>
      <c r="F146">
        <f t="shared" si="13"/>
        <v>0.44084691816832899</v>
      </c>
      <c r="G146">
        <f t="shared" si="14"/>
        <v>2.3227723423900701</v>
      </c>
      <c r="H146">
        <f t="shared" si="15"/>
        <v>8.4100987318636804</v>
      </c>
      <c r="I146">
        <f t="shared" si="16"/>
        <v>0.39310413268762301</v>
      </c>
      <c r="J146">
        <f t="shared" si="17"/>
        <v>1.8247589596432301</v>
      </c>
      <c r="K146" s="1">
        <f t="shared" si="18"/>
        <v>0.42654343902649594</v>
      </c>
    </row>
    <row r="147" spans="3:11">
      <c r="C147">
        <v>8</v>
      </c>
      <c r="D147" s="2">
        <v>1.2079007474252801</v>
      </c>
      <c r="E147" s="2">
        <v>0.42181425485961099</v>
      </c>
      <c r="F147">
        <f t="shared" si="13"/>
        <v>0.44084691816832899</v>
      </c>
      <c r="G147">
        <f t="shared" si="14"/>
        <v>2.3227723423900701</v>
      </c>
      <c r="H147">
        <f t="shared" si="15"/>
        <v>8.4100987318636804</v>
      </c>
      <c r="I147">
        <f t="shared" si="16"/>
        <v>0.39310413268762301</v>
      </c>
      <c r="J147">
        <f t="shared" si="17"/>
        <v>1.8247589596432301</v>
      </c>
      <c r="K147" s="1">
        <f t="shared" si="18"/>
        <v>0.42364902754325617</v>
      </c>
    </row>
    <row r="148" spans="3:11">
      <c r="C148">
        <v>8</v>
      </c>
      <c r="D148" s="2">
        <v>2.5028654311745999</v>
      </c>
      <c r="E148" s="2">
        <v>0.34892008639308802</v>
      </c>
      <c r="F148">
        <f t="shared" si="13"/>
        <v>0.44084691816832899</v>
      </c>
      <c r="G148">
        <f t="shared" si="14"/>
        <v>2.3227723423900701</v>
      </c>
      <c r="H148">
        <f t="shared" si="15"/>
        <v>8.4100987318636804</v>
      </c>
      <c r="I148">
        <f t="shared" si="16"/>
        <v>0.39310413268762301</v>
      </c>
      <c r="J148">
        <f t="shared" si="17"/>
        <v>1.8247589596432301</v>
      </c>
      <c r="K148" s="1">
        <f t="shared" si="18"/>
        <v>0.34911116319156288</v>
      </c>
    </row>
    <row r="149" spans="3:11">
      <c r="C149">
        <v>8</v>
      </c>
      <c r="D149" s="2">
        <v>4.91367298592065</v>
      </c>
      <c r="E149" s="2">
        <v>0.19535637149028001</v>
      </c>
      <c r="F149">
        <f t="shared" si="13"/>
        <v>0.44084691816832899</v>
      </c>
      <c r="G149">
        <f t="shared" si="14"/>
        <v>2.3227723423900701</v>
      </c>
      <c r="H149">
        <f t="shared" si="15"/>
        <v>8.4100987318636804</v>
      </c>
      <c r="I149">
        <f t="shared" si="16"/>
        <v>0.39310413268762301</v>
      </c>
      <c r="J149">
        <f t="shared" si="17"/>
        <v>1.8247589596432301</v>
      </c>
      <c r="K149" s="1">
        <f t="shared" si="18"/>
        <v>0.19261199608829352</v>
      </c>
    </row>
    <row r="150" spans="3:11">
      <c r="C150">
        <v>8</v>
      </c>
      <c r="D150" s="2">
        <v>9.6466161991119801</v>
      </c>
      <c r="E150" s="2">
        <v>0.136069114470842</v>
      </c>
      <c r="F150">
        <f t="shared" si="13"/>
        <v>0.44084691816832899</v>
      </c>
      <c r="G150">
        <f t="shared" si="14"/>
        <v>2.3227723423900701</v>
      </c>
      <c r="H150">
        <f t="shared" si="15"/>
        <v>8.4100987318636804</v>
      </c>
      <c r="I150">
        <f t="shared" si="16"/>
        <v>0.39310413268762301</v>
      </c>
      <c r="J150">
        <f t="shared" si="17"/>
        <v>1.8247589596432301</v>
      </c>
      <c r="K150" s="1">
        <f t="shared" si="18"/>
        <v>0.14300710131274386</v>
      </c>
    </row>
    <row r="151" spans="3:11">
      <c r="C151">
        <v>8</v>
      </c>
      <c r="D151" s="2">
        <v>19.456400615886299</v>
      </c>
      <c r="E151" s="2">
        <v>0.114686825053995</v>
      </c>
      <c r="F151">
        <f t="shared" si="13"/>
        <v>0.44084691816832899</v>
      </c>
      <c r="G151">
        <f t="shared" si="14"/>
        <v>2.3227723423900701</v>
      </c>
      <c r="H151">
        <f t="shared" si="15"/>
        <v>8.4100987318636804</v>
      </c>
      <c r="I151">
        <f t="shared" si="16"/>
        <v>0.39310413268762301</v>
      </c>
      <c r="J151">
        <f t="shared" si="17"/>
        <v>1.8247589596432301</v>
      </c>
      <c r="K151" s="1">
        <f t="shared" si="18"/>
        <v>0.1155334732453414</v>
      </c>
    </row>
    <row r="152" spans="3:11">
      <c r="C152">
        <v>8</v>
      </c>
      <c r="D152" s="2">
        <v>50.028646105752202</v>
      </c>
      <c r="E152" s="2">
        <v>9.8164146868250493E-2</v>
      </c>
      <c r="F152">
        <f t="shared" si="13"/>
        <v>0.44084691816832899</v>
      </c>
      <c r="G152">
        <f t="shared" si="14"/>
        <v>2.3227723423900701</v>
      </c>
      <c r="H152">
        <f t="shared" si="15"/>
        <v>8.4100987318636804</v>
      </c>
      <c r="I152">
        <f t="shared" si="16"/>
        <v>0.39310413268762301</v>
      </c>
      <c r="J152">
        <f t="shared" si="17"/>
        <v>1.8247589596432301</v>
      </c>
      <c r="K152" s="1">
        <f t="shared" si="18"/>
        <v>9.1708698150500645E-2</v>
      </c>
    </row>
    <row r="153" spans="3:11">
      <c r="C153">
        <v>8</v>
      </c>
      <c r="D153" s="2">
        <v>98.2171889188036</v>
      </c>
      <c r="E153" s="2">
        <v>8.2613390928725702E-2</v>
      </c>
      <c r="F153">
        <f t="shared" si="13"/>
        <v>0.44084691816832899</v>
      </c>
      <c r="G153">
        <f t="shared" si="14"/>
        <v>2.3227723423900701</v>
      </c>
      <c r="H153">
        <f t="shared" si="15"/>
        <v>8.4100987318636804</v>
      </c>
      <c r="I153">
        <f t="shared" si="16"/>
        <v>0.39310413268762301</v>
      </c>
      <c r="J153">
        <f t="shared" si="17"/>
        <v>1.8247589596432301</v>
      </c>
      <c r="K153" s="1">
        <f t="shared" si="18"/>
        <v>7.9170687486383118E-2</v>
      </c>
    </row>
    <row r="154" spans="3:11">
      <c r="C154">
        <v>8</v>
      </c>
      <c r="D154" s="2">
        <v>198.09567785503299</v>
      </c>
      <c r="E154" s="2">
        <v>6.4146868250540001E-2</v>
      </c>
      <c r="F154">
        <f t="shared" si="13"/>
        <v>0.44084691816832899</v>
      </c>
      <c r="G154">
        <f t="shared" si="14"/>
        <v>2.3227723423900701</v>
      </c>
      <c r="H154">
        <f t="shared" si="15"/>
        <v>8.4100987318636804</v>
      </c>
      <c r="I154">
        <f t="shared" si="16"/>
        <v>0.39310413268762301</v>
      </c>
      <c r="J154">
        <f t="shared" si="17"/>
        <v>1.8247589596432301</v>
      </c>
      <c r="K154" s="1">
        <f t="shared" si="18"/>
        <v>6.8439384852036142E-2</v>
      </c>
    </row>
    <row r="155" spans="3:11">
      <c r="C155">
        <v>9</v>
      </c>
      <c r="D155" s="2">
        <v>1</v>
      </c>
      <c r="E155" s="2">
        <v>0.15861197703035201</v>
      </c>
      <c r="F155">
        <f t="shared" si="13"/>
        <v>0.16040084401163399</v>
      </c>
      <c r="G155">
        <f t="shared" si="14"/>
        <v>1594.3251657549399</v>
      </c>
      <c r="H155">
        <f t="shared" si="15"/>
        <v>2.2505653406526598</v>
      </c>
      <c r="I155">
        <f t="shared" si="16"/>
        <v>0.43856972708372699</v>
      </c>
      <c r="J155">
        <f t="shared" si="17"/>
        <v>22.973994023967499</v>
      </c>
      <c r="K155" s="1">
        <f t="shared" si="18"/>
        <v>0.15976100961598255</v>
      </c>
    </row>
    <row r="156" spans="3:11">
      <c r="C156">
        <v>9</v>
      </c>
      <c r="D156" s="2">
        <v>9.7851173352677598</v>
      </c>
      <c r="E156" s="2">
        <v>0.157223954060705</v>
      </c>
      <c r="F156">
        <f t="shared" si="13"/>
        <v>0.16040084401163399</v>
      </c>
      <c r="G156">
        <f t="shared" si="14"/>
        <v>1594.3251657549399</v>
      </c>
      <c r="H156">
        <f t="shared" si="15"/>
        <v>2.2505653406526598</v>
      </c>
      <c r="I156">
        <f t="shared" si="16"/>
        <v>0.43856972708372699</v>
      </c>
      <c r="J156">
        <f t="shared" si="17"/>
        <v>22.973994023967499</v>
      </c>
      <c r="K156" s="1">
        <f t="shared" si="18"/>
        <v>0.15507221868781657</v>
      </c>
    </row>
    <row r="157" spans="3:11">
      <c r="C157">
        <v>9</v>
      </c>
      <c r="D157" s="2">
        <v>29.627711919708599</v>
      </c>
      <c r="E157" s="2">
        <v>0.148013125512715</v>
      </c>
      <c r="F157">
        <f t="shared" si="13"/>
        <v>0.16040084401163399</v>
      </c>
      <c r="G157">
        <f t="shared" si="14"/>
        <v>1594.3251657549399</v>
      </c>
      <c r="H157">
        <f t="shared" si="15"/>
        <v>2.2505653406526598</v>
      </c>
      <c r="I157">
        <f t="shared" si="16"/>
        <v>0.43856972708372699</v>
      </c>
      <c r="J157">
        <f t="shared" si="17"/>
        <v>22.973994023967499</v>
      </c>
      <c r="K157" s="1">
        <f t="shared" si="18"/>
        <v>0.14795780746303347</v>
      </c>
    </row>
    <row r="158" spans="3:11">
      <c r="C158">
        <v>9</v>
      </c>
      <c r="D158" s="2">
        <v>60.676268982201499</v>
      </c>
      <c r="E158" s="2">
        <v>0.14025266611977</v>
      </c>
      <c r="F158">
        <f t="shared" si="13"/>
        <v>0.16040084401163399</v>
      </c>
      <c r="G158">
        <f t="shared" si="14"/>
        <v>1594.3251657549399</v>
      </c>
      <c r="H158">
        <f t="shared" si="15"/>
        <v>2.2505653406526598</v>
      </c>
      <c r="I158">
        <f t="shared" si="16"/>
        <v>0.43856972708372699</v>
      </c>
      <c r="J158">
        <f t="shared" si="17"/>
        <v>22.973994023967499</v>
      </c>
      <c r="K158" s="1">
        <f t="shared" si="18"/>
        <v>0.14097992209459845</v>
      </c>
    </row>
    <row r="159" spans="3:11">
      <c r="C159">
        <v>9</v>
      </c>
      <c r="D159" s="2">
        <v>87.780131359724805</v>
      </c>
      <c r="E159" s="2">
        <v>0.136022969647251</v>
      </c>
      <c r="F159">
        <f t="shared" si="13"/>
        <v>0.16040084401163399</v>
      </c>
      <c r="G159">
        <f t="shared" si="14"/>
        <v>1594.3251657549399</v>
      </c>
      <c r="H159">
        <f t="shared" si="15"/>
        <v>2.2505653406526598</v>
      </c>
      <c r="I159">
        <f t="shared" si="16"/>
        <v>0.43856972708372699</v>
      </c>
      <c r="J159">
        <f t="shared" si="17"/>
        <v>22.973994023967499</v>
      </c>
      <c r="K159" s="1">
        <f t="shared" si="18"/>
        <v>0.13674727578901846</v>
      </c>
    </row>
    <row r="160" spans="3:11">
      <c r="C160">
        <v>9</v>
      </c>
      <c r="D160" s="2">
        <v>147.84659290713</v>
      </c>
      <c r="E160" s="2">
        <v>0.13003117309269899</v>
      </c>
      <c r="F160">
        <f t="shared" si="13"/>
        <v>0.16040084401163399</v>
      </c>
      <c r="G160">
        <f t="shared" si="14"/>
        <v>1594.3251657549399</v>
      </c>
      <c r="H160">
        <f t="shared" si="15"/>
        <v>2.2505653406526598</v>
      </c>
      <c r="I160">
        <f t="shared" si="16"/>
        <v>0.43856972708372699</v>
      </c>
      <c r="J160">
        <f t="shared" si="17"/>
        <v>22.973994023967499</v>
      </c>
      <c r="K160" s="1">
        <f t="shared" si="18"/>
        <v>0.13017325772044341</v>
      </c>
    </row>
    <row r="161" spans="3:11">
      <c r="C161">
        <v>9</v>
      </c>
      <c r="D161" s="2">
        <v>223.386335444986</v>
      </c>
      <c r="E161" s="2">
        <v>0.12405578342904</v>
      </c>
      <c r="F161">
        <f t="shared" si="13"/>
        <v>0.16040084401163399</v>
      </c>
      <c r="G161">
        <f t="shared" si="14"/>
        <v>1594.3251657549399</v>
      </c>
      <c r="H161">
        <f t="shared" si="15"/>
        <v>2.2505653406526598</v>
      </c>
      <c r="I161">
        <f t="shared" si="16"/>
        <v>0.43856972708372699</v>
      </c>
      <c r="J161">
        <f t="shared" si="17"/>
        <v>22.973994023967499</v>
      </c>
      <c r="K161" s="1">
        <f t="shared" si="18"/>
        <v>0.12453341520428138</v>
      </c>
    </row>
    <row r="162" spans="3:11">
      <c r="C162">
        <v>9</v>
      </c>
      <c r="D162" s="2">
        <v>289.91063750986098</v>
      </c>
      <c r="E162" s="2">
        <v>0.11845118949958899</v>
      </c>
      <c r="F162">
        <f t="shared" si="13"/>
        <v>0.16040084401163399</v>
      </c>
      <c r="G162">
        <f t="shared" si="14"/>
        <v>1594.3251657549399</v>
      </c>
      <c r="H162">
        <f t="shared" si="15"/>
        <v>2.2505653406526598</v>
      </c>
      <c r="I162">
        <f t="shared" si="16"/>
        <v>0.43856972708372699</v>
      </c>
      <c r="J162">
        <f t="shared" si="17"/>
        <v>22.973994023967499</v>
      </c>
      <c r="K162" s="1">
        <f t="shared" si="18"/>
        <v>0.12076623375613466</v>
      </c>
    </row>
    <row r="163" spans="3:11">
      <c r="C163">
        <v>9</v>
      </c>
      <c r="D163" s="2">
        <v>544.313438376352</v>
      </c>
      <c r="E163" s="2">
        <v>0.110008203445447</v>
      </c>
      <c r="F163">
        <f t="shared" si="13"/>
        <v>0.16040084401163399</v>
      </c>
      <c r="G163">
        <f t="shared" si="14"/>
        <v>1594.3251657549399</v>
      </c>
      <c r="H163">
        <f t="shared" si="15"/>
        <v>2.2505653406526598</v>
      </c>
      <c r="I163">
        <f t="shared" si="16"/>
        <v>0.43856972708372699</v>
      </c>
      <c r="J163">
        <f t="shared" si="17"/>
        <v>22.973994023967499</v>
      </c>
      <c r="K163" s="1">
        <f t="shared" si="18"/>
        <v>0.11069738707963071</v>
      </c>
    </row>
    <row r="164" spans="3:11">
      <c r="C164">
        <v>9</v>
      </c>
      <c r="D164" s="2">
        <v>620.08729076258101</v>
      </c>
      <c r="E164" s="2">
        <v>0.114510254306808</v>
      </c>
      <c r="F164">
        <f t="shared" si="13"/>
        <v>0.16040084401163399</v>
      </c>
      <c r="G164">
        <f t="shared" si="14"/>
        <v>1594.3251657549399</v>
      </c>
      <c r="H164">
        <f t="shared" si="15"/>
        <v>2.2505653406526598</v>
      </c>
      <c r="I164">
        <f t="shared" si="16"/>
        <v>0.43856972708372699</v>
      </c>
      <c r="J164">
        <f t="shared" si="17"/>
        <v>22.973994023967499</v>
      </c>
      <c r="K164" s="1">
        <f t="shared" si="18"/>
        <v>0.10834702833421106</v>
      </c>
    </row>
    <row r="165" spans="3:11">
      <c r="C165">
        <v>9</v>
      </c>
      <c r="D165" s="2">
        <v>978.51173352677699</v>
      </c>
      <c r="E165" s="2">
        <v>0.100528301886792</v>
      </c>
      <c r="F165">
        <f t="shared" si="13"/>
        <v>0.16040084401163399</v>
      </c>
      <c r="G165">
        <f t="shared" si="14"/>
        <v>1594.3251657549399</v>
      </c>
      <c r="H165">
        <f t="shared" si="15"/>
        <v>2.2505653406526598</v>
      </c>
      <c r="I165">
        <f t="shared" si="16"/>
        <v>0.43856972708372699</v>
      </c>
      <c r="J165">
        <f t="shared" si="17"/>
        <v>22.973994023967499</v>
      </c>
      <c r="K165" s="1">
        <f t="shared" si="18"/>
        <v>9.8852101851866991E-2</v>
      </c>
    </row>
    <row r="166" spans="3:11">
      <c r="C166">
        <v>9</v>
      </c>
      <c r="D166" s="2">
        <v>1114.73031353395</v>
      </c>
      <c r="E166" s="2">
        <v>9.7030352748154206E-2</v>
      </c>
      <c r="F166">
        <f t="shared" si="13"/>
        <v>0.16040084401163399</v>
      </c>
      <c r="G166">
        <f t="shared" si="14"/>
        <v>1594.3251657549399</v>
      </c>
      <c r="H166">
        <f t="shared" si="15"/>
        <v>2.2505653406526598</v>
      </c>
      <c r="I166">
        <f t="shared" si="16"/>
        <v>0.43856972708372699</v>
      </c>
      <c r="J166">
        <f t="shared" si="17"/>
        <v>22.973994023967499</v>
      </c>
      <c r="K166" s="1">
        <f t="shared" si="18"/>
        <v>9.5664432699400545E-2</v>
      </c>
    </row>
    <row r="167" spans="3:11">
      <c r="C167">
        <v>9</v>
      </c>
      <c r="D167" s="2">
        <v>1090.7766915109501</v>
      </c>
      <c r="E167" s="2">
        <v>9.1468416735028701E-2</v>
      </c>
      <c r="F167">
        <f t="shared" si="13"/>
        <v>0.16040084401163399</v>
      </c>
      <c r="G167">
        <f t="shared" si="14"/>
        <v>1594.3251657549399</v>
      </c>
      <c r="H167">
        <f t="shared" si="15"/>
        <v>2.2505653406526598</v>
      </c>
      <c r="I167">
        <f t="shared" si="16"/>
        <v>0.43856972708372699</v>
      </c>
      <c r="J167">
        <f t="shared" si="17"/>
        <v>22.973994023967499</v>
      </c>
      <c r="K167" s="1">
        <f t="shared" si="18"/>
        <v>9.6212696685090179E-2</v>
      </c>
    </row>
    <row r="168" spans="3:11">
      <c r="C168">
        <v>9</v>
      </c>
      <c r="D168" s="2">
        <v>1415.60926449199</v>
      </c>
      <c r="E168" s="2">
        <v>8.8646431501230499E-2</v>
      </c>
      <c r="F168">
        <f t="shared" si="13"/>
        <v>0.16040084401163399</v>
      </c>
      <c r="G168">
        <f t="shared" si="14"/>
        <v>1594.3251657549399</v>
      </c>
      <c r="H168">
        <f t="shared" si="15"/>
        <v>2.2505653406526598</v>
      </c>
      <c r="I168">
        <f t="shared" si="16"/>
        <v>0.43856972708372699</v>
      </c>
      <c r="J168">
        <f t="shared" si="17"/>
        <v>22.973994023967499</v>
      </c>
      <c r="K168" s="1">
        <f t="shared" si="18"/>
        <v>8.9173476528010734E-2</v>
      </c>
    </row>
    <row r="169" spans="3:11">
      <c r="C169">
        <v>9</v>
      </c>
      <c r="D169" s="2">
        <v>1960.88818693284</v>
      </c>
      <c r="E169" s="2">
        <v>7.8858080393765295E-2</v>
      </c>
      <c r="F169">
        <f t="shared" si="13"/>
        <v>0.16040084401163399</v>
      </c>
      <c r="G169">
        <f t="shared" si="14"/>
        <v>1594.3251657549399</v>
      </c>
      <c r="H169">
        <f t="shared" si="15"/>
        <v>2.2505653406526598</v>
      </c>
      <c r="I169">
        <f t="shared" si="16"/>
        <v>0.43856972708372699</v>
      </c>
      <c r="J169">
        <f t="shared" si="17"/>
        <v>22.973994023967499</v>
      </c>
      <c r="K169" s="1">
        <f t="shared" si="18"/>
        <v>7.9126412616918121E-2</v>
      </c>
    </row>
    <row r="170" spans="3:11">
      <c r="C170">
        <v>9</v>
      </c>
      <c r="D170" s="2">
        <v>2138.8911289655198</v>
      </c>
      <c r="E170" s="2">
        <v>7.5366694011484797E-2</v>
      </c>
      <c r="F170">
        <f t="shared" si="13"/>
        <v>0.16040084401163399</v>
      </c>
      <c r="G170">
        <f t="shared" si="14"/>
        <v>1594.3251657549399</v>
      </c>
      <c r="H170">
        <f t="shared" si="15"/>
        <v>2.2505653406526598</v>
      </c>
      <c r="I170">
        <f t="shared" si="16"/>
        <v>0.43856972708372699</v>
      </c>
      <c r="J170">
        <f t="shared" si="17"/>
        <v>22.973994023967499</v>
      </c>
      <c r="K170" s="1">
        <f t="shared" si="18"/>
        <v>7.6300673672114336E-2</v>
      </c>
    </row>
    <row r="171" spans="3:11">
      <c r="C171">
        <v>9</v>
      </c>
      <c r="D171" s="2">
        <v>3027.8340979033301</v>
      </c>
      <c r="E171" s="2">
        <v>7.0792452830188701E-2</v>
      </c>
      <c r="F171">
        <f t="shared" si="13"/>
        <v>0.16040084401163399</v>
      </c>
      <c r="G171">
        <f t="shared" si="14"/>
        <v>1594.3251657549399</v>
      </c>
      <c r="H171">
        <f t="shared" si="15"/>
        <v>2.2505653406526598</v>
      </c>
      <c r="I171">
        <f t="shared" si="16"/>
        <v>0.43856972708372699</v>
      </c>
      <c r="J171">
        <f t="shared" si="17"/>
        <v>22.973994023967499</v>
      </c>
      <c r="K171" s="1">
        <f t="shared" si="18"/>
        <v>6.505684173706372E-2</v>
      </c>
    </row>
    <row r="172" spans="3:11">
      <c r="C172">
        <v>9</v>
      </c>
      <c r="D172" s="2">
        <v>3162.27766016838</v>
      </c>
      <c r="E172" s="2">
        <v>6.0351107465135299E-2</v>
      </c>
      <c r="F172">
        <f t="shared" si="13"/>
        <v>0.16040084401163399</v>
      </c>
      <c r="G172">
        <f t="shared" si="14"/>
        <v>1594.3251657549399</v>
      </c>
      <c r="H172">
        <f t="shared" si="15"/>
        <v>2.2505653406526598</v>
      </c>
      <c r="I172">
        <f t="shared" si="16"/>
        <v>0.43856972708372699</v>
      </c>
      <c r="J172">
        <f t="shared" si="17"/>
        <v>22.973994023967499</v>
      </c>
      <c r="K172" s="1">
        <f t="shared" si="18"/>
        <v>6.3705762308145633E-2</v>
      </c>
    </row>
    <row r="173" spans="3:11">
      <c r="C173">
        <v>9</v>
      </c>
      <c r="D173" s="2">
        <v>5326.1708616756496</v>
      </c>
      <c r="E173" s="2">
        <v>4.6011484823625902E-2</v>
      </c>
      <c r="F173">
        <f t="shared" si="13"/>
        <v>0.16040084401163399</v>
      </c>
      <c r="G173">
        <f t="shared" si="14"/>
        <v>1594.3251657549399</v>
      </c>
      <c r="H173">
        <f t="shared" si="15"/>
        <v>2.2505653406526598</v>
      </c>
      <c r="I173">
        <f t="shared" si="16"/>
        <v>0.43856972708372699</v>
      </c>
      <c r="J173">
        <f t="shared" si="17"/>
        <v>22.973994023967499</v>
      </c>
      <c r="K173" s="1">
        <f t="shared" si="18"/>
        <v>4.9394049386435906E-2</v>
      </c>
    </row>
    <row r="174" spans="3:11">
      <c r="C174">
        <v>9</v>
      </c>
      <c r="D174" s="2">
        <v>7219.2248080511099</v>
      </c>
      <c r="E174" s="2">
        <v>4.4226415094339597E-2</v>
      </c>
      <c r="F174">
        <f t="shared" si="13"/>
        <v>0.16040084401163399</v>
      </c>
      <c r="G174">
        <f t="shared" si="14"/>
        <v>1594.3251657549399</v>
      </c>
      <c r="H174">
        <f t="shared" si="15"/>
        <v>2.2505653406526598</v>
      </c>
      <c r="I174">
        <f t="shared" si="16"/>
        <v>0.43856972708372699</v>
      </c>
      <c r="J174">
        <f t="shared" si="17"/>
        <v>22.973994023967499</v>
      </c>
      <c r="K174" s="1">
        <f t="shared" si="18"/>
        <v>4.2795735879077042E-2</v>
      </c>
    </row>
    <row r="175" spans="3:11">
      <c r="C175">
        <v>9</v>
      </c>
      <c r="D175" s="2">
        <v>12977.9933464757</v>
      </c>
      <c r="E175" s="2">
        <v>3.5094339622641399E-2</v>
      </c>
      <c r="F175">
        <f t="shared" si="13"/>
        <v>0.16040084401163399</v>
      </c>
      <c r="G175">
        <f t="shared" si="14"/>
        <v>1594.3251657549399</v>
      </c>
      <c r="H175">
        <f t="shared" si="15"/>
        <v>2.2505653406526598</v>
      </c>
      <c r="I175">
        <f t="shared" si="16"/>
        <v>0.43856972708372699</v>
      </c>
      <c r="J175">
        <f t="shared" si="17"/>
        <v>22.973994023967499</v>
      </c>
      <c r="K175" s="1">
        <f t="shared" si="18"/>
        <v>3.2950200993855761E-2</v>
      </c>
    </row>
    <row r="176" spans="3:11">
      <c r="C176">
        <v>9</v>
      </c>
      <c r="D176" s="2">
        <v>14156.0926449199</v>
      </c>
      <c r="E176" s="2">
        <v>3.2646431501230498E-2</v>
      </c>
      <c r="F176">
        <f t="shared" si="13"/>
        <v>0.16040084401163399</v>
      </c>
      <c r="G176">
        <f t="shared" si="14"/>
        <v>1594.3251657549399</v>
      </c>
      <c r="H176">
        <f t="shared" si="15"/>
        <v>2.2505653406526598</v>
      </c>
      <c r="I176">
        <f t="shared" si="16"/>
        <v>0.43856972708372699</v>
      </c>
      <c r="J176">
        <f t="shared" si="17"/>
        <v>22.973994023967499</v>
      </c>
      <c r="K176" s="1">
        <f t="shared" si="18"/>
        <v>3.1736778095219902E-2</v>
      </c>
    </row>
    <row r="177" spans="3:11">
      <c r="C177">
        <v>9</v>
      </c>
      <c r="D177" s="2">
        <v>54431.343837635199</v>
      </c>
      <c r="E177" s="2">
        <v>1.7138638228055701E-2</v>
      </c>
      <c r="F177">
        <f t="shared" si="13"/>
        <v>0.16040084401163399</v>
      </c>
      <c r="G177">
        <f t="shared" si="14"/>
        <v>1594.3251657549399</v>
      </c>
      <c r="H177">
        <f t="shared" si="15"/>
        <v>2.2505653406526598</v>
      </c>
      <c r="I177">
        <f t="shared" si="16"/>
        <v>0.43856972708372699</v>
      </c>
      <c r="J177">
        <f t="shared" si="17"/>
        <v>22.973994023967499</v>
      </c>
      <c r="K177" s="1">
        <f t="shared" si="18"/>
        <v>1.7609683499041934E-2</v>
      </c>
    </row>
    <row r="178" spans="3:11">
      <c r="C178">
        <v>9</v>
      </c>
      <c r="D178" s="2">
        <v>144669.625921584</v>
      </c>
      <c r="E178" s="2">
        <v>9.33880229696471E-3</v>
      </c>
      <c r="F178">
        <f t="shared" si="13"/>
        <v>0.16040084401163399</v>
      </c>
      <c r="G178">
        <f t="shared" si="14"/>
        <v>1594.3251657549399</v>
      </c>
      <c r="H178">
        <f t="shared" si="15"/>
        <v>2.2505653406526598</v>
      </c>
      <c r="I178">
        <f t="shared" si="16"/>
        <v>0.43856972708372699</v>
      </c>
      <c r="J178">
        <f t="shared" si="17"/>
        <v>22.973994023967499</v>
      </c>
      <c r="K178" s="1">
        <f t="shared" si="18"/>
        <v>1.0508313840463442E-2</v>
      </c>
    </row>
    <row r="179" spans="3:11">
      <c r="C179">
        <v>9</v>
      </c>
      <c r="D179" s="2">
        <v>277585.14840550302</v>
      </c>
      <c r="E179" s="2">
        <v>2.9794913863822299E-3</v>
      </c>
      <c r="F179">
        <f t="shared" si="13"/>
        <v>0.16040084401163399</v>
      </c>
      <c r="G179">
        <f t="shared" si="14"/>
        <v>1594.3251657549399</v>
      </c>
      <c r="H179">
        <f t="shared" si="15"/>
        <v>2.2505653406526598</v>
      </c>
      <c r="I179">
        <f t="shared" si="16"/>
        <v>0.43856972708372699</v>
      </c>
      <c r="J179">
        <f t="shared" si="17"/>
        <v>22.973994023967499</v>
      </c>
      <c r="K179" s="1">
        <f t="shared" si="18"/>
        <v>6.565833357671292E-3</v>
      </c>
    </row>
    <row r="180" spans="3:11">
      <c r="C180">
        <v>10</v>
      </c>
      <c r="D180">
        <v>1.1066331557068201</v>
      </c>
      <c r="E180">
        <v>0.41485616708262202</v>
      </c>
      <c r="F180">
        <f t="shared" si="13"/>
        <v>0.42496194936807202</v>
      </c>
      <c r="G180">
        <f t="shared" si="14"/>
        <v>36178.395416017403</v>
      </c>
      <c r="H180">
        <f t="shared" si="15"/>
        <v>0.51683334885211796</v>
      </c>
      <c r="I180">
        <f t="shared" si="16"/>
        <v>3.60566479672777</v>
      </c>
      <c r="J180">
        <f t="shared" si="17"/>
        <v>69329.045272328396</v>
      </c>
      <c r="K180" s="1">
        <f t="shared" si="18"/>
        <v>0.42235483393991186</v>
      </c>
    </row>
    <row r="181" spans="3:11">
      <c r="C181">
        <v>10</v>
      </c>
      <c r="D181">
        <v>11.079727900206301</v>
      </c>
      <c r="E181">
        <v>0.41979508735058402</v>
      </c>
      <c r="F181">
        <f t="shared" si="13"/>
        <v>0.42496194936807202</v>
      </c>
      <c r="G181">
        <f t="shared" si="14"/>
        <v>36178.395416017403</v>
      </c>
      <c r="H181">
        <f t="shared" si="15"/>
        <v>0.51683334885211796</v>
      </c>
      <c r="I181">
        <f t="shared" si="16"/>
        <v>3.60566479672777</v>
      </c>
      <c r="J181">
        <f t="shared" si="17"/>
        <v>69329.045272328396</v>
      </c>
      <c r="K181" s="1">
        <f t="shared" si="18"/>
        <v>0.41646277309985719</v>
      </c>
    </row>
    <row r="182" spans="3:11">
      <c r="C182">
        <v>10</v>
      </c>
      <c r="D182">
        <v>54.381666904870698</v>
      </c>
      <c r="E182">
        <v>0.414475239721529</v>
      </c>
      <c r="F182">
        <f t="shared" si="13"/>
        <v>0.42496194936807202</v>
      </c>
      <c r="G182">
        <f t="shared" si="14"/>
        <v>36178.395416017403</v>
      </c>
      <c r="H182">
        <f t="shared" si="15"/>
        <v>0.51683334885211796</v>
      </c>
      <c r="I182">
        <f t="shared" si="16"/>
        <v>3.60566479672777</v>
      </c>
      <c r="J182">
        <f t="shared" si="17"/>
        <v>69329.045272328396</v>
      </c>
      <c r="K182" s="1">
        <f t="shared" si="18"/>
        <v>0.40593650331036857</v>
      </c>
    </row>
    <row r="183" spans="3:11">
      <c r="C183">
        <v>10</v>
      </c>
      <c r="D183">
        <v>110.229052032795</v>
      </c>
      <c r="E183">
        <v>0.39880467621174298</v>
      </c>
      <c r="F183">
        <f t="shared" si="13"/>
        <v>0.42496194936807202</v>
      </c>
      <c r="G183">
        <f t="shared" si="14"/>
        <v>36178.395416017403</v>
      </c>
      <c r="H183">
        <f t="shared" si="15"/>
        <v>0.51683334885211796</v>
      </c>
      <c r="I183">
        <f t="shared" si="16"/>
        <v>3.60566479672777</v>
      </c>
      <c r="J183">
        <f t="shared" si="17"/>
        <v>69329.045272328396</v>
      </c>
      <c r="K183" s="1">
        <f t="shared" si="18"/>
        <v>0.39790070788515713</v>
      </c>
    </row>
    <row r="184" spans="3:11">
      <c r="C184">
        <v>10</v>
      </c>
      <c r="D184">
        <v>218.15372993942401</v>
      </c>
      <c r="E184">
        <v>0.38559043740969401</v>
      </c>
      <c r="F184">
        <f t="shared" si="13"/>
        <v>0.42496194936807202</v>
      </c>
      <c r="G184">
        <f t="shared" si="14"/>
        <v>36178.395416017403</v>
      </c>
      <c r="H184">
        <f t="shared" si="15"/>
        <v>0.51683334885211796</v>
      </c>
      <c r="I184">
        <f t="shared" si="16"/>
        <v>3.60566479672777</v>
      </c>
      <c r="J184">
        <f t="shared" si="17"/>
        <v>69329.045272328396</v>
      </c>
      <c r="K184" s="1">
        <f t="shared" si="18"/>
        <v>0.38712340547536883</v>
      </c>
    </row>
    <row r="185" spans="3:11">
      <c r="C185">
        <v>10</v>
      </c>
      <c r="D185">
        <v>431.35531180024401</v>
      </c>
      <c r="E185">
        <v>0.36867200840667302</v>
      </c>
      <c r="F185">
        <f t="shared" si="13"/>
        <v>0.42496194936807202</v>
      </c>
      <c r="G185">
        <f t="shared" si="14"/>
        <v>36178.395416017403</v>
      </c>
      <c r="H185">
        <f t="shared" si="15"/>
        <v>0.51683334885211796</v>
      </c>
      <c r="I185">
        <f t="shared" si="16"/>
        <v>3.60566479672777</v>
      </c>
      <c r="J185">
        <f t="shared" si="17"/>
        <v>69329.045272328396</v>
      </c>
      <c r="K185" s="1">
        <f t="shared" si="18"/>
        <v>0.37244958061297501</v>
      </c>
    </row>
    <row r="186" spans="3:11">
      <c r="C186">
        <v>10</v>
      </c>
      <c r="D186">
        <v>852.91874253055801</v>
      </c>
      <c r="E186">
        <v>0.35175357940365098</v>
      </c>
      <c r="F186">
        <f t="shared" si="13"/>
        <v>0.42496194936807202</v>
      </c>
      <c r="G186">
        <f t="shared" si="14"/>
        <v>36178.395416017403</v>
      </c>
      <c r="H186">
        <f t="shared" si="15"/>
        <v>0.51683334885211796</v>
      </c>
      <c r="I186">
        <f t="shared" si="16"/>
        <v>3.60566479672777</v>
      </c>
      <c r="J186">
        <f t="shared" si="17"/>
        <v>69329.045272328396</v>
      </c>
      <c r="K186" s="1">
        <f t="shared" si="18"/>
        <v>0.35278434759549709</v>
      </c>
    </row>
    <row r="187" spans="3:11">
      <c r="C187">
        <v>10</v>
      </c>
      <c r="D187">
        <v>1288.8614265794999</v>
      </c>
      <c r="E187">
        <v>0.33716012084592101</v>
      </c>
      <c r="F187">
        <f t="shared" si="13"/>
        <v>0.42496194936807202</v>
      </c>
      <c r="G187">
        <f t="shared" si="14"/>
        <v>36178.395416017403</v>
      </c>
      <c r="H187">
        <f t="shared" si="15"/>
        <v>0.51683334885211796</v>
      </c>
      <c r="I187">
        <f t="shared" si="16"/>
        <v>3.60566479672777</v>
      </c>
      <c r="J187">
        <f t="shared" si="17"/>
        <v>69329.045272328396</v>
      </c>
      <c r="K187" s="1">
        <f t="shared" si="18"/>
        <v>0.33797991988594062</v>
      </c>
    </row>
    <row r="188" spans="3:11">
      <c r="C188">
        <v>10</v>
      </c>
      <c r="D188">
        <v>1491.59299447022</v>
      </c>
      <c r="E188">
        <v>0.33353474320241699</v>
      </c>
      <c r="F188">
        <f t="shared" si="13"/>
        <v>0.42496194936807202</v>
      </c>
      <c r="G188">
        <f t="shared" si="14"/>
        <v>36178.395416017403</v>
      </c>
      <c r="H188">
        <f t="shared" si="15"/>
        <v>0.51683334885211796</v>
      </c>
      <c r="I188">
        <f t="shared" si="16"/>
        <v>3.60566479672777</v>
      </c>
      <c r="J188">
        <f t="shared" si="17"/>
        <v>69329.045272328396</v>
      </c>
      <c r="K188" s="1">
        <f t="shared" si="18"/>
        <v>0.33216415317182374</v>
      </c>
    </row>
    <row r="189" spans="3:11">
      <c r="C189">
        <v>10</v>
      </c>
      <c r="D189">
        <v>5632.3496809783001</v>
      </c>
      <c r="E189">
        <v>0.25770392749244703</v>
      </c>
      <c r="F189">
        <f t="shared" si="13"/>
        <v>0.42496194936807202</v>
      </c>
      <c r="G189">
        <f t="shared" si="14"/>
        <v>36178.395416017403</v>
      </c>
      <c r="H189">
        <f t="shared" si="15"/>
        <v>0.51683334885211796</v>
      </c>
      <c r="I189">
        <f t="shared" si="16"/>
        <v>3.60566479672777</v>
      </c>
      <c r="J189">
        <f t="shared" si="17"/>
        <v>69329.045272328396</v>
      </c>
      <c r="K189" s="1">
        <f t="shared" si="18"/>
        <v>0.26432578382287802</v>
      </c>
    </row>
    <row r="190" spans="3:11">
      <c r="C190">
        <v>10</v>
      </c>
      <c r="D190">
        <v>20778.5198057007</v>
      </c>
      <c r="E190">
        <v>0.18679889662419499</v>
      </c>
      <c r="F190">
        <f t="shared" si="13"/>
        <v>0.42496194936807202</v>
      </c>
      <c r="G190">
        <f t="shared" si="14"/>
        <v>36178.395416017403</v>
      </c>
      <c r="H190">
        <f t="shared" si="15"/>
        <v>0.51683334885211796</v>
      </c>
      <c r="I190">
        <f t="shared" si="16"/>
        <v>3.60566479672777</v>
      </c>
      <c r="J190">
        <f t="shared" si="17"/>
        <v>69329.045272328396</v>
      </c>
      <c r="K190" s="1">
        <f t="shared" si="18"/>
        <v>0.17492546599126282</v>
      </c>
    </row>
    <row r="191" spans="3:11">
      <c r="C191">
        <v>10</v>
      </c>
      <c r="D191">
        <v>27653.135685900099</v>
      </c>
      <c r="E191">
        <v>0.15361880993038199</v>
      </c>
      <c r="F191">
        <f t="shared" si="13"/>
        <v>0.42496194936807202</v>
      </c>
      <c r="G191">
        <f t="shared" si="14"/>
        <v>36178.395416017403</v>
      </c>
      <c r="H191">
        <f t="shared" si="15"/>
        <v>0.51683334885211796</v>
      </c>
      <c r="I191">
        <f t="shared" si="16"/>
        <v>3.60566479672777</v>
      </c>
      <c r="J191">
        <f t="shared" si="17"/>
        <v>69329.045272328396</v>
      </c>
      <c r="K191" s="1">
        <f t="shared" si="18"/>
        <v>0.15405575094653304</v>
      </c>
    </row>
    <row r="192" spans="3:11">
      <c r="C192">
        <v>10</v>
      </c>
      <c r="D192">
        <v>44811.118839451097</v>
      </c>
      <c r="E192">
        <v>0.124247996847497</v>
      </c>
      <c r="F192">
        <f t="shared" si="13"/>
        <v>0.42496194936807202</v>
      </c>
      <c r="G192">
        <f t="shared" si="14"/>
        <v>36178.395416017403</v>
      </c>
      <c r="H192">
        <f t="shared" si="15"/>
        <v>0.51683334885211796</v>
      </c>
      <c r="I192">
        <f t="shared" si="16"/>
        <v>3.60566479672777</v>
      </c>
      <c r="J192">
        <f t="shared" si="17"/>
        <v>69329.045272328396</v>
      </c>
      <c r="K192" s="1">
        <f t="shared" si="18"/>
        <v>0.11960525679191129</v>
      </c>
    </row>
    <row r="193" spans="3:11">
      <c r="C193">
        <v>10</v>
      </c>
      <c r="D193">
        <v>65657.784009872194</v>
      </c>
      <c r="E193">
        <v>8.3712071456718995E-2</v>
      </c>
      <c r="F193">
        <f t="shared" si="13"/>
        <v>0.42496194936807202</v>
      </c>
      <c r="G193">
        <f t="shared" si="14"/>
        <v>36178.395416017403</v>
      </c>
      <c r="H193">
        <f t="shared" si="15"/>
        <v>0.51683334885211796</v>
      </c>
      <c r="I193">
        <f t="shared" si="16"/>
        <v>3.60566479672777</v>
      </c>
      <c r="J193">
        <f t="shared" si="17"/>
        <v>69329.045272328396</v>
      </c>
      <c r="K193" s="1">
        <f t="shared" si="18"/>
        <v>9.4125620413598191E-2</v>
      </c>
    </row>
    <row r="194" spans="3:11">
      <c r="C194">
        <v>11</v>
      </c>
      <c r="D194">
        <v>6.9829140618553103</v>
      </c>
      <c r="E194">
        <v>0.45714285714285702</v>
      </c>
      <c r="F194">
        <f t="shared" si="13"/>
        <v>0.44992631763993901</v>
      </c>
      <c r="G194">
        <f t="shared" si="14"/>
        <v>862.17767138949102</v>
      </c>
      <c r="H194">
        <f t="shared" si="15"/>
        <v>1.5969660574354101</v>
      </c>
      <c r="I194">
        <f t="shared" si="16"/>
        <v>0.92579966597521501</v>
      </c>
      <c r="J194">
        <f t="shared" si="17"/>
        <v>130524.649811991</v>
      </c>
      <c r="K194" s="1">
        <f t="shared" si="18"/>
        <v>0.44984516870714963</v>
      </c>
    </row>
    <row r="195" spans="3:11">
      <c r="C195">
        <v>11</v>
      </c>
      <c r="D195">
        <v>13.728234180517401</v>
      </c>
      <c r="E195">
        <v>0.45454545454545398</v>
      </c>
      <c r="F195">
        <f t="shared" si="13"/>
        <v>0.44992631763993901</v>
      </c>
      <c r="G195">
        <f t="shared" si="14"/>
        <v>862.17767138949102</v>
      </c>
      <c r="H195">
        <f t="shared" si="15"/>
        <v>1.5969660574354101</v>
      </c>
      <c r="I195">
        <f t="shared" si="16"/>
        <v>0.92579966597521501</v>
      </c>
      <c r="J195">
        <f t="shared" si="17"/>
        <v>130524.649811991</v>
      </c>
      <c r="K195" s="1">
        <f t="shared" si="18"/>
        <v>0.4496984725400075</v>
      </c>
    </row>
    <row r="196" spans="3:11">
      <c r="C196">
        <v>11</v>
      </c>
      <c r="D196">
        <v>27.565569697944198</v>
      </c>
      <c r="E196">
        <v>0.44675324675324601</v>
      </c>
      <c r="F196">
        <f t="shared" ref="F196:F259" si="19">VLOOKUP(C196,$U$3:$Z$17,3,FALSE)</f>
        <v>0.44992631763993901</v>
      </c>
      <c r="G196">
        <f t="shared" ref="G196:G259" si="20">VLOOKUP(C196,$U$3:$Z$17,4,FALSE)</f>
        <v>862.17767138949102</v>
      </c>
      <c r="H196">
        <f t="shared" ref="H196:H259" si="21">VLOOKUP(C196,$U$3:$Z$17,5,FALSE)</f>
        <v>1.5969660574354101</v>
      </c>
      <c r="I196">
        <f t="shared" ref="I196:I259" si="22">VLOOKUP(C196,$U$3:$Z$17,6,FALSE)</f>
        <v>0.92579966597521501</v>
      </c>
      <c r="J196">
        <f t="shared" ref="J196:J259" si="23">VLOOKUP(C196,$U$3:$AA$17,7,FALSE)</f>
        <v>130524.649811991</v>
      </c>
      <c r="K196" s="1">
        <f t="shared" ref="K196:K259" si="24">(1-LN(1+D196/J196)/LN(1+10^6/J196))*F196/((LN(EXP(1)+(D196/G196)^H196))^I196)</f>
        <v>0.44925636602975294</v>
      </c>
    </row>
    <row r="197" spans="3:11">
      <c r="C197">
        <v>11</v>
      </c>
      <c r="D197">
        <v>55.350209122349398</v>
      </c>
      <c r="E197">
        <v>0.44545454545454499</v>
      </c>
      <c r="F197">
        <f t="shared" si="19"/>
        <v>0.44992631763993901</v>
      </c>
      <c r="G197">
        <f t="shared" si="20"/>
        <v>862.17767138949102</v>
      </c>
      <c r="H197">
        <f t="shared" si="21"/>
        <v>1.5969660574354101</v>
      </c>
      <c r="I197">
        <f t="shared" si="22"/>
        <v>0.92579966597521501</v>
      </c>
      <c r="J197">
        <f t="shared" si="23"/>
        <v>130524.649811991</v>
      </c>
      <c r="K197" s="1">
        <f t="shared" si="24"/>
        <v>0.44794112211984349</v>
      </c>
    </row>
    <row r="198" spans="3:11">
      <c r="C198">
        <v>11</v>
      </c>
      <c r="D198">
        <v>68.369497086498399</v>
      </c>
      <c r="E198">
        <v>0.44285714285714201</v>
      </c>
      <c r="F198">
        <f t="shared" si="19"/>
        <v>0.44992631763993901</v>
      </c>
      <c r="G198">
        <f t="shared" si="20"/>
        <v>862.17767138949102</v>
      </c>
      <c r="H198">
        <f t="shared" si="21"/>
        <v>1.5969660574354101</v>
      </c>
      <c r="I198">
        <f t="shared" si="22"/>
        <v>0.92579966597521501</v>
      </c>
      <c r="J198">
        <f t="shared" si="23"/>
        <v>130524.649811991</v>
      </c>
      <c r="K198" s="1">
        <f t="shared" si="24"/>
        <v>0.44716647299548729</v>
      </c>
    </row>
    <row r="199" spans="3:11">
      <c r="C199">
        <v>11</v>
      </c>
      <c r="D199">
        <v>134.41271917332901</v>
      </c>
      <c r="E199">
        <v>0.44025974025974002</v>
      </c>
      <c r="F199">
        <f t="shared" si="19"/>
        <v>0.44992631763993901</v>
      </c>
      <c r="G199">
        <f t="shared" si="20"/>
        <v>862.17767138949102</v>
      </c>
      <c r="H199">
        <f t="shared" si="21"/>
        <v>1.5969660574354101</v>
      </c>
      <c r="I199">
        <f t="shared" si="22"/>
        <v>0.92579966597521501</v>
      </c>
      <c r="J199">
        <f t="shared" si="23"/>
        <v>130524.649811991</v>
      </c>
      <c r="K199" s="1">
        <f t="shared" si="24"/>
        <v>0.44205023030847895</v>
      </c>
    </row>
    <row r="200" spans="3:11">
      <c r="C200">
        <v>11</v>
      </c>
      <c r="D200">
        <v>275.65569697944301</v>
      </c>
      <c r="E200">
        <v>0.425974025974026</v>
      </c>
      <c r="F200">
        <f t="shared" si="19"/>
        <v>0.44992631763993901</v>
      </c>
      <c r="G200">
        <f t="shared" si="20"/>
        <v>862.17767138949102</v>
      </c>
      <c r="H200">
        <f t="shared" si="21"/>
        <v>1.5969660574354101</v>
      </c>
      <c r="I200">
        <f t="shared" si="22"/>
        <v>0.92579966597521501</v>
      </c>
      <c r="J200">
        <f t="shared" si="23"/>
        <v>130524.649811991</v>
      </c>
      <c r="K200" s="1">
        <f t="shared" si="24"/>
        <v>0.42668677791691212</v>
      </c>
    </row>
    <row r="201" spans="3:11">
      <c r="C201">
        <v>11</v>
      </c>
      <c r="D201">
        <v>541.93219733282695</v>
      </c>
      <c r="E201">
        <v>0.38701298701298698</v>
      </c>
      <c r="F201">
        <f t="shared" si="19"/>
        <v>0.44992631763993901</v>
      </c>
      <c r="G201">
        <f t="shared" si="20"/>
        <v>862.17767138949102</v>
      </c>
      <c r="H201">
        <f t="shared" si="21"/>
        <v>1.5969660574354101</v>
      </c>
      <c r="I201">
        <f t="shared" si="22"/>
        <v>0.92579966597521501</v>
      </c>
      <c r="J201">
        <f t="shared" si="23"/>
        <v>130524.649811991</v>
      </c>
      <c r="K201" s="1">
        <f t="shared" si="24"/>
        <v>0.39094619466403902</v>
      </c>
    </row>
    <row r="202" spans="3:11">
      <c r="C202">
        <v>11</v>
      </c>
      <c r="D202">
        <v>669.40364587828697</v>
      </c>
      <c r="E202">
        <v>0.37662337662337603</v>
      </c>
      <c r="F202">
        <f t="shared" si="19"/>
        <v>0.44992631763993901</v>
      </c>
      <c r="G202">
        <f t="shared" si="20"/>
        <v>862.17767138949102</v>
      </c>
      <c r="H202">
        <f t="shared" si="21"/>
        <v>1.5969660574354101</v>
      </c>
      <c r="I202">
        <f t="shared" si="22"/>
        <v>0.92579966597521501</v>
      </c>
      <c r="J202">
        <f t="shared" si="23"/>
        <v>130524.649811991</v>
      </c>
      <c r="K202" s="1">
        <f t="shared" si="24"/>
        <v>0.37350104808772283</v>
      </c>
    </row>
    <row r="203" spans="3:11">
      <c r="C203">
        <v>11</v>
      </c>
      <c r="D203">
        <v>1344.1271917332899</v>
      </c>
      <c r="E203">
        <v>0.29610389610389598</v>
      </c>
      <c r="F203">
        <f t="shared" si="19"/>
        <v>0.44992631763993901</v>
      </c>
      <c r="G203">
        <f t="shared" si="20"/>
        <v>862.17767138949102</v>
      </c>
      <c r="H203">
        <f t="shared" si="21"/>
        <v>1.5969660574354101</v>
      </c>
      <c r="I203">
        <f t="shared" si="22"/>
        <v>0.92579966597521501</v>
      </c>
      <c r="J203">
        <f t="shared" si="23"/>
        <v>130524.649811991</v>
      </c>
      <c r="K203" s="1">
        <f t="shared" si="24"/>
        <v>0.29698435017809305</v>
      </c>
    </row>
    <row r="204" spans="3:11">
      <c r="C204">
        <v>11</v>
      </c>
      <c r="D204">
        <v>1695.73427398066</v>
      </c>
      <c r="E204">
        <v>0.27532467532467497</v>
      </c>
      <c r="F204">
        <f t="shared" si="19"/>
        <v>0.44992631763993901</v>
      </c>
      <c r="G204">
        <f t="shared" si="20"/>
        <v>862.17767138949102</v>
      </c>
      <c r="H204">
        <f t="shared" si="21"/>
        <v>1.5969660574354101</v>
      </c>
      <c r="I204">
        <f t="shared" si="22"/>
        <v>0.92579966597521501</v>
      </c>
      <c r="J204">
        <f t="shared" si="23"/>
        <v>130524.649811991</v>
      </c>
      <c r="K204" s="1">
        <f t="shared" si="24"/>
        <v>0.26866626296889434</v>
      </c>
    </row>
    <row r="205" spans="3:11">
      <c r="C205">
        <v>11</v>
      </c>
      <c r="D205">
        <v>2480.2497403707598</v>
      </c>
      <c r="E205">
        <v>0.219480519480519</v>
      </c>
      <c r="F205">
        <f t="shared" si="19"/>
        <v>0.44992631763993901</v>
      </c>
      <c r="G205">
        <f t="shared" si="20"/>
        <v>862.17767138949102</v>
      </c>
      <c r="H205">
        <f t="shared" si="21"/>
        <v>1.5969660574354101</v>
      </c>
      <c r="I205">
        <f t="shared" si="22"/>
        <v>0.92579966597521501</v>
      </c>
      <c r="J205">
        <f t="shared" si="23"/>
        <v>130524.649811991</v>
      </c>
      <c r="K205" s="1">
        <f t="shared" si="24"/>
        <v>0.22491702532781527</v>
      </c>
    </row>
    <row r="206" spans="3:11">
      <c r="C206">
        <v>11</v>
      </c>
      <c r="D206">
        <v>5086.5347793710998</v>
      </c>
      <c r="E206">
        <v>0.163636363636363</v>
      </c>
      <c r="F206">
        <f t="shared" si="19"/>
        <v>0.44992631763993901</v>
      </c>
      <c r="G206">
        <f t="shared" si="20"/>
        <v>862.17767138949102</v>
      </c>
      <c r="H206">
        <f t="shared" si="21"/>
        <v>1.5969660574354101</v>
      </c>
      <c r="I206">
        <f t="shared" si="22"/>
        <v>0.92579966597521501</v>
      </c>
      <c r="J206">
        <f t="shared" si="23"/>
        <v>130524.649811991</v>
      </c>
      <c r="K206" s="1">
        <f t="shared" si="24"/>
        <v>0.16069466888465228</v>
      </c>
    </row>
    <row r="207" spans="3:11">
      <c r="C207">
        <v>11</v>
      </c>
      <c r="D207">
        <v>11593.6499504396</v>
      </c>
      <c r="E207">
        <v>0.112987012987013</v>
      </c>
      <c r="F207">
        <f t="shared" si="19"/>
        <v>0.44992631763993901</v>
      </c>
      <c r="G207">
        <f t="shared" si="20"/>
        <v>862.17767138949102</v>
      </c>
      <c r="H207">
        <f t="shared" si="21"/>
        <v>1.5969660574354101</v>
      </c>
      <c r="I207">
        <f t="shared" si="22"/>
        <v>0.92579966597521501</v>
      </c>
      <c r="J207">
        <f t="shared" si="23"/>
        <v>130524.649811991</v>
      </c>
      <c r="K207" s="1">
        <f t="shared" si="24"/>
        <v>0.11466520788204916</v>
      </c>
    </row>
    <row r="208" spans="3:11">
      <c r="C208">
        <v>11</v>
      </c>
      <c r="D208">
        <v>13441.271917333001</v>
      </c>
      <c r="E208">
        <v>9.8701298701298706E-2</v>
      </c>
      <c r="F208">
        <f t="shared" si="19"/>
        <v>0.44992631763993901</v>
      </c>
      <c r="G208">
        <f t="shared" si="20"/>
        <v>862.17767138949102</v>
      </c>
      <c r="H208">
        <f t="shared" si="21"/>
        <v>1.5969660574354101</v>
      </c>
      <c r="I208">
        <f t="shared" si="22"/>
        <v>0.92579966597521501</v>
      </c>
      <c r="J208">
        <f t="shared" si="23"/>
        <v>130524.649811991</v>
      </c>
      <c r="K208" s="1">
        <f t="shared" si="24"/>
        <v>0.10851071009043671</v>
      </c>
    </row>
    <row r="209" spans="3:11">
      <c r="C209">
        <v>11</v>
      </c>
      <c r="D209">
        <v>74397.721149474397</v>
      </c>
      <c r="E209">
        <v>7.0129870129870098E-2</v>
      </c>
      <c r="F209">
        <f t="shared" si="19"/>
        <v>0.44992631763993901</v>
      </c>
      <c r="G209">
        <f t="shared" si="20"/>
        <v>862.17767138949102</v>
      </c>
      <c r="H209">
        <f t="shared" si="21"/>
        <v>1.5969660574354101</v>
      </c>
      <c r="I209">
        <f t="shared" si="22"/>
        <v>0.92579966597521501</v>
      </c>
      <c r="J209">
        <f t="shared" si="23"/>
        <v>130524.649811991</v>
      </c>
      <c r="K209" s="1">
        <f t="shared" si="24"/>
        <v>5.7818768136468066E-2</v>
      </c>
    </row>
    <row r="210" spans="3:11">
      <c r="C210">
        <v>12</v>
      </c>
      <c r="D210">
        <v>0.101496627739124</v>
      </c>
      <c r="E210">
        <v>0.35740740740740701</v>
      </c>
      <c r="F210">
        <f t="shared" si="19"/>
        <v>0.357162161406189</v>
      </c>
      <c r="G210">
        <f t="shared" si="20"/>
        <v>3.83187390309718</v>
      </c>
      <c r="H210">
        <f t="shared" si="21"/>
        <v>8.6777644194309893</v>
      </c>
      <c r="I210">
        <f t="shared" si="22"/>
        <v>0.23157904748882799</v>
      </c>
      <c r="J210">
        <f t="shared" si="23"/>
        <v>1.93394691039218</v>
      </c>
      <c r="K210" s="1">
        <f t="shared" si="24"/>
        <v>0.3557735021034989</v>
      </c>
    </row>
    <row r="211" spans="3:11">
      <c r="C211">
        <v>12</v>
      </c>
      <c r="D211">
        <v>0.50492375866251904</v>
      </c>
      <c r="E211">
        <v>0.34907407407407398</v>
      </c>
      <c r="F211">
        <f t="shared" si="19"/>
        <v>0.357162161406189</v>
      </c>
      <c r="G211">
        <f t="shared" si="20"/>
        <v>3.83187390309718</v>
      </c>
      <c r="H211">
        <f t="shared" si="21"/>
        <v>8.6777644194309893</v>
      </c>
      <c r="I211">
        <f t="shared" si="22"/>
        <v>0.23157904748882799</v>
      </c>
      <c r="J211">
        <f t="shared" si="23"/>
        <v>1.93394691039218</v>
      </c>
      <c r="K211" s="1">
        <f t="shared" si="24"/>
        <v>0.3508645025652084</v>
      </c>
    </row>
    <row r="212" spans="3:11">
      <c r="C212">
        <v>12</v>
      </c>
      <c r="D212">
        <v>1.01496627739124</v>
      </c>
      <c r="E212">
        <v>0.34537037037036999</v>
      </c>
      <c r="F212">
        <f t="shared" si="19"/>
        <v>0.357162161406189</v>
      </c>
      <c r="G212">
        <f t="shared" si="20"/>
        <v>3.83187390309718</v>
      </c>
      <c r="H212">
        <f t="shared" si="21"/>
        <v>8.6777644194309893</v>
      </c>
      <c r="I212">
        <f t="shared" si="22"/>
        <v>0.23157904748882799</v>
      </c>
      <c r="J212">
        <f t="shared" si="23"/>
        <v>1.93394691039218</v>
      </c>
      <c r="K212" s="1">
        <f t="shared" si="24"/>
        <v>0.34570870048528624</v>
      </c>
    </row>
    <row r="213" spans="3:11">
      <c r="C213">
        <v>12</v>
      </c>
      <c r="D213">
        <v>2.0101376890637201</v>
      </c>
      <c r="E213">
        <v>0.33888888888888802</v>
      </c>
      <c r="F213">
        <f t="shared" si="19"/>
        <v>0.357162161406189</v>
      </c>
      <c r="G213">
        <f t="shared" si="20"/>
        <v>3.83187390309718</v>
      </c>
      <c r="H213">
        <f t="shared" si="21"/>
        <v>8.6777644194309893</v>
      </c>
      <c r="I213">
        <f t="shared" si="22"/>
        <v>0.23157904748882799</v>
      </c>
      <c r="J213">
        <f t="shared" si="23"/>
        <v>1.93394691039218</v>
      </c>
      <c r="K213" s="1">
        <f t="shared" si="24"/>
        <v>0.33770836720820679</v>
      </c>
    </row>
    <row r="214" spans="3:11">
      <c r="C214">
        <v>12</v>
      </c>
      <c r="D214">
        <v>3.0020599095520102</v>
      </c>
      <c r="E214">
        <v>0.32685185185185101</v>
      </c>
      <c r="F214">
        <f t="shared" si="19"/>
        <v>0.357162161406189</v>
      </c>
      <c r="G214">
        <f t="shared" si="20"/>
        <v>3.83187390309718</v>
      </c>
      <c r="H214">
        <f t="shared" si="21"/>
        <v>8.6777644194309893</v>
      </c>
      <c r="I214">
        <f t="shared" si="22"/>
        <v>0.23157904748882799</v>
      </c>
      <c r="J214">
        <f t="shared" si="23"/>
        <v>1.93394691039218</v>
      </c>
      <c r="K214" s="1">
        <f t="shared" si="24"/>
        <v>0.32848388438250847</v>
      </c>
    </row>
    <row r="215" spans="3:11">
      <c r="C215">
        <v>12</v>
      </c>
      <c r="D215">
        <v>3.9810717055349598</v>
      </c>
      <c r="E215">
        <v>0.30277777777777698</v>
      </c>
      <c r="F215">
        <f t="shared" si="19"/>
        <v>0.357162161406189</v>
      </c>
      <c r="G215">
        <f t="shared" si="20"/>
        <v>3.83187390309718</v>
      </c>
      <c r="H215">
        <f t="shared" si="21"/>
        <v>8.6777644194309893</v>
      </c>
      <c r="I215">
        <f t="shared" si="22"/>
        <v>0.23157904748882799</v>
      </c>
      <c r="J215">
        <f t="shared" si="23"/>
        <v>1.93394691039218</v>
      </c>
      <c r="K215" s="1">
        <f t="shared" si="24"/>
        <v>0.30163102963507105</v>
      </c>
    </row>
    <row r="216" spans="3:11">
      <c r="C216">
        <v>12</v>
      </c>
      <c r="D216">
        <v>4.9747835953753796</v>
      </c>
      <c r="E216">
        <v>0.26111111111111102</v>
      </c>
      <c r="F216">
        <f t="shared" si="19"/>
        <v>0.357162161406189</v>
      </c>
      <c r="G216">
        <f t="shared" si="20"/>
        <v>3.83187390309718</v>
      </c>
      <c r="H216">
        <f t="shared" si="21"/>
        <v>8.6777644194309893</v>
      </c>
      <c r="I216">
        <f t="shared" si="22"/>
        <v>0.23157904748882799</v>
      </c>
      <c r="J216">
        <f t="shared" si="23"/>
        <v>1.93394691039218</v>
      </c>
      <c r="K216" s="1">
        <f t="shared" si="24"/>
        <v>0.26058804754280807</v>
      </c>
    </row>
    <row r="217" spans="3:11">
      <c r="C217">
        <v>12</v>
      </c>
      <c r="D217">
        <v>7.0010195487608398</v>
      </c>
      <c r="E217">
        <v>0.211111111111111</v>
      </c>
      <c r="F217">
        <f t="shared" si="19"/>
        <v>0.357162161406189</v>
      </c>
      <c r="G217">
        <f t="shared" si="20"/>
        <v>3.83187390309718</v>
      </c>
      <c r="H217">
        <f t="shared" si="21"/>
        <v>8.6777644194309893</v>
      </c>
      <c r="I217">
        <f t="shared" si="22"/>
        <v>0.23157904748882799</v>
      </c>
      <c r="J217">
        <f t="shared" si="23"/>
        <v>1.93394691039218</v>
      </c>
      <c r="K217" s="1">
        <f t="shared" si="24"/>
        <v>0.21502404350007487</v>
      </c>
    </row>
    <row r="218" spans="3:11">
      <c r="C218">
        <v>12</v>
      </c>
      <c r="D218">
        <v>10</v>
      </c>
      <c r="E218">
        <v>0.187037037037037</v>
      </c>
      <c r="F218">
        <f t="shared" si="19"/>
        <v>0.357162161406189</v>
      </c>
      <c r="G218">
        <f t="shared" si="20"/>
        <v>3.83187390309718</v>
      </c>
      <c r="H218">
        <f t="shared" si="21"/>
        <v>8.6777644194309893</v>
      </c>
      <c r="I218">
        <f t="shared" si="22"/>
        <v>0.23157904748882799</v>
      </c>
      <c r="J218">
        <f t="shared" si="23"/>
        <v>1.93394691039218</v>
      </c>
      <c r="K218" s="1">
        <f t="shared" si="24"/>
        <v>0.18839549622868607</v>
      </c>
    </row>
    <row r="219" spans="3:11">
      <c r="C219">
        <v>12</v>
      </c>
      <c r="D219">
        <v>20.101376890637201</v>
      </c>
      <c r="E219">
        <v>0.16018518518518499</v>
      </c>
      <c r="F219">
        <f t="shared" si="19"/>
        <v>0.357162161406189</v>
      </c>
      <c r="G219">
        <f t="shared" si="20"/>
        <v>3.83187390309718</v>
      </c>
      <c r="H219">
        <f t="shared" si="21"/>
        <v>8.6777644194309893</v>
      </c>
      <c r="I219">
        <f t="shared" si="22"/>
        <v>0.23157904748882799</v>
      </c>
      <c r="J219">
        <f t="shared" si="23"/>
        <v>1.93394691039218</v>
      </c>
      <c r="K219" s="1">
        <f t="shared" si="24"/>
        <v>0.15700795007770302</v>
      </c>
    </row>
    <row r="220" spans="3:11">
      <c r="C220">
        <v>12</v>
      </c>
      <c r="D220">
        <v>29.577927626011</v>
      </c>
      <c r="E220">
        <v>0.147222222222222</v>
      </c>
      <c r="F220">
        <f t="shared" si="19"/>
        <v>0.357162161406189</v>
      </c>
      <c r="G220">
        <f t="shared" si="20"/>
        <v>3.83187390309718</v>
      </c>
      <c r="H220">
        <f t="shared" si="21"/>
        <v>8.6777644194309893</v>
      </c>
      <c r="I220">
        <f t="shared" si="22"/>
        <v>0.23157904748882799</v>
      </c>
      <c r="J220">
        <f t="shared" si="23"/>
        <v>1.93394691039218</v>
      </c>
      <c r="K220" s="1">
        <f t="shared" si="24"/>
        <v>0.1445833576483245</v>
      </c>
    </row>
    <row r="221" spans="3:11">
      <c r="C221">
        <v>12</v>
      </c>
      <c r="D221">
        <v>49.7478359537537</v>
      </c>
      <c r="E221">
        <v>0.13796296296296201</v>
      </c>
      <c r="F221">
        <f t="shared" si="19"/>
        <v>0.357162161406189</v>
      </c>
      <c r="G221">
        <f t="shared" si="20"/>
        <v>3.83187390309718</v>
      </c>
      <c r="H221">
        <f t="shared" si="21"/>
        <v>8.6777644194309893</v>
      </c>
      <c r="I221">
        <f t="shared" si="22"/>
        <v>0.23157904748882799</v>
      </c>
      <c r="J221">
        <f t="shared" si="23"/>
        <v>1.93394691039218</v>
      </c>
      <c r="K221" s="1">
        <f t="shared" si="24"/>
        <v>0.13064146675933846</v>
      </c>
    </row>
    <row r="222" spans="3:11">
      <c r="C222">
        <v>12</v>
      </c>
      <c r="D222">
        <v>68.977853793876506</v>
      </c>
      <c r="E222">
        <v>0.124999999999999</v>
      </c>
      <c r="F222">
        <f t="shared" si="19"/>
        <v>0.357162161406189</v>
      </c>
      <c r="G222">
        <f t="shared" si="20"/>
        <v>3.83187390309718</v>
      </c>
      <c r="H222">
        <f t="shared" si="21"/>
        <v>8.6777644194309893</v>
      </c>
      <c r="I222">
        <f t="shared" si="22"/>
        <v>0.23157904748882799</v>
      </c>
      <c r="J222">
        <f t="shared" si="23"/>
        <v>1.93394691039218</v>
      </c>
      <c r="K222" s="1">
        <f t="shared" si="24"/>
        <v>0.12298921244594507</v>
      </c>
    </row>
    <row r="223" spans="3:11">
      <c r="C223">
        <v>12</v>
      </c>
      <c r="D223">
        <v>98.525440921080005</v>
      </c>
      <c r="E223">
        <v>0.11944444444444401</v>
      </c>
      <c r="F223">
        <f t="shared" si="19"/>
        <v>0.357162161406189</v>
      </c>
      <c r="G223">
        <f t="shared" si="20"/>
        <v>3.83187390309718</v>
      </c>
      <c r="H223">
        <f t="shared" si="21"/>
        <v>8.6777644194309893</v>
      </c>
      <c r="I223">
        <f t="shared" si="22"/>
        <v>0.23157904748882799</v>
      </c>
      <c r="J223">
        <f t="shared" si="23"/>
        <v>1.93394691039218</v>
      </c>
      <c r="K223" s="1">
        <f t="shared" si="24"/>
        <v>0.11535591705904981</v>
      </c>
    </row>
    <row r="224" spans="3:11">
      <c r="C224">
        <v>12</v>
      </c>
      <c r="D224">
        <v>198.049702127084</v>
      </c>
      <c r="E224">
        <v>0.101851851851851</v>
      </c>
      <c r="F224">
        <f t="shared" si="19"/>
        <v>0.357162161406189</v>
      </c>
      <c r="G224">
        <f t="shared" si="20"/>
        <v>3.83187390309718</v>
      </c>
      <c r="H224">
        <f t="shared" si="21"/>
        <v>8.6777644194309893</v>
      </c>
      <c r="I224">
        <f t="shared" si="22"/>
        <v>0.23157904748882799</v>
      </c>
      <c r="J224">
        <f t="shared" si="23"/>
        <v>1.93394691039218</v>
      </c>
      <c r="K224" s="1">
        <f t="shared" si="24"/>
        <v>0.10202162357626912</v>
      </c>
    </row>
    <row r="225" spans="3:11">
      <c r="C225">
        <v>12</v>
      </c>
      <c r="D225">
        <v>291.41783608845299</v>
      </c>
      <c r="E225">
        <v>9.2592592592592504E-2</v>
      </c>
      <c r="F225">
        <f t="shared" si="19"/>
        <v>0.357162161406189</v>
      </c>
      <c r="G225">
        <f t="shared" si="20"/>
        <v>3.83187390309718</v>
      </c>
      <c r="H225">
        <f t="shared" si="21"/>
        <v>8.6777644194309893</v>
      </c>
      <c r="I225">
        <f t="shared" si="22"/>
        <v>0.23157904748882799</v>
      </c>
      <c r="J225">
        <f t="shared" si="23"/>
        <v>1.93394691039218</v>
      </c>
      <c r="K225" s="1">
        <f t="shared" si="24"/>
        <v>9.5347523583051527E-2</v>
      </c>
    </row>
    <row r="226" spans="3:11">
      <c r="C226">
        <v>12</v>
      </c>
      <c r="D226">
        <v>392.23684512626897</v>
      </c>
      <c r="E226">
        <v>8.3333333333333204E-2</v>
      </c>
      <c r="F226">
        <f t="shared" si="19"/>
        <v>0.357162161406189</v>
      </c>
      <c r="G226">
        <f t="shared" si="20"/>
        <v>3.83187390309718</v>
      </c>
      <c r="H226">
        <f t="shared" si="21"/>
        <v>8.6777644194309893</v>
      </c>
      <c r="I226">
        <f t="shared" si="22"/>
        <v>0.23157904748882799</v>
      </c>
      <c r="J226">
        <f t="shared" si="23"/>
        <v>1.93394691039218</v>
      </c>
      <c r="K226" s="1">
        <f t="shared" si="24"/>
        <v>9.0483828812511602E-2</v>
      </c>
    </row>
    <row r="227" spans="3:11">
      <c r="C227">
        <v>12</v>
      </c>
      <c r="D227">
        <v>441.73447031400599</v>
      </c>
      <c r="E227">
        <v>8.0555555555555505E-2</v>
      </c>
      <c r="F227">
        <f t="shared" si="19"/>
        <v>0.357162161406189</v>
      </c>
      <c r="G227">
        <f t="shared" si="20"/>
        <v>3.83187390309718</v>
      </c>
      <c r="H227">
        <f t="shared" si="21"/>
        <v>8.6777644194309893</v>
      </c>
      <c r="I227">
        <f t="shared" si="22"/>
        <v>0.23157904748882799</v>
      </c>
      <c r="J227">
        <f t="shared" si="23"/>
        <v>1.93394691039218</v>
      </c>
      <c r="K227" s="1">
        <f t="shared" si="24"/>
        <v>8.8596665186422979E-2</v>
      </c>
    </row>
    <row r="228" spans="3:11">
      <c r="C228">
        <v>13</v>
      </c>
      <c r="D228">
        <v>0.103344106388055</v>
      </c>
      <c r="E228">
        <v>0.33169398907103798</v>
      </c>
      <c r="F228">
        <f t="shared" si="19"/>
        <v>0.341330688620963</v>
      </c>
      <c r="G228">
        <f t="shared" si="20"/>
        <v>176.47800900450201</v>
      </c>
      <c r="H228">
        <f t="shared" si="21"/>
        <v>1.1684433348680201</v>
      </c>
      <c r="I228">
        <f t="shared" si="22"/>
        <v>0.86437177968732903</v>
      </c>
      <c r="J228">
        <f t="shared" si="23"/>
        <v>1.33736785178615</v>
      </c>
      <c r="K228" s="1">
        <f t="shared" si="24"/>
        <v>0.3394341281919816</v>
      </c>
    </row>
    <row r="229" spans="3:11">
      <c r="C229">
        <v>13</v>
      </c>
      <c r="D229">
        <v>1</v>
      </c>
      <c r="E229">
        <v>0.332786885245901</v>
      </c>
      <c r="F229">
        <f t="shared" si="19"/>
        <v>0.341330688620963</v>
      </c>
      <c r="G229">
        <f t="shared" si="20"/>
        <v>176.47800900450201</v>
      </c>
      <c r="H229">
        <f t="shared" si="21"/>
        <v>1.1684433348680201</v>
      </c>
      <c r="I229">
        <f t="shared" si="22"/>
        <v>0.86437177968732903</v>
      </c>
      <c r="J229">
        <f t="shared" si="23"/>
        <v>1.33736785178615</v>
      </c>
      <c r="K229" s="1">
        <f t="shared" si="24"/>
        <v>0.32699372770757701</v>
      </c>
    </row>
    <row r="230" spans="3:11">
      <c r="C230">
        <v>13</v>
      </c>
      <c r="D230">
        <v>3.0599496872071899</v>
      </c>
      <c r="E230">
        <v>0.32076502732240397</v>
      </c>
      <c r="F230">
        <f t="shared" si="19"/>
        <v>0.341330688620963</v>
      </c>
      <c r="G230">
        <f t="shared" si="20"/>
        <v>176.47800900450201</v>
      </c>
      <c r="H230">
        <f t="shared" si="21"/>
        <v>1.1684433348680201</v>
      </c>
      <c r="I230">
        <f t="shared" si="22"/>
        <v>0.86437177968732903</v>
      </c>
      <c r="J230">
        <f t="shared" si="23"/>
        <v>1.33736785178615</v>
      </c>
      <c r="K230" s="1">
        <f t="shared" si="24"/>
        <v>0.31042793423551668</v>
      </c>
    </row>
    <row r="231" spans="3:11">
      <c r="C231">
        <v>13</v>
      </c>
      <c r="D231">
        <v>5.1794746792312099</v>
      </c>
      <c r="E231">
        <v>0.31202185792349701</v>
      </c>
      <c r="F231">
        <f t="shared" si="19"/>
        <v>0.341330688620963</v>
      </c>
      <c r="G231">
        <f t="shared" si="20"/>
        <v>176.47800900450201</v>
      </c>
      <c r="H231">
        <f t="shared" si="21"/>
        <v>1.1684433348680201</v>
      </c>
      <c r="I231">
        <f t="shared" si="22"/>
        <v>0.86437177968732903</v>
      </c>
      <c r="J231">
        <f t="shared" si="23"/>
        <v>1.33736785178615</v>
      </c>
      <c r="K231" s="1">
        <f t="shared" si="24"/>
        <v>0.29982345372404062</v>
      </c>
    </row>
    <row r="232" spans="3:11">
      <c r="C232">
        <v>13</v>
      </c>
      <c r="D232">
        <v>10</v>
      </c>
      <c r="E232">
        <v>0.27704918032786802</v>
      </c>
      <c r="F232">
        <f t="shared" si="19"/>
        <v>0.341330688620963</v>
      </c>
      <c r="G232">
        <f t="shared" si="20"/>
        <v>176.47800900450201</v>
      </c>
      <c r="H232">
        <f t="shared" si="21"/>
        <v>1.1684433348680201</v>
      </c>
      <c r="I232">
        <f t="shared" si="22"/>
        <v>0.86437177968732903</v>
      </c>
      <c r="J232">
        <f t="shared" si="23"/>
        <v>1.33736785178615</v>
      </c>
      <c r="K232" s="1">
        <f t="shared" si="24"/>
        <v>0.28425304292603581</v>
      </c>
    </row>
    <row r="233" spans="3:11">
      <c r="C233">
        <v>13</v>
      </c>
      <c r="D233">
        <v>20.619860095022101</v>
      </c>
      <c r="E233">
        <v>0.25300546448087402</v>
      </c>
      <c r="F233">
        <f t="shared" si="19"/>
        <v>0.341330688620963</v>
      </c>
      <c r="G233">
        <f t="shared" si="20"/>
        <v>176.47800900450201</v>
      </c>
      <c r="H233">
        <f t="shared" si="21"/>
        <v>1.1684433348680201</v>
      </c>
      <c r="I233">
        <f t="shared" si="22"/>
        <v>0.86437177968732903</v>
      </c>
      <c r="J233">
        <f t="shared" si="23"/>
        <v>1.33736785178615</v>
      </c>
      <c r="K233" s="1">
        <f t="shared" si="24"/>
        <v>0.26398848043481959</v>
      </c>
    </row>
    <row r="234" spans="3:11">
      <c r="C234">
        <v>13</v>
      </c>
      <c r="D234">
        <v>50.118723362727202</v>
      </c>
      <c r="E234">
        <v>0.21803278688524499</v>
      </c>
      <c r="F234">
        <f t="shared" si="19"/>
        <v>0.341330688620963</v>
      </c>
      <c r="G234">
        <f t="shared" si="20"/>
        <v>176.47800900450201</v>
      </c>
      <c r="H234">
        <f t="shared" si="21"/>
        <v>1.1684433348680201</v>
      </c>
      <c r="I234">
        <f t="shared" si="22"/>
        <v>0.86437177968732903</v>
      </c>
      <c r="J234">
        <f t="shared" si="23"/>
        <v>1.33736785178615</v>
      </c>
      <c r="K234" s="1">
        <f t="shared" si="24"/>
        <v>0.23296355511013522</v>
      </c>
    </row>
    <row r="235" spans="3:11">
      <c r="C235">
        <v>13</v>
      </c>
      <c r="D235">
        <v>100</v>
      </c>
      <c r="E235">
        <v>0.20163934426229499</v>
      </c>
      <c r="F235">
        <f t="shared" si="19"/>
        <v>0.341330688620963</v>
      </c>
      <c r="G235">
        <f t="shared" si="20"/>
        <v>176.47800900450201</v>
      </c>
      <c r="H235">
        <f t="shared" si="21"/>
        <v>1.1684433348680201</v>
      </c>
      <c r="I235">
        <f t="shared" si="22"/>
        <v>0.86437177968732903</v>
      </c>
      <c r="J235">
        <f t="shared" si="23"/>
        <v>1.33736785178615</v>
      </c>
      <c r="K235" s="1">
        <f t="shared" si="24"/>
        <v>0.20213457389668318</v>
      </c>
    </row>
    <row r="236" spans="3:11">
      <c r="C236">
        <v>13</v>
      </c>
      <c r="D236">
        <v>148.39817889675601</v>
      </c>
      <c r="E236">
        <v>0.188524590163934</v>
      </c>
      <c r="F236">
        <f t="shared" si="19"/>
        <v>0.341330688620963</v>
      </c>
      <c r="G236">
        <f t="shared" si="20"/>
        <v>176.47800900450201</v>
      </c>
      <c r="H236">
        <f t="shared" si="21"/>
        <v>1.1684433348680201</v>
      </c>
      <c r="I236">
        <f t="shared" si="22"/>
        <v>0.86437177968732903</v>
      </c>
      <c r="J236">
        <f t="shared" si="23"/>
        <v>1.33736785178615</v>
      </c>
      <c r="K236" s="1">
        <f t="shared" si="24"/>
        <v>0.18167341586575894</v>
      </c>
    </row>
    <row r="237" spans="3:11">
      <c r="C237">
        <v>13</v>
      </c>
      <c r="D237">
        <v>193.069772888324</v>
      </c>
      <c r="E237">
        <v>0.17978142076502701</v>
      </c>
      <c r="F237">
        <f t="shared" si="19"/>
        <v>0.341330688620963</v>
      </c>
      <c r="G237">
        <f t="shared" si="20"/>
        <v>176.47800900450201</v>
      </c>
      <c r="H237">
        <f t="shared" si="21"/>
        <v>1.1684433348680201</v>
      </c>
      <c r="I237">
        <f t="shared" si="22"/>
        <v>0.86437177968732903</v>
      </c>
      <c r="J237">
        <f t="shared" si="23"/>
        <v>1.33736785178615</v>
      </c>
      <c r="K237" s="1">
        <f t="shared" si="24"/>
        <v>0.16718272392246558</v>
      </c>
    </row>
    <row r="238" spans="3:11">
      <c r="C238">
        <v>13</v>
      </c>
      <c r="D238">
        <v>1000</v>
      </c>
      <c r="E238">
        <v>6.9398907103825097E-2</v>
      </c>
      <c r="F238">
        <f t="shared" si="19"/>
        <v>0.341330688620963</v>
      </c>
      <c r="G238">
        <f t="shared" si="20"/>
        <v>176.47800900450201</v>
      </c>
      <c r="H238">
        <f t="shared" si="21"/>
        <v>1.1684433348680201</v>
      </c>
      <c r="I238">
        <f t="shared" si="22"/>
        <v>0.86437177968732903</v>
      </c>
      <c r="J238">
        <f t="shared" si="23"/>
        <v>1.33736785178615</v>
      </c>
      <c r="K238" s="1">
        <f t="shared" si="24"/>
        <v>8.3811205737415934E-2</v>
      </c>
    </row>
    <row r="239" spans="3:11">
      <c r="C239">
        <v>13</v>
      </c>
      <c r="D239">
        <v>8208.9141596382706</v>
      </c>
      <c r="E239">
        <v>3.3333333333333298E-2</v>
      </c>
      <c r="F239">
        <f t="shared" si="19"/>
        <v>0.341330688620963</v>
      </c>
      <c r="G239">
        <f t="shared" si="20"/>
        <v>176.47800900450201</v>
      </c>
      <c r="H239">
        <f t="shared" si="21"/>
        <v>1.1684433348680201</v>
      </c>
      <c r="I239">
        <f t="shared" si="22"/>
        <v>0.86437177968732903</v>
      </c>
      <c r="J239">
        <f t="shared" si="23"/>
        <v>1.33736785178615</v>
      </c>
      <c r="K239" s="1">
        <f t="shared" si="24"/>
        <v>3.2922296591418897E-2</v>
      </c>
    </row>
    <row r="240" spans="3:11">
      <c r="C240">
        <v>13</v>
      </c>
      <c r="D240">
        <v>39810.7170553498</v>
      </c>
      <c r="E240">
        <v>2.34972677595628E-2</v>
      </c>
      <c r="F240">
        <f t="shared" si="19"/>
        <v>0.341330688620963</v>
      </c>
      <c r="G240">
        <f t="shared" si="20"/>
        <v>176.47800900450201</v>
      </c>
      <c r="H240">
        <f t="shared" si="21"/>
        <v>1.1684433348680201</v>
      </c>
      <c r="I240">
        <f t="shared" si="22"/>
        <v>0.86437177968732903</v>
      </c>
      <c r="J240">
        <f t="shared" si="23"/>
        <v>1.33736785178615</v>
      </c>
      <c r="K240" s="1">
        <f t="shared" si="24"/>
        <v>1.6493072369454274E-2</v>
      </c>
    </row>
    <row r="241" spans="3:11">
      <c r="C241">
        <v>13</v>
      </c>
      <c r="D241">
        <v>84834.289824407402</v>
      </c>
      <c r="E241">
        <v>1.8032786885245899E-2</v>
      </c>
      <c r="F241">
        <f t="shared" si="19"/>
        <v>0.341330688620963</v>
      </c>
      <c r="G241">
        <f t="shared" si="20"/>
        <v>176.47800900450201</v>
      </c>
      <c r="H241">
        <f t="shared" si="21"/>
        <v>1.1684433348680201</v>
      </c>
      <c r="I241">
        <f t="shared" si="22"/>
        <v>0.86437177968732903</v>
      </c>
      <c r="J241">
        <f t="shared" si="23"/>
        <v>1.33736785178615</v>
      </c>
      <c r="K241" s="1">
        <f t="shared" si="24"/>
        <v>1.1278687793183466E-2</v>
      </c>
    </row>
    <row r="242" spans="3:11">
      <c r="C242">
        <v>13</v>
      </c>
      <c r="D242">
        <v>148398.178896756</v>
      </c>
      <c r="E242">
        <v>1.14754098360655E-2</v>
      </c>
      <c r="F242">
        <f t="shared" si="19"/>
        <v>0.341330688620963</v>
      </c>
      <c r="G242">
        <f t="shared" si="20"/>
        <v>176.47800900450201</v>
      </c>
      <c r="H242">
        <f t="shared" si="21"/>
        <v>1.1684433348680201</v>
      </c>
      <c r="I242">
        <f t="shared" si="22"/>
        <v>0.86437177968732903</v>
      </c>
      <c r="J242">
        <f t="shared" si="23"/>
        <v>1.33736785178615</v>
      </c>
      <c r="K242" s="1">
        <f t="shared" si="24"/>
        <v>8.0935480447817277E-3</v>
      </c>
    </row>
    <row r="243" spans="3:11">
      <c r="C243">
        <v>13</v>
      </c>
      <c r="D243">
        <v>305994.96872071997</v>
      </c>
      <c r="E243">
        <v>8.1967213114753894E-3</v>
      </c>
      <c r="F243">
        <f t="shared" si="19"/>
        <v>0.341330688620963</v>
      </c>
      <c r="G243">
        <f t="shared" si="20"/>
        <v>176.47800900450201</v>
      </c>
      <c r="H243">
        <f t="shared" si="21"/>
        <v>1.1684433348680201</v>
      </c>
      <c r="I243">
        <f t="shared" si="22"/>
        <v>0.86437177968732903</v>
      </c>
      <c r="J243">
        <f t="shared" si="23"/>
        <v>1.33736785178615</v>
      </c>
      <c r="K243" s="1">
        <f t="shared" si="24"/>
        <v>4.599697723368306E-3</v>
      </c>
    </row>
    <row r="244" spans="3:11">
      <c r="C244">
        <v>14</v>
      </c>
      <c r="D244">
        <v>0.101800975118018</v>
      </c>
      <c r="E244">
        <v>0.339316239316239</v>
      </c>
      <c r="F244">
        <f t="shared" si="19"/>
        <v>0.33603031080189499</v>
      </c>
      <c r="G244">
        <f t="shared" si="20"/>
        <v>16.588884372093101</v>
      </c>
      <c r="H244">
        <f t="shared" si="21"/>
        <v>1.0321877490253699</v>
      </c>
      <c r="I244">
        <f t="shared" si="22"/>
        <v>0.67229631372589305</v>
      </c>
      <c r="J244">
        <f t="shared" si="23"/>
        <v>854359.99999883899</v>
      </c>
      <c r="K244" s="1">
        <f t="shared" si="24"/>
        <v>0.33559847399886777</v>
      </c>
    </row>
    <row r="245" spans="3:11">
      <c r="C245">
        <v>14</v>
      </c>
      <c r="D245">
        <v>0.101800975118018</v>
      </c>
      <c r="E245">
        <v>0.32820512820512798</v>
      </c>
      <c r="F245">
        <f t="shared" si="19"/>
        <v>0.33603031080189499</v>
      </c>
      <c r="G245">
        <f t="shared" si="20"/>
        <v>16.588884372093101</v>
      </c>
      <c r="H245">
        <f t="shared" si="21"/>
        <v>1.0321877490253699</v>
      </c>
      <c r="I245">
        <f t="shared" si="22"/>
        <v>0.67229631372589305</v>
      </c>
      <c r="J245">
        <f t="shared" si="23"/>
        <v>854359.99999883899</v>
      </c>
      <c r="K245" s="1">
        <f t="shared" si="24"/>
        <v>0.33559847399886777</v>
      </c>
    </row>
    <row r="246" spans="3:11">
      <c r="C246">
        <v>14</v>
      </c>
      <c r="D246">
        <v>0.96493070000340797</v>
      </c>
      <c r="E246">
        <v>0.330331941959848</v>
      </c>
      <c r="F246">
        <f t="shared" si="19"/>
        <v>0.33603031080189499</v>
      </c>
      <c r="G246">
        <f t="shared" si="20"/>
        <v>16.588884372093101</v>
      </c>
      <c r="H246">
        <f t="shared" si="21"/>
        <v>1.0321877490253699</v>
      </c>
      <c r="I246">
        <f t="shared" si="22"/>
        <v>0.67229631372589305</v>
      </c>
      <c r="J246">
        <f t="shared" si="23"/>
        <v>854359.99999883899</v>
      </c>
      <c r="K246" s="1">
        <f t="shared" si="24"/>
        <v>0.33173054007365693</v>
      </c>
    </row>
    <row r="247" spans="3:11">
      <c r="C247">
        <v>14</v>
      </c>
      <c r="D247">
        <v>5.1662842156103999</v>
      </c>
      <c r="E247">
        <v>0.32551513946862698</v>
      </c>
      <c r="F247">
        <f t="shared" si="19"/>
        <v>0.33603031080189499</v>
      </c>
      <c r="G247">
        <f t="shared" si="20"/>
        <v>16.588884372093101</v>
      </c>
      <c r="H247">
        <f t="shared" si="21"/>
        <v>1.0321877490253699</v>
      </c>
      <c r="I247">
        <f t="shared" si="22"/>
        <v>0.67229631372589305</v>
      </c>
      <c r="J247">
        <f t="shared" si="23"/>
        <v>854359.99999883899</v>
      </c>
      <c r="K247" s="1">
        <f t="shared" si="24"/>
        <v>0.31427467141403492</v>
      </c>
    </row>
    <row r="248" spans="3:11">
      <c r="C248">
        <v>14</v>
      </c>
      <c r="D248">
        <v>4.9851062445855101</v>
      </c>
      <c r="E248">
        <v>0.310978599350692</v>
      </c>
      <c r="F248">
        <f t="shared" si="19"/>
        <v>0.33603031080189499</v>
      </c>
      <c r="G248">
        <f t="shared" si="20"/>
        <v>16.588884372093101</v>
      </c>
      <c r="H248">
        <f t="shared" si="21"/>
        <v>1.0321877490253699</v>
      </c>
      <c r="I248">
        <f t="shared" si="22"/>
        <v>0.67229631372589305</v>
      </c>
      <c r="J248">
        <f t="shared" si="23"/>
        <v>854359.99999883899</v>
      </c>
      <c r="K248" s="1">
        <f t="shared" si="24"/>
        <v>0.31496554223979989</v>
      </c>
    </row>
    <row r="249" spans="3:11">
      <c r="C249">
        <v>14</v>
      </c>
      <c r="D249">
        <v>10.180097511801799</v>
      </c>
      <c r="E249">
        <v>0.31025641025640999</v>
      </c>
      <c r="F249">
        <f t="shared" si="19"/>
        <v>0.33603031080189499</v>
      </c>
      <c r="G249">
        <f t="shared" si="20"/>
        <v>16.588884372093101</v>
      </c>
      <c r="H249">
        <f t="shared" si="21"/>
        <v>1.0321877490253699</v>
      </c>
      <c r="I249">
        <f t="shared" si="22"/>
        <v>0.67229631372589305</v>
      </c>
      <c r="J249">
        <f t="shared" si="23"/>
        <v>854359.99999883899</v>
      </c>
      <c r="K249" s="1">
        <f t="shared" si="24"/>
        <v>0.29714787992170205</v>
      </c>
    </row>
    <row r="250" spans="3:11">
      <c r="C250">
        <v>14</v>
      </c>
      <c r="D250">
        <v>10.180097511801799</v>
      </c>
      <c r="E250">
        <v>0.28717948717948699</v>
      </c>
      <c r="F250">
        <f t="shared" si="19"/>
        <v>0.33603031080189499</v>
      </c>
      <c r="G250">
        <f t="shared" si="20"/>
        <v>16.588884372093101</v>
      </c>
      <c r="H250">
        <f t="shared" si="21"/>
        <v>1.0321877490253699</v>
      </c>
      <c r="I250">
        <f t="shared" si="22"/>
        <v>0.67229631372589305</v>
      </c>
      <c r="J250">
        <f t="shared" si="23"/>
        <v>854359.99999883899</v>
      </c>
      <c r="K250" s="1">
        <f t="shared" si="24"/>
        <v>0.29714787992170205</v>
      </c>
    </row>
    <row r="251" spans="3:11">
      <c r="C251">
        <v>14</v>
      </c>
      <c r="D251">
        <v>50.7488676765728</v>
      </c>
      <c r="E251">
        <v>0.23619558735837801</v>
      </c>
      <c r="F251">
        <f t="shared" si="19"/>
        <v>0.33603031080189499</v>
      </c>
      <c r="G251">
        <f t="shared" si="20"/>
        <v>16.588884372093101</v>
      </c>
      <c r="H251">
        <f t="shared" si="21"/>
        <v>1.0321877490253699</v>
      </c>
      <c r="I251">
        <f t="shared" si="22"/>
        <v>0.67229631372589305</v>
      </c>
      <c r="J251">
        <f t="shared" si="23"/>
        <v>854359.99999883899</v>
      </c>
      <c r="K251" s="1">
        <f t="shared" si="24"/>
        <v>0.22861684189271594</v>
      </c>
    </row>
    <row r="252" spans="3:11">
      <c r="C252">
        <v>14</v>
      </c>
      <c r="D252">
        <v>100</v>
      </c>
      <c r="E252">
        <v>0.212389849599151</v>
      </c>
      <c r="F252">
        <f t="shared" si="19"/>
        <v>0.33603031080189499</v>
      </c>
      <c r="G252">
        <f t="shared" si="20"/>
        <v>16.588884372093101</v>
      </c>
      <c r="H252">
        <f t="shared" si="21"/>
        <v>1.0321877490253699</v>
      </c>
      <c r="I252">
        <f t="shared" si="22"/>
        <v>0.67229631372589305</v>
      </c>
      <c r="J252">
        <f t="shared" si="23"/>
        <v>854359.99999883899</v>
      </c>
      <c r="K252" s="1">
        <f t="shared" si="24"/>
        <v>0.19721090839627448</v>
      </c>
    </row>
    <row r="253" spans="3:11">
      <c r="C253">
        <v>14</v>
      </c>
      <c r="D253">
        <v>50.7488676765728</v>
      </c>
      <c r="E253">
        <v>0.20029815146094199</v>
      </c>
      <c r="F253">
        <f t="shared" si="19"/>
        <v>0.33603031080189499</v>
      </c>
      <c r="G253">
        <f t="shared" si="20"/>
        <v>16.588884372093101</v>
      </c>
      <c r="H253">
        <f t="shared" si="21"/>
        <v>1.0321877490253699</v>
      </c>
      <c r="I253">
        <f t="shared" si="22"/>
        <v>0.67229631372589305</v>
      </c>
      <c r="J253">
        <f t="shared" si="23"/>
        <v>854359.99999883899</v>
      </c>
      <c r="K253" s="1">
        <f t="shared" si="24"/>
        <v>0.22861684189271594</v>
      </c>
    </row>
    <row r="254" spans="3:11">
      <c r="C254">
        <v>14</v>
      </c>
      <c r="D254">
        <v>100</v>
      </c>
      <c r="E254">
        <v>0.19102232823163001</v>
      </c>
      <c r="F254">
        <f t="shared" si="19"/>
        <v>0.33603031080189499</v>
      </c>
      <c r="G254">
        <f t="shared" si="20"/>
        <v>16.588884372093101</v>
      </c>
      <c r="H254">
        <f t="shared" si="21"/>
        <v>1.0321877490253699</v>
      </c>
      <c r="I254">
        <f t="shared" si="22"/>
        <v>0.67229631372589305</v>
      </c>
      <c r="J254">
        <f t="shared" si="23"/>
        <v>854359.99999883899</v>
      </c>
      <c r="K254" s="1">
        <f t="shared" si="24"/>
        <v>0.19721090839627448</v>
      </c>
    </row>
    <row r="255" spans="3:11">
      <c r="C255">
        <v>14</v>
      </c>
      <c r="D255">
        <v>197.04873148561401</v>
      </c>
      <c r="E255">
        <v>0.185165308421122</v>
      </c>
      <c r="F255">
        <f t="shared" si="19"/>
        <v>0.33603031080189499</v>
      </c>
      <c r="G255">
        <f t="shared" si="20"/>
        <v>16.588884372093101</v>
      </c>
      <c r="H255">
        <f t="shared" si="21"/>
        <v>1.0321877490253699</v>
      </c>
      <c r="I255">
        <f t="shared" si="22"/>
        <v>0.67229631372589305</v>
      </c>
      <c r="J255">
        <f t="shared" si="23"/>
        <v>854359.99999883899</v>
      </c>
      <c r="K255" s="1">
        <f t="shared" si="24"/>
        <v>0.17033477177063458</v>
      </c>
    </row>
    <row r="256" spans="3:11">
      <c r="C256">
        <v>14</v>
      </c>
      <c r="D256">
        <v>1018.00975118018</v>
      </c>
      <c r="E256">
        <v>0.122222222222222</v>
      </c>
      <c r="F256">
        <f t="shared" si="19"/>
        <v>0.33603031080189499</v>
      </c>
      <c r="G256">
        <f t="shared" si="20"/>
        <v>16.588884372093101</v>
      </c>
      <c r="H256">
        <f t="shared" si="21"/>
        <v>1.0321877490253699</v>
      </c>
      <c r="I256">
        <f t="shared" si="22"/>
        <v>0.67229631372589305</v>
      </c>
      <c r="J256">
        <f t="shared" si="23"/>
        <v>854359.99999883899</v>
      </c>
      <c r="K256" s="1">
        <f t="shared" si="24"/>
        <v>0.1260914175047573</v>
      </c>
    </row>
    <row r="257" spans="3:11">
      <c r="C257">
        <v>14</v>
      </c>
      <c r="D257">
        <v>7788.84153617837</v>
      </c>
      <c r="E257">
        <v>8.4993043132577994E-2</v>
      </c>
      <c r="F257">
        <f t="shared" si="19"/>
        <v>0.33603031080189499</v>
      </c>
      <c r="G257">
        <f t="shared" si="20"/>
        <v>16.588884372093101</v>
      </c>
      <c r="H257">
        <f t="shared" si="21"/>
        <v>1.0321877490253699</v>
      </c>
      <c r="I257">
        <f t="shared" si="22"/>
        <v>0.67229631372589305</v>
      </c>
      <c r="J257">
        <f t="shared" si="23"/>
        <v>854359.99999883899</v>
      </c>
      <c r="K257" s="1">
        <f t="shared" si="24"/>
        <v>9.5797796608400418E-2</v>
      </c>
    </row>
    <row r="258" spans="3:11">
      <c r="C258">
        <v>14</v>
      </c>
      <c r="D258">
        <v>38828.202580089899</v>
      </c>
      <c r="E258">
        <v>7.9308288610614106E-2</v>
      </c>
      <c r="F258">
        <f t="shared" si="19"/>
        <v>0.33603031080189499</v>
      </c>
      <c r="G258">
        <f t="shared" si="20"/>
        <v>16.588884372093101</v>
      </c>
      <c r="H258">
        <f t="shared" si="21"/>
        <v>1.0321877490253699</v>
      </c>
      <c r="I258">
        <f t="shared" si="22"/>
        <v>0.67229631372589305</v>
      </c>
      <c r="J258">
        <f t="shared" si="23"/>
        <v>854359.99999883899</v>
      </c>
      <c r="K258" s="1">
        <f t="shared" si="24"/>
        <v>7.8210154333553578E-2</v>
      </c>
    </row>
    <row r="259" spans="3:11">
      <c r="C259">
        <v>14</v>
      </c>
      <c r="D259">
        <v>88254.413692338407</v>
      </c>
      <c r="E259">
        <v>7.0058967733386296E-2</v>
      </c>
      <c r="F259">
        <f t="shared" si="19"/>
        <v>0.33603031080189499</v>
      </c>
      <c r="G259">
        <f t="shared" si="20"/>
        <v>16.588884372093101</v>
      </c>
      <c r="H259">
        <f t="shared" si="21"/>
        <v>1.0321877490253699</v>
      </c>
      <c r="I259">
        <f t="shared" si="22"/>
        <v>0.67229631372589305</v>
      </c>
      <c r="J259">
        <f t="shared" si="23"/>
        <v>854359.99999883899</v>
      </c>
      <c r="K259" s="1">
        <f t="shared" si="24"/>
        <v>6.7709269568525063E-2</v>
      </c>
    </row>
    <row r="260" spans="3:11">
      <c r="C260">
        <v>14</v>
      </c>
      <c r="D260">
        <v>156242.23745758799</v>
      </c>
      <c r="E260">
        <v>6.1617968594712698E-2</v>
      </c>
      <c r="F260">
        <f t="shared" ref="F260:F270" si="25">VLOOKUP(C260,$U$3:$Z$17,3,FALSE)</f>
        <v>0.33603031080189499</v>
      </c>
      <c r="G260">
        <f t="shared" ref="G260:G270" si="26">VLOOKUP(C260,$U$3:$Z$17,4,FALSE)</f>
        <v>16.588884372093101</v>
      </c>
      <c r="H260">
        <f t="shared" ref="H260:H270" si="27">VLOOKUP(C260,$U$3:$Z$17,5,FALSE)</f>
        <v>1.0321877490253699</v>
      </c>
      <c r="I260">
        <f t="shared" ref="I260:I270" si="28">VLOOKUP(C260,$U$3:$Z$17,6,FALSE)</f>
        <v>0.67229631372589305</v>
      </c>
      <c r="J260">
        <f t="shared" ref="J260:J270" si="29">VLOOKUP(C260,$U$3:$AA$17,7,FALSE)</f>
        <v>854359.99999883899</v>
      </c>
      <c r="K260" s="1">
        <f t="shared" ref="K260:K270" si="30">(1-LN(1+D260/J260)/LN(1+10^6/J260))*F260/((LN(EXP(1)+(D260/G260)^H260))^I260)</f>
        <v>5.816514139123713E-2</v>
      </c>
    </row>
    <row r="261" spans="3:11">
      <c r="C261">
        <v>14</v>
      </c>
      <c r="D261">
        <v>297076.44418960297</v>
      </c>
      <c r="E261">
        <v>4.3788511230371599E-2</v>
      </c>
      <c r="F261">
        <f t="shared" si="25"/>
        <v>0.33603031080189499</v>
      </c>
      <c r="G261">
        <f t="shared" si="26"/>
        <v>16.588884372093101</v>
      </c>
      <c r="H261">
        <f t="shared" si="27"/>
        <v>1.0321877490253699</v>
      </c>
      <c r="I261">
        <f t="shared" si="28"/>
        <v>0.67229631372589305</v>
      </c>
      <c r="J261">
        <f t="shared" si="29"/>
        <v>854359.99999883899</v>
      </c>
      <c r="K261" s="1">
        <f t="shared" si="30"/>
        <v>4.3627096171578277E-2</v>
      </c>
    </row>
    <row r="262" spans="3:11">
      <c r="C262">
        <v>15</v>
      </c>
      <c r="D262">
        <v>0.96895000626136896</v>
      </c>
      <c r="E262">
        <v>0.38</v>
      </c>
      <c r="F262">
        <f t="shared" si="25"/>
        <v>0.37958394622841501</v>
      </c>
      <c r="G262">
        <f t="shared" si="26"/>
        <v>35.443229357371798</v>
      </c>
      <c r="H262">
        <f t="shared" si="27"/>
        <v>3.21030444968462</v>
      </c>
      <c r="I262">
        <f t="shared" si="28"/>
        <v>0.39785747181362202</v>
      </c>
      <c r="J262">
        <f t="shared" si="29"/>
        <v>923949.999996025</v>
      </c>
      <c r="K262" s="1">
        <f t="shared" si="30"/>
        <v>0.37958287104989991</v>
      </c>
    </row>
    <row r="263" spans="3:11">
      <c r="C263">
        <v>15</v>
      </c>
      <c r="D263">
        <v>48.4096014147894</v>
      </c>
      <c r="E263">
        <v>0.30571428571428499</v>
      </c>
      <c r="F263">
        <f t="shared" si="25"/>
        <v>0.37958394622841501</v>
      </c>
      <c r="G263">
        <f t="shared" si="26"/>
        <v>35.443229357371798</v>
      </c>
      <c r="H263">
        <f t="shared" si="27"/>
        <v>3.21030444968462</v>
      </c>
      <c r="I263">
        <f t="shared" si="28"/>
        <v>0.39785747181362202</v>
      </c>
      <c r="J263">
        <f t="shared" si="29"/>
        <v>923949.999996025</v>
      </c>
      <c r="K263" s="1">
        <f t="shared" si="30"/>
        <v>0.30778315490074371</v>
      </c>
    </row>
    <row r="264" spans="3:11">
      <c r="C264">
        <v>15</v>
      </c>
      <c r="D264">
        <v>74.107645215885398</v>
      </c>
      <c r="E264">
        <v>0.26380952380952299</v>
      </c>
      <c r="F264">
        <f t="shared" si="25"/>
        <v>0.37958394622841501</v>
      </c>
      <c r="G264">
        <f t="shared" si="26"/>
        <v>35.443229357371798</v>
      </c>
      <c r="H264">
        <f t="shared" si="27"/>
        <v>3.21030444968462</v>
      </c>
      <c r="I264">
        <f t="shared" si="28"/>
        <v>0.39785747181362202</v>
      </c>
      <c r="J264">
        <f t="shared" si="29"/>
        <v>923949.999996025</v>
      </c>
      <c r="K264" s="1">
        <f t="shared" si="30"/>
        <v>0.25972310791289438</v>
      </c>
    </row>
    <row r="265" spans="3:11">
      <c r="C265">
        <v>15</v>
      </c>
      <c r="D265">
        <v>95.378844077347594</v>
      </c>
      <c r="E265">
        <v>0.23714285714285699</v>
      </c>
      <c r="F265">
        <f t="shared" si="25"/>
        <v>0.37958394622841501</v>
      </c>
      <c r="G265">
        <f t="shared" si="26"/>
        <v>35.443229357371798</v>
      </c>
      <c r="H265">
        <f t="shared" si="27"/>
        <v>3.21030444968462</v>
      </c>
      <c r="I265">
        <f t="shared" si="28"/>
        <v>0.39785747181362202</v>
      </c>
      <c r="J265">
        <f t="shared" si="29"/>
        <v>923949.999996025</v>
      </c>
      <c r="K265" s="1">
        <f t="shared" si="30"/>
        <v>0.23644243338916052</v>
      </c>
    </row>
    <row r="266" spans="3:11">
      <c r="C266">
        <v>15</v>
      </c>
      <c r="D266">
        <v>148.33132518626701</v>
      </c>
      <c r="E266">
        <v>0.203809523809523</v>
      </c>
      <c r="F266">
        <f t="shared" si="25"/>
        <v>0.37958394622841501</v>
      </c>
      <c r="G266">
        <f t="shared" si="26"/>
        <v>35.443229357371798</v>
      </c>
      <c r="H266">
        <f t="shared" si="27"/>
        <v>3.21030444968462</v>
      </c>
      <c r="I266">
        <f t="shared" si="28"/>
        <v>0.39785747181362202</v>
      </c>
      <c r="J266">
        <f t="shared" si="29"/>
        <v>923949.999996025</v>
      </c>
      <c r="K266" s="1">
        <f t="shared" si="30"/>
        <v>0.20638584356654296</v>
      </c>
    </row>
    <row r="267" spans="3:11">
      <c r="C267">
        <v>15</v>
      </c>
      <c r="D267">
        <v>238.07419732535499</v>
      </c>
      <c r="E267">
        <v>0.18190476190476099</v>
      </c>
      <c r="F267">
        <f t="shared" si="25"/>
        <v>0.37958394622841501</v>
      </c>
      <c r="G267">
        <f t="shared" si="26"/>
        <v>35.443229357371798</v>
      </c>
      <c r="H267">
        <f t="shared" si="27"/>
        <v>3.21030444968462</v>
      </c>
      <c r="I267">
        <f t="shared" si="28"/>
        <v>0.39785747181362202</v>
      </c>
      <c r="J267">
        <f t="shared" si="29"/>
        <v>923949.999996025</v>
      </c>
      <c r="K267" s="1">
        <f t="shared" si="30"/>
        <v>0.18455519624258312</v>
      </c>
    </row>
    <row r="268" spans="3:11">
      <c r="C268">
        <v>15</v>
      </c>
      <c r="D268">
        <v>461.725182518775</v>
      </c>
      <c r="E268">
        <v>0.161904761904761</v>
      </c>
      <c r="F268">
        <f t="shared" si="25"/>
        <v>0.37958394622841501</v>
      </c>
      <c r="G268">
        <f t="shared" si="26"/>
        <v>35.443229357371798</v>
      </c>
      <c r="H268">
        <f t="shared" si="27"/>
        <v>3.21030444968462</v>
      </c>
      <c r="I268">
        <f t="shared" si="28"/>
        <v>0.39785747181362202</v>
      </c>
      <c r="J268">
        <f t="shared" si="29"/>
        <v>923949.999996025</v>
      </c>
      <c r="K268" s="1">
        <f t="shared" si="30"/>
        <v>0.16389587624470475</v>
      </c>
    </row>
    <row r="269" spans="3:11">
      <c r="C269">
        <v>15</v>
      </c>
      <c r="D269">
        <v>706.83015379853396</v>
      </c>
      <c r="E269">
        <v>0.154285714285714</v>
      </c>
      <c r="F269">
        <f t="shared" si="25"/>
        <v>0.37958394622841501</v>
      </c>
      <c r="G269">
        <f t="shared" si="26"/>
        <v>35.443229357371798</v>
      </c>
      <c r="H269">
        <f t="shared" si="27"/>
        <v>3.21030444968462</v>
      </c>
      <c r="I269">
        <f t="shared" si="28"/>
        <v>0.39785747181362202</v>
      </c>
      <c r="J269">
        <f t="shared" si="29"/>
        <v>923949.999996025</v>
      </c>
      <c r="K269" s="1">
        <f t="shared" si="30"/>
        <v>0.15413593465206199</v>
      </c>
    </row>
    <row r="270" spans="3:11">
      <c r="C270">
        <v>15</v>
      </c>
      <c r="D270">
        <v>1849.79366452967</v>
      </c>
      <c r="E270">
        <v>0.14190476190476101</v>
      </c>
      <c r="F270">
        <f t="shared" si="25"/>
        <v>0.37958394622841501</v>
      </c>
      <c r="G270">
        <f t="shared" si="26"/>
        <v>35.443229357371798</v>
      </c>
      <c r="H270">
        <f t="shared" si="27"/>
        <v>3.21030444968462</v>
      </c>
      <c r="I270">
        <f t="shared" si="28"/>
        <v>0.39785747181362202</v>
      </c>
      <c r="J270">
        <f t="shared" si="29"/>
        <v>923949.999996025</v>
      </c>
      <c r="K270" s="1">
        <f t="shared" si="30"/>
        <v>0.13772537836278298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5815-BF61-4E80-84FA-E874A730080F}">
  <dimension ref="C1:R270"/>
  <sheetViews>
    <sheetView workbookViewId="0">
      <selection activeCell="Z7" sqref="Z7"/>
    </sheetView>
  </sheetViews>
  <sheetFormatPr defaultRowHeight="14.4"/>
  <cols>
    <col min="12" max="12" width="12" bestFit="1" customWidth="1"/>
    <col min="13" max="13" width="11" bestFit="1" customWidth="1"/>
    <col min="14" max="14" width="12" bestFit="1" customWidth="1"/>
  </cols>
  <sheetData>
    <row r="1" spans="3:18">
      <c r="P1">
        <v>5.1619626437673545E-2</v>
      </c>
      <c r="Q1">
        <v>3.6675460190060322E-2</v>
      </c>
      <c r="R1">
        <v>1.9350777735025811E-2</v>
      </c>
    </row>
    <row r="2" spans="3:18">
      <c r="C2" s="4" t="s">
        <v>17</v>
      </c>
      <c r="D2" s="4" t="s">
        <v>6</v>
      </c>
      <c r="E2" s="4" t="s">
        <v>8</v>
      </c>
      <c r="F2" s="4" t="s">
        <v>9</v>
      </c>
      <c r="I2" s="1" t="s">
        <v>18</v>
      </c>
      <c r="K2">
        <f>RSQ(D3:D270,C3:C270)</f>
        <v>0.98976876905255673</v>
      </c>
      <c r="L2">
        <f>(D3-C3)^2</f>
        <v>3.2026292508321202E-5</v>
      </c>
      <c r="M2">
        <f>(E3-C3)^2</f>
        <v>4.808897942176636E-7</v>
      </c>
      <c r="N2">
        <f>(F3-C3)^2</f>
        <v>5.3566081359797139E-6</v>
      </c>
    </row>
    <row r="3" spans="3:18">
      <c r="C3" s="2">
        <v>0.44799999999999901</v>
      </c>
      <c r="D3" s="2">
        <v>0.45365917772369008</v>
      </c>
      <c r="E3" s="2">
        <v>0.44730653782062824</v>
      </c>
      <c r="F3" s="2">
        <v>0.44568556526642372</v>
      </c>
      <c r="H3">
        <v>0</v>
      </c>
      <c r="I3">
        <v>0</v>
      </c>
      <c r="K3">
        <f>RSQ(C3:C270,E3:E270)</f>
        <v>0.99272825330538872</v>
      </c>
      <c r="L3">
        <f t="shared" ref="L3:L66" si="0">(D4-C4)^2</f>
        <v>2.5637989141857509E-7</v>
      </c>
      <c r="M3">
        <f t="shared" ref="M3:M66" si="1">(E4-C4)^2</f>
        <v>1.0375509990198587E-6</v>
      </c>
      <c r="N3">
        <f t="shared" ref="N3:N66" si="2">(F4-C4)^2</f>
        <v>1.8945062957831013E-6</v>
      </c>
    </row>
    <row r="4" spans="3:18">
      <c r="C4" s="2">
        <v>0.44499999999999901</v>
      </c>
      <c r="D4" s="2">
        <v>0.44550633969962622</v>
      </c>
      <c r="E4" s="2">
        <v>0.44601860247349878</v>
      </c>
      <c r="F4" s="2">
        <v>0.44362358934333324</v>
      </c>
      <c r="H4">
        <v>0.1</v>
      </c>
      <c r="I4">
        <v>0.1</v>
      </c>
      <c r="K4">
        <f>RSQ(C3:C270,F3:F270)</f>
        <v>0.99616363936161867</v>
      </c>
      <c r="L4">
        <f t="shared" si="0"/>
        <v>4.8629237878760768E-5</v>
      </c>
      <c r="M4">
        <f t="shared" si="1"/>
        <v>1.8036243852401975E-7</v>
      </c>
      <c r="N4">
        <f t="shared" si="2"/>
        <v>2.3527583633092987E-6</v>
      </c>
    </row>
    <row r="5" spans="3:18">
      <c r="C5" s="2">
        <v>0.439999999999999</v>
      </c>
      <c r="D5" s="2">
        <v>0.43302653329549967</v>
      </c>
      <c r="E5" s="2">
        <v>0.43957530900818964</v>
      </c>
      <c r="F5" s="2">
        <v>0.43846612961326181</v>
      </c>
      <c r="H5">
        <v>0.2</v>
      </c>
      <c r="I5">
        <v>0.2</v>
      </c>
      <c r="L5">
        <f t="shared" si="0"/>
        <v>2.3921820740607675E-5</v>
      </c>
      <c r="M5">
        <f t="shared" si="1"/>
        <v>3.4211017672373294E-8</v>
      </c>
      <c r="N5">
        <f t="shared" si="2"/>
        <v>2.2577170503426188E-5</v>
      </c>
    </row>
    <row r="6" spans="3:18">
      <c r="C6" s="2">
        <v>0.42099999999999899</v>
      </c>
      <c r="D6" s="2">
        <v>0.41610900616023516</v>
      </c>
      <c r="E6" s="2">
        <v>0.42081503779393414</v>
      </c>
      <c r="F6" s="2">
        <v>0.42575154401257281</v>
      </c>
      <c r="H6">
        <v>0.3</v>
      </c>
      <c r="I6">
        <v>0.3</v>
      </c>
      <c r="L6">
        <f t="shared" si="0"/>
        <v>2.062021130808159E-5</v>
      </c>
      <c r="M6">
        <f t="shared" si="1"/>
        <v>6.1678370640361101E-6</v>
      </c>
      <c r="N6">
        <f t="shared" si="2"/>
        <v>1.8867341911491667E-5</v>
      </c>
    </row>
    <row r="7" spans="3:18">
      <c r="C7" s="2">
        <v>0.38199999999999901</v>
      </c>
      <c r="D7" s="2">
        <v>0.38654094828291102</v>
      </c>
      <c r="E7" s="2">
        <v>0.38448351304889489</v>
      </c>
      <c r="F7" s="2">
        <v>0.38634365536288079</v>
      </c>
      <c r="H7">
        <v>0.4</v>
      </c>
      <c r="I7">
        <v>0.4</v>
      </c>
      <c r="L7">
        <f t="shared" si="0"/>
        <v>5.2463541188476903E-6</v>
      </c>
      <c r="M7">
        <f t="shared" si="1"/>
        <v>7.8771908085393222E-6</v>
      </c>
      <c r="N7">
        <f t="shared" si="2"/>
        <v>1.3899611393626055E-4</v>
      </c>
    </row>
    <row r="8" spans="3:18">
      <c r="C8" s="2">
        <v>0.35199999999999898</v>
      </c>
      <c r="D8" s="2">
        <v>0.35429049211280961</v>
      </c>
      <c r="E8" s="2">
        <v>0.34919336664158906</v>
      </c>
      <c r="F8" s="2">
        <v>0.34021033868441147</v>
      </c>
      <c r="H8">
        <v>0.5</v>
      </c>
      <c r="I8">
        <v>0.5</v>
      </c>
      <c r="L8">
        <f t="shared" si="0"/>
        <v>5.0609241908411211E-7</v>
      </c>
      <c r="M8">
        <f t="shared" si="1"/>
        <v>3.666907064695706E-8</v>
      </c>
      <c r="N8">
        <f t="shared" si="2"/>
        <v>2.7017944506525738E-5</v>
      </c>
    </row>
    <row r="9" spans="3:18">
      <c r="C9" s="2">
        <v>0.250999999999999</v>
      </c>
      <c r="D9" s="2">
        <v>0.25028859827165972</v>
      </c>
      <c r="E9" s="2">
        <v>0.25080850830136181</v>
      </c>
      <c r="F9" s="2">
        <v>0.25619787884684853</v>
      </c>
      <c r="H9">
        <v>0.6</v>
      </c>
      <c r="I9">
        <v>0.6</v>
      </c>
      <c r="L9">
        <f t="shared" si="0"/>
        <v>3.6194067593963556E-6</v>
      </c>
      <c r="M9">
        <f t="shared" si="1"/>
        <v>2.6254153177572549E-7</v>
      </c>
      <c r="N9">
        <f t="shared" si="2"/>
        <v>2.0448025299846576E-4</v>
      </c>
    </row>
    <row r="10" spans="3:18">
      <c r="C10" s="2">
        <v>0.220999999999999</v>
      </c>
      <c r="D10" s="2">
        <v>0.2190975261475121</v>
      </c>
      <c r="E10" s="2">
        <v>0.22151238806755691</v>
      </c>
      <c r="F10" s="2">
        <v>0.23529965919168835</v>
      </c>
      <c r="H10">
        <v>0.7</v>
      </c>
      <c r="I10">
        <v>0.7</v>
      </c>
      <c r="L10">
        <f t="shared" si="0"/>
        <v>6.6525348090327481E-5</v>
      </c>
      <c r="M10">
        <f t="shared" si="1"/>
        <v>8.0231011089712005E-5</v>
      </c>
      <c r="N10">
        <f t="shared" si="2"/>
        <v>3.9763156012385281E-4</v>
      </c>
    </row>
    <row r="11" spans="3:18">
      <c r="C11" s="2">
        <v>0.180999999999999</v>
      </c>
      <c r="D11" s="2">
        <v>0.18915630725820889</v>
      </c>
      <c r="E11" s="2">
        <v>0.18995717651325986</v>
      </c>
      <c r="F11" s="2">
        <v>0.20094070109408926</v>
      </c>
      <c r="H11">
        <v>0.8</v>
      </c>
      <c r="I11">
        <v>0.8</v>
      </c>
      <c r="L11">
        <f t="shared" si="0"/>
        <v>1.1491075929584117E-5</v>
      </c>
      <c r="M11">
        <f t="shared" si="1"/>
        <v>1.0648408492437613E-5</v>
      </c>
      <c r="N11">
        <f t="shared" si="2"/>
        <v>4.5503574467230245E-6</v>
      </c>
    </row>
    <row r="12" spans="3:18">
      <c r="C12" s="2">
        <v>0.189999999999999</v>
      </c>
      <c r="D12" s="2">
        <v>0.18661015104619824</v>
      </c>
      <c r="E12" s="2">
        <v>0.18673681007410783</v>
      </c>
      <c r="F12" s="2">
        <v>0.19213315668592787</v>
      </c>
      <c r="H12">
        <v>0.9</v>
      </c>
      <c r="I12">
        <v>0.9</v>
      </c>
      <c r="L12">
        <f t="shared" si="0"/>
        <v>1.7224672139386195E-5</v>
      </c>
      <c r="M12">
        <f t="shared" si="1"/>
        <v>1.8323427057946864E-5</v>
      </c>
      <c r="N12">
        <f t="shared" si="2"/>
        <v>4.3547221404101844E-6</v>
      </c>
    </row>
    <row r="13" spans="3:18">
      <c r="C13" s="2">
        <v>0.189999999999999</v>
      </c>
      <c r="D13" s="2">
        <v>0.18584973830470963</v>
      </c>
      <c r="E13" s="2">
        <v>0.1857194127671597</v>
      </c>
      <c r="F13" s="2">
        <v>0.18791320289907851</v>
      </c>
      <c r="H13">
        <v>1</v>
      </c>
      <c r="I13">
        <v>1</v>
      </c>
      <c r="L13">
        <f t="shared" si="0"/>
        <v>2.8778744937927439E-5</v>
      </c>
      <c r="M13">
        <f t="shared" si="1"/>
        <v>3.1068997908831511E-5</v>
      </c>
      <c r="N13">
        <f t="shared" si="2"/>
        <v>2.0776981496862855E-5</v>
      </c>
    </row>
    <row r="14" spans="3:18">
      <c r="C14" s="2">
        <v>0.190999999999999</v>
      </c>
      <c r="D14" s="2">
        <v>0.18563541754300131</v>
      </c>
      <c r="E14" s="2">
        <v>0.18542604288598821</v>
      </c>
      <c r="F14" s="2">
        <v>0.18644182256851799</v>
      </c>
      <c r="L14">
        <f t="shared" si="0"/>
        <v>1.0288583409466054E-5</v>
      </c>
      <c r="M14">
        <f t="shared" si="1"/>
        <v>5.5690343438374557E-6</v>
      </c>
      <c r="N14">
        <f t="shared" si="2"/>
        <v>1.7362760150601468E-4</v>
      </c>
    </row>
    <row r="15" spans="3:18">
      <c r="C15" s="2">
        <v>0.180999999999999</v>
      </c>
      <c r="D15" s="2">
        <v>0.18420758217501276</v>
      </c>
      <c r="E15" s="2">
        <v>0.18335988015454868</v>
      </c>
      <c r="F15" s="2">
        <v>0.16782321733100067</v>
      </c>
      <c r="L15">
        <f t="shared" si="0"/>
        <v>9.1330583587783121E-6</v>
      </c>
      <c r="M15">
        <f t="shared" si="1"/>
        <v>4.2840227182218655E-6</v>
      </c>
      <c r="N15">
        <f t="shared" si="2"/>
        <v>3.4978030434247082E-4</v>
      </c>
    </row>
    <row r="16" spans="3:18">
      <c r="C16" s="2">
        <v>0.180999999999999</v>
      </c>
      <c r="D16" s="2">
        <v>0.18402209502808436</v>
      </c>
      <c r="E16" s="2">
        <v>0.18306978808534055</v>
      </c>
      <c r="F16" s="2">
        <v>0.16229758560125168</v>
      </c>
      <c r="L16">
        <f t="shared" si="0"/>
        <v>1.3167700748532544E-5</v>
      </c>
      <c r="M16">
        <f t="shared" si="1"/>
        <v>9.1345685687731629E-7</v>
      </c>
      <c r="N16">
        <f t="shared" si="2"/>
        <v>6.4377010081791886E-6</v>
      </c>
    </row>
    <row r="17" spans="3:14">
      <c r="C17" s="2">
        <v>0.29199999999999898</v>
      </c>
      <c r="D17" s="2">
        <v>0.29562873266424039</v>
      </c>
      <c r="E17" s="2">
        <v>0.29295574936927804</v>
      </c>
      <c r="F17" s="2">
        <v>0.29453726250281165</v>
      </c>
      <c r="L17">
        <f t="shared" si="0"/>
        <v>2.0536551158523716E-6</v>
      </c>
      <c r="M17">
        <f t="shared" si="1"/>
        <v>3.6588854731814867E-7</v>
      </c>
      <c r="N17">
        <f t="shared" si="2"/>
        <v>1.2636317648061379E-6</v>
      </c>
    </row>
    <row r="18" spans="3:14">
      <c r="C18" s="2">
        <v>0.28999999999999898</v>
      </c>
      <c r="D18" s="2">
        <v>0.28856694204030148</v>
      </c>
      <c r="E18" s="2">
        <v>0.28939511278132252</v>
      </c>
      <c r="F18" s="2">
        <v>0.28887588623137672</v>
      </c>
      <c r="L18">
        <f t="shared" si="0"/>
        <v>9.7099312690908441E-6</v>
      </c>
      <c r="M18">
        <f t="shared" si="1"/>
        <v>2.9626520493570773E-7</v>
      </c>
      <c r="N18">
        <f t="shared" si="2"/>
        <v>4.1446386446245861E-6</v>
      </c>
    </row>
    <row r="19" spans="3:14">
      <c r="C19" s="2">
        <v>0.28699999999999898</v>
      </c>
      <c r="D19" s="2">
        <v>0.28388392373824112</v>
      </c>
      <c r="E19" s="2">
        <v>0.28645569750603472</v>
      </c>
      <c r="F19" s="2">
        <v>0.28496416143944842</v>
      </c>
      <c r="L19">
        <f t="shared" si="0"/>
        <v>1.7658574111248795E-5</v>
      </c>
      <c r="M19">
        <f t="shared" si="1"/>
        <v>9.6003633901135405E-6</v>
      </c>
      <c r="N19">
        <f t="shared" si="2"/>
        <v>1.6622073946746561E-5</v>
      </c>
    </row>
    <row r="20" spans="3:14">
      <c r="C20" s="2">
        <v>0.17199999999999899</v>
      </c>
      <c r="D20" s="2">
        <v>0.17620221062195129</v>
      </c>
      <c r="E20" s="2">
        <v>0.1750984453182374</v>
      </c>
      <c r="F20" s="2">
        <v>0.17607701777611262</v>
      </c>
      <c r="L20">
        <f t="shared" si="0"/>
        <v>1.7390541671774567E-5</v>
      </c>
      <c r="M20">
        <f t="shared" si="1"/>
        <v>2.3097207536142456E-5</v>
      </c>
      <c r="N20">
        <f t="shared" si="2"/>
        <v>3.1655433519386067E-5</v>
      </c>
    </row>
    <row r="21" spans="3:14">
      <c r="C21" s="2">
        <v>0.14299999999999899</v>
      </c>
      <c r="D21" s="2">
        <v>0.13882980316150628</v>
      </c>
      <c r="E21" s="2">
        <v>0.13819404457613763</v>
      </c>
      <c r="F21" s="2">
        <v>0.13737368384114459</v>
      </c>
      <c r="L21">
        <f t="shared" si="0"/>
        <v>2.7533732135247884E-7</v>
      </c>
      <c r="M21">
        <f t="shared" si="1"/>
        <v>6.259665594258965E-6</v>
      </c>
      <c r="N21">
        <f t="shared" si="2"/>
        <v>1.0801439211160582E-5</v>
      </c>
    </row>
    <row r="22" spans="3:14">
      <c r="C22" s="2">
        <v>7.0999999999999994E-2</v>
      </c>
      <c r="D22" s="2">
        <v>7.1524725948808016E-2</v>
      </c>
      <c r="E22" s="2">
        <v>7.3501932372039447E-2</v>
      </c>
      <c r="F22" s="2">
        <v>7.4286554306741415E-2</v>
      </c>
      <c r="L22">
        <f t="shared" si="0"/>
        <v>2.2226495203177388E-6</v>
      </c>
      <c r="M22">
        <f t="shared" si="1"/>
        <v>4.5494866498839699E-6</v>
      </c>
      <c r="N22">
        <f t="shared" si="2"/>
        <v>1.0654671003776588E-5</v>
      </c>
    </row>
    <row r="23" spans="3:14">
      <c r="C23" s="2">
        <v>5.09999999999999E-2</v>
      </c>
      <c r="D23" s="2">
        <v>5.2490855298249109E-2</v>
      </c>
      <c r="E23" s="2">
        <v>5.3132952566252598E-2</v>
      </c>
      <c r="F23" s="2">
        <v>5.4264149353779011E-2</v>
      </c>
      <c r="L23">
        <f t="shared" si="0"/>
        <v>2.5956340945735153E-7</v>
      </c>
      <c r="M23">
        <f t="shared" si="1"/>
        <v>6.7514672695221114E-7</v>
      </c>
      <c r="N23">
        <f t="shared" si="2"/>
        <v>9.5771405485820309E-7</v>
      </c>
    </row>
    <row r="24" spans="3:14">
      <c r="C24" s="2">
        <v>4.7999999999999897E-2</v>
      </c>
      <c r="D24" s="2">
        <v>4.7490526340761903E-2</v>
      </c>
      <c r="E24" s="2">
        <v>4.717832687341475E-2</v>
      </c>
      <c r="F24" s="2">
        <v>4.7021371339650016E-2</v>
      </c>
      <c r="L24">
        <f t="shared" si="0"/>
        <v>3.967162743608723E-7</v>
      </c>
      <c r="M24">
        <f t="shared" si="1"/>
        <v>1.0515026150382395E-8</v>
      </c>
      <c r="N24">
        <f t="shared" si="2"/>
        <v>2.4979670520780385E-7</v>
      </c>
    </row>
    <row r="25" spans="3:14">
      <c r="C25" s="2">
        <v>4.5999999999999999E-2</v>
      </c>
      <c r="D25" s="2">
        <v>4.6629854169122402E-2</v>
      </c>
      <c r="E25" s="2">
        <v>4.6102542801553216E-2</v>
      </c>
      <c r="F25" s="2">
        <v>4.550020333613778E-2</v>
      </c>
      <c r="L25">
        <f t="shared" si="0"/>
        <v>1.5565670348304672E-6</v>
      </c>
      <c r="M25">
        <f t="shared" si="1"/>
        <v>4.0620472014886387E-6</v>
      </c>
      <c r="N25">
        <f t="shared" si="2"/>
        <v>1.024664406289304E-5</v>
      </c>
    </row>
    <row r="26" spans="3:14">
      <c r="C26" s="2">
        <v>4.6999999999999903E-2</v>
      </c>
      <c r="D26" s="2">
        <v>4.5752375443159798E-2</v>
      </c>
      <c r="E26" s="2">
        <v>4.4984547891541694E-2</v>
      </c>
      <c r="F26" s="2">
        <v>4.379896203351262E-2</v>
      </c>
      <c r="L26">
        <f t="shared" si="0"/>
        <v>1.7068608313708911E-7</v>
      </c>
      <c r="M26">
        <f t="shared" si="1"/>
        <v>9.1152020594290582E-10</v>
      </c>
      <c r="N26">
        <f t="shared" si="2"/>
        <v>5.1601956976641459E-6</v>
      </c>
    </row>
    <row r="27" spans="3:14">
      <c r="C27" s="2">
        <v>0.39099999999999902</v>
      </c>
      <c r="D27" s="2">
        <v>0.3905868582771761</v>
      </c>
      <c r="E27" s="2">
        <v>0.39096980860708741</v>
      </c>
      <c r="F27" s="2">
        <v>0.39327160641345715</v>
      </c>
      <c r="L27">
        <f t="shared" si="0"/>
        <v>1.1601791237904333E-7</v>
      </c>
      <c r="M27">
        <f t="shared" si="1"/>
        <v>3.1858626001747946E-7</v>
      </c>
      <c r="N27">
        <f t="shared" si="2"/>
        <v>1.4327846103597848E-6</v>
      </c>
    </row>
    <row r="28" spans="3:14">
      <c r="C28" s="2">
        <v>0.38899999999999901</v>
      </c>
      <c r="D28" s="2">
        <v>0.38934061402258036</v>
      </c>
      <c r="E28" s="2">
        <v>0.38956443446033739</v>
      </c>
      <c r="F28" s="2">
        <v>0.39019698981213602</v>
      </c>
      <c r="L28">
        <f t="shared" si="0"/>
        <v>2.0392061521930415E-6</v>
      </c>
      <c r="M28">
        <f t="shared" si="1"/>
        <v>2.3220275028282648E-6</v>
      </c>
      <c r="N28">
        <f t="shared" si="2"/>
        <v>1.0889893846872841E-5</v>
      </c>
    </row>
    <row r="29" spans="3:14">
      <c r="C29" s="2">
        <v>0.38699999999999901</v>
      </c>
      <c r="D29" s="2">
        <v>0.38557199224364996</v>
      </c>
      <c r="E29" s="2">
        <v>0.38547617996376499</v>
      </c>
      <c r="F29" s="2">
        <v>0.38370001608384535</v>
      </c>
      <c r="L29">
        <f t="shared" si="0"/>
        <v>4.8429462564659409E-7</v>
      </c>
      <c r="M29">
        <f t="shared" si="1"/>
        <v>2.9760549328485489E-7</v>
      </c>
      <c r="N29">
        <f t="shared" si="2"/>
        <v>2.351614223258609E-6</v>
      </c>
    </row>
    <row r="30" spans="3:14">
      <c r="C30" s="2">
        <v>0.38399999999999901</v>
      </c>
      <c r="D30" s="2">
        <v>0.38469591280031712</v>
      </c>
      <c r="E30" s="2">
        <v>0.38454553230269506</v>
      </c>
      <c r="F30" s="2">
        <v>0.38246650261713244</v>
      </c>
      <c r="L30">
        <f t="shared" si="0"/>
        <v>3.6280596827256964E-6</v>
      </c>
      <c r="M30">
        <f t="shared" si="1"/>
        <v>1.694943340635879E-6</v>
      </c>
      <c r="N30">
        <f t="shared" si="2"/>
        <v>6.3953953975938001E-7</v>
      </c>
    </row>
    <row r="31" spans="3:14">
      <c r="C31" s="2">
        <v>0.35399999999999898</v>
      </c>
      <c r="D31" s="2">
        <v>0.3559047466190341</v>
      </c>
      <c r="E31" s="2">
        <v>0.35530189989654859</v>
      </c>
      <c r="F31" s="2">
        <v>0.35479971216056638</v>
      </c>
      <c r="L31">
        <f t="shared" si="0"/>
        <v>2.5690006869156723E-6</v>
      </c>
      <c r="M31">
        <f t="shared" si="1"/>
        <v>2.5305520418221331E-6</v>
      </c>
      <c r="N31">
        <f t="shared" si="2"/>
        <v>1.7556997611649449E-6</v>
      </c>
    </row>
    <row r="32" spans="3:14">
      <c r="C32" s="2">
        <v>0.309999999999999</v>
      </c>
      <c r="D32" s="2">
        <v>0.30839718975330238</v>
      </c>
      <c r="E32" s="2">
        <v>0.30840922910454543</v>
      </c>
      <c r="F32" s="2">
        <v>0.31132502821145902</v>
      </c>
      <c r="L32">
        <f t="shared" si="0"/>
        <v>1.8583335263518183E-7</v>
      </c>
      <c r="M32">
        <f t="shared" si="1"/>
        <v>8.7646082850603992E-7</v>
      </c>
      <c r="N32">
        <f t="shared" si="2"/>
        <v>6.9113787728020098E-6</v>
      </c>
    </row>
    <row r="33" spans="3:14">
      <c r="C33" s="2">
        <v>0.248999999999999</v>
      </c>
      <c r="D33" s="2">
        <v>0.24943108392759916</v>
      </c>
      <c r="E33" s="2">
        <v>0.24993619486673671</v>
      </c>
      <c r="F33" s="2">
        <v>0.24637104987251426</v>
      </c>
      <c r="L33">
        <f t="shared" si="0"/>
        <v>1.7506553906143878E-7</v>
      </c>
      <c r="M33">
        <f t="shared" si="1"/>
        <v>2.0911838777569454E-7</v>
      </c>
      <c r="N33">
        <f t="shared" si="2"/>
        <v>8.0914200376389096E-7</v>
      </c>
    </row>
    <row r="34" spans="3:14">
      <c r="C34" s="2">
        <v>0.157999999999999</v>
      </c>
      <c r="D34" s="2">
        <v>0.15758159165990354</v>
      </c>
      <c r="E34" s="2">
        <v>0.15754270535999576</v>
      </c>
      <c r="F34" s="2">
        <v>0.1588995232091292</v>
      </c>
      <c r="L34">
        <f t="shared" si="0"/>
        <v>4.6610186182319103E-7</v>
      </c>
      <c r="M34">
        <f t="shared" si="1"/>
        <v>5.8794104432874115E-7</v>
      </c>
      <c r="N34">
        <f t="shared" si="2"/>
        <v>1.1360597715688306E-6</v>
      </c>
    </row>
    <row r="35" spans="3:14">
      <c r="C35" s="2">
        <v>0.151999999999999</v>
      </c>
      <c r="D35" s="2">
        <v>0.15131728346890927</v>
      </c>
      <c r="E35" s="2">
        <v>0.15123322686253998</v>
      </c>
      <c r="F35" s="2">
        <v>0.15306586104702569</v>
      </c>
      <c r="L35">
        <f t="shared" si="0"/>
        <v>9.9411564907989686E-7</v>
      </c>
      <c r="M35">
        <f t="shared" si="1"/>
        <v>1.3542134225740847E-6</v>
      </c>
      <c r="N35">
        <f t="shared" si="2"/>
        <v>1.9148209124650777E-6</v>
      </c>
    </row>
    <row r="36" spans="3:14">
      <c r="C36" s="2">
        <v>0.13499999999999901</v>
      </c>
      <c r="D36" s="2">
        <v>0.13400294651643863</v>
      </c>
      <c r="E36" s="2">
        <v>0.13383629324029789</v>
      </c>
      <c r="F36" s="2">
        <v>0.13638377054183934</v>
      </c>
      <c r="L36">
        <f t="shared" si="0"/>
        <v>2.9706323240666526E-5</v>
      </c>
      <c r="M36">
        <f t="shared" si="1"/>
        <v>2.7849192987953049E-5</v>
      </c>
      <c r="N36">
        <f t="shared" si="2"/>
        <v>6.119700861233806E-5</v>
      </c>
    </row>
    <row r="37" spans="3:14">
      <c r="C37" s="2">
        <v>0.125</v>
      </c>
      <c r="D37" s="2">
        <v>0.13045035074473804</v>
      </c>
      <c r="E37" s="2">
        <v>0.13027723345967876</v>
      </c>
      <c r="F37" s="2">
        <v>0.13282285169310643</v>
      </c>
      <c r="L37">
        <f t="shared" si="0"/>
        <v>3.8130269375469951E-5</v>
      </c>
      <c r="M37">
        <f t="shared" si="1"/>
        <v>4.0135692225192126E-5</v>
      </c>
      <c r="N37">
        <f t="shared" si="2"/>
        <v>1.8340806435278141E-5</v>
      </c>
    </row>
    <row r="38" spans="3:14">
      <c r="C38" s="2">
        <v>0.125</v>
      </c>
      <c r="D38" s="2">
        <v>0.11882502879557565</v>
      </c>
      <c r="E38" s="2">
        <v>0.11866472634962055</v>
      </c>
      <c r="F38" s="2">
        <v>0.12071738322572774</v>
      </c>
      <c r="L38">
        <f t="shared" si="0"/>
        <v>1.3867311909434168E-5</v>
      </c>
      <c r="M38">
        <f t="shared" si="1"/>
        <v>1.2925669050259721E-5</v>
      </c>
      <c r="N38">
        <f t="shared" si="2"/>
        <v>2.5254087445358801E-5</v>
      </c>
    </row>
    <row r="39" spans="3:14">
      <c r="C39" s="2">
        <v>0.108999999999999</v>
      </c>
      <c r="D39" s="2">
        <v>0.11272388398173556</v>
      </c>
      <c r="E39" s="2">
        <v>0.1125952286506219</v>
      </c>
      <c r="F39" s="2">
        <v>0.11402534451011558</v>
      </c>
      <c r="L39">
        <f t="shared" si="0"/>
        <v>1.1517810866706615E-5</v>
      </c>
      <c r="M39">
        <f t="shared" si="1"/>
        <v>1.0889667922258272E-5</v>
      </c>
      <c r="N39">
        <f t="shared" si="2"/>
        <v>1.6835672980698916E-5</v>
      </c>
    </row>
    <row r="40" spans="3:14">
      <c r="C40" s="2">
        <v>0.104999999999999</v>
      </c>
      <c r="D40" s="2">
        <v>0.1083937900445814</v>
      </c>
      <c r="E40" s="2">
        <v>0.10829994968480607</v>
      </c>
      <c r="F40" s="2">
        <v>0.10910312965682181</v>
      </c>
      <c r="L40">
        <f t="shared" si="0"/>
        <v>2.4364168063412246E-5</v>
      </c>
      <c r="M40">
        <f t="shared" si="1"/>
        <v>2.4151434886126269E-5</v>
      </c>
      <c r="N40">
        <f t="shared" si="2"/>
        <v>3.7072572211294725E-5</v>
      </c>
    </row>
    <row r="41" spans="3:14">
      <c r="C41" s="2">
        <v>0.103999999999999</v>
      </c>
      <c r="D41" s="2">
        <v>9.9063992700226006E-2</v>
      </c>
      <c r="E41" s="2">
        <v>9.9085589060107393E-2</v>
      </c>
      <c r="F41" s="2">
        <v>9.7911274992963884E-2</v>
      </c>
      <c r="L41">
        <f t="shared" si="0"/>
        <v>4.0950656822290385E-9</v>
      </c>
      <c r="M41">
        <f t="shared" si="1"/>
        <v>7.3254872100851341E-9</v>
      </c>
      <c r="N41">
        <f t="shared" si="2"/>
        <v>1.1853221409455587E-6</v>
      </c>
    </row>
    <row r="42" spans="3:14">
      <c r="C42" s="2">
        <v>9.8999999999999894E-2</v>
      </c>
      <c r="D42" s="2">
        <v>9.9063992700226006E-2</v>
      </c>
      <c r="E42" s="2">
        <v>9.9085589060107393E-2</v>
      </c>
      <c r="F42" s="2">
        <v>9.7911274992963884E-2</v>
      </c>
      <c r="L42">
        <f t="shared" si="0"/>
        <v>2.6284660981682364E-6</v>
      </c>
      <c r="M42">
        <f t="shared" si="1"/>
        <v>2.3617897374375462E-6</v>
      </c>
      <c r="N42">
        <f t="shared" si="2"/>
        <v>1.4209797050707069E-5</v>
      </c>
    </row>
    <row r="43" spans="3:14">
      <c r="C43" s="2">
        <v>9.6999999999999906E-2</v>
      </c>
      <c r="D43" s="2">
        <v>9.5378745517147742E-2</v>
      </c>
      <c r="E43" s="2">
        <v>9.5463188450903028E-2</v>
      </c>
      <c r="F43" s="2">
        <v>9.3230411554200143E-2</v>
      </c>
      <c r="L43">
        <f t="shared" si="0"/>
        <v>1.6783168859617904E-8</v>
      </c>
      <c r="M43">
        <f t="shared" si="1"/>
        <v>6.2126307479920473E-10</v>
      </c>
      <c r="N43">
        <f t="shared" si="2"/>
        <v>1.1467262286614793E-5</v>
      </c>
    </row>
    <row r="44" spans="3:14">
      <c r="C44" s="2">
        <v>9.1999999999999901E-2</v>
      </c>
      <c r="D44" s="2">
        <v>9.1870450129835482E-2</v>
      </c>
      <c r="E44" s="2">
        <v>9.202492514944377E-2</v>
      </c>
      <c r="F44" s="2">
        <v>8.8613665361099783E-2</v>
      </c>
      <c r="L44">
        <f t="shared" si="0"/>
        <v>5.7419433968365775E-6</v>
      </c>
      <c r="M44">
        <f t="shared" si="1"/>
        <v>7.1918062795232528E-6</v>
      </c>
      <c r="N44">
        <f t="shared" si="2"/>
        <v>8.6848361676347867E-6</v>
      </c>
    </row>
    <row r="45" spans="3:14">
      <c r="C45" s="2">
        <v>8.3999999999999894E-2</v>
      </c>
      <c r="D45" s="2">
        <v>8.6396235254902171E-2</v>
      </c>
      <c r="E45" s="2">
        <v>8.6681754328704008E-2</v>
      </c>
      <c r="F45" s="2">
        <v>8.105299539063214E-2</v>
      </c>
      <c r="L45">
        <f t="shared" si="0"/>
        <v>3.0965629693763345E-5</v>
      </c>
      <c r="M45">
        <f t="shared" si="1"/>
        <v>5.5721759446363206E-6</v>
      </c>
      <c r="N45">
        <f t="shared" si="2"/>
        <v>2.2680150608527814E-7</v>
      </c>
    </row>
    <row r="46" spans="3:14">
      <c r="C46" s="2">
        <v>0.36426474144184601</v>
      </c>
      <c r="D46" s="2">
        <v>0.35870006447963487</v>
      </c>
      <c r="E46" s="2">
        <v>0.36190419575395172</v>
      </c>
      <c r="F46" s="2">
        <v>0.36378850462461609</v>
      </c>
      <c r="L46">
        <f t="shared" si="0"/>
        <v>2.0610030143861394E-6</v>
      </c>
      <c r="M46">
        <f t="shared" si="1"/>
        <v>3.0653953672748831E-6</v>
      </c>
      <c r="N46">
        <f t="shared" si="2"/>
        <v>1.3035152648430613E-5</v>
      </c>
    </row>
    <row r="47" spans="3:14">
      <c r="C47" s="2">
        <v>0.360126429237624</v>
      </c>
      <c r="D47" s="2">
        <v>0.35869080985408736</v>
      </c>
      <c r="E47" s="2">
        <v>0.3618772562899838</v>
      </c>
      <c r="F47" s="2">
        <v>0.36373685201735917</v>
      </c>
      <c r="L47">
        <f t="shared" si="0"/>
        <v>1.2308696113817501E-5</v>
      </c>
      <c r="M47">
        <f t="shared" si="1"/>
        <v>1.2249945483682431E-5</v>
      </c>
      <c r="N47">
        <f t="shared" si="2"/>
        <v>2.0219915124127773E-5</v>
      </c>
    </row>
    <row r="48" spans="3:14">
      <c r="C48" s="2">
        <v>0.35854433659193702</v>
      </c>
      <c r="D48" s="2">
        <v>0.3550359614532414</v>
      </c>
      <c r="E48" s="2">
        <v>0.35504434437999105</v>
      </c>
      <c r="F48" s="2">
        <v>0.35404768059840941</v>
      </c>
      <c r="L48">
        <f t="shared" si="0"/>
        <v>3.2113275288029957E-5</v>
      </c>
      <c r="M48">
        <f t="shared" si="1"/>
        <v>3.1365060091833211E-5</v>
      </c>
      <c r="N48">
        <f t="shared" si="2"/>
        <v>2.0776084030378764E-5</v>
      </c>
    </row>
    <row r="49" spans="3:14">
      <c r="C49" s="2">
        <v>0.34922449825555202</v>
      </c>
      <c r="D49" s="2">
        <v>0.35489135587578829</v>
      </c>
      <c r="E49" s="2">
        <v>0.35482495003124237</v>
      </c>
      <c r="F49" s="2">
        <v>0.35378257724020978</v>
      </c>
      <c r="L49">
        <f t="shared" si="0"/>
        <v>2.8319013836062742E-5</v>
      </c>
      <c r="M49">
        <f t="shared" si="1"/>
        <v>7.7938681020228476E-5</v>
      </c>
      <c r="N49">
        <f t="shared" si="2"/>
        <v>1.1442633917330022E-4</v>
      </c>
    </row>
    <row r="50" spans="3:14">
      <c r="C50" s="2">
        <v>0.33818439324328903</v>
      </c>
      <c r="D50" s="2">
        <v>0.33286283202161143</v>
      </c>
      <c r="E50" s="2">
        <v>0.32935610456312975</v>
      </c>
      <c r="F50" s="2">
        <v>0.32748736846191639</v>
      </c>
      <c r="L50">
        <f t="shared" si="0"/>
        <v>5.1353127609097871E-5</v>
      </c>
      <c r="M50">
        <f t="shared" si="1"/>
        <v>1.3393253878283817E-5</v>
      </c>
      <c r="N50">
        <f t="shared" si="2"/>
        <v>3.1986189104972447E-6</v>
      </c>
    </row>
    <row r="51" spans="3:14">
      <c r="C51" s="2">
        <v>0.32574873052609699</v>
      </c>
      <c r="D51" s="2">
        <v>0.33291484018260503</v>
      </c>
      <c r="E51" s="2">
        <v>0.32940841000363102</v>
      </c>
      <c r="F51" s="2">
        <v>0.32753719884018512</v>
      </c>
      <c r="L51">
        <f t="shared" si="0"/>
        <v>6.1566094010447416E-5</v>
      </c>
      <c r="M51">
        <f t="shared" si="1"/>
        <v>1.1096383619944964E-4</v>
      </c>
      <c r="N51">
        <f t="shared" si="2"/>
        <v>1.231837212579857E-4</v>
      </c>
    </row>
    <row r="52" spans="3:14">
      <c r="C52" s="2">
        <v>0.319669073197692</v>
      </c>
      <c r="D52" s="2">
        <v>0.31182266675840736</v>
      </c>
      <c r="E52" s="2">
        <v>0.30913513584267371</v>
      </c>
      <c r="F52" s="2">
        <v>0.30857025698793406</v>
      </c>
      <c r="L52">
        <f t="shared" si="0"/>
        <v>3.5160464375148874E-4</v>
      </c>
      <c r="M52">
        <f t="shared" si="1"/>
        <v>2.6334350013550959E-4</v>
      </c>
      <c r="N52">
        <f t="shared" si="2"/>
        <v>2.5048789100044836E-4</v>
      </c>
    </row>
    <row r="53" spans="3:14">
      <c r="C53" s="2">
        <v>0.29066634426059601</v>
      </c>
      <c r="D53" s="2">
        <v>0.30941746806029102</v>
      </c>
      <c r="E53" s="2">
        <v>0.30689420610791002</v>
      </c>
      <c r="F53" s="2">
        <v>0.30649315350947648</v>
      </c>
      <c r="L53">
        <f t="shared" si="0"/>
        <v>8.0969893361614942E-4</v>
      </c>
      <c r="M53">
        <f t="shared" si="1"/>
        <v>6.9428568837933563E-4</v>
      </c>
      <c r="N53">
        <f t="shared" si="2"/>
        <v>5.7695812436805289E-4</v>
      </c>
    </row>
    <row r="54" spans="3:14">
      <c r="C54" s="2">
        <v>0.254748005112439</v>
      </c>
      <c r="D54" s="2">
        <v>0.22629279585971782</v>
      </c>
      <c r="E54" s="2">
        <v>0.22839870363442377</v>
      </c>
      <c r="F54" s="2">
        <v>0.23072805248201</v>
      </c>
      <c r="L54">
        <f t="shared" si="0"/>
        <v>1.89572616118974E-5</v>
      </c>
      <c r="M54">
        <f t="shared" si="1"/>
        <v>4.8844327973326176E-6</v>
      </c>
      <c r="N54">
        <f t="shared" si="2"/>
        <v>7.2214056413866563E-12</v>
      </c>
    </row>
    <row r="55" spans="3:14">
      <c r="C55" s="2">
        <v>0.225752184876852</v>
      </c>
      <c r="D55" s="2">
        <v>0.2213981911226193</v>
      </c>
      <c r="E55" s="2">
        <v>0.2235421095846204</v>
      </c>
      <c r="F55" s="2">
        <v>0.22574949760953344</v>
      </c>
      <c r="L55">
        <f t="shared" si="0"/>
        <v>8.2837318961133475E-4</v>
      </c>
      <c r="M55">
        <f t="shared" si="1"/>
        <v>7.4228818549945804E-4</v>
      </c>
      <c r="N55">
        <f t="shared" si="2"/>
        <v>7.2201879521548347E-4</v>
      </c>
    </row>
    <row r="56" spans="3:14">
      <c r="C56" s="2">
        <v>0.214504818819302</v>
      </c>
      <c r="D56" s="2">
        <v>0.18572334579217334</v>
      </c>
      <c r="E56" s="2">
        <v>0.18725985257782066</v>
      </c>
      <c r="F56" s="2">
        <v>0.18763441139374398</v>
      </c>
      <c r="L56">
        <f t="shared" si="0"/>
        <v>5.0385791190569833E-4</v>
      </c>
      <c r="M56">
        <f t="shared" si="1"/>
        <v>6.0415309770947394E-4</v>
      </c>
      <c r="N56">
        <f t="shared" si="2"/>
        <v>7.2033381719085944E-4</v>
      </c>
    </row>
    <row r="57" spans="3:14">
      <c r="C57" s="2">
        <v>0.20087395074095801</v>
      </c>
      <c r="D57" s="2">
        <v>0.22332073028515317</v>
      </c>
      <c r="E57" s="2">
        <v>0.22545347672722296</v>
      </c>
      <c r="F57" s="2">
        <v>0.2277129860662237</v>
      </c>
      <c r="L57">
        <f t="shared" si="0"/>
        <v>5.3905487440923372E-5</v>
      </c>
      <c r="M57">
        <f t="shared" si="1"/>
        <v>3.4285664018804705E-5</v>
      </c>
      <c r="N57">
        <f t="shared" si="2"/>
        <v>3.1084390369421415E-5</v>
      </c>
    </row>
    <row r="58" spans="3:14">
      <c r="C58" s="2">
        <v>0.19171301253929299</v>
      </c>
      <c r="D58" s="2">
        <v>0.18437097689235396</v>
      </c>
      <c r="E58" s="2">
        <v>0.18585761639395793</v>
      </c>
      <c r="F58" s="2">
        <v>0.18613767484822696</v>
      </c>
      <c r="L58">
        <f t="shared" si="0"/>
        <v>2.9441025512180855E-4</v>
      </c>
      <c r="M58">
        <f t="shared" si="1"/>
        <v>2.8977893672942518E-4</v>
      </c>
      <c r="N58">
        <f t="shared" si="2"/>
        <v>3.5365436112931109E-4</v>
      </c>
    </row>
    <row r="59" spans="3:14">
      <c r="C59" s="2">
        <v>0.17319769249369499</v>
      </c>
      <c r="D59" s="2">
        <v>0.15603930518247577</v>
      </c>
      <c r="E59" s="2">
        <v>0.156174798006287</v>
      </c>
      <c r="F59" s="2">
        <v>0.15439199226399572</v>
      </c>
      <c r="L59">
        <f t="shared" si="0"/>
        <v>9.4292290825696108E-4</v>
      </c>
      <c r="M59">
        <f t="shared" si="1"/>
        <v>1.0475076158265493E-3</v>
      </c>
      <c r="N59">
        <f t="shared" si="2"/>
        <v>1.0876498845452643E-3</v>
      </c>
    </row>
    <row r="60" spans="3:14">
      <c r="C60" s="2">
        <v>0.158530519188918</v>
      </c>
      <c r="D60" s="2">
        <v>0.18923756900255137</v>
      </c>
      <c r="E60" s="2">
        <v>0.19089574150897243</v>
      </c>
      <c r="F60" s="2">
        <v>0.19151005654991299</v>
      </c>
      <c r="L60">
        <f t="shared" si="0"/>
        <v>2.8291040712778991E-4</v>
      </c>
      <c r="M60">
        <f t="shared" si="1"/>
        <v>2.9285086036798003E-4</v>
      </c>
      <c r="N60">
        <f t="shared" si="2"/>
        <v>2.4120182503305665E-4</v>
      </c>
    </row>
    <row r="61" spans="3:14">
      <c r="C61" s="2">
        <v>0.14209471829769499</v>
      </c>
      <c r="D61" s="2">
        <v>0.15891465905644292</v>
      </c>
      <c r="E61" s="2">
        <v>0.15920760409664719</v>
      </c>
      <c r="F61" s="2">
        <v>0.15762539198021941</v>
      </c>
      <c r="L61">
        <f t="shared" si="0"/>
        <v>1.4525815504941192E-5</v>
      </c>
      <c r="M61">
        <f t="shared" si="1"/>
        <v>5.6355823578788061E-6</v>
      </c>
      <c r="N61">
        <f t="shared" si="2"/>
        <v>6.4259424018703161E-7</v>
      </c>
    </row>
    <row r="62" spans="3:14">
      <c r="C62" s="2">
        <v>0.124650246986078</v>
      </c>
      <c r="D62" s="2">
        <v>0.12846152177346098</v>
      </c>
      <c r="E62" s="2">
        <v>0.12702418513983829</v>
      </c>
      <c r="F62" s="2">
        <v>0.12384862722572586</v>
      </c>
      <c r="L62">
        <f t="shared" si="0"/>
        <v>1.3125869253180346E-5</v>
      </c>
      <c r="M62">
        <f t="shared" si="1"/>
        <v>5.9011960884472325E-7</v>
      </c>
      <c r="N62">
        <f t="shared" si="2"/>
        <v>3.7631146990909375E-6</v>
      </c>
    </row>
    <row r="63" spans="3:14">
      <c r="C63" s="2">
        <v>9.4811565166326994E-2</v>
      </c>
      <c r="D63" s="2">
        <v>9.8434529319224501E-2</v>
      </c>
      <c r="E63" s="2">
        <v>9.5579757595894432E-2</v>
      </c>
      <c r="F63" s="2">
        <v>9.2871690247913197E-2</v>
      </c>
      <c r="L63">
        <f t="shared" si="0"/>
        <v>4.2751110416540451E-5</v>
      </c>
      <c r="M63">
        <f t="shared" si="1"/>
        <v>1.3132714874717046E-5</v>
      </c>
      <c r="N63">
        <f t="shared" si="2"/>
        <v>3.5747086401084233E-5</v>
      </c>
    </row>
    <row r="64" spans="3:14">
      <c r="C64" s="2">
        <v>4.8640712977995798E-2</v>
      </c>
      <c r="D64" s="2">
        <v>5.5179146308430578E-2</v>
      </c>
      <c r="E64" s="2">
        <v>5.2264621761990926E-2</v>
      </c>
      <c r="F64" s="2">
        <v>5.4619599697200656E-2</v>
      </c>
      <c r="L64">
        <f t="shared" si="0"/>
        <v>1.2741762463862711E-5</v>
      </c>
      <c r="M64">
        <f t="shared" si="1"/>
        <v>2.6364337151616362E-5</v>
      </c>
      <c r="N64">
        <f t="shared" si="2"/>
        <v>1.1686238095989061E-6</v>
      </c>
    </row>
    <row r="65" spans="3:14">
      <c r="C65" s="2">
        <v>3.9652492314069497E-2</v>
      </c>
      <c r="D65" s="2">
        <v>3.6082931771949121E-2</v>
      </c>
      <c r="E65" s="2">
        <v>3.4517870891645409E-2</v>
      </c>
      <c r="F65" s="2">
        <v>3.8571463262841499E-2</v>
      </c>
      <c r="L65">
        <f t="shared" si="0"/>
        <v>1.0534556898111948E-5</v>
      </c>
      <c r="M65">
        <f t="shared" si="1"/>
        <v>1.5101834838327088E-5</v>
      </c>
      <c r="N65">
        <f t="shared" si="2"/>
        <v>1.2713355729286514E-6</v>
      </c>
    </row>
    <row r="66" spans="3:14">
      <c r="C66" s="2">
        <v>3.15554941448754E-2</v>
      </c>
      <c r="D66" s="2">
        <v>2.8309795930605942E-2</v>
      </c>
      <c r="E66" s="2">
        <v>2.7669386215554974E-2</v>
      </c>
      <c r="F66" s="2">
        <v>3.0427958968959078E-2</v>
      </c>
      <c r="L66">
        <f t="shared" si="0"/>
        <v>6.2157949208748496E-6</v>
      </c>
      <c r="M66">
        <f t="shared" si="1"/>
        <v>6.2593701558377994E-6</v>
      </c>
      <c r="N66">
        <f t="shared" si="2"/>
        <v>4.0837762695562855E-6</v>
      </c>
    </row>
    <row r="67" spans="3:14">
      <c r="C67" s="2">
        <v>2.6505233341393399E-2</v>
      </c>
      <c r="D67" s="2">
        <v>2.4012083742818366E-2</v>
      </c>
      <c r="E67" s="2">
        <v>2.4003360012098369E-2</v>
      </c>
      <c r="F67" s="2">
        <v>2.4484397803909885E-2</v>
      </c>
      <c r="L67">
        <f t="shared" ref="L67:L130" si="3">(D68-C68)^2</f>
        <v>4.4426337937493274E-5</v>
      </c>
      <c r="M67">
        <f t="shared" ref="M67:M130" si="4">(E68-C68)^2</f>
        <v>5.4248861712965557E-5</v>
      </c>
      <c r="N67">
        <f t="shared" ref="N67:N130" si="5">(F68-C68)^2</f>
        <v>1.2479982530614039E-5</v>
      </c>
    </row>
    <row r="68" spans="3:14">
      <c r="C68" s="2">
        <v>1.31852568309786E-2</v>
      </c>
      <c r="D68" s="2">
        <v>1.9850565371285888E-2</v>
      </c>
      <c r="E68" s="2">
        <v>2.0550639489942461E-2</v>
      </c>
      <c r="F68" s="2">
        <v>1.6717958704985807E-2</v>
      </c>
      <c r="L68">
        <f t="shared" si="3"/>
        <v>4.3385808637769679E-5</v>
      </c>
      <c r="M68">
        <f t="shared" si="4"/>
        <v>1.0108569613133882E-4</v>
      </c>
      <c r="N68">
        <f t="shared" si="5"/>
        <v>2.6369451548423098E-5</v>
      </c>
    </row>
    <row r="69" spans="3:14">
      <c r="C69" s="2">
        <v>0.25700000000000001</v>
      </c>
      <c r="D69" s="2">
        <v>0.25041320953439616</v>
      </c>
      <c r="E69" s="2">
        <v>0.24694586174098751</v>
      </c>
      <c r="F69" s="2">
        <v>0.25186488057116263</v>
      </c>
      <c r="L69">
        <f t="shared" si="3"/>
        <v>7.5648090647943278E-6</v>
      </c>
      <c r="M69">
        <f t="shared" si="4"/>
        <v>6.3712421492480489E-9</v>
      </c>
      <c r="N69">
        <f t="shared" si="5"/>
        <v>2.971610050786027E-6</v>
      </c>
    </row>
    <row r="70" spans="3:14">
      <c r="C70" s="2">
        <v>0.247</v>
      </c>
      <c r="D70" s="2">
        <v>0.24975041979792073</v>
      </c>
      <c r="E70" s="2">
        <v>0.24692017993892981</v>
      </c>
      <c r="F70" s="2">
        <v>0.24872383585378249</v>
      </c>
      <c r="L70">
        <f t="shared" si="3"/>
        <v>1.3479211647493327E-4</v>
      </c>
      <c r="M70">
        <f t="shared" si="4"/>
        <v>7.9423703867912362E-5</v>
      </c>
      <c r="N70">
        <f t="shared" si="5"/>
        <v>1.0453963048349684E-4</v>
      </c>
    </row>
    <row r="71" spans="3:14">
      <c r="C71" s="2">
        <v>0.23800000000000002</v>
      </c>
      <c r="D71" s="2">
        <v>0.24961000070951478</v>
      </c>
      <c r="E71" s="2">
        <v>0.2469119977484239</v>
      </c>
      <c r="F71" s="2">
        <v>0.24822446235669618</v>
      </c>
      <c r="L71">
        <f t="shared" si="3"/>
        <v>6.763080630796624E-7</v>
      </c>
      <c r="M71">
        <f t="shared" si="4"/>
        <v>1.8934779794286406E-6</v>
      </c>
      <c r="N71">
        <f t="shared" si="5"/>
        <v>3.0514400006652533E-5</v>
      </c>
    </row>
    <row r="72" spans="3:14">
      <c r="C72" s="2">
        <v>0.248</v>
      </c>
      <c r="D72" s="2">
        <v>0.24717762048719605</v>
      </c>
      <c r="E72" s="2">
        <v>0.24662396294402053</v>
      </c>
      <c r="F72" s="2">
        <v>0.24247601592990597</v>
      </c>
      <c r="L72">
        <f t="shared" si="3"/>
        <v>1.359986915109135E-5</v>
      </c>
      <c r="M72">
        <f t="shared" si="4"/>
        <v>9.905744246581719E-6</v>
      </c>
      <c r="N72">
        <f t="shared" si="5"/>
        <v>5.8869894582627771E-5</v>
      </c>
    </row>
    <row r="73" spans="3:14">
      <c r="C73" s="2">
        <v>0.23499999999999999</v>
      </c>
      <c r="D73" s="2">
        <v>0.23131219995782154</v>
      </c>
      <c r="E73" s="2">
        <v>0.23814733923284123</v>
      </c>
      <c r="F73" s="2">
        <v>0.22732732806757464</v>
      </c>
      <c r="L73">
        <f t="shared" si="3"/>
        <v>1.9761196796380322E-5</v>
      </c>
      <c r="M73">
        <f t="shared" si="4"/>
        <v>8.9785796596643109E-5</v>
      </c>
      <c r="N73">
        <f t="shared" si="5"/>
        <v>8.7884316774249993E-5</v>
      </c>
    </row>
    <row r="74" spans="3:14">
      <c r="C74" s="2">
        <v>0.20800000000000002</v>
      </c>
      <c r="D74" s="2">
        <v>0.21244535676817738</v>
      </c>
      <c r="E74" s="2">
        <v>0.21747553674451445</v>
      </c>
      <c r="F74" s="2">
        <v>0.21737466355525628</v>
      </c>
      <c r="L74">
        <f t="shared" si="3"/>
        <v>5.1422479647967953E-5</v>
      </c>
      <c r="M74">
        <f t="shared" si="4"/>
        <v>8.8735594313278474E-6</v>
      </c>
      <c r="N74">
        <f t="shared" si="5"/>
        <v>6.5019226540804882E-8</v>
      </c>
    </row>
    <row r="75" spans="3:14">
      <c r="C75" s="2">
        <v>0.21600000000000003</v>
      </c>
      <c r="D75" s="2">
        <v>0.20882905308568195</v>
      </c>
      <c r="E75" s="2">
        <v>0.21302114796753385</v>
      </c>
      <c r="F75" s="2">
        <v>0.21574501132075954</v>
      </c>
      <c r="L75">
        <f t="shared" si="3"/>
        <v>3.0868716502485352E-4</v>
      </c>
      <c r="M75">
        <f t="shared" si="4"/>
        <v>2.9191971125858607E-4</v>
      </c>
      <c r="N75">
        <f t="shared" si="5"/>
        <v>2.291892934535252E-6</v>
      </c>
    </row>
    <row r="76" spans="3:14">
      <c r="C76" s="2">
        <v>0.20899999999999999</v>
      </c>
      <c r="D76" s="2">
        <v>0.19143050470204526</v>
      </c>
      <c r="E76" s="2">
        <v>0.19191434194247742</v>
      </c>
      <c r="F76" s="2">
        <v>0.20748610009097851</v>
      </c>
      <c r="L76">
        <f t="shared" si="3"/>
        <v>1.5018510137277384E-4</v>
      </c>
      <c r="M76">
        <f t="shared" si="4"/>
        <v>1.6892257962361983E-4</v>
      </c>
      <c r="N76">
        <f t="shared" si="5"/>
        <v>1.384809122769037E-5</v>
      </c>
    </row>
    <row r="77" spans="3:14">
      <c r="C77" s="2">
        <v>0.19500000000000001</v>
      </c>
      <c r="D77" s="2">
        <v>0.18274499688401616</v>
      </c>
      <c r="E77" s="2">
        <v>0.18200297804789037</v>
      </c>
      <c r="F77" s="2">
        <v>0.19127869764360778</v>
      </c>
      <c r="L77">
        <f t="shared" si="3"/>
        <v>5.0624435138456905E-5</v>
      </c>
      <c r="M77">
        <f t="shared" si="4"/>
        <v>3.5095532336584592E-5</v>
      </c>
      <c r="N77">
        <f t="shared" si="5"/>
        <v>5.6065568967546674E-5</v>
      </c>
    </row>
    <row r="78" spans="3:14">
      <c r="C78" s="2">
        <v>0.17100000000000001</v>
      </c>
      <c r="D78" s="2">
        <v>0.17811508504084506</v>
      </c>
      <c r="E78" s="2">
        <v>0.17692414823722236</v>
      </c>
      <c r="F78" s="2">
        <v>0.17848769450281907</v>
      </c>
      <c r="L78">
        <f t="shared" si="3"/>
        <v>2.3738721885824257E-4</v>
      </c>
      <c r="M78">
        <f t="shared" si="4"/>
        <v>1.8794751666857952E-4</v>
      </c>
      <c r="N78">
        <f t="shared" si="5"/>
        <v>6.962513402499363E-5</v>
      </c>
    </row>
    <row r="79" spans="3:14">
      <c r="C79" s="2">
        <v>0.153</v>
      </c>
      <c r="D79" s="2">
        <v>0.16840737546950299</v>
      </c>
      <c r="E79" s="2">
        <v>0.1667093951970384</v>
      </c>
      <c r="F79" s="2">
        <v>0.16134416766520146</v>
      </c>
      <c r="L79">
        <f t="shared" si="3"/>
        <v>1.4776481436222557E-4</v>
      </c>
      <c r="M79">
        <f t="shared" si="4"/>
        <v>1.0823951856240824E-4</v>
      </c>
      <c r="N79">
        <f t="shared" si="5"/>
        <v>1.7453150095996074E-5</v>
      </c>
    </row>
    <row r="80" spans="3:14">
      <c r="C80" s="2">
        <v>0.151</v>
      </c>
      <c r="D80" s="2">
        <v>0.16315585514730352</v>
      </c>
      <c r="E80" s="2">
        <v>0.16140382230540334</v>
      </c>
      <c r="F80" s="2">
        <v>0.1551776967453366</v>
      </c>
      <c r="L80">
        <f t="shared" si="3"/>
        <v>2.5758733216002343E-4</v>
      </c>
      <c r="M80">
        <f t="shared" si="4"/>
        <v>2.0489724668998967E-4</v>
      </c>
      <c r="N80">
        <f t="shared" si="5"/>
        <v>6.4207535785877298E-5</v>
      </c>
    </row>
    <row r="81" spans="3:14">
      <c r="C81" s="2">
        <v>0.14499999999999999</v>
      </c>
      <c r="D81" s="2">
        <v>0.16104952747466489</v>
      </c>
      <c r="E81" s="2">
        <v>0.15931423231228239</v>
      </c>
      <c r="F81" s="2">
        <v>0.15301296048822638</v>
      </c>
      <c r="L81">
        <f t="shared" si="3"/>
        <v>1.7269690641589458E-3</v>
      </c>
      <c r="M81">
        <f t="shared" si="4"/>
        <v>1.8719166556459945E-3</v>
      </c>
      <c r="N81">
        <f t="shared" si="5"/>
        <v>2.4551887708191451E-3</v>
      </c>
    </row>
    <row r="82" spans="3:14">
      <c r="C82" s="2">
        <v>0.20100000000000001</v>
      </c>
      <c r="D82" s="2">
        <v>0.15944318269935792</v>
      </c>
      <c r="E82" s="2">
        <v>0.15773434785368429</v>
      </c>
      <c r="F82" s="2">
        <v>0.15145013853885014</v>
      </c>
      <c r="L82">
        <f t="shared" si="3"/>
        <v>3.1601683490332542E-4</v>
      </c>
      <c r="M82">
        <f t="shared" si="4"/>
        <v>2.6544740177422634E-4</v>
      </c>
      <c r="N82">
        <f t="shared" si="5"/>
        <v>1.1176397303769215E-4</v>
      </c>
    </row>
    <row r="83" spans="3:14">
      <c r="C83" s="2">
        <v>0.13500000000000001</v>
      </c>
      <c r="D83" s="2">
        <v>0.15277686234697579</v>
      </c>
      <c r="E83" s="2">
        <v>0.15129255663713423</v>
      </c>
      <c r="F83" s="2">
        <v>0.14557184813727914</v>
      </c>
      <c r="L83">
        <f t="shared" si="3"/>
        <v>2.4216135750264796E-5</v>
      </c>
      <c r="M83">
        <f t="shared" si="4"/>
        <v>1.763626385429876E-5</v>
      </c>
      <c r="N83">
        <f t="shared" si="5"/>
        <v>3.2504360191655026E-7</v>
      </c>
    </row>
    <row r="84" spans="3:14">
      <c r="C84" s="2">
        <v>0.13600000000000001</v>
      </c>
      <c r="D84" s="2">
        <v>0.14092098930605065</v>
      </c>
      <c r="E84" s="2">
        <v>0.14019955519719635</v>
      </c>
      <c r="F84" s="2">
        <v>0.13657012595267762</v>
      </c>
      <c r="L84">
        <f t="shared" si="3"/>
        <v>6.7254932063290896E-6</v>
      </c>
      <c r="M84">
        <f t="shared" si="4"/>
        <v>4.9834226797513074E-6</v>
      </c>
      <c r="N84">
        <f t="shared" si="5"/>
        <v>2.2056175910951838E-7</v>
      </c>
    </row>
    <row r="85" spans="3:14">
      <c r="C85" s="2">
        <v>0.13400000000000001</v>
      </c>
      <c r="D85" s="2">
        <v>0.13659335558809993</v>
      </c>
      <c r="E85" s="2">
        <v>0.13623235809845807</v>
      </c>
      <c r="F85" s="2">
        <v>0.13353035996858284</v>
      </c>
      <c r="L85">
        <f t="shared" si="3"/>
        <v>7.5650970200875311E-6</v>
      </c>
      <c r="M85">
        <f t="shared" si="4"/>
        <v>7.4681989653985115E-6</v>
      </c>
      <c r="N85">
        <f t="shared" si="5"/>
        <v>7.842890562644879E-7</v>
      </c>
    </row>
    <row r="86" spans="3:14">
      <c r="C86" s="2">
        <v>0.13</v>
      </c>
      <c r="D86" s="2">
        <v>0.1327504721449394</v>
      </c>
      <c r="E86" s="2">
        <v>0.13273280057183076</v>
      </c>
      <c r="F86" s="2">
        <v>0.13088560095769172</v>
      </c>
      <c r="L86">
        <f t="shared" si="3"/>
        <v>7.1625028042112258E-5</v>
      </c>
      <c r="M86">
        <f t="shared" si="4"/>
        <v>7.9911993022134588E-5</v>
      </c>
      <c r="N86">
        <f t="shared" si="5"/>
        <v>6.8668705006767565E-5</v>
      </c>
    </row>
    <row r="87" spans="3:14">
      <c r="C87" s="2">
        <v>0.11900000000000001</v>
      </c>
      <c r="D87" s="2">
        <v>0.12746315709662254</v>
      </c>
      <c r="E87" s="2">
        <v>0.12793935081659372</v>
      </c>
      <c r="F87" s="2">
        <v>0.12728665825328689</v>
      </c>
      <c r="L87">
        <f t="shared" si="3"/>
        <v>3.9785974102434576E-6</v>
      </c>
      <c r="M87">
        <f t="shared" si="4"/>
        <v>1.312563964567821E-5</v>
      </c>
      <c r="N87">
        <f t="shared" si="5"/>
        <v>3.2445959539043048E-5</v>
      </c>
    </row>
    <row r="88" spans="3:14">
      <c r="C88" s="2">
        <v>0.113</v>
      </c>
      <c r="D88" s="2">
        <v>0.11499464217599134</v>
      </c>
      <c r="E88" s="2">
        <v>0.11662293246496236</v>
      </c>
      <c r="F88" s="2">
        <v>0.11869613549163317</v>
      </c>
      <c r="L88">
        <f t="shared" si="3"/>
        <v>1.8670090090747683E-5</v>
      </c>
      <c r="M88">
        <f t="shared" si="4"/>
        <v>2.4861105229443982E-6</v>
      </c>
      <c r="N88">
        <f t="shared" si="5"/>
        <v>1.2980542319863973E-5</v>
      </c>
    </row>
    <row r="89" spans="3:14">
      <c r="C89" s="2">
        <v>0.1</v>
      </c>
      <c r="D89" s="2">
        <v>9.5679110034871562E-2</v>
      </c>
      <c r="E89" s="2">
        <v>9.8423259525811435E-2</v>
      </c>
      <c r="F89" s="2">
        <v>0.10360285197029576</v>
      </c>
      <c r="L89">
        <f t="shared" si="3"/>
        <v>1.0588458104680566E-5</v>
      </c>
      <c r="M89">
        <f t="shared" si="4"/>
        <v>2.5391223004464247E-7</v>
      </c>
      <c r="N89">
        <f t="shared" si="5"/>
        <v>2.4564348750836194E-5</v>
      </c>
    </row>
    <row r="90" spans="3:14">
      <c r="C90" s="2">
        <v>9.5000000000000001E-2</v>
      </c>
      <c r="D90" s="2">
        <v>9.174600889603543E-2</v>
      </c>
      <c r="E90" s="2">
        <v>9.449610295690028E-2</v>
      </c>
      <c r="F90" s="2">
        <v>9.9956243411177079E-2</v>
      </c>
      <c r="L90">
        <f t="shared" si="3"/>
        <v>2.1992581715859724E-7</v>
      </c>
      <c r="M90">
        <f t="shared" si="4"/>
        <v>4.3974867444019781E-6</v>
      </c>
      <c r="N90">
        <f t="shared" si="5"/>
        <v>5.7709570744998313E-5</v>
      </c>
    </row>
    <row r="91" spans="3:14">
      <c r="C91" s="2">
        <v>8.6999999999999994E-2</v>
      </c>
      <c r="D91" s="2">
        <v>8.6531037509859687E-2</v>
      </c>
      <c r="E91" s="2">
        <v>8.9097018536971467E-2</v>
      </c>
      <c r="F91" s="2">
        <v>9.4596681561379167E-2</v>
      </c>
      <c r="L91">
        <f t="shared" si="3"/>
        <v>1.3033135893922252E-4</v>
      </c>
      <c r="M91">
        <f t="shared" si="4"/>
        <v>8.0789260916000409E-5</v>
      </c>
      <c r="N91">
        <f t="shared" si="5"/>
        <v>1.2977107494714139E-5</v>
      </c>
    </row>
    <row r="92" spans="3:14">
      <c r="C92" s="2">
        <v>9.6000000000000002E-2</v>
      </c>
      <c r="D92" s="2">
        <v>8.4583723946083711E-2</v>
      </c>
      <c r="E92" s="2">
        <v>8.7011715351859378E-2</v>
      </c>
      <c r="F92" s="2">
        <v>9.2397624742657405E-2</v>
      </c>
      <c r="L92">
        <f t="shared" si="3"/>
        <v>1.5146618124508267E-4</v>
      </c>
      <c r="M92">
        <f t="shared" si="4"/>
        <v>1.1604105387993252E-4</v>
      </c>
      <c r="N92">
        <f t="shared" si="5"/>
        <v>4.4076196477010398E-5</v>
      </c>
    </row>
    <row r="93" spans="3:14">
      <c r="C93" s="2">
        <v>0.09</v>
      </c>
      <c r="D93" s="2">
        <v>7.7692840244594094E-2</v>
      </c>
      <c r="E93" s="2">
        <v>7.9227764675800449E-2</v>
      </c>
      <c r="F93" s="2">
        <v>8.3361009378150136E-2</v>
      </c>
      <c r="L93">
        <f t="shared" si="3"/>
        <v>3.8260315144173056E-5</v>
      </c>
      <c r="M93">
        <f t="shared" si="4"/>
        <v>2.3239792423396881E-5</v>
      </c>
      <c r="N93">
        <f t="shared" si="5"/>
        <v>9.5669772098066899E-7</v>
      </c>
    </row>
    <row r="94" spans="3:14">
      <c r="C94" s="2">
        <v>8.3000000000000004E-2</v>
      </c>
      <c r="D94" s="2">
        <v>7.6814507687809078E-2</v>
      </c>
      <c r="E94" s="2">
        <v>7.8179233212091997E-2</v>
      </c>
      <c r="F94" s="2">
        <v>8.2021890741797901E-2</v>
      </c>
      <c r="L94">
        <f t="shared" si="3"/>
        <v>3.9460746733723255E-4</v>
      </c>
      <c r="M94">
        <f t="shared" si="4"/>
        <v>3.7624620821103641E-4</v>
      </c>
      <c r="N94">
        <f t="shared" si="5"/>
        <v>2.9803173299230973E-4</v>
      </c>
    </row>
    <row r="95" spans="3:14">
      <c r="C95" s="2">
        <v>9.3000000000000013E-2</v>
      </c>
      <c r="D95" s="2">
        <v>7.3135270771107097E-2</v>
      </c>
      <c r="E95" s="2">
        <v>7.3602932999779686E-2</v>
      </c>
      <c r="F95" s="2">
        <v>7.573640440139108E-2</v>
      </c>
      <c r="L95">
        <f t="shared" si="3"/>
        <v>8.5918778208493973E-6</v>
      </c>
      <c r="M95">
        <f t="shared" si="4"/>
        <v>6.1645402631541338E-6</v>
      </c>
      <c r="N95">
        <f t="shared" si="5"/>
        <v>1.5144894451570318E-7</v>
      </c>
    </row>
    <row r="96" spans="3:14">
      <c r="C96" s="2">
        <v>7.5999999999999998E-2</v>
      </c>
      <c r="D96" s="2">
        <v>7.3068809487452341E-2</v>
      </c>
      <c r="E96" s="2">
        <v>7.351715077720089E-2</v>
      </c>
      <c r="F96" s="2">
        <v>7.5610835581642277E-2</v>
      </c>
      <c r="L96">
        <f t="shared" si="3"/>
        <v>2.1750375439932208E-7</v>
      </c>
      <c r="M96">
        <f t="shared" si="4"/>
        <v>5.3851621457270593E-7</v>
      </c>
      <c r="N96">
        <f t="shared" si="5"/>
        <v>5.9991947293030005E-6</v>
      </c>
    </row>
    <row r="97" spans="3:14">
      <c r="C97" s="2">
        <v>7.2000000000000008E-2</v>
      </c>
      <c r="D97" s="2">
        <v>7.2466372977775653E-2</v>
      </c>
      <c r="E97" s="2">
        <v>7.273383664024953E-2</v>
      </c>
      <c r="F97" s="2">
        <v>7.4449325362074839E-2</v>
      </c>
      <c r="L97">
        <f t="shared" si="3"/>
        <v>1.5467805543813627E-6</v>
      </c>
      <c r="M97">
        <f t="shared" si="4"/>
        <v>1.2325007798197807E-6</v>
      </c>
      <c r="N97">
        <f t="shared" si="5"/>
        <v>3.8062439762623752E-6</v>
      </c>
    </row>
    <row r="98" spans="3:14">
      <c r="C98" s="2">
        <v>7.0000000000000007E-2</v>
      </c>
      <c r="D98" s="2">
        <v>7.1243696327236428E-2</v>
      </c>
      <c r="E98" s="2">
        <v>7.1110180516771843E-2</v>
      </c>
      <c r="F98" s="2">
        <v>7.1950959757725003E-2</v>
      </c>
      <c r="L98">
        <f t="shared" si="3"/>
        <v>2.6589971671421549E-6</v>
      </c>
      <c r="M98">
        <f t="shared" si="4"/>
        <v>6.1475045549786113E-6</v>
      </c>
      <c r="N98">
        <f t="shared" si="5"/>
        <v>1.1032087105208263E-5</v>
      </c>
    </row>
    <row r="99" spans="3:14">
      <c r="C99" s="2">
        <v>7.0999999999999994E-2</v>
      </c>
      <c r="D99" s="2">
        <v>6.9369356824089901E-2</v>
      </c>
      <c r="E99" s="2">
        <v>6.8520583827797632E-2</v>
      </c>
      <c r="F99" s="2">
        <v>6.7678541419013583E-2</v>
      </c>
      <c r="L99">
        <f t="shared" si="3"/>
        <v>2.9466609119279242E-5</v>
      </c>
      <c r="M99">
        <f t="shared" si="4"/>
        <v>1.7362679779952364E-5</v>
      </c>
      <c r="N99">
        <f t="shared" si="5"/>
        <v>5.2069674346365263E-6</v>
      </c>
    </row>
    <row r="100" spans="3:14">
      <c r="C100" s="2">
        <v>6.3E-2</v>
      </c>
      <c r="D100" s="2">
        <v>6.8428315495554698E-2</v>
      </c>
      <c r="E100" s="2">
        <v>6.7166854902675682E-2</v>
      </c>
      <c r="F100" s="2">
        <v>6.5281878049904624E-2</v>
      </c>
      <c r="L100">
        <f t="shared" si="3"/>
        <v>2.4328382253229227E-5</v>
      </c>
      <c r="M100">
        <f t="shared" si="4"/>
        <v>1.1812265499617971E-5</v>
      </c>
      <c r="N100">
        <f t="shared" si="5"/>
        <v>8.7713285262893423E-7</v>
      </c>
    </row>
    <row r="101" spans="3:14">
      <c r="C101" s="2">
        <v>6.3E-2</v>
      </c>
      <c r="D101" s="2">
        <v>6.7932380992302727E-2</v>
      </c>
      <c r="E101" s="2">
        <v>6.6436897656261817E-2</v>
      </c>
      <c r="F101" s="2">
        <v>6.393655371048805E-2</v>
      </c>
      <c r="L101">
        <f t="shared" si="3"/>
        <v>1.1831491134859374E-4</v>
      </c>
      <c r="M101">
        <f t="shared" si="4"/>
        <v>8.7516423342433734E-5</v>
      </c>
      <c r="N101">
        <f t="shared" si="5"/>
        <v>4.6011607375950143E-5</v>
      </c>
    </row>
    <row r="102" spans="3:14">
      <c r="C102" s="2">
        <v>5.7000000000000002E-2</v>
      </c>
      <c r="D102" s="2">
        <v>6.7877265802976122E-2</v>
      </c>
      <c r="E102" s="2">
        <v>6.6355021290324986E-2</v>
      </c>
      <c r="F102" s="2">
        <v>6.3783185636258982E-2</v>
      </c>
      <c r="L102">
        <f t="shared" si="3"/>
        <v>2.096065724378972E-4</v>
      </c>
      <c r="M102">
        <f t="shared" si="4"/>
        <v>1.4934000894397607E-4</v>
      </c>
      <c r="N102">
        <f t="shared" si="5"/>
        <v>5.7638736170750003E-5</v>
      </c>
    </row>
    <row r="103" spans="3:14">
      <c r="C103" s="2">
        <v>5.2000000000000005E-2</v>
      </c>
      <c r="D103" s="2">
        <v>6.6477795841836468E-2</v>
      </c>
      <c r="E103" s="2">
        <v>6.4220474988476356E-2</v>
      </c>
      <c r="F103" s="2">
        <v>5.9592017924817491E-2</v>
      </c>
      <c r="L103">
        <f t="shared" si="3"/>
        <v>2.802065110774684E-5</v>
      </c>
      <c r="M103">
        <f t="shared" si="4"/>
        <v>8.5886274563532372E-6</v>
      </c>
      <c r="N103">
        <f t="shared" si="5"/>
        <v>4.0326380489445274E-6</v>
      </c>
    </row>
    <row r="104" spans="3:14">
      <c r="C104" s="2">
        <v>6.0999999999999999E-2</v>
      </c>
      <c r="D104" s="2">
        <v>6.6293453608727182E-2</v>
      </c>
      <c r="E104" s="2">
        <v>6.3930636015671893E-2</v>
      </c>
      <c r="F104" s="2">
        <v>5.8991857064613046E-2</v>
      </c>
      <c r="L104">
        <f t="shared" si="3"/>
        <v>1.6244525984325152E-6</v>
      </c>
      <c r="M104">
        <f t="shared" si="4"/>
        <v>1.2082969543430292E-6</v>
      </c>
      <c r="N104">
        <f t="shared" si="5"/>
        <v>3.6850168843712321E-5</v>
      </c>
    </row>
    <row r="105" spans="3:14">
      <c r="C105" s="2">
        <v>6.5000000000000002E-2</v>
      </c>
      <c r="D105" s="2">
        <v>6.6274540151753769E-2</v>
      </c>
      <c r="E105" s="2">
        <v>6.3900774384239967E-2</v>
      </c>
      <c r="F105" s="2">
        <v>5.8929566008619129E-2</v>
      </c>
      <c r="L105">
        <f t="shared" si="3"/>
        <v>2.0611491614175615E-4</v>
      </c>
      <c r="M105">
        <f t="shared" si="4"/>
        <v>1.5437365003471439E-5</v>
      </c>
      <c r="N105">
        <f t="shared" si="5"/>
        <v>3.1713291412818599E-5</v>
      </c>
    </row>
    <row r="106" spans="3:14">
      <c r="C106" s="2">
        <v>0.35157593123209102</v>
      </c>
      <c r="D106" s="2">
        <v>0.36593263406184118</v>
      </c>
      <c r="E106" s="2">
        <v>0.34764688999999999</v>
      </c>
      <c r="F106" s="2">
        <v>0.34594447569974252</v>
      </c>
      <c r="L106">
        <f t="shared" si="3"/>
        <v>1.6997534566342543E-4</v>
      </c>
      <c r="M106">
        <f t="shared" si="4"/>
        <v>1.1415083223281689E-4</v>
      </c>
      <c r="N106">
        <f t="shared" si="5"/>
        <v>7.4861367015485318E-5</v>
      </c>
    </row>
    <row r="107" spans="3:14">
      <c r="C107" s="2">
        <v>0.33696275071633203</v>
      </c>
      <c r="D107" s="2">
        <v>0.35000021004180742</v>
      </c>
      <c r="E107" s="2">
        <v>0.34764688999999999</v>
      </c>
      <c r="F107" s="2">
        <v>0.34561499707294285</v>
      </c>
      <c r="L107">
        <f t="shared" si="3"/>
        <v>2.7099136144154742E-4</v>
      </c>
      <c r="M107">
        <f t="shared" si="4"/>
        <v>2.4073331736475116E-7</v>
      </c>
      <c r="N107">
        <f t="shared" si="5"/>
        <v>1.8176694426691413E-5</v>
      </c>
    </row>
    <row r="108" spans="3:14">
      <c r="C108" s="2">
        <v>0.34813753581661799</v>
      </c>
      <c r="D108" s="2">
        <v>0.33167572056308209</v>
      </c>
      <c r="E108" s="2">
        <v>0.34764688999999999</v>
      </c>
      <c r="F108" s="2">
        <v>0.34387412234538495</v>
      </c>
      <c r="L108">
        <f t="shared" si="3"/>
        <v>7.7227746156200089E-4</v>
      </c>
      <c r="M108">
        <f t="shared" si="4"/>
        <v>6.1982716830864214E-7</v>
      </c>
      <c r="N108">
        <f t="shared" si="5"/>
        <v>3.8748932062591608E-6</v>
      </c>
    </row>
    <row r="109" spans="3:14">
      <c r="C109" s="2">
        <v>0.32922636103151798</v>
      </c>
      <c r="D109" s="2">
        <v>0.30143648047110533</v>
      </c>
      <c r="E109" s="2">
        <v>0.32843907</v>
      </c>
      <c r="F109" s="2">
        <v>0.33119483587419674</v>
      </c>
      <c r="L109">
        <f t="shared" si="3"/>
        <v>2.9141009380396804E-4</v>
      </c>
      <c r="M109">
        <f t="shared" si="4"/>
        <v>3.3332420723485826E-4</v>
      </c>
      <c r="N109">
        <f t="shared" si="5"/>
        <v>2.6893576485494988E-6</v>
      </c>
    </row>
    <row r="110" spans="3:14">
      <c r="C110" s="2">
        <v>0.27851002865329499</v>
      </c>
      <c r="D110" s="2">
        <v>0.26143929071365196</v>
      </c>
      <c r="E110" s="2">
        <v>0.26025285999999997</v>
      </c>
      <c r="F110" s="2">
        <v>0.27687010254259686</v>
      </c>
      <c r="L110">
        <f t="shared" si="3"/>
        <v>5.2047085299036203E-4</v>
      </c>
      <c r="M110">
        <f t="shared" si="4"/>
        <v>2.0442311916572098E-4</v>
      </c>
      <c r="N110">
        <f t="shared" si="5"/>
        <v>7.2909893362570385E-6</v>
      </c>
    </row>
    <row r="111" spans="3:14">
      <c r="C111" s="2">
        <v>0.19598853868194799</v>
      </c>
      <c r="D111" s="2">
        <v>0.21880236898267483</v>
      </c>
      <c r="E111" s="2">
        <v>0.21028620000000001</v>
      </c>
      <c r="F111" s="2">
        <v>0.19868872188615044</v>
      </c>
      <c r="L111">
        <f t="shared" si="3"/>
        <v>5.6153316576954319E-4</v>
      </c>
      <c r="M111">
        <f t="shared" si="4"/>
        <v>3.4318769130379156E-4</v>
      </c>
      <c r="N111">
        <f t="shared" si="5"/>
        <v>1.7983253007609137E-5</v>
      </c>
    </row>
    <row r="112" spans="3:14">
      <c r="C112" s="2">
        <v>0.139255014326647</v>
      </c>
      <c r="D112" s="2">
        <v>0.1629517053566103</v>
      </c>
      <c r="E112" s="2">
        <v>0.15778033999999999</v>
      </c>
      <c r="F112" s="2">
        <v>0.13501434775078783</v>
      </c>
      <c r="L112">
        <f t="shared" si="3"/>
        <v>1.7731365925556039E-4</v>
      </c>
      <c r="M112">
        <f t="shared" si="4"/>
        <v>1.891852597488377E-4</v>
      </c>
      <c r="N112">
        <f t="shared" si="5"/>
        <v>1.5580731907081745E-6</v>
      </c>
    </row>
    <row r="113" spans="3:14">
      <c r="C113" s="2">
        <v>0.107449856733524</v>
      </c>
      <c r="D113" s="2">
        <v>0.12076577424812135</v>
      </c>
      <c r="E113" s="2">
        <v>0.12120432</v>
      </c>
      <c r="F113" s="2">
        <v>0.10620162871320553</v>
      </c>
      <c r="L113">
        <f t="shared" si="3"/>
        <v>1.7063015172331914E-4</v>
      </c>
      <c r="M113">
        <f t="shared" si="4"/>
        <v>2.5510724067342419E-4</v>
      </c>
      <c r="N113">
        <f t="shared" si="5"/>
        <v>5.1194935166966466E-5</v>
      </c>
    </row>
    <row r="114" spans="3:14">
      <c r="C114" s="2">
        <v>8.7679083094555799E-2</v>
      </c>
      <c r="D114" s="2">
        <v>0.10074163076808867</v>
      </c>
      <c r="E114" s="2">
        <v>0.10365116000000001</v>
      </c>
      <c r="F114" s="2">
        <v>9.4834146697834701E-2</v>
      </c>
      <c r="L114">
        <f t="shared" si="3"/>
        <v>4.4459043066926032E-5</v>
      </c>
      <c r="M114">
        <f t="shared" si="4"/>
        <v>4.6835004513656304E-6</v>
      </c>
      <c r="N114">
        <f t="shared" si="5"/>
        <v>2.3207184565299503E-5</v>
      </c>
    </row>
    <row r="115" spans="3:14">
      <c r="C115" s="2">
        <v>9.0257879656160306E-2</v>
      </c>
      <c r="D115" s="2">
        <v>8.3590118182702663E-2</v>
      </c>
      <c r="E115" s="2">
        <v>8.8093740000000004E-2</v>
      </c>
      <c r="F115" s="2">
        <v>8.5440496075283701E-2</v>
      </c>
      <c r="L115">
        <f t="shared" si="3"/>
        <v>1.224647954065506E-4</v>
      </c>
      <c r="M115">
        <f t="shared" si="4"/>
        <v>3.6559174372918713E-5</v>
      </c>
      <c r="N115">
        <f t="shared" si="5"/>
        <v>2.0404363478070147E-6</v>
      </c>
    </row>
    <row r="116" spans="3:14">
      <c r="C116" s="2">
        <v>6.8767908309455505E-2</v>
      </c>
      <c r="D116" s="2">
        <v>5.7701526994565322E-2</v>
      </c>
      <c r="E116" s="2">
        <v>6.2721490000000005E-2</v>
      </c>
      <c r="F116" s="2">
        <v>7.0196346739282642E-2</v>
      </c>
      <c r="L116">
        <f t="shared" si="3"/>
        <v>1.731860707812869E-4</v>
      </c>
      <c r="M116">
        <f t="shared" si="4"/>
        <v>7.6059594324812967E-5</v>
      </c>
      <c r="N116">
        <f t="shared" si="5"/>
        <v>2.0132442825799041E-6</v>
      </c>
    </row>
    <row r="117" spans="3:14">
      <c r="C117" s="2">
        <v>6.3610315186246297E-2</v>
      </c>
      <c r="D117" s="2">
        <v>5.0450297299431443E-2</v>
      </c>
      <c r="E117" s="2">
        <v>5.4889100000000003E-2</v>
      </c>
      <c r="F117" s="2">
        <v>6.5029203583048492E-2</v>
      </c>
      <c r="L117">
        <f t="shared" si="3"/>
        <v>2.6170861006102794E-4</v>
      </c>
      <c r="M117">
        <f t="shared" si="4"/>
        <v>1.4423082939251524E-4</v>
      </c>
      <c r="N117">
        <f t="shared" si="5"/>
        <v>1.3338378623751318E-6</v>
      </c>
    </row>
    <row r="118" spans="3:14">
      <c r="C118" s="2">
        <v>6.4469914040114498E-2</v>
      </c>
      <c r="D118" s="2">
        <v>4.8292503553234098E-2</v>
      </c>
      <c r="E118" s="2">
        <v>5.2460300000000001E-2</v>
      </c>
      <c r="F118" s="2">
        <v>6.3314995054914613E-2</v>
      </c>
      <c r="L118">
        <f t="shared" si="3"/>
        <v>2.7140302114969471E-4</v>
      </c>
      <c r="M118">
        <f t="shared" si="4"/>
        <v>1.6669181973211992E-4</v>
      </c>
      <c r="N118">
        <f t="shared" si="5"/>
        <v>9.5615988520537617E-7</v>
      </c>
    </row>
    <row r="119" spans="3:14">
      <c r="C119" s="2">
        <v>6.1031518624641699E-2</v>
      </c>
      <c r="D119" s="2">
        <v>4.4557204643486226E-2</v>
      </c>
      <c r="E119" s="2">
        <v>4.8120599999999999E-2</v>
      </c>
      <c r="F119" s="2">
        <v>6.005368434154186E-2</v>
      </c>
      <c r="L119">
        <f t="shared" si="3"/>
        <v>1.1347628183654459E-4</v>
      </c>
      <c r="M119">
        <f t="shared" si="4"/>
        <v>5.5915682327147124E-5</v>
      </c>
      <c r="N119">
        <f t="shared" si="5"/>
        <v>2.3934201324022532E-5</v>
      </c>
    </row>
    <row r="120" spans="3:14">
      <c r="C120" s="2">
        <v>5.3295128939827997E-2</v>
      </c>
      <c r="D120" s="2">
        <v>4.2642604270222928E-2</v>
      </c>
      <c r="E120" s="2">
        <v>4.5817450000000003E-2</v>
      </c>
      <c r="F120" s="2">
        <v>5.8187388266971493E-2</v>
      </c>
      <c r="L120">
        <f t="shared" si="3"/>
        <v>4.6476632221040747E-4</v>
      </c>
      <c r="M120">
        <f t="shared" si="4"/>
        <v>3.5044163229168911E-4</v>
      </c>
      <c r="N120">
        <f t="shared" si="5"/>
        <v>3.7148936885644278E-5</v>
      </c>
    </row>
    <row r="121" spans="3:14">
      <c r="C121" s="2">
        <v>6.2750716332378095E-2</v>
      </c>
      <c r="D121" s="2">
        <v>4.1192276634422043E-2</v>
      </c>
      <c r="E121" s="2">
        <v>4.4030630000000001E-2</v>
      </c>
      <c r="F121" s="2">
        <v>5.6655723560795485E-2</v>
      </c>
      <c r="L121">
        <f t="shared" si="3"/>
        <v>1.0073946798015861E-4</v>
      </c>
      <c r="M121">
        <f t="shared" si="4"/>
        <v>9.4450244177097709E-5</v>
      </c>
      <c r="N121">
        <f t="shared" si="5"/>
        <v>4.30667381859127E-6</v>
      </c>
    </row>
    <row r="122" spans="3:14">
      <c r="C122" s="2">
        <v>4.3839541547277899E-2</v>
      </c>
      <c r="D122" s="2">
        <v>3.3802636248324511E-2</v>
      </c>
      <c r="E122" s="2">
        <v>3.4120989999999997E-2</v>
      </c>
      <c r="F122" s="2">
        <v>4.5914794259260532E-2</v>
      </c>
      <c r="L122">
        <f t="shared" si="3"/>
        <v>2.5747741533975279E-5</v>
      </c>
      <c r="M122">
        <f t="shared" si="4"/>
        <v>3.31321198489896E-5</v>
      </c>
      <c r="N122">
        <f t="shared" si="5"/>
        <v>2.0069160384185164E-5</v>
      </c>
    </row>
    <row r="123" spans="3:14">
      <c r="C123" s="2">
        <v>3.6962750716332302E-2</v>
      </c>
      <c r="D123" s="2">
        <v>3.188852747193565E-2</v>
      </c>
      <c r="E123" s="2">
        <v>3.12067E-2</v>
      </c>
      <c r="F123" s="2">
        <v>4.1442612364216661E-2</v>
      </c>
      <c r="L123">
        <f t="shared" si="3"/>
        <v>2.9766271218195261E-5</v>
      </c>
      <c r="M123">
        <f t="shared" si="4"/>
        <v>4.7940278523096607E-5</v>
      </c>
      <c r="N123">
        <f t="shared" si="5"/>
        <v>2.3815261760311798E-6</v>
      </c>
    </row>
    <row r="124" spans="3:14">
      <c r="C124" s="2">
        <v>3.61031518624641E-2</v>
      </c>
      <c r="D124" s="2">
        <v>3.0647304428912163E-2</v>
      </c>
      <c r="E124" s="2">
        <v>2.9179259999999999E-2</v>
      </c>
      <c r="F124" s="2">
        <v>3.7646371281740303E-2</v>
      </c>
      <c r="L124">
        <f t="shared" si="3"/>
        <v>3.3415675762211797E-5</v>
      </c>
      <c r="M124">
        <f t="shared" si="4"/>
        <v>6.6431025313651133E-5</v>
      </c>
      <c r="N124">
        <f t="shared" si="5"/>
        <v>5.8604924502814271E-6</v>
      </c>
    </row>
    <row r="125" spans="3:14">
      <c r="C125" s="2">
        <v>3.5243553008595899E-2</v>
      </c>
      <c r="D125" s="2">
        <v>2.946292365166496E-2</v>
      </c>
      <c r="E125" s="2">
        <v>2.7093030000000001E-2</v>
      </c>
      <c r="F125" s="2">
        <v>3.282270760868259E-2</v>
      </c>
      <c r="L125">
        <f t="shared" si="3"/>
        <v>9.7120958577668548E-6</v>
      </c>
      <c r="M125">
        <f t="shared" si="4"/>
        <v>4.580538572940817E-7</v>
      </c>
      <c r="N125">
        <f t="shared" si="5"/>
        <v>2.2384551373093856E-6</v>
      </c>
    </row>
    <row r="126" spans="3:14">
      <c r="C126" s="2">
        <v>2.4928366762177599E-2</v>
      </c>
      <c r="D126" s="2">
        <v>2.8044790330591696E-2</v>
      </c>
      <c r="E126" s="2">
        <v>2.425157E-2</v>
      </c>
      <c r="F126" s="2">
        <v>2.3432219998885513E-2</v>
      </c>
      <c r="L126">
        <f t="shared" si="3"/>
        <v>1.830878964857826E-4</v>
      </c>
      <c r="M126">
        <f t="shared" si="4"/>
        <v>5.3738111831485241E-5</v>
      </c>
      <c r="N126">
        <f t="shared" si="5"/>
        <v>2.2533813652292549E-6</v>
      </c>
    </row>
    <row r="127" spans="3:14">
      <c r="C127" s="2">
        <v>1.37535816618911E-2</v>
      </c>
      <c r="D127" s="2">
        <v>2.7284579277949667E-2</v>
      </c>
      <c r="E127" s="2">
        <v>2.1084209999999999E-2</v>
      </c>
      <c r="F127" s="2">
        <v>1.2252454963297922E-2</v>
      </c>
      <c r="L127">
        <f t="shared" si="3"/>
        <v>2.0507646743150214E-4</v>
      </c>
      <c r="M127">
        <f t="shared" si="4"/>
        <v>6.7079821456202715E-5</v>
      </c>
      <c r="N127">
        <f t="shared" si="5"/>
        <v>6.6951950516564639E-6</v>
      </c>
    </row>
    <row r="128" spans="3:14">
      <c r="C128" s="2">
        <v>1.28939828080228E-2</v>
      </c>
      <c r="D128" s="2">
        <v>2.7214473980866773E-2</v>
      </c>
      <c r="E128" s="2">
        <v>2.1084209999999999E-2</v>
      </c>
      <c r="F128" s="2">
        <v>1.0306475310129033E-2</v>
      </c>
      <c r="L128">
        <f t="shared" si="3"/>
        <v>2.5589764242412994E-4</v>
      </c>
      <c r="M128">
        <f t="shared" si="4"/>
        <v>9.8196701843061905E-5</v>
      </c>
      <c r="N128">
        <f t="shared" si="5"/>
        <v>5.1967532594134096E-6</v>
      </c>
    </row>
    <row r="129" spans="3:14">
      <c r="C129" s="2">
        <v>1.1174785100286499E-2</v>
      </c>
      <c r="D129" s="2">
        <v>2.7171586106241721E-2</v>
      </c>
      <c r="E129" s="2">
        <v>2.1084209999999999E-2</v>
      </c>
      <c r="F129" s="2">
        <v>8.8951462562119801E-3</v>
      </c>
      <c r="L129">
        <f t="shared" si="3"/>
        <v>3.123255712712275E-4</v>
      </c>
      <c r="M129">
        <f t="shared" si="4"/>
        <v>1.3522486374649396E-4</v>
      </c>
      <c r="N129">
        <f t="shared" si="5"/>
        <v>4.9876976474546603E-6</v>
      </c>
    </row>
    <row r="130" spans="3:14">
      <c r="C130" s="2">
        <v>9.4555873925501396E-3</v>
      </c>
      <c r="D130" s="2">
        <v>2.7128322644095881E-2</v>
      </c>
      <c r="E130" s="2">
        <v>2.1084209999999999E-2</v>
      </c>
      <c r="F130" s="2">
        <v>7.2222719989134369E-3</v>
      </c>
      <c r="L130">
        <f t="shared" si="3"/>
        <v>3.4247767486911122E-4</v>
      </c>
      <c r="M130">
        <f t="shared" si="4"/>
        <v>1.5595567526692671E-4</v>
      </c>
      <c r="N130">
        <f t="shared" si="5"/>
        <v>6.5341515993225471E-6</v>
      </c>
    </row>
    <row r="131" spans="3:14">
      <c r="C131" s="2">
        <v>8.5959885386818705E-3</v>
      </c>
      <c r="D131" s="2">
        <v>2.7102140890511009E-2</v>
      </c>
      <c r="E131" s="2">
        <v>2.1084209999999999E-2</v>
      </c>
      <c r="F131" s="2">
        <v>6.0397898767382127E-3</v>
      </c>
      <c r="L131">
        <f t="shared" ref="L131:L194" si="6">(D132-C132)^2</f>
        <v>1.9874844128246112E-4</v>
      </c>
      <c r="M131">
        <f t="shared" ref="M131:M194" si="7">(E132-C132)^2</f>
        <v>2.3933448210552586E-6</v>
      </c>
      <c r="N131">
        <f t="shared" ref="N131:N194" si="8">(F132-C132)^2</f>
        <v>4.7487443447302727E-6</v>
      </c>
    </row>
    <row r="132" spans="3:14">
      <c r="C132" s="2">
        <v>0.80226239112001796</v>
      </c>
      <c r="D132" s="2">
        <v>0.8163602080177671</v>
      </c>
      <c r="E132" s="2">
        <v>0.80380943501760305</v>
      </c>
      <c r="F132" s="2">
        <v>0.80444155250567306</v>
      </c>
      <c r="L132">
        <f t="shared" si="6"/>
        <v>8.6189956693593159E-5</v>
      </c>
      <c r="M132">
        <f t="shared" si="7"/>
        <v>2.4077717935657694E-6</v>
      </c>
      <c r="N132">
        <f t="shared" si="8"/>
        <v>4.1408555426373477E-6</v>
      </c>
    </row>
    <row r="133" spans="3:14">
      <c r="C133" s="2">
        <v>0.80536113466430204</v>
      </c>
      <c r="D133" s="2">
        <v>0.79607728003954659</v>
      </c>
      <c r="E133" s="2">
        <v>0.80380943501760305</v>
      </c>
      <c r="F133" s="2">
        <v>0.80332622544209153</v>
      </c>
      <c r="L133">
        <f t="shared" si="6"/>
        <v>2.9458217933958893E-3</v>
      </c>
      <c r="M133">
        <f t="shared" si="7"/>
        <v>1.380288195796871E-3</v>
      </c>
      <c r="N133">
        <f t="shared" si="8"/>
        <v>1.2181619683204143E-6</v>
      </c>
    </row>
    <row r="134" spans="3:14">
      <c r="C134" s="2">
        <v>0.55399290834810699</v>
      </c>
      <c r="D134" s="2">
        <v>0.49971748303060359</v>
      </c>
      <c r="E134" s="2">
        <v>0.51684067832355973</v>
      </c>
      <c r="F134" s="2">
        <v>0.55288920459785496</v>
      </c>
      <c r="L134">
        <f t="shared" si="6"/>
        <v>5.4775352117048407E-3</v>
      </c>
      <c r="M134">
        <f t="shared" si="7"/>
        <v>4.6373196559988637E-3</v>
      </c>
      <c r="N134">
        <f t="shared" si="8"/>
        <v>3.433167896604794E-4</v>
      </c>
    </row>
    <row r="135" spans="3:14">
      <c r="C135" s="2">
        <v>0.31267247359901301</v>
      </c>
      <c r="D135" s="2">
        <v>0.3866828459241462</v>
      </c>
      <c r="E135" s="2">
        <v>0.38077034181820812</v>
      </c>
      <c r="F135" s="2">
        <v>0.33120128331956655</v>
      </c>
      <c r="L135">
        <f t="shared" si="6"/>
        <v>8.671292103607092E-7</v>
      </c>
      <c r="M135">
        <f t="shared" si="7"/>
        <v>1.0445607637813886E-5</v>
      </c>
      <c r="N135">
        <f t="shared" si="8"/>
        <v>6.3986420695014135E-4</v>
      </c>
    </row>
    <row r="136" spans="3:14">
      <c r="C136" s="2">
        <v>0.30080937331380497</v>
      </c>
      <c r="D136" s="2">
        <v>0.29987817558487695</v>
      </c>
      <c r="E136" s="2">
        <v>0.29757740678585115</v>
      </c>
      <c r="F136" s="2">
        <v>0.27551383602063523</v>
      </c>
      <c r="L136">
        <f t="shared" si="6"/>
        <v>3.6459540762756139E-5</v>
      </c>
      <c r="M136">
        <f t="shared" si="7"/>
        <v>1.7474203191214143E-7</v>
      </c>
      <c r="N136">
        <f t="shared" si="8"/>
        <v>3.2178887064419575E-5</v>
      </c>
    </row>
    <row r="137" spans="3:14">
      <c r="C137" s="2">
        <v>0.23795575425884499</v>
      </c>
      <c r="D137" s="2">
        <v>0.231917580630772</v>
      </c>
      <c r="E137" s="2">
        <v>0.23753773269012857</v>
      </c>
      <c r="F137" s="2">
        <v>0.24362839800443836</v>
      </c>
      <c r="L137">
        <f t="shared" si="6"/>
        <v>6.6992116819287973E-3</v>
      </c>
      <c r="M137">
        <f t="shared" si="7"/>
        <v>5.0791523946906525E-3</v>
      </c>
      <c r="N137">
        <f t="shared" si="8"/>
        <v>4.1049427731528788E-4</v>
      </c>
    </row>
    <row r="138" spans="3:14">
      <c r="C138" s="2">
        <v>0.210882216912048</v>
      </c>
      <c r="D138" s="2">
        <v>0.12903350475401343</v>
      </c>
      <c r="E138" s="2">
        <v>0.13961404452990639</v>
      </c>
      <c r="F138" s="2">
        <v>0.19062155854872506</v>
      </c>
      <c r="L138">
        <f t="shared" si="6"/>
        <v>9.6769889074681817E-5</v>
      </c>
      <c r="M138">
        <f t="shared" si="7"/>
        <v>1.3056836096466052E-4</v>
      </c>
      <c r="N138">
        <f t="shared" si="8"/>
        <v>1.2630482815687949E-3</v>
      </c>
    </row>
    <row r="139" spans="3:14">
      <c r="C139" s="2">
        <v>0.114225699529792</v>
      </c>
      <c r="D139" s="2">
        <v>0.10438853077680815</v>
      </c>
      <c r="E139" s="2">
        <v>0.1027990481845964</v>
      </c>
      <c r="F139" s="2">
        <v>0.14976509009250136</v>
      </c>
      <c r="L139">
        <f t="shared" si="6"/>
        <v>5.4423946804033269E-4</v>
      </c>
      <c r="M139">
        <f t="shared" si="7"/>
        <v>7.8309306515764881E-4</v>
      </c>
      <c r="N139">
        <f t="shared" si="8"/>
        <v>4.2018326437326294E-4</v>
      </c>
    </row>
    <row r="140" spans="3:14">
      <c r="C140" s="2">
        <v>0.12659754875510601</v>
      </c>
      <c r="D140" s="2">
        <v>0.10326860818678331</v>
      </c>
      <c r="E140" s="2">
        <v>9.8613748706548474E-2</v>
      </c>
      <c r="F140" s="2">
        <v>0.10609917651794379</v>
      </c>
      <c r="L140">
        <f t="shared" si="6"/>
        <v>1.6686045262840981E-6</v>
      </c>
      <c r="M140">
        <f t="shared" si="7"/>
        <v>3.5545604822937501E-5</v>
      </c>
      <c r="N140">
        <f t="shared" si="8"/>
        <v>1.3187305810191304E-5</v>
      </c>
    </row>
    <row r="141" spans="3:14">
      <c r="C141" s="2">
        <v>0.10455946966777099</v>
      </c>
      <c r="D141" s="2">
        <v>0.1032677249072691</v>
      </c>
      <c r="E141" s="2">
        <v>9.8597456180455026E-2</v>
      </c>
      <c r="F141" s="2">
        <v>0.10092803664344144</v>
      </c>
      <c r="L141">
        <f t="shared" si="6"/>
        <v>2.9431100632326196E-4</v>
      </c>
      <c r="M141">
        <f t="shared" si="7"/>
        <v>1.5542654256150219E-4</v>
      </c>
      <c r="N141">
        <f t="shared" si="8"/>
        <v>1.0786577397988329E-4</v>
      </c>
    </row>
    <row r="142" spans="3:14">
      <c r="C142" s="2">
        <v>8.6111539350959707E-2</v>
      </c>
      <c r="D142" s="2">
        <v>0.10326703428183424</v>
      </c>
      <c r="E142" s="2">
        <v>9.8578557541429399E-2</v>
      </c>
      <c r="F142" s="2">
        <v>7.5725694465738125E-2</v>
      </c>
      <c r="L142">
        <f t="shared" si="6"/>
        <v>6.6536693831234549E-3</v>
      </c>
      <c r="M142">
        <f t="shared" si="7"/>
        <v>5.9105591868658077E-3</v>
      </c>
      <c r="N142">
        <f t="shared" si="8"/>
        <v>1.0922546033284291E-3</v>
      </c>
    </row>
    <row r="143" spans="3:14">
      <c r="C143" s="2">
        <v>2.16969860479456E-2</v>
      </c>
      <c r="D143" s="2">
        <v>0.1032670135281632</v>
      </c>
      <c r="E143" s="2">
        <v>9.8577147252679076E-2</v>
      </c>
      <c r="F143" s="2">
        <v>5.4746261430749822E-2</v>
      </c>
      <c r="L143">
        <f t="shared" si="6"/>
        <v>6.3463129611710395E-7</v>
      </c>
      <c r="M143">
        <f t="shared" si="7"/>
        <v>6.0456624905465087E-5</v>
      </c>
      <c r="N143">
        <f t="shared" si="8"/>
        <v>3.2182926848381903E-7</v>
      </c>
    </row>
    <row r="144" spans="3:14">
      <c r="C144" s="2">
        <v>0.43833693304535598</v>
      </c>
      <c r="D144" s="2">
        <v>0.43913357053889812</v>
      </c>
      <c r="E144" s="2">
        <v>0.43056154720891898</v>
      </c>
      <c r="F144" s="2">
        <v>0.43890423302639231</v>
      </c>
      <c r="L144">
        <f t="shared" si="6"/>
        <v>1.5946009501675738E-5</v>
      </c>
      <c r="M144">
        <f t="shared" si="7"/>
        <v>8.5017415491167204E-6</v>
      </c>
      <c r="N144">
        <f t="shared" si="8"/>
        <v>2.1085628285362983E-7</v>
      </c>
    </row>
    <row r="145" spans="3:14">
      <c r="C145" s="2">
        <v>0.43347732181425402</v>
      </c>
      <c r="D145" s="2">
        <v>0.437470567299029</v>
      </c>
      <c r="E145" s="2">
        <v>0.43056154720891898</v>
      </c>
      <c r="F145" s="2">
        <v>0.43301813091402447</v>
      </c>
      <c r="L145">
        <f t="shared" si="6"/>
        <v>2.5653361150781632E-7</v>
      </c>
      <c r="M145">
        <f t="shared" si="7"/>
        <v>3.7785008276692361E-6</v>
      </c>
      <c r="N145">
        <f t="shared" si="8"/>
        <v>4.3026024907565449E-6</v>
      </c>
    </row>
    <row r="146" spans="3:14">
      <c r="C146" s="2">
        <v>0.42861771058315301</v>
      </c>
      <c r="D146" s="2">
        <v>0.42811121911085775</v>
      </c>
      <c r="E146" s="2">
        <v>0.43056154720891898</v>
      </c>
      <c r="F146" s="2">
        <v>0.42654343902649594</v>
      </c>
      <c r="L146">
        <f t="shared" si="6"/>
        <v>3.7338783376078766E-6</v>
      </c>
      <c r="M146">
        <f t="shared" si="7"/>
        <v>7.6515123444228088E-5</v>
      </c>
      <c r="N146">
        <f t="shared" si="8"/>
        <v>3.3663908006505376E-6</v>
      </c>
    </row>
    <row r="147" spans="3:14">
      <c r="C147" s="2">
        <v>0.42181425485961099</v>
      </c>
      <c r="D147" s="2">
        <v>0.41988193026534432</v>
      </c>
      <c r="E147" s="2">
        <v>0.43056154720891704</v>
      </c>
      <c r="F147" s="2">
        <v>0.42364902754325617</v>
      </c>
      <c r="L147">
        <f t="shared" si="6"/>
        <v>6.6543735515046129E-5</v>
      </c>
      <c r="M147">
        <f t="shared" si="7"/>
        <v>7.0289778776876875E-6</v>
      </c>
      <c r="N147">
        <f t="shared" si="8"/>
        <v>3.6510342915399985E-8</v>
      </c>
    </row>
    <row r="148" spans="3:14">
      <c r="C148" s="2">
        <v>0.34892008639308802</v>
      </c>
      <c r="D148" s="2">
        <v>0.34076265202221834</v>
      </c>
      <c r="E148" s="2">
        <v>0.34626886443374782</v>
      </c>
      <c r="F148" s="2">
        <v>0.34911116319156288</v>
      </c>
      <c r="L148">
        <f t="shared" si="6"/>
        <v>2.0147309380425771E-4</v>
      </c>
      <c r="M148">
        <f t="shared" si="7"/>
        <v>6.6160586214242977E-5</v>
      </c>
      <c r="N148">
        <f t="shared" si="8"/>
        <v>7.5315963470285251E-6</v>
      </c>
    </row>
    <row r="149" spans="3:14">
      <c r="C149" s="2">
        <v>0.19535637149028001</v>
      </c>
      <c r="D149" s="2">
        <v>0.20955049329489539</v>
      </c>
      <c r="E149" s="2">
        <v>0.20349028728860513</v>
      </c>
      <c r="F149" s="2">
        <v>0.19261199608829352</v>
      </c>
      <c r="L149">
        <f t="shared" si="6"/>
        <v>5.3293888524984789E-5</v>
      </c>
      <c r="M149">
        <f t="shared" si="7"/>
        <v>3.4131687240290877E-7</v>
      </c>
      <c r="N149">
        <f t="shared" si="8"/>
        <v>4.8135661418403356E-5</v>
      </c>
    </row>
    <row r="150" spans="3:14">
      <c r="C150" s="2">
        <v>0.136069114470842</v>
      </c>
      <c r="D150" s="2">
        <v>0.12876884813837269</v>
      </c>
      <c r="E150" s="2">
        <v>0.13665333777780853</v>
      </c>
      <c r="F150" s="2">
        <v>0.14300710131274386</v>
      </c>
      <c r="L150">
        <f t="shared" si="6"/>
        <v>2.5837766724371998E-4</v>
      </c>
      <c r="M150">
        <f t="shared" si="7"/>
        <v>1.0290928501525895E-4</v>
      </c>
      <c r="N150">
        <f t="shared" si="8"/>
        <v>7.1681315991013452E-7</v>
      </c>
    </row>
    <row r="151" spans="3:14">
      <c r="C151" s="2">
        <v>0.114686825053995</v>
      </c>
      <c r="D151" s="2">
        <v>9.8612694681134386E-2</v>
      </c>
      <c r="E151" s="2">
        <v>0.10454240367989687</v>
      </c>
      <c r="F151" s="2">
        <v>0.1155334732453414</v>
      </c>
      <c r="L151">
        <f t="shared" si="6"/>
        <v>1.0295180076802994E-4</v>
      </c>
      <c r="M151">
        <f t="shared" si="7"/>
        <v>1.2330632964282936E-4</v>
      </c>
      <c r="N151">
        <f t="shared" si="8"/>
        <v>4.1672818147498158E-5</v>
      </c>
    </row>
    <row r="152" spans="3:14">
      <c r="C152" s="2">
        <v>9.8164146868250493E-2</v>
      </c>
      <c r="D152" s="2">
        <v>8.8017630186746937E-2</v>
      </c>
      <c r="E152" s="2">
        <v>8.7059808542945857E-2</v>
      </c>
      <c r="F152" s="2">
        <v>9.1708698150500645E-2</v>
      </c>
      <c r="L152">
        <f t="shared" si="6"/>
        <v>1.30918454447479E-5</v>
      </c>
      <c r="M152">
        <f t="shared" si="7"/>
        <v>2.143993232210226E-7</v>
      </c>
      <c r="N152">
        <f t="shared" si="8"/>
        <v>1.1852206991917482E-5</v>
      </c>
    </row>
    <row r="153" spans="3:14">
      <c r="C153" s="2">
        <v>8.2613390928725702E-2</v>
      </c>
      <c r="D153" s="2">
        <v>8.6231656458609862E-2</v>
      </c>
      <c r="E153" s="2">
        <v>8.2150358183424657E-2</v>
      </c>
      <c r="F153" s="2">
        <v>7.9170687486383118E-2</v>
      </c>
      <c r="L153">
        <f t="shared" si="6"/>
        <v>4.6288793295120461E-4</v>
      </c>
      <c r="M153">
        <f t="shared" si="7"/>
        <v>2.4476004933547251E-4</v>
      </c>
      <c r="N153">
        <f t="shared" si="8"/>
        <v>1.8425698774119978E-5</v>
      </c>
    </row>
    <row r="154" spans="3:14">
      <c r="C154" s="2">
        <v>6.4146868250540001E-2</v>
      </c>
      <c r="D154" s="2">
        <v>8.5661698785573379E-2</v>
      </c>
      <c r="E154" s="2">
        <v>7.9791677272559813E-2</v>
      </c>
      <c r="F154" s="2">
        <v>6.8439384852036142E-2</v>
      </c>
      <c r="L154">
        <f t="shared" si="6"/>
        <v>1.3831193156043061E-4</v>
      </c>
      <c r="M154">
        <f t="shared" si="7"/>
        <v>7.4142958092484587E-8</v>
      </c>
      <c r="N154">
        <f t="shared" si="8"/>
        <v>1.3202758828408003E-6</v>
      </c>
    </row>
    <row r="155" spans="3:14">
      <c r="C155" s="2">
        <v>0.15861197703035201</v>
      </c>
      <c r="D155" s="2">
        <v>0.14685136771108498</v>
      </c>
      <c r="E155" s="2">
        <v>0.15833968498476036</v>
      </c>
      <c r="F155" s="2">
        <v>0.15976100961598255</v>
      </c>
      <c r="L155">
        <f t="shared" si="6"/>
        <v>1.1184134013029512E-4</v>
      </c>
      <c r="M155">
        <f t="shared" si="7"/>
        <v>1.4028834608259892E-5</v>
      </c>
      <c r="N155">
        <f t="shared" si="8"/>
        <v>4.6299651149393121E-6</v>
      </c>
    </row>
    <row r="156" spans="3:14">
      <c r="C156" s="2">
        <v>0.157223954060705</v>
      </c>
      <c r="D156" s="2">
        <v>0.14664844744729422</v>
      </c>
      <c r="E156" s="2">
        <v>0.15347844546930384</v>
      </c>
      <c r="F156" s="2">
        <v>0.15507221868781657</v>
      </c>
      <c r="L156">
        <f t="shared" si="6"/>
        <v>4.6298023174254273E-6</v>
      </c>
      <c r="M156">
        <f t="shared" si="7"/>
        <v>2.7614875970701521E-9</v>
      </c>
      <c r="N156">
        <f t="shared" si="8"/>
        <v>3.0600866205688084E-9</v>
      </c>
    </row>
    <row r="157" spans="3:14">
      <c r="C157" s="2">
        <v>0.148013125512715</v>
      </c>
      <c r="D157" s="2">
        <v>0.1458614279695121</v>
      </c>
      <c r="E157" s="2">
        <v>0.14796057565451282</v>
      </c>
      <c r="F157" s="2">
        <v>0.14795780746303347</v>
      </c>
      <c r="L157">
        <f t="shared" si="6"/>
        <v>1.544173855151299E-5</v>
      </c>
      <c r="M157">
        <f t="shared" si="7"/>
        <v>4.5308980209412977E-6</v>
      </c>
      <c r="N157">
        <f t="shared" si="8"/>
        <v>5.2890125292367939E-7</v>
      </c>
    </row>
    <row r="158" spans="3:14">
      <c r="C158" s="2">
        <v>0.14025266611977</v>
      </c>
      <c r="D158" s="2">
        <v>0.1441822638792758</v>
      </c>
      <c r="E158" s="2">
        <v>0.14238125673821717</v>
      </c>
      <c r="F158" s="2">
        <v>0.14097992209459845</v>
      </c>
      <c r="L158">
        <f t="shared" si="6"/>
        <v>4.1543798046667512E-5</v>
      </c>
      <c r="M158">
        <f t="shared" si="7"/>
        <v>7.0938234096328821E-6</v>
      </c>
      <c r="N158">
        <f t="shared" si="8"/>
        <v>5.2461938700207369E-7</v>
      </c>
    </row>
    <row r="159" spans="3:14">
      <c r="C159" s="2">
        <v>0.136022969647251</v>
      </c>
      <c r="D159" s="2">
        <v>0.14246841750187425</v>
      </c>
      <c r="E159" s="2">
        <v>0.13868639289743728</v>
      </c>
      <c r="F159" s="2">
        <v>0.13674727578901846</v>
      </c>
      <c r="L159">
        <f t="shared" si="6"/>
        <v>6.8145270202403345E-5</v>
      </c>
      <c r="M159">
        <f t="shared" si="7"/>
        <v>5.3133159034816663E-6</v>
      </c>
      <c r="N159">
        <f t="shared" si="8"/>
        <v>2.0188041441272264E-8</v>
      </c>
    </row>
    <row r="160" spans="3:14">
      <c r="C160" s="2">
        <v>0.13003117309269899</v>
      </c>
      <c r="D160" s="2">
        <v>0.13828618794443628</v>
      </c>
      <c r="E160" s="2">
        <v>0.13233623619454277</v>
      </c>
      <c r="F160" s="2">
        <v>0.13017325772044341</v>
      </c>
      <c r="L160">
        <f t="shared" si="6"/>
        <v>7.7315444397377554E-5</v>
      </c>
      <c r="M160">
        <f t="shared" si="7"/>
        <v>4.8447798379914557E-6</v>
      </c>
      <c r="N160">
        <f t="shared" si="8"/>
        <v>2.281321127202295E-7</v>
      </c>
    </row>
    <row r="161" spans="3:14">
      <c r="C161" s="2">
        <v>0.12405578342904</v>
      </c>
      <c r="D161" s="2">
        <v>0.13284870355817671</v>
      </c>
      <c r="E161" s="2">
        <v>0.1262568694877827</v>
      </c>
      <c r="F161" s="2">
        <v>0.12453341520428138</v>
      </c>
      <c r="L161">
        <f t="shared" si="6"/>
        <v>9.5314635866165727E-5</v>
      </c>
      <c r="M161">
        <f t="shared" si="7"/>
        <v>1.191713578309298E-5</v>
      </c>
      <c r="N161">
        <f t="shared" si="8"/>
        <v>5.3594299097650569E-6</v>
      </c>
    </row>
    <row r="162" spans="3:14">
      <c r="C162" s="2">
        <v>0.11845118949958899</v>
      </c>
      <c r="D162" s="2">
        <v>0.12821411098171542</v>
      </c>
      <c r="E162" s="2">
        <v>0.12190330997591843</v>
      </c>
      <c r="F162" s="2">
        <v>0.12076623375613466</v>
      </c>
      <c r="L162">
        <f t="shared" si="6"/>
        <v>1.0020622112475705E-5</v>
      </c>
      <c r="M162">
        <f t="shared" si="7"/>
        <v>9.4252449558870013E-8</v>
      </c>
      <c r="N162">
        <f t="shared" si="8"/>
        <v>4.7497408162667325E-7</v>
      </c>
    </row>
    <row r="163" spans="3:14">
      <c r="C163" s="2">
        <v>0.110008203445447</v>
      </c>
      <c r="D163" s="2">
        <v>0.11317374006859254</v>
      </c>
      <c r="E163" s="2">
        <v>0.10970119782732435</v>
      </c>
      <c r="F163" s="2">
        <v>0.11069738707963071</v>
      </c>
      <c r="L163">
        <f t="shared" si="6"/>
        <v>2.4990629987183087E-5</v>
      </c>
      <c r="M163">
        <f t="shared" si="7"/>
        <v>5.8105805760704951E-5</v>
      </c>
      <c r="N163">
        <f t="shared" si="8"/>
        <v>3.7985354389293522E-5</v>
      </c>
    </row>
    <row r="164" spans="3:14">
      <c r="C164" s="2">
        <v>0.114510254306808</v>
      </c>
      <c r="D164" s="2">
        <v>0.10951119139590329</v>
      </c>
      <c r="E164" s="2">
        <v>0.10688753787756147</v>
      </c>
      <c r="F164" s="2">
        <v>0.10834702833421106</v>
      </c>
      <c r="L164">
        <f t="shared" si="6"/>
        <v>2.1046197320403016E-5</v>
      </c>
      <c r="M164">
        <f t="shared" si="7"/>
        <v>1.7541319339141346E-5</v>
      </c>
      <c r="N164">
        <f t="shared" si="8"/>
        <v>2.8096465570826047E-6</v>
      </c>
    </row>
    <row r="165" spans="3:14">
      <c r="C165" s="2">
        <v>0.100528301886792</v>
      </c>
      <c r="D165" s="2">
        <v>9.5940688420031423E-2</v>
      </c>
      <c r="E165" s="2">
        <v>9.6340066060200888E-2</v>
      </c>
      <c r="F165" s="2">
        <v>9.8852101851866991E-2</v>
      </c>
      <c r="L165">
        <f t="shared" si="6"/>
        <v>2.5430130956450953E-5</v>
      </c>
      <c r="M165">
        <f t="shared" si="7"/>
        <v>1.5057330631921449E-5</v>
      </c>
      <c r="N165">
        <f t="shared" si="8"/>
        <v>1.8657375795872022E-6</v>
      </c>
    </row>
    <row r="166" spans="3:14">
      <c r="C166" s="2">
        <v>9.7030352748154206E-2</v>
      </c>
      <c r="D166" s="2">
        <v>9.1987523090466872E-2</v>
      </c>
      <c r="E166" s="2">
        <v>9.3149975107779309E-2</v>
      </c>
      <c r="F166" s="2">
        <v>9.5664432699400545E-2</v>
      </c>
      <c r="L166">
        <f t="shared" si="6"/>
        <v>1.3856415847784535E-6</v>
      </c>
      <c r="M166">
        <f t="shared" si="7"/>
        <v>4.9194840124282074E-6</v>
      </c>
      <c r="N166">
        <f t="shared" si="8"/>
        <v>2.250819224455534E-5</v>
      </c>
    </row>
    <row r="167" spans="3:14">
      <c r="C167" s="2">
        <v>9.1468416735028701E-2</v>
      </c>
      <c r="D167" s="2">
        <v>9.2645549516314846E-2</v>
      </c>
      <c r="E167" s="2">
        <v>9.3686407720679502E-2</v>
      </c>
      <c r="F167" s="2">
        <v>9.6212696685090179E-2</v>
      </c>
      <c r="L167">
        <f t="shared" si="6"/>
        <v>1.4656932597027635E-5</v>
      </c>
      <c r="M167">
        <f t="shared" si="7"/>
        <v>2.2739771560230472E-6</v>
      </c>
      <c r="N167">
        <f t="shared" si="8"/>
        <v>2.7777646025377818E-7</v>
      </c>
    </row>
    <row r="168" spans="3:14">
      <c r="C168" s="2">
        <v>8.8646431501230499E-2</v>
      </c>
      <c r="D168" s="2">
        <v>8.4817994144158082E-2</v>
      </c>
      <c r="E168" s="2">
        <v>8.7138460295927478E-2</v>
      </c>
      <c r="F168" s="2">
        <v>8.9173476528010734E-2</v>
      </c>
      <c r="L168">
        <f t="shared" si="6"/>
        <v>1.1800746532738228E-5</v>
      </c>
      <c r="M168">
        <f t="shared" si="7"/>
        <v>2.7525901643761153E-8</v>
      </c>
      <c r="N168">
        <f t="shared" si="8"/>
        <v>7.2002181982137832E-8</v>
      </c>
    </row>
    <row r="169" spans="3:14">
      <c r="C169" s="2">
        <v>7.8858080393765295E-2</v>
      </c>
      <c r="D169" s="2">
        <v>7.5422858925979233E-2</v>
      </c>
      <c r="E169" s="2">
        <v>7.8692171076233816E-2</v>
      </c>
      <c r="F169" s="2">
        <v>7.9126412616918121E-2</v>
      </c>
      <c r="L169">
        <f t="shared" si="6"/>
        <v>5.4986675969024418E-6</v>
      </c>
      <c r="M169">
        <f t="shared" si="7"/>
        <v>1.0888432682506268E-6</v>
      </c>
      <c r="N169">
        <f t="shared" si="8"/>
        <v>8.7231800646966811E-7</v>
      </c>
    </row>
    <row r="170" spans="3:14">
      <c r="C170" s="2">
        <v>7.5366694011484797E-2</v>
      </c>
      <c r="D170" s="2">
        <v>7.302177021807435E-2</v>
      </c>
      <c r="E170" s="2">
        <v>7.6410170541288236E-2</v>
      </c>
      <c r="F170" s="2">
        <v>7.6300673672114336E-2</v>
      </c>
      <c r="L170">
        <f t="shared" si="6"/>
        <v>4.6873820969181949E-5</v>
      </c>
      <c r="M170">
        <f t="shared" si="7"/>
        <v>1.2474892967085774E-5</v>
      </c>
      <c r="N170">
        <f t="shared" si="8"/>
        <v>3.2897234611578348E-5</v>
      </c>
    </row>
    <row r="171" spans="3:14">
      <c r="C171" s="2">
        <v>7.0792452830188701E-2</v>
      </c>
      <c r="D171" s="2">
        <v>6.3946006966152241E-2</v>
      </c>
      <c r="E171" s="2">
        <v>6.7260471379630704E-2</v>
      </c>
      <c r="F171" s="2">
        <v>6.505684173706372E-2</v>
      </c>
      <c r="L171">
        <f t="shared" si="6"/>
        <v>6.3679679991223983E-6</v>
      </c>
      <c r="M171">
        <f t="shared" si="7"/>
        <v>3.3303534868675307E-5</v>
      </c>
      <c r="N171">
        <f t="shared" si="8"/>
        <v>1.1253709115732687E-5</v>
      </c>
    </row>
    <row r="172" spans="3:14">
      <c r="C172" s="2">
        <v>6.0351107465135299E-2</v>
      </c>
      <c r="D172" s="2">
        <v>6.2874590771821198E-2</v>
      </c>
      <c r="E172" s="2">
        <v>6.6122028957295395E-2</v>
      </c>
      <c r="F172" s="2">
        <v>6.3705762308145633E-2</v>
      </c>
      <c r="L172">
        <f t="shared" si="6"/>
        <v>2.6382743136422081E-5</v>
      </c>
      <c r="M172">
        <f t="shared" si="7"/>
        <v>4.624099871689047E-5</v>
      </c>
      <c r="N172">
        <f t="shared" si="8"/>
        <v>1.1441743021578037E-5</v>
      </c>
    </row>
    <row r="173" spans="3:14">
      <c r="C173" s="2">
        <v>4.6011484823625902E-2</v>
      </c>
      <c r="D173" s="2">
        <v>5.1147898274315214E-2</v>
      </c>
      <c r="E173" s="2">
        <v>5.2811558258294859E-2</v>
      </c>
      <c r="F173" s="2">
        <v>4.9394049386435906E-2</v>
      </c>
      <c r="L173">
        <f t="shared" si="6"/>
        <v>1.0427799453384606E-6</v>
      </c>
      <c r="M173">
        <f t="shared" si="7"/>
        <v>1.7450431331971282E-6</v>
      </c>
      <c r="N173">
        <f t="shared" si="8"/>
        <v>2.04684301698428E-6</v>
      </c>
    </row>
    <row r="174" spans="3:14">
      <c r="C174" s="2">
        <v>4.4226415094339597E-2</v>
      </c>
      <c r="D174" s="2">
        <v>4.5247581067792718E-2</v>
      </c>
      <c r="E174" s="2">
        <v>4.5547415901756885E-2</v>
      </c>
      <c r="F174" s="2">
        <v>4.2795735879077042E-2</v>
      </c>
      <c r="L174">
        <f t="shared" si="6"/>
        <v>2.937290307242282E-7</v>
      </c>
      <c r="M174">
        <f t="shared" si="7"/>
        <v>3.7931206187448014E-6</v>
      </c>
      <c r="N174">
        <f t="shared" si="8"/>
        <v>4.5973304594507575E-6</v>
      </c>
    </row>
    <row r="175" spans="3:14">
      <c r="C175" s="2">
        <v>3.5094339622641399E-2</v>
      </c>
      <c r="D175" s="2">
        <v>3.5636307362201816E-2</v>
      </c>
      <c r="E175" s="2">
        <v>3.3146746077071687E-2</v>
      </c>
      <c r="F175" s="2">
        <v>3.2950200993855761E-2</v>
      </c>
      <c r="L175">
        <f t="shared" si="6"/>
        <v>3.0464945808911665E-6</v>
      </c>
      <c r="M175">
        <f t="shared" si="7"/>
        <v>1.2671221396113294E-6</v>
      </c>
      <c r="N175">
        <f t="shared" si="8"/>
        <v>8.2746931906667918E-7</v>
      </c>
    </row>
    <row r="176" spans="3:14">
      <c r="C176" s="2">
        <v>3.2646431501230498E-2</v>
      </c>
      <c r="D176" s="2">
        <v>3.4391852533787161E-2</v>
      </c>
      <c r="E176" s="2">
        <v>3.1520766302509613E-2</v>
      </c>
      <c r="F176" s="2">
        <v>3.1736778095219902E-2</v>
      </c>
      <c r="L176">
        <f t="shared" si="6"/>
        <v>6.9597377282678616E-6</v>
      </c>
      <c r="M176">
        <f t="shared" si="7"/>
        <v>1.1520706365176942E-5</v>
      </c>
      <c r="N176">
        <f t="shared" si="8"/>
        <v>2.2188364731849391E-7</v>
      </c>
    </row>
    <row r="177" spans="3:14">
      <c r="C177" s="2">
        <v>1.7138638228055701E-2</v>
      </c>
      <c r="D177" s="2">
        <v>1.9776769712320248E-2</v>
      </c>
      <c r="E177" s="2">
        <v>1.3744421622537287E-2</v>
      </c>
      <c r="F177" s="2">
        <v>1.7609683499041934E-2</v>
      </c>
      <c r="L177">
        <f t="shared" si="6"/>
        <v>1.5079837035330493E-5</v>
      </c>
      <c r="M177">
        <f t="shared" si="7"/>
        <v>1.7769794008963217E-6</v>
      </c>
      <c r="N177">
        <f t="shared" si="8"/>
        <v>1.3677572503767863E-6</v>
      </c>
    </row>
    <row r="178" spans="3:14">
      <c r="C178" s="2">
        <v>9.33880229696471E-3</v>
      </c>
      <c r="D178" s="2">
        <v>1.3222078881928816E-2</v>
      </c>
      <c r="E178" s="2">
        <v>8.0057683885826608E-3</v>
      </c>
      <c r="F178" s="2">
        <v>1.0508313840463442E-2</v>
      </c>
      <c r="L178">
        <f t="shared" si="6"/>
        <v>5.0821717278519478E-5</v>
      </c>
      <c r="M178">
        <f t="shared" si="7"/>
        <v>1.0099016818664655E-5</v>
      </c>
      <c r="N178">
        <f t="shared" si="8"/>
        <v>1.2861848735029515E-5</v>
      </c>
    </row>
    <row r="179" spans="3:14">
      <c r="C179" s="2">
        <v>2.9794913863822299E-3</v>
      </c>
      <c r="D179" s="2">
        <v>1.0108426599899006E-2</v>
      </c>
      <c r="E179" s="2">
        <v>6.1573864159048626E-3</v>
      </c>
      <c r="F179" s="2">
        <v>6.565833357671292E-3</v>
      </c>
      <c r="L179">
        <f t="shared" si="6"/>
        <v>6.5910891024511292E-5</v>
      </c>
      <c r="M179">
        <f t="shared" si="7"/>
        <v>6.3494425125819068E-5</v>
      </c>
      <c r="N179">
        <f t="shared" si="8"/>
        <v>5.6230004636617047E-5</v>
      </c>
    </row>
    <row r="180" spans="3:14">
      <c r="C180" s="2">
        <v>0.41485616708262202</v>
      </c>
      <c r="D180" s="2">
        <v>0.40673761480869342</v>
      </c>
      <c r="E180" s="2">
        <v>0.42282450600148203</v>
      </c>
      <c r="F180" s="2">
        <v>0.42235483393991186</v>
      </c>
      <c r="L180">
        <f t="shared" si="6"/>
        <v>1.7561815784216032E-4</v>
      </c>
      <c r="M180">
        <f t="shared" si="7"/>
        <v>1.0942313542339039E-5</v>
      </c>
      <c r="N180">
        <f t="shared" si="8"/>
        <v>1.1104318265597122E-5</v>
      </c>
    </row>
    <row r="181" spans="3:14">
      <c r="C181" s="2">
        <v>0.41979508735058402</v>
      </c>
      <c r="D181" s="2">
        <v>0.40654298722108906</v>
      </c>
      <c r="E181" s="2">
        <v>0.41648717055260692</v>
      </c>
      <c r="F181" s="2">
        <v>0.41646277309985719</v>
      </c>
      <c r="L181">
        <f t="shared" si="6"/>
        <v>8.7852608950995015E-5</v>
      </c>
      <c r="M181">
        <f t="shared" si="7"/>
        <v>7.897380051161452E-5</v>
      </c>
      <c r="N181">
        <f t="shared" si="8"/>
        <v>7.29100194992769E-5</v>
      </c>
    </row>
    <row r="182" spans="3:14">
      <c r="C182" s="2">
        <v>0.414475239721529</v>
      </c>
      <c r="D182" s="2">
        <v>0.40510226746343525</v>
      </c>
      <c r="E182" s="2">
        <v>0.40558851926279876</v>
      </c>
      <c r="F182" s="2">
        <v>0.40593650331036857</v>
      </c>
      <c r="L182">
        <f t="shared" si="6"/>
        <v>1.4729822501902776E-5</v>
      </c>
      <c r="M182">
        <f t="shared" si="7"/>
        <v>1.8825942808961551E-6</v>
      </c>
      <c r="N182">
        <f t="shared" si="8"/>
        <v>8.1715873547041596E-7</v>
      </c>
    </row>
    <row r="183" spans="3:14">
      <c r="C183" s="2">
        <v>0.39880467621174298</v>
      </c>
      <c r="D183" s="2">
        <v>0.40264262130018585</v>
      </c>
      <c r="E183" s="2">
        <v>0.39743259958090338</v>
      </c>
      <c r="F183" s="2">
        <v>0.39790070788515713</v>
      </c>
      <c r="L183">
        <f t="shared" si="6"/>
        <v>1.3079724463149631E-4</v>
      </c>
      <c r="M183">
        <f t="shared" si="7"/>
        <v>1.0492848239305408E-6</v>
      </c>
      <c r="N183">
        <f t="shared" si="8"/>
        <v>2.3499910903788063E-6</v>
      </c>
    </row>
    <row r="184" spans="3:14">
      <c r="C184" s="2">
        <v>0.38559043740969401</v>
      </c>
      <c r="D184" s="2">
        <v>0.39702709971263433</v>
      </c>
      <c r="E184" s="2">
        <v>0.3866147834566579</v>
      </c>
      <c r="F184" s="2">
        <v>0.38712340547536883</v>
      </c>
      <c r="L184">
        <f t="shared" si="6"/>
        <v>2.5974808014136617E-4</v>
      </c>
      <c r="M184">
        <f t="shared" si="7"/>
        <v>1.1184163503712343E-5</v>
      </c>
      <c r="N184">
        <f t="shared" si="8"/>
        <v>1.4270051773825226E-5</v>
      </c>
    </row>
    <row r="185" spans="3:14">
      <c r="C185" s="2">
        <v>0.36867200840667302</v>
      </c>
      <c r="D185" s="2">
        <v>0.38478871030691819</v>
      </c>
      <c r="E185" s="2">
        <v>0.37201628164666289</v>
      </c>
      <c r="F185" s="2">
        <v>0.37244958061297501</v>
      </c>
      <c r="L185">
        <f t="shared" si="6"/>
        <v>9.1079638299599509E-5</v>
      </c>
      <c r="M185">
        <f t="shared" si="7"/>
        <v>6.7364153803088114E-7</v>
      </c>
      <c r="N185">
        <f t="shared" si="8"/>
        <v>1.0624830653216985E-6</v>
      </c>
    </row>
    <row r="186" spans="3:14">
      <c r="C186" s="2">
        <v>0.35175357940365098</v>
      </c>
      <c r="D186" s="2">
        <v>0.36129714468605983</v>
      </c>
      <c r="E186" s="2">
        <v>0.35257433608990513</v>
      </c>
      <c r="F186" s="2">
        <v>0.35278434759549709</v>
      </c>
      <c r="L186">
        <f t="shared" si="6"/>
        <v>1.0628099572584216E-5</v>
      </c>
      <c r="M186">
        <f t="shared" si="7"/>
        <v>6.7027613775810529E-7</v>
      </c>
      <c r="N186">
        <f t="shared" si="8"/>
        <v>6.7207046601707195E-7</v>
      </c>
    </row>
    <row r="187" spans="3:14">
      <c r="C187" s="2">
        <v>0.33716012084592101</v>
      </c>
      <c r="D187" s="2">
        <v>0.34042019746658259</v>
      </c>
      <c r="E187" s="2">
        <v>0.33797882478371422</v>
      </c>
      <c r="F187" s="2">
        <v>0.33797991988594062</v>
      </c>
      <c r="L187">
        <f t="shared" si="6"/>
        <v>2.6063532689438417E-6</v>
      </c>
      <c r="M187">
        <f t="shared" si="7"/>
        <v>1.6545376250486013E-6</v>
      </c>
      <c r="N187">
        <f t="shared" si="8"/>
        <v>1.8785170319616197E-6</v>
      </c>
    </row>
    <row r="188" spans="3:14">
      <c r="C188" s="2">
        <v>0.33353474320241699</v>
      </c>
      <c r="D188" s="2">
        <v>0.33192032278971656</v>
      </c>
      <c r="E188" s="2">
        <v>0.33224845488907173</v>
      </c>
      <c r="F188" s="2">
        <v>0.33216415317182374</v>
      </c>
      <c r="L188">
        <f t="shared" si="6"/>
        <v>2.405998966305986E-4</v>
      </c>
      <c r="M188">
        <f t="shared" si="7"/>
        <v>5.6967925834631113E-5</v>
      </c>
      <c r="N188">
        <f t="shared" si="8"/>
        <v>4.3848981260869073E-5</v>
      </c>
    </row>
    <row r="189" spans="3:14">
      <c r="C189" s="2">
        <v>0.25770392749244703</v>
      </c>
      <c r="D189" s="2">
        <v>0.24219264461092499</v>
      </c>
      <c r="E189" s="2">
        <v>0.26525163746532165</v>
      </c>
      <c r="F189" s="2">
        <v>0.26432578382287802</v>
      </c>
      <c r="L189">
        <f t="shared" si="6"/>
        <v>5.1367281960337644E-4</v>
      </c>
      <c r="M189">
        <f t="shared" si="7"/>
        <v>1.1857625919219616E-4</v>
      </c>
      <c r="N189">
        <f t="shared" si="8"/>
        <v>1.4097835499505201E-4</v>
      </c>
    </row>
    <row r="190" spans="3:14">
      <c r="C190" s="2">
        <v>0.18679889662419499</v>
      </c>
      <c r="D190" s="2">
        <v>0.16413454532963162</v>
      </c>
      <c r="E190" s="2">
        <v>0.17590962395830054</v>
      </c>
      <c r="F190" s="2">
        <v>0.17492546599126282</v>
      </c>
      <c r="L190">
        <f t="shared" si="6"/>
        <v>1.1666370827873072E-5</v>
      </c>
      <c r="M190">
        <f t="shared" si="7"/>
        <v>1.4891954072483401E-6</v>
      </c>
      <c r="N190">
        <f t="shared" si="8"/>
        <v>1.9091745159511122E-7</v>
      </c>
    </row>
    <row r="191" spans="3:14">
      <c r="C191" s="2">
        <v>0.15361880993038199</v>
      </c>
      <c r="D191" s="2">
        <v>0.1502032029817017</v>
      </c>
      <c r="E191" s="2">
        <v>0.15483913587341866</v>
      </c>
      <c r="F191" s="2">
        <v>0.15405575094653304</v>
      </c>
      <c r="L191">
        <f t="shared" si="6"/>
        <v>2.4136866009777921E-5</v>
      </c>
      <c r="M191">
        <f t="shared" si="7"/>
        <v>1.9114401628687902E-5</v>
      </c>
      <c r="N191">
        <f t="shared" si="8"/>
        <v>2.1555035223739994E-5</v>
      </c>
    </row>
    <row r="192" spans="3:14">
      <c r="C192" s="2">
        <v>0.124247996847497</v>
      </c>
      <c r="D192" s="2">
        <v>0.12916092530309026</v>
      </c>
      <c r="E192" s="2">
        <v>0.11987599483140782</v>
      </c>
      <c r="F192" s="2">
        <v>0.11960525679191129</v>
      </c>
      <c r="L192">
        <f t="shared" si="6"/>
        <v>9.509116435505421E-4</v>
      </c>
      <c r="M192">
        <f t="shared" si="7"/>
        <v>1.0370099499030385E-4</v>
      </c>
      <c r="N192">
        <f t="shared" si="8"/>
        <v>1.0844200187731978E-4</v>
      </c>
    </row>
    <row r="193" spans="3:14">
      <c r="C193" s="2">
        <v>8.3712071456718995E-2</v>
      </c>
      <c r="D193" s="2">
        <v>0.11454892673657109</v>
      </c>
      <c r="E193" s="2">
        <v>9.3895440005009087E-2</v>
      </c>
      <c r="F193" s="2">
        <v>9.4125620413598191E-2</v>
      </c>
      <c r="L193">
        <f t="shared" si="6"/>
        <v>6.0941010133003362E-5</v>
      </c>
      <c r="M193">
        <f t="shared" si="7"/>
        <v>4.0139420508626248E-5</v>
      </c>
      <c r="N193">
        <f t="shared" si="8"/>
        <v>5.3256256504657276E-5</v>
      </c>
    </row>
    <row r="194" spans="3:14">
      <c r="C194" s="2">
        <v>0.45714285714285702</v>
      </c>
      <c r="D194" s="2">
        <v>0.4493363848196496</v>
      </c>
      <c r="E194" s="2">
        <v>0.45080728925129226</v>
      </c>
      <c r="F194" s="2">
        <v>0.44984516870714963</v>
      </c>
      <c r="L194">
        <f t="shared" si="6"/>
        <v>2.8137200868837963E-5</v>
      </c>
      <c r="M194">
        <f t="shared" si="7"/>
        <v>1.5539754539702327E-5</v>
      </c>
      <c r="N194">
        <f t="shared" si="8"/>
        <v>2.3493234561121947E-5</v>
      </c>
    </row>
    <row r="195" spans="3:14">
      <c r="C195" s="2">
        <v>0.45454545454545398</v>
      </c>
      <c r="D195" s="2">
        <v>0.44924100350233576</v>
      </c>
      <c r="E195" s="2">
        <v>0.45060340501003432</v>
      </c>
      <c r="F195" s="2">
        <v>0.4496984725400075</v>
      </c>
      <c r="L195">
        <f t="shared" ref="L195:L258" si="9">(D196-C196)^2</f>
        <v>4.6993516247014493E-6</v>
      </c>
      <c r="M195">
        <f t="shared" ref="M195:M258" si="10">(E196-C196)^2</f>
        <v>1.0648306515774388E-5</v>
      </c>
      <c r="N195">
        <f t="shared" ref="N195:N258" si="11">(F196-C196)^2</f>
        <v>6.2656061124205594E-6</v>
      </c>
    </row>
    <row r="196" spans="3:14">
      <c r="C196" s="2">
        <v>0.44675324675324601</v>
      </c>
      <c r="D196" s="2">
        <v>0.44892104555034446</v>
      </c>
      <c r="E196" s="2">
        <v>0.45001642105379669</v>
      </c>
      <c r="F196" s="2">
        <v>0.44925636602975294</v>
      </c>
      <c r="L196">
        <f t="shared" si="9"/>
        <v>5.8306535484795583E-6</v>
      </c>
      <c r="M196">
        <f t="shared" si="10"/>
        <v>8.4675283994959827E-6</v>
      </c>
      <c r="N196">
        <f t="shared" si="11"/>
        <v>6.1830635124070137E-6</v>
      </c>
    </row>
    <row r="197" spans="3:14">
      <c r="C197" s="2">
        <v>0.44545454545454499</v>
      </c>
      <c r="D197" s="2">
        <v>0.44786922008034441</v>
      </c>
      <c r="E197" s="2">
        <v>0.44836444723974256</v>
      </c>
      <c r="F197" s="2">
        <v>0.44794112211984349</v>
      </c>
      <c r="L197">
        <f t="shared" si="9"/>
        <v>1.8994490733877303E-5</v>
      </c>
      <c r="M197">
        <f t="shared" si="10"/>
        <v>2.0865878665241536E-5</v>
      </c>
      <c r="N197">
        <f t="shared" si="11"/>
        <v>1.8570326241250947E-5</v>
      </c>
    </row>
    <row r="198" spans="3:14">
      <c r="C198" s="2">
        <v>0.44285714285714201</v>
      </c>
      <c r="D198" s="2">
        <v>0.4472154097987</v>
      </c>
      <c r="E198" s="2">
        <v>0.44742506127423765</v>
      </c>
      <c r="F198" s="2">
        <v>0.44716647299548729</v>
      </c>
      <c r="L198">
        <f t="shared" si="9"/>
        <v>5.5377911565418803E-6</v>
      </c>
      <c r="M198">
        <f t="shared" si="10"/>
        <v>1.5585090513816401E-6</v>
      </c>
      <c r="N198">
        <f t="shared" si="11"/>
        <v>3.2058546146331546E-6</v>
      </c>
    </row>
    <row r="199" spans="3:14">
      <c r="C199" s="2">
        <v>0.44025974025974002</v>
      </c>
      <c r="D199" s="2">
        <v>0.44261299144831762</v>
      </c>
      <c r="E199" s="2">
        <v>0.44150814285961781</v>
      </c>
      <c r="F199" s="2">
        <v>0.44205023030847895</v>
      </c>
      <c r="L199">
        <f t="shared" si="9"/>
        <v>2.8822452770540771E-6</v>
      </c>
      <c r="M199">
        <f t="shared" si="10"/>
        <v>9.7938112347221951E-7</v>
      </c>
      <c r="N199">
        <f t="shared" si="11"/>
        <v>5.0801533208793025E-7</v>
      </c>
    </row>
    <row r="200" spans="3:14">
      <c r="C200" s="2">
        <v>0.425974025974026</v>
      </c>
      <c r="D200" s="2">
        <v>0.4276717436410879</v>
      </c>
      <c r="E200" s="2">
        <v>0.42498438910957914</v>
      </c>
      <c r="F200" s="2">
        <v>0.42668677791691212</v>
      </c>
      <c r="L200">
        <f t="shared" si="9"/>
        <v>1.874300739450635E-5</v>
      </c>
      <c r="M200">
        <f t="shared" si="10"/>
        <v>4.5411922596989519E-6</v>
      </c>
      <c r="N200">
        <f t="shared" si="11"/>
        <v>1.5470122426294304E-5</v>
      </c>
    </row>
    <row r="201" spans="3:14">
      <c r="C201" s="2">
        <v>0.38701298701298698</v>
      </c>
      <c r="D201" s="2">
        <v>0.39134230652008117</v>
      </c>
      <c r="E201" s="2">
        <v>0.38914399434748842</v>
      </c>
      <c r="F201" s="2">
        <v>0.39094619466403902</v>
      </c>
      <c r="L201">
        <f t="shared" si="9"/>
        <v>9.4616243778666595E-6</v>
      </c>
      <c r="M201">
        <f t="shared" si="10"/>
        <v>1.9401387507350856E-5</v>
      </c>
      <c r="N201">
        <f t="shared" si="11"/>
        <v>9.7489354845542318E-6</v>
      </c>
    </row>
    <row r="202" spans="3:14">
      <c r="C202" s="2">
        <v>0.37662337662337603</v>
      </c>
      <c r="D202" s="2">
        <v>0.37354740126946523</v>
      </c>
      <c r="E202" s="2">
        <v>0.3722186760084249</v>
      </c>
      <c r="F202" s="2">
        <v>0.37350104808772283</v>
      </c>
      <c r="L202">
        <f t="shared" si="9"/>
        <v>5.4345215447196871E-7</v>
      </c>
      <c r="M202">
        <f t="shared" si="10"/>
        <v>6.4699656444119377E-6</v>
      </c>
      <c r="N202">
        <f t="shared" si="11"/>
        <v>7.7519937677021592E-7</v>
      </c>
    </row>
    <row r="203" spans="3:14">
      <c r="C203" s="2">
        <v>0.29610389610389598</v>
      </c>
      <c r="D203" s="2">
        <v>0.29684108817823751</v>
      </c>
      <c r="E203" s="2">
        <v>0.29864750881899471</v>
      </c>
      <c r="F203" s="2">
        <v>0.29698435017809305</v>
      </c>
      <c r="L203">
        <f t="shared" si="9"/>
        <v>4.2141157620775402E-5</v>
      </c>
      <c r="M203">
        <f t="shared" si="10"/>
        <v>1.9838107541026935E-5</v>
      </c>
      <c r="N203">
        <f t="shared" si="11"/>
        <v>4.4334455099612156E-5</v>
      </c>
    </row>
    <row r="204" spans="3:14">
      <c r="C204" s="2">
        <v>0.27532467532467497</v>
      </c>
      <c r="D204" s="2">
        <v>0.26883305321454137</v>
      </c>
      <c r="E204" s="2">
        <v>0.27087067627426792</v>
      </c>
      <c r="F204" s="2">
        <v>0.26866626296889434</v>
      </c>
      <c r="L204">
        <f t="shared" si="9"/>
        <v>3.4440346896753126E-5</v>
      </c>
      <c r="M204">
        <f t="shared" si="10"/>
        <v>5.0839662895823207E-5</v>
      </c>
      <c r="N204">
        <f t="shared" si="11"/>
        <v>2.9555595827686523E-5</v>
      </c>
    </row>
    <row r="205" spans="3:14">
      <c r="C205" s="2">
        <v>0.219480519480519</v>
      </c>
      <c r="D205" s="2">
        <v>0.22534910933641736</v>
      </c>
      <c r="E205" s="2">
        <v>0.22661071322934681</v>
      </c>
      <c r="F205" s="2">
        <v>0.22491702532781527</v>
      </c>
      <c r="L205">
        <f t="shared" si="9"/>
        <v>1.5673365984613475E-5</v>
      </c>
      <c r="M205">
        <f t="shared" si="10"/>
        <v>2.8694488557959876E-5</v>
      </c>
      <c r="N205">
        <f t="shared" si="11"/>
        <v>8.6535680122423726E-6</v>
      </c>
    </row>
    <row r="206" spans="3:14">
      <c r="C206" s="2">
        <v>0.163636363636363</v>
      </c>
      <c r="D206" s="2">
        <v>0.15967740342127956</v>
      </c>
      <c r="E206" s="2">
        <v>0.15827963995878172</v>
      </c>
      <c r="F206" s="2">
        <v>0.16069466888465228</v>
      </c>
      <c r="L206">
        <f t="shared" si="9"/>
        <v>1.1424760464404144E-6</v>
      </c>
      <c r="M206">
        <f t="shared" si="10"/>
        <v>9.6113789612246867E-6</v>
      </c>
      <c r="N206">
        <f t="shared" si="11"/>
        <v>2.8163381057254419E-6</v>
      </c>
    </row>
    <row r="207" spans="3:14">
      <c r="C207" s="2">
        <v>0.112987012987013</v>
      </c>
      <c r="D207" s="2">
        <v>0.11191814627575269</v>
      </c>
      <c r="E207" s="2">
        <v>0.10988679058189031</v>
      </c>
      <c r="F207" s="2">
        <v>0.11466520788204916</v>
      </c>
      <c r="L207">
        <f t="shared" si="9"/>
        <v>5.0506003664180708E-5</v>
      </c>
      <c r="M207">
        <f t="shared" si="10"/>
        <v>2.7862271140079205E-5</v>
      </c>
      <c r="N207">
        <f t="shared" si="11"/>
        <v>9.6224551801350373E-5</v>
      </c>
    </row>
    <row r="208" spans="3:14">
      <c r="C208" s="2">
        <v>9.8701298701298706E-2</v>
      </c>
      <c r="D208" s="2">
        <v>0.10580805630685841</v>
      </c>
      <c r="E208" s="2">
        <v>0.10397977112616551</v>
      </c>
      <c r="F208" s="2">
        <v>0.10851071009043671</v>
      </c>
      <c r="L208">
        <f t="shared" si="9"/>
        <v>1.1073316916598676E-5</v>
      </c>
      <c r="M208">
        <f t="shared" si="10"/>
        <v>2.3997620143200951E-7</v>
      </c>
      <c r="N208">
        <f t="shared" si="11"/>
        <v>1.5156323229194749E-4</v>
      </c>
    </row>
    <row r="209" spans="3:14">
      <c r="C209" s="2">
        <v>7.0129870129870098E-2</v>
      </c>
      <c r="D209" s="2">
        <v>6.6802210754783958E-2</v>
      </c>
      <c r="E209" s="2">
        <v>6.9639996471227372E-2</v>
      </c>
      <c r="F209" s="2">
        <v>5.7818768136468066E-2</v>
      </c>
      <c r="L209">
        <f t="shared" si="9"/>
        <v>6.6254962280853629E-6</v>
      </c>
      <c r="M209">
        <f t="shared" si="10"/>
        <v>8.4486818660485719E-5</v>
      </c>
      <c r="N209">
        <f t="shared" si="11"/>
        <v>2.6696465421390598E-6</v>
      </c>
    </row>
    <row r="210" spans="3:14">
      <c r="C210" s="2">
        <v>0.35740740740740701</v>
      </c>
      <c r="D210" s="2">
        <v>0.35998141133671352</v>
      </c>
      <c r="E210" s="2">
        <v>0.34821573625029495</v>
      </c>
      <c r="F210" s="2">
        <v>0.3557735021034989</v>
      </c>
      <c r="L210">
        <f t="shared" si="9"/>
        <v>6.9589715076936548E-5</v>
      </c>
      <c r="M210">
        <f t="shared" si="10"/>
        <v>7.3674538122178113E-7</v>
      </c>
      <c r="N210">
        <f t="shared" si="11"/>
        <v>3.2056341818658812E-6</v>
      </c>
    </row>
    <row r="211" spans="3:14">
      <c r="C211" s="2">
        <v>0.34907407407407398</v>
      </c>
      <c r="D211" s="2">
        <v>0.3574161190917502</v>
      </c>
      <c r="E211" s="2">
        <v>0.34821573534069317</v>
      </c>
      <c r="F211" s="2">
        <v>0.3508645025652084</v>
      </c>
      <c r="L211">
        <f t="shared" si="9"/>
        <v>2.8164649910778972E-5</v>
      </c>
      <c r="M211">
        <f t="shared" si="10"/>
        <v>8.0901835583957549E-6</v>
      </c>
      <c r="N211">
        <f t="shared" si="11"/>
        <v>1.1446726665923684E-7</v>
      </c>
    </row>
    <row r="212" spans="3:14">
      <c r="C212" s="2">
        <v>0.34537037037036999</v>
      </c>
      <c r="D212" s="2">
        <v>0.35067740814211978</v>
      </c>
      <c r="E212" s="2">
        <v>0.34821469516870013</v>
      </c>
      <c r="F212" s="2">
        <v>0.34570870048528624</v>
      </c>
      <c r="L212">
        <f t="shared" si="9"/>
        <v>6.6278319670572976E-5</v>
      </c>
      <c r="M212">
        <f t="shared" si="10"/>
        <v>6.9460746847209174E-5</v>
      </c>
      <c r="N212">
        <f t="shared" si="11"/>
        <v>1.3936314385584207E-6</v>
      </c>
    </row>
    <row r="213" spans="3:14">
      <c r="C213" s="2">
        <v>0.33888888888888802</v>
      </c>
      <c r="D213" s="2">
        <v>0.33074773911317618</v>
      </c>
      <c r="E213" s="2">
        <v>0.34722320030898801</v>
      </c>
      <c r="F213" s="2">
        <v>0.33770836720820679</v>
      </c>
      <c r="L213">
        <f t="shared" si="9"/>
        <v>3.6216921857596692E-4</v>
      </c>
      <c r="M213">
        <f t="shared" si="10"/>
        <v>4.9153739247063622E-6</v>
      </c>
      <c r="N213">
        <f t="shared" si="11"/>
        <v>2.6635301811242188E-6</v>
      </c>
    </row>
    <row r="214" spans="3:14">
      <c r="C214" s="2">
        <v>0.32685185185185101</v>
      </c>
      <c r="D214" s="2">
        <v>0.30782110781553002</v>
      </c>
      <c r="E214" s="2">
        <v>0.3246347875937145</v>
      </c>
      <c r="F214" s="2">
        <v>0.32848388438250847</v>
      </c>
      <c r="L214">
        <f t="shared" si="9"/>
        <v>2.7563835796964718E-4</v>
      </c>
      <c r="M214">
        <f t="shared" si="10"/>
        <v>1.8695513535653069E-4</v>
      </c>
      <c r="N214">
        <f t="shared" si="11"/>
        <v>1.3150313027995078E-6</v>
      </c>
    </row>
    <row r="215" spans="3:14">
      <c r="C215" s="2">
        <v>0.30277777777777698</v>
      </c>
      <c r="D215" s="2">
        <v>0.28617541776572908</v>
      </c>
      <c r="E215" s="2">
        <v>0.28910462395883196</v>
      </c>
      <c r="F215" s="2">
        <v>0.30163102963507105</v>
      </c>
      <c r="L215">
        <f t="shared" si="9"/>
        <v>3.1495562914063245E-5</v>
      </c>
      <c r="M215">
        <f t="shared" si="10"/>
        <v>3.2515913027763378E-6</v>
      </c>
      <c r="N215">
        <f t="shared" si="11"/>
        <v>2.7359549648581541E-7</v>
      </c>
    </row>
    <row r="216" spans="3:14">
      <c r="C216" s="2">
        <v>0.26111111111111102</v>
      </c>
      <c r="D216" s="2">
        <v>0.26672320189031828</v>
      </c>
      <c r="E216" s="2">
        <v>0.26291432804281289</v>
      </c>
      <c r="F216" s="2">
        <v>0.26058804754280807</v>
      </c>
      <c r="L216">
        <f t="shared" si="9"/>
        <v>5.8902438661206414E-4</v>
      </c>
      <c r="M216">
        <f t="shared" si="10"/>
        <v>3.1224526916918711E-4</v>
      </c>
      <c r="N216">
        <f t="shared" si="11"/>
        <v>1.5311039880602492E-5</v>
      </c>
    </row>
    <row r="217" spans="3:14">
      <c r="C217" s="2">
        <v>0.211111111111111</v>
      </c>
      <c r="D217" s="2">
        <v>0.23538093572135621</v>
      </c>
      <c r="E217" s="2">
        <v>0.22878157429601895</v>
      </c>
      <c r="F217" s="2">
        <v>0.21502404350007487</v>
      </c>
      <c r="L217">
        <f t="shared" si="9"/>
        <v>2.9799127421175264E-4</v>
      </c>
      <c r="M217">
        <f t="shared" si="10"/>
        <v>1.6533142545244647E-4</v>
      </c>
      <c r="N217">
        <f t="shared" si="11"/>
        <v>1.8454113753758285E-6</v>
      </c>
    </row>
    <row r="218" spans="3:14">
      <c r="C218" s="2">
        <v>0.187037037037037</v>
      </c>
      <c r="D218" s="2">
        <v>0.20429946080114825</v>
      </c>
      <c r="E218" s="2">
        <v>0.19989516386221828</v>
      </c>
      <c r="F218" s="2">
        <v>0.18839549622868607</v>
      </c>
      <c r="L218">
        <f t="shared" si="9"/>
        <v>1.0931703032759693E-5</v>
      </c>
      <c r="M218">
        <f t="shared" si="10"/>
        <v>2.8882371060370948E-6</v>
      </c>
      <c r="N218">
        <f t="shared" si="11"/>
        <v>1.0094822928215955E-5</v>
      </c>
    </row>
    <row r="219" spans="3:14">
      <c r="C219" s="2">
        <v>0.16018518518518499</v>
      </c>
      <c r="D219" s="2">
        <v>0.15687887258157962</v>
      </c>
      <c r="E219" s="2">
        <v>0.1584857037625042</v>
      </c>
      <c r="F219" s="2">
        <v>0.15700795007770302</v>
      </c>
      <c r="L219">
        <f t="shared" si="9"/>
        <v>7.0180536578551118E-5</v>
      </c>
      <c r="M219">
        <f t="shared" si="10"/>
        <v>2.6847996561803188E-5</v>
      </c>
      <c r="N219">
        <f t="shared" si="11"/>
        <v>6.9636062393712537E-6</v>
      </c>
    </row>
    <row r="220" spans="3:14">
      <c r="C220" s="2">
        <v>0.147222222222222</v>
      </c>
      <c r="D220" s="2">
        <v>0.13884483978028042</v>
      </c>
      <c r="E220" s="2">
        <v>0.14204071698129025</v>
      </c>
      <c r="F220" s="2">
        <v>0.1445833576483245</v>
      </c>
      <c r="L220">
        <f t="shared" si="9"/>
        <v>2.6194805980122541E-4</v>
      </c>
      <c r="M220">
        <f t="shared" si="10"/>
        <v>1.6401537564979574E-4</v>
      </c>
      <c r="N220">
        <f t="shared" si="11"/>
        <v>5.360430665967399E-5</v>
      </c>
    </row>
    <row r="221" spans="3:14">
      <c r="C221" s="2">
        <v>0.13796296296296201</v>
      </c>
      <c r="D221" s="2">
        <v>0.12177815342434756</v>
      </c>
      <c r="E221" s="2">
        <v>0.12515611418389869</v>
      </c>
      <c r="F221" s="2">
        <v>0.13064146675933846</v>
      </c>
      <c r="L221">
        <f t="shared" si="9"/>
        <v>1.1607737724006337E-4</v>
      </c>
      <c r="M221">
        <f t="shared" si="10"/>
        <v>6.4794185484012904E-5</v>
      </c>
      <c r="N221">
        <f t="shared" si="11"/>
        <v>4.0432665875381776E-6</v>
      </c>
    </row>
    <row r="222" spans="3:14">
      <c r="C222" s="2">
        <v>0.124999999999999</v>
      </c>
      <c r="D222" s="2">
        <v>0.11422607883637137</v>
      </c>
      <c r="E222" s="2">
        <v>0.11695051644612967</v>
      </c>
      <c r="F222" s="2">
        <v>0.12298921244594507</v>
      </c>
      <c r="L222">
        <f t="shared" si="9"/>
        <v>1.3035060910455068E-4</v>
      </c>
      <c r="M222">
        <f t="shared" si="10"/>
        <v>9.5723925961032952E-5</v>
      </c>
      <c r="N222">
        <f t="shared" si="11"/>
        <v>1.6716056181118311E-5</v>
      </c>
    </row>
    <row r="223" spans="3:14">
      <c r="C223" s="2">
        <v>0.11944444444444401</v>
      </c>
      <c r="D223" s="2">
        <v>0.10802732531987713</v>
      </c>
      <c r="E223" s="2">
        <v>0.10966058396092151</v>
      </c>
      <c r="F223" s="2">
        <v>0.11535591705904981</v>
      </c>
      <c r="L223">
        <f t="shared" si="9"/>
        <v>2.8705059819800958E-6</v>
      </c>
      <c r="M223">
        <f t="shared" si="10"/>
        <v>6.9770974337526963E-6</v>
      </c>
      <c r="N223">
        <f t="shared" si="11"/>
        <v>2.8822438411902705E-8</v>
      </c>
    </row>
    <row r="224" spans="3:14">
      <c r="C224" s="2">
        <v>0.101851851851851</v>
      </c>
      <c r="D224" s="2">
        <v>0.10015759508796304</v>
      </c>
      <c r="E224" s="2">
        <v>9.9210432265008974E-2</v>
      </c>
      <c r="F224" s="2">
        <v>0.10202162357626912</v>
      </c>
      <c r="L224">
        <f t="shared" si="9"/>
        <v>2.3428155318793752E-5</v>
      </c>
      <c r="M224">
        <f t="shared" si="10"/>
        <v>6.0898389196287957E-6</v>
      </c>
      <c r="N224">
        <f t="shared" si="11"/>
        <v>7.5896447621915333E-6</v>
      </c>
    </row>
    <row r="225" spans="3:14">
      <c r="C225" s="2">
        <v>9.2592592592592504E-2</v>
      </c>
      <c r="D225" s="2">
        <v>9.7432856564608261E-2</v>
      </c>
      <c r="E225" s="2">
        <v>9.5060352491697114E-2</v>
      </c>
      <c r="F225" s="2">
        <v>9.5347523583051527E-2</v>
      </c>
      <c r="L225">
        <f t="shared" si="9"/>
        <v>1.5708308016887154E-4</v>
      </c>
      <c r="M225">
        <f t="shared" si="10"/>
        <v>8.3364465209837758E-5</v>
      </c>
      <c r="N225">
        <f t="shared" si="11"/>
        <v>5.1129585597750709E-5</v>
      </c>
    </row>
    <row r="226" spans="3:14">
      <c r="C226" s="2">
        <v>8.3333333333333204E-2</v>
      </c>
      <c r="D226" s="2">
        <v>9.5866612240661148E-2</v>
      </c>
      <c r="E226" s="2">
        <v>9.2463747628962825E-2</v>
      </c>
      <c r="F226" s="2">
        <v>9.0483828812511602E-2</v>
      </c>
      <c r="L226">
        <f t="shared" si="9"/>
        <v>2.1865515094300351E-4</v>
      </c>
      <c r="M226">
        <f t="shared" si="10"/>
        <v>1.208411296806111E-4</v>
      </c>
      <c r="N226">
        <f t="shared" si="11"/>
        <v>6.4659444095629647E-5</v>
      </c>
    </row>
    <row r="227" spans="3:14">
      <c r="C227" s="2">
        <v>8.0555555555555505E-2</v>
      </c>
      <c r="D227" s="2">
        <v>9.5342548182286727E-2</v>
      </c>
      <c r="E227" s="2">
        <v>9.1548331805466676E-2</v>
      </c>
      <c r="F227" s="2">
        <v>8.8596665186422979E-2</v>
      </c>
      <c r="L227">
        <f t="shared" si="9"/>
        <v>8.3464338051962873E-5</v>
      </c>
      <c r="M227">
        <f t="shared" si="10"/>
        <v>6.4428050218743484E-5</v>
      </c>
      <c r="N227">
        <f t="shared" si="11"/>
        <v>5.9909753611561927E-5</v>
      </c>
    </row>
    <row r="228" spans="3:14">
      <c r="C228" s="2">
        <v>0.33169398907103798</v>
      </c>
      <c r="D228" s="2">
        <v>0.32255810717316064</v>
      </c>
      <c r="E228" s="2">
        <v>0.33972069762552926</v>
      </c>
      <c r="F228" s="2">
        <v>0.3394341281919816</v>
      </c>
      <c r="L228">
        <f t="shared" si="9"/>
        <v>1.3173532376949547E-4</v>
      </c>
      <c r="M228">
        <f t="shared" si="10"/>
        <v>4.7877582738721199E-5</v>
      </c>
      <c r="N228">
        <f t="shared" si="11"/>
        <v>3.3560674263840071E-5</v>
      </c>
    </row>
    <row r="229" spans="3:14">
      <c r="C229" s="2">
        <v>0.332786885245901</v>
      </c>
      <c r="D229" s="2">
        <v>0.32130928428709887</v>
      </c>
      <c r="E229" s="2">
        <v>0.32586752236058264</v>
      </c>
      <c r="F229" s="2">
        <v>0.32699372770757701</v>
      </c>
      <c r="L229">
        <f t="shared" si="9"/>
        <v>1.4168252423921977E-5</v>
      </c>
      <c r="M229">
        <f t="shared" si="10"/>
        <v>8.6261471245475984E-5</v>
      </c>
      <c r="N229">
        <f t="shared" si="11"/>
        <v>1.0685549348697309E-4</v>
      </c>
    </row>
    <row r="230" spans="3:14">
      <c r="C230" s="2">
        <v>0.32076502732240397</v>
      </c>
      <c r="D230" s="2">
        <v>0.31700095340921869</v>
      </c>
      <c r="E230" s="2">
        <v>0.31147732194133831</v>
      </c>
      <c r="F230" s="2">
        <v>0.31042793423551668</v>
      </c>
      <c r="L230">
        <f t="shared" si="9"/>
        <v>6.4105166915038613E-8</v>
      </c>
      <c r="M230">
        <f t="shared" si="10"/>
        <v>1.0256495776593022E-4</v>
      </c>
      <c r="N230">
        <f t="shared" si="11"/>
        <v>1.4880106501331534E-4</v>
      </c>
    </row>
    <row r="231" spans="3:14">
      <c r="C231" s="2">
        <v>0.31202185792349701</v>
      </c>
      <c r="D231" s="2">
        <v>0.31176866794163549</v>
      </c>
      <c r="E231" s="2">
        <v>0.30189442203054118</v>
      </c>
      <c r="F231" s="2">
        <v>0.29982345372404062</v>
      </c>
      <c r="L231">
        <f t="shared" si="9"/>
        <v>4.9075012400586946E-4</v>
      </c>
      <c r="M231">
        <f t="shared" si="10"/>
        <v>9.2724680323998419E-5</v>
      </c>
      <c r="N231">
        <f t="shared" si="11"/>
        <v>5.1895636333280905E-5</v>
      </c>
    </row>
    <row r="232" spans="3:14">
      <c r="C232" s="2">
        <v>0.27704918032786802</v>
      </c>
      <c r="D232" s="2">
        <v>0.29920206104360947</v>
      </c>
      <c r="E232" s="2">
        <v>0.28667854584819169</v>
      </c>
      <c r="F232" s="2">
        <v>0.28425304292603581</v>
      </c>
      <c r="L232">
        <f t="shared" si="9"/>
        <v>4.4350388354326035E-4</v>
      </c>
      <c r="M232">
        <f t="shared" si="10"/>
        <v>1.4601600413415949E-4</v>
      </c>
      <c r="N232">
        <f t="shared" si="11"/>
        <v>1.20626639444623E-4</v>
      </c>
    </row>
    <row r="233" spans="3:14">
      <c r="C233" s="2">
        <v>0.25300546448087402</v>
      </c>
      <c r="D233" s="2">
        <v>0.27406499637365977</v>
      </c>
      <c r="E233" s="2">
        <v>0.26508917269210452</v>
      </c>
      <c r="F233" s="2">
        <v>0.26398848043481959</v>
      </c>
      <c r="L233">
        <f t="shared" si="9"/>
        <v>1.0465163722543575E-4</v>
      </c>
      <c r="M233">
        <f t="shared" si="10"/>
        <v>1.6750324281458487E-4</v>
      </c>
      <c r="N233">
        <f t="shared" si="11"/>
        <v>2.2292783978539171E-4</v>
      </c>
    </row>
    <row r="234" spans="3:14">
      <c r="C234" s="2">
        <v>0.21803278688524499</v>
      </c>
      <c r="D234" s="2">
        <v>0.2282627251658719</v>
      </c>
      <c r="E234" s="2">
        <v>0.23097509127104063</v>
      </c>
      <c r="F234" s="2">
        <v>0.23296355511013522</v>
      </c>
      <c r="L234">
        <f t="shared" si="9"/>
        <v>1.5683591691767509E-4</v>
      </c>
      <c r="M234">
        <f t="shared" si="10"/>
        <v>6.9452853126194406E-6</v>
      </c>
      <c r="N234">
        <f t="shared" si="11"/>
        <v>2.4525239077626487E-7</v>
      </c>
    </row>
    <row r="235" spans="3:14">
      <c r="C235" s="2">
        <v>0.20163934426229499</v>
      </c>
      <c r="D235" s="2">
        <v>0.18911592951560249</v>
      </c>
      <c r="E235" s="2">
        <v>0.19900395334013193</v>
      </c>
      <c r="F235" s="2">
        <v>0.20213457389668318</v>
      </c>
      <c r="L235">
        <f t="shared" si="9"/>
        <v>4.209335162907542E-4</v>
      </c>
      <c r="M235">
        <f t="shared" si="10"/>
        <v>8.8222949207772316E-5</v>
      </c>
      <c r="N235">
        <f t="shared" si="11"/>
        <v>4.6938589263974465E-5</v>
      </c>
    </row>
    <row r="236" spans="3:14">
      <c r="C236" s="2">
        <v>0.188524590163934</v>
      </c>
      <c r="D236" s="2">
        <v>0.16800792580808038</v>
      </c>
      <c r="E236" s="2">
        <v>0.17913188292864915</v>
      </c>
      <c r="F236" s="2">
        <v>0.18167341586575894</v>
      </c>
      <c r="L236">
        <f t="shared" si="9"/>
        <v>6.2199145367066258E-4</v>
      </c>
      <c r="M236">
        <f t="shared" si="10"/>
        <v>2.0414780157316064E-4</v>
      </c>
      <c r="N236">
        <f t="shared" si="11"/>
        <v>1.5872716213076733E-4</v>
      </c>
    </row>
    <row r="237" spans="3:14">
      <c r="C237" s="2">
        <v>0.17978142076502701</v>
      </c>
      <c r="D237" s="2">
        <v>0.15484166427722901</v>
      </c>
      <c r="E237" s="2">
        <v>0.16549339075479955</v>
      </c>
      <c r="F237" s="2">
        <v>0.16718272392246558</v>
      </c>
      <c r="L237">
        <f t="shared" si="9"/>
        <v>4.6552637467500691E-4</v>
      </c>
      <c r="M237">
        <f t="shared" si="10"/>
        <v>2.2285195084279687E-4</v>
      </c>
      <c r="N237">
        <f t="shared" si="11"/>
        <v>2.0771435190380428E-4</v>
      </c>
    </row>
    <row r="238" spans="3:14">
      <c r="C238" s="2">
        <v>6.9398907103825097E-2</v>
      </c>
      <c r="D238" s="2">
        <v>9.0974967325167799E-2</v>
      </c>
      <c r="E238" s="2">
        <v>8.4327133751447944E-2</v>
      </c>
      <c r="F238" s="2">
        <v>8.3811205737415934E-2</v>
      </c>
      <c r="L238">
        <f t="shared" si="9"/>
        <v>1.4640158892707147E-4</v>
      </c>
      <c r="M238">
        <f t="shared" si="10"/>
        <v>3.289547555916887E-5</v>
      </c>
      <c r="N238">
        <f t="shared" si="11"/>
        <v>1.689512032036063E-7</v>
      </c>
    </row>
    <row r="239" spans="3:14">
      <c r="C239" s="2">
        <v>3.3333333333333298E-2</v>
      </c>
      <c r="D239" s="2">
        <v>4.5432985763344313E-2</v>
      </c>
      <c r="E239" s="2">
        <v>2.7597875587070244E-2</v>
      </c>
      <c r="F239" s="2">
        <v>3.2922296591418897E-2</v>
      </c>
      <c r="L239">
        <f t="shared" si="9"/>
        <v>1.2015195326586827E-5</v>
      </c>
      <c r="M239">
        <f t="shared" si="10"/>
        <v>4.4224643990299755E-5</v>
      </c>
      <c r="N239">
        <f t="shared" si="11"/>
        <v>4.9058753062817532E-5</v>
      </c>
    </row>
    <row r="240" spans="3:14">
      <c r="C240" s="2">
        <v>2.34972677595628E-2</v>
      </c>
      <c r="D240" s="2">
        <v>2.6963561937295964E-2</v>
      </c>
      <c r="E240" s="2">
        <v>1.6847106559238424E-2</v>
      </c>
      <c r="F240" s="2">
        <v>1.6493072369454274E-2</v>
      </c>
      <c r="L240">
        <f t="shared" si="9"/>
        <v>8.7951262693318652E-6</v>
      </c>
      <c r="M240">
        <f t="shared" si="10"/>
        <v>6.7025520663002592E-6</v>
      </c>
      <c r="N240">
        <f t="shared" si="11"/>
        <v>4.5617854545398589E-5</v>
      </c>
    </row>
    <row r="241" spans="3:14">
      <c r="C241" s="2">
        <v>1.8032786885245899E-2</v>
      </c>
      <c r="D241" s="2">
        <v>2.0998444699177214E-2</v>
      </c>
      <c r="E241" s="2">
        <v>1.5443858136458042E-2</v>
      </c>
      <c r="F241" s="2">
        <v>1.1278687793183466E-2</v>
      </c>
      <c r="L241">
        <f t="shared" si="9"/>
        <v>3.5757245202323611E-5</v>
      </c>
      <c r="M241">
        <f t="shared" si="10"/>
        <v>1.2267056480886203E-5</v>
      </c>
      <c r="N241">
        <f t="shared" si="11"/>
        <v>1.1436989175345089E-5</v>
      </c>
    </row>
    <row r="242" spans="3:14">
      <c r="C242" s="2">
        <v>1.14754098360655E-2</v>
      </c>
      <c r="D242" s="2">
        <v>1.7455146051177636E-2</v>
      </c>
      <c r="E242" s="2">
        <v>1.4977845628608485E-2</v>
      </c>
      <c r="F242" s="2">
        <v>8.0935480447817277E-3</v>
      </c>
      <c r="L242">
        <f t="shared" si="9"/>
        <v>3.0750906021318139E-5</v>
      </c>
      <c r="M242">
        <f t="shared" si="10"/>
        <v>4.2372960062731598E-5</v>
      </c>
      <c r="N242">
        <f t="shared" si="11"/>
        <v>1.2938578693398757E-5</v>
      </c>
    </row>
    <row r="243" spans="3:14">
      <c r="C243" s="2">
        <v>8.1967213114753894E-3</v>
      </c>
      <c r="D243" s="2">
        <v>1.3742071257269445E-2</v>
      </c>
      <c r="E243" s="2">
        <v>1.4706172906097751E-2</v>
      </c>
      <c r="F243" s="2">
        <v>4.599697723368306E-3</v>
      </c>
      <c r="L243">
        <f t="shared" si="9"/>
        <v>1.2848761310073008E-5</v>
      </c>
      <c r="M243">
        <f t="shared" si="10"/>
        <v>4.6885384588149273E-5</v>
      </c>
      <c r="N243">
        <f t="shared" si="11"/>
        <v>1.3821778955048361E-5</v>
      </c>
    </row>
    <row r="244" spans="3:14">
      <c r="C244" s="2">
        <v>0.339316239316239</v>
      </c>
      <c r="D244" s="2">
        <v>0.33573172242967353</v>
      </c>
      <c r="E244" s="2">
        <v>0.33246894900633178</v>
      </c>
      <c r="F244" s="2">
        <v>0.33559847399886777</v>
      </c>
      <c r="L244">
        <f t="shared" si="9"/>
        <v>5.6649620620962376E-5</v>
      </c>
      <c r="M244">
        <f t="shared" si="10"/>
        <v>1.8180167824778209E-5</v>
      </c>
      <c r="N244">
        <f t="shared" si="11"/>
        <v>5.4661562025809868E-5</v>
      </c>
    </row>
    <row r="245" spans="3:14">
      <c r="C245" s="2">
        <v>0.32820512820512798</v>
      </c>
      <c r="D245" s="2">
        <v>0.33573172242967353</v>
      </c>
      <c r="E245" s="2">
        <v>0.33246894900633178</v>
      </c>
      <c r="F245" s="2">
        <v>0.33559847399886777</v>
      </c>
      <c r="L245">
        <f t="shared" si="9"/>
        <v>5.8046568631497711E-6</v>
      </c>
      <c r="M245">
        <f t="shared" si="10"/>
        <v>3.0334702322278191E-6</v>
      </c>
      <c r="N245">
        <f t="shared" si="11"/>
        <v>1.9560766839499119E-6</v>
      </c>
    </row>
    <row r="246" spans="3:14">
      <c r="C246" s="2">
        <v>0.330331941959848</v>
      </c>
      <c r="D246" s="2">
        <v>0.33274122751020307</v>
      </c>
      <c r="E246" s="2">
        <v>0.3320736279913209</v>
      </c>
      <c r="F246" s="2">
        <v>0.33173054007365693</v>
      </c>
      <c r="L246">
        <f t="shared" si="9"/>
        <v>1.2529353550236772E-4</v>
      </c>
      <c r="M246">
        <f t="shared" si="10"/>
        <v>4.0143750814996437E-5</v>
      </c>
      <c r="N246">
        <f t="shared" si="11"/>
        <v>1.2634812208630453E-4</v>
      </c>
    </row>
    <row r="247" spans="3:14">
      <c r="C247" s="2">
        <v>0.32551513946862698</v>
      </c>
      <c r="D247" s="2">
        <v>0.31432167997201166</v>
      </c>
      <c r="E247" s="2">
        <v>0.31917922984056279</v>
      </c>
      <c r="F247" s="2">
        <v>0.31427467141403492</v>
      </c>
      <c r="L247">
        <f t="shared" si="9"/>
        <v>1.692616363028903E-5</v>
      </c>
      <c r="M247">
        <f t="shared" si="10"/>
        <v>8.1195301087403434E-5</v>
      </c>
      <c r="N247">
        <f t="shared" si="11"/>
        <v>1.5895713601007982E-5</v>
      </c>
    </row>
    <row r="248" spans="3:14">
      <c r="C248" s="2">
        <v>0.310978599350692</v>
      </c>
      <c r="D248" s="2">
        <v>0.31509274125761366</v>
      </c>
      <c r="E248" s="2">
        <v>0.31998944287876435</v>
      </c>
      <c r="F248" s="2">
        <v>0.31496554223979989</v>
      </c>
      <c r="L248">
        <f t="shared" si="9"/>
        <v>2.221914495947581E-4</v>
      </c>
      <c r="M248">
        <f t="shared" si="10"/>
        <v>1.8533198921170455E-4</v>
      </c>
      <c r="N248">
        <f t="shared" si="11"/>
        <v>1.7183356753595812E-4</v>
      </c>
    </row>
    <row r="249" spans="3:14">
      <c r="C249" s="2">
        <v>0.31025641025640999</v>
      </c>
      <c r="D249" s="2">
        <v>0.29535032258744875</v>
      </c>
      <c r="E249" s="2">
        <v>0.29664274105183092</v>
      </c>
      <c r="F249" s="2">
        <v>0.29714787992170205</v>
      </c>
      <c r="L249">
        <f t="shared" si="9"/>
        <v>6.6762551264001673E-5</v>
      </c>
      <c r="M249">
        <f t="shared" si="10"/>
        <v>8.9553173852432275E-5</v>
      </c>
      <c r="N249">
        <f t="shared" si="11"/>
        <v>9.9368853863045876E-5</v>
      </c>
    </row>
    <row r="250" spans="3:14">
      <c r="C250" s="2">
        <v>0.28717948717948699</v>
      </c>
      <c r="D250" s="2">
        <v>0.29535032258744875</v>
      </c>
      <c r="E250" s="2">
        <v>0.29664274105183092</v>
      </c>
      <c r="F250" s="2">
        <v>0.29714787992170205</v>
      </c>
      <c r="L250">
        <f t="shared" si="9"/>
        <v>6.5693178590442168E-5</v>
      </c>
      <c r="M250">
        <f t="shared" si="10"/>
        <v>1.3668892140957661E-4</v>
      </c>
      <c r="N250">
        <f t="shared" si="11"/>
        <v>5.7437382833293271E-5</v>
      </c>
    </row>
    <row r="251" spans="3:14">
      <c r="C251" s="2">
        <v>0.23619558735837801</v>
      </c>
      <c r="D251" s="2">
        <v>0.22809045450379492</v>
      </c>
      <c r="E251" s="2">
        <v>0.22450418361846822</v>
      </c>
      <c r="F251" s="2">
        <v>0.22861684189271594</v>
      </c>
      <c r="L251">
        <f t="shared" si="9"/>
        <v>1.6731796769486632E-4</v>
      </c>
      <c r="M251">
        <f t="shared" si="10"/>
        <v>2.05610430951905E-4</v>
      </c>
      <c r="N251">
        <f t="shared" si="11"/>
        <v>2.3040025604038257E-4</v>
      </c>
    </row>
    <row r="252" spans="3:14">
      <c r="C252" s="2">
        <v>0.212389849599151</v>
      </c>
      <c r="D252" s="2">
        <v>0.19945470492679165</v>
      </c>
      <c r="E252" s="2">
        <v>0.19805072720787806</v>
      </c>
      <c r="F252" s="2">
        <v>0.19721090839627448</v>
      </c>
      <c r="L252">
        <f t="shared" si="9"/>
        <v>7.7241210842577247E-4</v>
      </c>
      <c r="M252">
        <f t="shared" si="10"/>
        <v>5.8593199281119397E-4</v>
      </c>
      <c r="N252">
        <f t="shared" si="11"/>
        <v>8.019482277706459E-4</v>
      </c>
    </row>
    <row r="253" spans="3:14">
      <c r="C253" s="2">
        <v>0.20029815146094199</v>
      </c>
      <c r="D253" s="2">
        <v>0.22809045450379492</v>
      </c>
      <c r="E253" s="2">
        <v>0.22450418361846822</v>
      </c>
      <c r="F253" s="2">
        <v>0.22861684189271594</v>
      </c>
      <c r="L253">
        <f t="shared" si="9"/>
        <v>7.1104976729105177E-5</v>
      </c>
      <c r="M253">
        <f t="shared" si="10"/>
        <v>4.9398392169324579E-5</v>
      </c>
      <c r="N253">
        <f t="shared" si="11"/>
        <v>3.8298524454230896E-5</v>
      </c>
    </row>
    <row r="254" spans="3:14">
      <c r="C254" s="2">
        <v>0.19102232823163001</v>
      </c>
      <c r="D254" s="2">
        <v>0.19945470492679165</v>
      </c>
      <c r="E254" s="2">
        <v>0.19805072720787806</v>
      </c>
      <c r="F254" s="2">
        <v>0.19721090839627448</v>
      </c>
      <c r="L254">
        <f t="shared" si="9"/>
        <v>1.2502852156596388E-4</v>
      </c>
      <c r="M254">
        <f t="shared" si="10"/>
        <v>1.0537564888723656E-4</v>
      </c>
      <c r="N254">
        <f t="shared" si="11"/>
        <v>2.1994481734145059E-4</v>
      </c>
    </row>
    <row r="255" spans="3:14">
      <c r="C255" s="2">
        <v>0.185165308421122</v>
      </c>
      <c r="D255" s="2">
        <v>0.17398369308316819</v>
      </c>
      <c r="E255" s="2">
        <v>0.17490004423128078</v>
      </c>
      <c r="F255" s="2">
        <v>0.17033477177063458</v>
      </c>
      <c r="L255">
        <f t="shared" si="9"/>
        <v>1.7603058900954891E-5</v>
      </c>
      <c r="M255">
        <f t="shared" si="10"/>
        <v>6.6718180110167808E-5</v>
      </c>
      <c r="N255">
        <f t="shared" si="11"/>
        <v>1.497067213439347E-5</v>
      </c>
    </row>
    <row r="256" spans="3:14">
      <c r="C256" s="2">
        <v>0.122222222222222</v>
      </c>
      <c r="D256" s="2">
        <v>0.12641782216751646</v>
      </c>
      <c r="E256" s="2">
        <v>0.13039034196364155</v>
      </c>
      <c r="F256" s="2">
        <v>0.1260914175047573</v>
      </c>
      <c r="L256">
        <f t="shared" si="9"/>
        <v>1.6505040031096804E-5</v>
      </c>
      <c r="M256">
        <f t="shared" si="10"/>
        <v>5.3529656855965882E-5</v>
      </c>
      <c r="N256">
        <f t="shared" si="11"/>
        <v>1.1674269767329674E-4</v>
      </c>
    </row>
    <row r="257" spans="3:14">
      <c r="C257" s="2">
        <v>8.4993043132577994E-2</v>
      </c>
      <c r="D257" s="2">
        <v>8.9055682672470354E-2</v>
      </c>
      <c r="E257" s="2">
        <v>9.2309439571807206E-2</v>
      </c>
      <c r="F257" s="2">
        <v>9.5797796608400418E-2</v>
      </c>
      <c r="L257">
        <f t="shared" si="9"/>
        <v>7.5669590217773591E-5</v>
      </c>
      <c r="M257">
        <f t="shared" si="10"/>
        <v>5.9633589005156202E-5</v>
      </c>
      <c r="N257">
        <f t="shared" si="11"/>
        <v>1.2058988904552482E-6</v>
      </c>
    </row>
    <row r="258" spans="3:14">
      <c r="C258" s="2">
        <v>7.9308288610614106E-2</v>
      </c>
      <c r="D258" s="2">
        <v>7.0609461665687934E-2</v>
      </c>
      <c r="E258" s="2">
        <v>7.1586009866282468E-2</v>
      </c>
      <c r="F258" s="2">
        <v>7.8210154333553578E-2</v>
      </c>
      <c r="L258">
        <f t="shared" si="9"/>
        <v>3.9975654214559813E-5</v>
      </c>
      <c r="M258">
        <f t="shared" si="10"/>
        <v>4.5237579483521803E-5</v>
      </c>
      <c r="N258">
        <f t="shared" si="11"/>
        <v>5.5210814659522467E-6</v>
      </c>
    </row>
    <row r="259" spans="3:14">
      <c r="C259" s="2">
        <v>7.0058967733386296E-2</v>
      </c>
      <c r="D259" s="2">
        <v>6.3736337409339205E-2</v>
      </c>
      <c r="E259" s="2">
        <v>6.3333078982929461E-2</v>
      </c>
      <c r="F259" s="2">
        <v>6.7709269568525063E-2</v>
      </c>
      <c r="L259">
        <f t="shared" ref="L259:L269" si="12">(D260-C260)^2</f>
        <v>3.5274677485406196E-6</v>
      </c>
      <c r="M259">
        <f t="shared" ref="M259:M269" si="13">(E260-C260)^2</f>
        <v>1.0672454486184095E-5</v>
      </c>
      <c r="N259">
        <f t="shared" ref="N259:N269" si="14">(F260-C260)^2</f>
        <v>1.1922015697060914E-5</v>
      </c>
    </row>
    <row r="260" spans="3:14">
      <c r="C260" s="2">
        <v>6.1617968594712698E-2</v>
      </c>
      <c r="D260" s="2">
        <v>5.9739813183533788E-2</v>
      </c>
      <c r="E260" s="2">
        <v>5.8351096315883283E-2</v>
      </c>
      <c r="F260" s="2">
        <v>5.816514139123713E-2</v>
      </c>
      <c r="L260">
        <f t="shared" si="12"/>
        <v>1.4645164538175953E-4</v>
      </c>
      <c r="M260">
        <f t="shared" si="13"/>
        <v>9.2283651258150202E-5</v>
      </c>
      <c r="N260">
        <f t="shared" si="14"/>
        <v>2.6054821205251747E-8</v>
      </c>
    </row>
    <row r="261" spans="3:14">
      <c r="C261" s="2">
        <v>4.3788511230371599E-2</v>
      </c>
      <c r="D261" s="2">
        <v>5.5890231991559222E-2</v>
      </c>
      <c r="E261" s="2">
        <v>5.3394949241317706E-2</v>
      </c>
      <c r="F261" s="2">
        <v>4.3627096171578277E-2</v>
      </c>
      <c r="L261">
        <f t="shared" si="12"/>
        <v>1.1162838930568176E-7</v>
      </c>
      <c r="M261">
        <f t="shared" si="13"/>
        <v>1.3451819221427917E-9</v>
      </c>
      <c r="N261">
        <f t="shared" si="14"/>
        <v>1.7399656101161051E-7</v>
      </c>
    </row>
    <row r="262" spans="3:14">
      <c r="C262" s="2">
        <v>0.38</v>
      </c>
      <c r="D262" s="2">
        <v>0.38033410834964976</v>
      </c>
      <c r="E262" s="2">
        <v>0.37996332327819798</v>
      </c>
      <c r="F262" s="2">
        <v>0.37958287104989991</v>
      </c>
      <c r="L262">
        <f t="shared" si="12"/>
        <v>1.6847491293802235E-6</v>
      </c>
      <c r="M262">
        <f t="shared" si="13"/>
        <v>3.6225214512987414E-7</v>
      </c>
      <c r="N262">
        <f t="shared" si="14"/>
        <v>4.2802197106783267E-6</v>
      </c>
    </row>
    <row r="263" spans="3:14">
      <c r="C263" s="2">
        <v>0.30571428571428499</v>
      </c>
      <c r="D263" s="2">
        <v>0.30441630685105947</v>
      </c>
      <c r="E263" s="2">
        <v>0.30631615957576253</v>
      </c>
      <c r="F263" s="2">
        <v>0.30778315490074371</v>
      </c>
      <c r="L263">
        <f t="shared" si="12"/>
        <v>6.0580894023169518E-7</v>
      </c>
      <c r="M263">
        <f t="shared" si="13"/>
        <v>4.4817929544619113E-6</v>
      </c>
      <c r="N263">
        <f t="shared" si="14"/>
        <v>1.6698794880219045E-5</v>
      </c>
    </row>
    <row r="264" spans="3:14">
      <c r="C264" s="2">
        <v>0.26380952380952299</v>
      </c>
      <c r="D264" s="2">
        <v>0.26303118651744989</v>
      </c>
      <c r="E264" s="2">
        <v>0.26169249925735977</v>
      </c>
      <c r="F264" s="2">
        <v>0.25972310791289438</v>
      </c>
      <c r="L264">
        <f t="shared" si="12"/>
        <v>5.5428310187218323E-6</v>
      </c>
      <c r="M264">
        <f t="shared" si="13"/>
        <v>9.9267493278840318E-7</v>
      </c>
      <c r="N264">
        <f t="shared" si="14"/>
        <v>4.9059343474225594E-7</v>
      </c>
    </row>
    <row r="265" spans="3:14">
      <c r="C265" s="2">
        <v>0.23714285714285699</v>
      </c>
      <c r="D265" s="2">
        <v>0.23949717891753475</v>
      </c>
      <c r="E265" s="2">
        <v>0.23813918787749705</v>
      </c>
      <c r="F265" s="2">
        <v>0.23644243338916052</v>
      </c>
      <c r="L265">
        <f t="shared" si="12"/>
        <v>2.5795104537082137E-6</v>
      </c>
      <c r="M265">
        <f t="shared" si="13"/>
        <v>2.9809711864705639E-6</v>
      </c>
      <c r="N265">
        <f t="shared" si="14"/>
        <v>6.6374234904114272E-6</v>
      </c>
    </row>
    <row r="266" spans="3:14">
      <c r="C266" s="2">
        <v>0.203809523809523</v>
      </c>
      <c r="D266" s="2">
        <v>0.20541560925361002</v>
      </c>
      <c r="E266" s="2">
        <v>0.20553607273337965</v>
      </c>
      <c r="F266" s="2">
        <v>0.20638584356654296</v>
      </c>
      <c r="L266">
        <f t="shared" si="12"/>
        <v>2.7249913447533876E-6</v>
      </c>
      <c r="M266">
        <f t="shared" si="13"/>
        <v>1.3546200551421778E-7</v>
      </c>
      <c r="N266">
        <f t="shared" si="14"/>
        <v>7.0248021791066775E-6</v>
      </c>
    </row>
    <row r="267" spans="3:14">
      <c r="C267" s="2">
        <v>0.18190476190476099</v>
      </c>
      <c r="D267" s="2">
        <v>0.18025400712443976</v>
      </c>
      <c r="E267" s="2">
        <v>0.18153671027045648</v>
      </c>
      <c r="F267" s="2">
        <v>0.18455519624258312</v>
      </c>
      <c r="L267">
        <f t="shared" si="12"/>
        <v>3.6539711880225283E-6</v>
      </c>
      <c r="M267">
        <f t="shared" si="13"/>
        <v>7.1717431624053321E-7</v>
      </c>
      <c r="N267">
        <f t="shared" si="14"/>
        <v>3.9645363147296589E-6</v>
      </c>
    </row>
    <row r="268" spans="3:14">
      <c r="C268" s="2">
        <v>0.161904761904761</v>
      </c>
      <c r="D268" s="2">
        <v>0.15999322556243775</v>
      </c>
      <c r="E268" s="2">
        <v>0.16105790045432147</v>
      </c>
      <c r="F268" s="2">
        <v>0.16389587624470475</v>
      </c>
      <c r="L268">
        <f t="shared" si="12"/>
        <v>2.3342414679163319E-6</v>
      </c>
      <c r="M268">
        <f t="shared" si="13"/>
        <v>1.5005283657634822E-6</v>
      </c>
      <c r="N268">
        <f t="shared" si="14"/>
        <v>2.2433938656929886E-8</v>
      </c>
    </row>
    <row r="269" spans="3:14">
      <c r="C269" s="2">
        <v>0.154285714285714</v>
      </c>
      <c r="D269" s="2">
        <v>0.15275789182616042</v>
      </c>
      <c r="E269" s="2">
        <v>0.15306075372889452</v>
      </c>
      <c r="F269" s="2">
        <v>0.15413593465206199</v>
      </c>
      <c r="L269">
        <f t="shared" si="12"/>
        <v>8.2478919593114248E-6</v>
      </c>
      <c r="M269">
        <f t="shared" si="13"/>
        <v>1.5944401265586328E-6</v>
      </c>
      <c r="N269">
        <f t="shared" si="14"/>
        <v>1.7467246790956798E-5</v>
      </c>
    </row>
    <row r="270" spans="3:14">
      <c r="C270" s="2">
        <v>0.14190476190476101</v>
      </c>
      <c r="D270" s="2">
        <v>0.14477667624180371</v>
      </c>
      <c r="E270" s="2">
        <v>0.14316747332331975</v>
      </c>
      <c r="F270" s="2">
        <v>0.13772537836278298</v>
      </c>
      <c r="L270">
        <f t="shared" ref="L270:N270" si="15">SUM(L2:L269)</f>
        <v>5.1619626437673545E-2</v>
      </c>
      <c r="M270">
        <f t="shared" si="15"/>
        <v>3.6675460190060322E-2</v>
      </c>
      <c r="N270">
        <f t="shared" si="15"/>
        <v>1.9350777735025811E-2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8DD7-0CED-479F-A491-7AE67ABCDB97}">
  <dimension ref="E4:H38"/>
  <sheetViews>
    <sheetView topLeftCell="A19" workbookViewId="0">
      <selection activeCell="I3" sqref="I3"/>
    </sheetView>
  </sheetViews>
  <sheetFormatPr defaultRowHeight="14.4"/>
  <sheetData>
    <row r="4" spans="5:8">
      <c r="F4" t="s">
        <v>6</v>
      </c>
      <c r="G4" t="s">
        <v>8</v>
      </c>
      <c r="H4" t="s">
        <v>9</v>
      </c>
    </row>
    <row r="5" spans="5:8">
      <c r="E5" t="s">
        <v>19</v>
      </c>
      <c r="F5" s="4">
        <v>0.58002050178892295</v>
      </c>
      <c r="G5" s="4">
        <v>0.44788967212319403</v>
      </c>
      <c r="H5" s="4">
        <v>0.449483018814608</v>
      </c>
    </row>
    <row r="6" spans="5:8">
      <c r="E6" t="s">
        <v>20</v>
      </c>
      <c r="F6" s="4">
        <v>0.30825373259208</v>
      </c>
      <c r="G6" s="4">
        <v>0.29615219157557399</v>
      </c>
      <c r="H6" s="4">
        <v>0.30361687582803698</v>
      </c>
    </row>
    <row r="7" spans="5:8">
      <c r="E7" t="s">
        <v>21</v>
      </c>
      <c r="F7" s="4">
        <v>0.39176023253648601</v>
      </c>
      <c r="G7" s="4">
        <v>0.39237965557334997</v>
      </c>
      <c r="H7" s="4">
        <v>0.39890252607738802</v>
      </c>
    </row>
    <row r="8" spans="5:8">
      <c r="E8" t="s">
        <v>22</v>
      </c>
      <c r="F8" s="4">
        <v>0.35893589495674999</v>
      </c>
      <c r="G8" s="4">
        <v>0.36279348554329599</v>
      </c>
      <c r="H8" s="4">
        <v>0.36596935032571798</v>
      </c>
    </row>
    <row r="9" spans="5:8">
      <c r="E9" t="s">
        <v>23</v>
      </c>
      <c r="F9" s="4">
        <v>0.25080114680075899</v>
      </c>
      <c r="G9" s="4">
        <v>0.24695039071019501</v>
      </c>
      <c r="H9" s="4">
        <v>0.25711885823011599</v>
      </c>
    </row>
    <row r="10" spans="5:8">
      <c r="E10" t="s">
        <v>24</v>
      </c>
      <c r="F10" s="4">
        <v>0.36598744308749898</v>
      </c>
      <c r="G10" s="4">
        <v>0.345558564769535</v>
      </c>
      <c r="H10" s="4">
        <v>0.34594968964475797</v>
      </c>
    </row>
    <row r="11" spans="5:8">
      <c r="E11" t="s">
        <v>25</v>
      </c>
      <c r="F11" s="4">
        <v>0.81636020801804698</v>
      </c>
      <c r="G11" s="4">
        <v>0.80380943501760305</v>
      </c>
      <c r="H11" s="4">
        <v>0.80444535793335104</v>
      </c>
    </row>
    <row r="12" spans="5:8">
      <c r="E12" t="s">
        <v>26</v>
      </c>
      <c r="F12" s="4">
        <v>0.439163467399451</v>
      </c>
      <c r="G12" s="4">
        <v>0.43056154720891898</v>
      </c>
      <c r="H12" s="4">
        <v>0.44084691816832899</v>
      </c>
    </row>
    <row r="13" spans="5:8">
      <c r="E13" t="s">
        <v>27</v>
      </c>
      <c r="F13" s="4">
        <v>0.14685983240328801</v>
      </c>
      <c r="G13" s="4">
        <v>0.16027300087691701</v>
      </c>
      <c r="H13" s="4">
        <v>0.16040084401163399</v>
      </c>
    </row>
    <row r="14" spans="5:8">
      <c r="E14" t="s">
        <v>28</v>
      </c>
      <c r="F14" s="4">
        <v>0.40674748060393001</v>
      </c>
      <c r="G14" s="4">
        <v>0.42584324549491798</v>
      </c>
      <c r="H14" s="4">
        <v>0.42496194936807202</v>
      </c>
    </row>
    <row r="15" spans="5:8">
      <c r="E15" t="s">
        <v>29</v>
      </c>
      <c r="F15" s="4">
        <v>0.44937998363687298</v>
      </c>
      <c r="G15" s="4">
        <v>0.45092403790110203</v>
      </c>
      <c r="H15" s="4">
        <v>0.44992631763993901</v>
      </c>
    </row>
    <row r="16" spans="5:8">
      <c r="E16" t="s">
        <v>30</v>
      </c>
      <c r="F16" s="4">
        <v>0.36012304892181402</v>
      </c>
      <c r="G16" s="4">
        <v>0.348215736250295</v>
      </c>
      <c r="H16" s="4">
        <v>0.357162161406189</v>
      </c>
    </row>
    <row r="17" spans="5:8">
      <c r="E17" t="s">
        <v>31</v>
      </c>
      <c r="F17" s="4">
        <v>0.32262285062710699</v>
      </c>
      <c r="G17" s="4">
        <v>0.34657753860070001</v>
      </c>
      <c r="H17" s="4">
        <v>0.341330688620963</v>
      </c>
    </row>
    <row r="18" spans="5:8">
      <c r="E18" t="s">
        <v>32</v>
      </c>
      <c r="F18" s="4">
        <v>0.335926236911469</v>
      </c>
      <c r="G18" s="4">
        <v>0.33247150566227401</v>
      </c>
      <c r="H18" s="4">
        <v>0.33603031080189499</v>
      </c>
    </row>
    <row r="19" spans="5:8">
      <c r="E19" t="s">
        <v>33</v>
      </c>
      <c r="F19" s="4">
        <v>0.38037126496218499</v>
      </c>
      <c r="G19" s="4">
        <v>0.37996564386294301</v>
      </c>
      <c r="H19" s="4">
        <v>0.37958394622841501</v>
      </c>
    </row>
    <row r="23" spans="5:8">
      <c r="F23" t="s">
        <v>6</v>
      </c>
      <c r="G23" t="s">
        <v>8</v>
      </c>
      <c r="H23" t="s">
        <v>9</v>
      </c>
    </row>
    <row r="24" spans="5:8">
      <c r="E24" t="s">
        <v>19</v>
      </c>
      <c r="F24">
        <v>78.363768727376396</v>
      </c>
      <c r="G24">
        <v>203.41678203354132</v>
      </c>
      <c r="H24">
        <v>206.5345779599844</v>
      </c>
    </row>
    <row r="25" spans="5:8">
      <c r="E25" t="s">
        <v>20</v>
      </c>
      <c r="F25">
        <v>47.190849581634986</v>
      </c>
      <c r="G25">
        <v>60.596113317739253</v>
      </c>
      <c r="H25">
        <v>53.964682253762071</v>
      </c>
    </row>
    <row r="26" spans="5:8">
      <c r="E26" t="s">
        <v>21</v>
      </c>
      <c r="F26">
        <v>4189.0971530969846</v>
      </c>
      <c r="G26">
        <v>4176.8600968669371</v>
      </c>
      <c r="H26">
        <v>4238.6178138278774</v>
      </c>
    </row>
    <row r="27" spans="5:8">
      <c r="E27" t="s">
        <v>22</v>
      </c>
      <c r="F27">
        <v>4.7028229024281227</v>
      </c>
      <c r="G27">
        <v>4.2824455071203502</v>
      </c>
      <c r="H27">
        <v>4.4756611138307401</v>
      </c>
    </row>
    <row r="28" spans="5:8">
      <c r="E28" t="s">
        <v>23</v>
      </c>
      <c r="F28">
        <v>1384.8636535521671</v>
      </c>
      <c r="G28">
        <v>1566.8947444064117</v>
      </c>
      <c r="H28">
        <v>1637.4267740158159</v>
      </c>
    </row>
    <row r="29" spans="5:8">
      <c r="E29" t="s">
        <v>24</v>
      </c>
      <c r="F29">
        <v>4.4158241078279685</v>
      </c>
      <c r="G29">
        <v>6.8741624950290738</v>
      </c>
      <c r="H29">
        <v>8.070598202282147</v>
      </c>
    </row>
    <row r="30" spans="5:8">
      <c r="E30" t="s">
        <v>25</v>
      </c>
      <c r="F30">
        <v>385.79228837233421</v>
      </c>
      <c r="G30">
        <v>481.91050761637132</v>
      </c>
      <c r="H30">
        <v>347.11585088458588</v>
      </c>
    </row>
    <row r="31" spans="5:8">
      <c r="E31" t="s">
        <v>26</v>
      </c>
      <c r="F31">
        <v>1.571316630213665</v>
      </c>
      <c r="G31">
        <v>1.955217387771089</v>
      </c>
      <c r="H31">
        <v>1.7658097099145165</v>
      </c>
    </row>
    <row r="32" spans="5:8">
      <c r="E32" t="s">
        <v>27</v>
      </c>
      <c r="F32">
        <v>182.7868825873492</v>
      </c>
      <c r="G32">
        <v>88.804180436135809</v>
      </c>
      <c r="H32">
        <v>158.39951959613137</v>
      </c>
    </row>
    <row r="33" spans="5:8">
      <c r="E33" t="s">
        <v>28</v>
      </c>
      <c r="F33">
        <v>532.94628751498647</v>
      </c>
      <c r="G33">
        <v>702.12643603761808</v>
      </c>
      <c r="H33">
        <v>670.32380373589672</v>
      </c>
    </row>
    <row r="34" spans="5:8">
      <c r="E34" t="s">
        <v>29</v>
      </c>
      <c r="F34">
        <v>380.7834600688638</v>
      </c>
      <c r="G34">
        <v>377.67428499566296</v>
      </c>
      <c r="H34">
        <v>376.39904635527432</v>
      </c>
    </row>
    <row r="35" spans="5:8">
      <c r="E35" t="s">
        <v>30</v>
      </c>
      <c r="F35">
        <v>1.809685766682348</v>
      </c>
      <c r="G35">
        <v>2.5108115726460229</v>
      </c>
      <c r="H35">
        <v>2.7066774219106056</v>
      </c>
    </row>
    <row r="36" spans="5:8">
      <c r="E36" t="s">
        <v>31</v>
      </c>
      <c r="F36">
        <v>9.6321516726116716</v>
      </c>
      <c r="G36">
        <v>6.0870091030081648</v>
      </c>
      <c r="H36">
        <v>8.6191030909657353</v>
      </c>
    </row>
    <row r="37" spans="5:8">
      <c r="E37" t="s">
        <v>32</v>
      </c>
      <c r="F37">
        <v>4.5318426985416824</v>
      </c>
      <c r="G37">
        <v>4.8290663609247471</v>
      </c>
      <c r="H37">
        <v>5.3994703090006206</v>
      </c>
    </row>
    <row r="38" spans="5:8">
      <c r="E38" t="s">
        <v>33</v>
      </c>
      <c r="F38">
        <v>22.534090590414259</v>
      </c>
      <c r="G38">
        <v>24.296173034356723</v>
      </c>
      <c r="H38">
        <v>25.501572845896455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FFCD-92BC-4832-8CE8-5146ABF5A950}">
  <dimension ref="C2:AA270"/>
  <sheetViews>
    <sheetView workbookViewId="0">
      <selection activeCell="V5" sqref="V5"/>
    </sheetView>
  </sheetViews>
  <sheetFormatPr defaultRowHeight="14.4"/>
  <sheetData>
    <row r="2" spans="3:27">
      <c r="E2" t="s">
        <v>11</v>
      </c>
      <c r="F2" t="s">
        <v>13</v>
      </c>
      <c r="G2" t="s">
        <v>14</v>
      </c>
      <c r="H2" t="s">
        <v>7</v>
      </c>
      <c r="I2" t="s">
        <v>10</v>
      </c>
      <c r="J2" t="s">
        <v>16</v>
      </c>
      <c r="L2">
        <v>1E-3</v>
      </c>
      <c r="N2" t="s">
        <v>11</v>
      </c>
      <c r="O2" t="s">
        <v>13</v>
      </c>
      <c r="P2" t="s">
        <v>14</v>
      </c>
      <c r="Q2" t="s">
        <v>7</v>
      </c>
      <c r="R2" t="s">
        <v>10</v>
      </c>
      <c r="S2" t="s">
        <v>16</v>
      </c>
    </row>
    <row r="3" spans="3:27">
      <c r="C3">
        <v>0.112447983986705</v>
      </c>
      <c r="D3">
        <v>0.36426474144184601</v>
      </c>
      <c r="E3">
        <v>0.36596935032571798</v>
      </c>
      <c r="F3">
        <v>28.788878029921801</v>
      </c>
      <c r="G3">
        <v>0.78466725210866795</v>
      </c>
      <c r="H3">
        <v>1.2661985207706501</v>
      </c>
      <c r="I3">
        <v>399081.80602530699</v>
      </c>
      <c r="J3" s="1">
        <f>(1-LN(1+C3/I3)/LN(1+10^6/I3))*E3/((LN(EXP(1)+(C3/F3)^G3))^H3)</f>
        <v>0.36378850462461609</v>
      </c>
      <c r="M3">
        <v>1E-3</v>
      </c>
      <c r="N3" s="4">
        <v>0.37958394622841501</v>
      </c>
      <c r="O3" s="4">
        <v>35.443229357371798</v>
      </c>
      <c r="P3" s="4">
        <v>3.21030444968462</v>
      </c>
      <c r="Q3" s="4">
        <v>0.39785747181362202</v>
      </c>
      <c r="R3" s="4">
        <v>923949.999996025</v>
      </c>
      <c r="S3" s="1">
        <f t="shared" ref="S3:S25" si="0">(1-LN(1+M3/R3)/LN(1+10^6/R3))*N3/((LN(EXP(1)+(M3/O3)^P3))^Q3)</f>
        <v>0.379583945668306</v>
      </c>
      <c r="T3">
        <v>0</v>
      </c>
    </row>
    <row r="4" spans="3:27">
      <c r="C4">
        <v>0.115880168887235</v>
      </c>
      <c r="D4">
        <v>0.360126429237624</v>
      </c>
      <c r="E4">
        <v>0.36596935032571798</v>
      </c>
      <c r="F4">
        <v>28.788878029921801</v>
      </c>
      <c r="G4">
        <v>0.78466725210866795</v>
      </c>
      <c r="H4">
        <v>1.2661985207706501</v>
      </c>
      <c r="I4">
        <v>399081.80602530699</v>
      </c>
      <c r="J4" s="1">
        <f t="shared" ref="J4:J25" si="1">(1-LN(1+C4/I4)/LN(1+10^6/I4))*E4/((LN(EXP(1)+(C4/F4)^G4))^H4)</f>
        <v>0.36373685201735917</v>
      </c>
      <c r="M4">
        <f>M3*1.15</f>
        <v>1.15E-3</v>
      </c>
      <c r="N4">
        <f>N3</f>
        <v>0.37958394622841501</v>
      </c>
      <c r="O4">
        <f t="shared" ref="O4:R4" si="2">O3</f>
        <v>35.443229357371798</v>
      </c>
      <c r="P4">
        <f t="shared" si="2"/>
        <v>3.21030444968462</v>
      </c>
      <c r="Q4">
        <f t="shared" si="2"/>
        <v>0.39785747181362202</v>
      </c>
      <c r="R4">
        <f t="shared" si="2"/>
        <v>923949.999996025</v>
      </c>
      <c r="S4" s="1">
        <f t="shared" si="0"/>
        <v>0.37958394558428959</v>
      </c>
      <c r="T4">
        <f>(S4-S3)/(LOG10(M4)-LOG10(M3))</f>
        <v>-1.3841745349555176E-9</v>
      </c>
      <c r="Y4" t="s">
        <v>36</v>
      </c>
      <c r="Z4" t="s">
        <v>37</v>
      </c>
      <c r="AA4" t="s">
        <v>38</v>
      </c>
    </row>
    <row r="5" spans="3:27">
      <c r="C5">
        <v>1.0246376581560199</v>
      </c>
      <c r="D5">
        <v>0.35854433659193702</v>
      </c>
      <c r="E5">
        <v>0.36596935032571798</v>
      </c>
      <c r="F5">
        <v>28.788878029921801</v>
      </c>
      <c r="G5">
        <v>0.78466725210866795</v>
      </c>
      <c r="H5">
        <v>1.2661985207706501</v>
      </c>
      <c r="I5">
        <v>399081.80602530699</v>
      </c>
      <c r="J5" s="1">
        <f t="shared" si="1"/>
        <v>0.35404768059840941</v>
      </c>
      <c r="M5">
        <f t="shared" ref="M5:M68" si="3">M4*1.15</f>
        <v>1.3224999999999999E-3</v>
      </c>
      <c r="N5">
        <f t="shared" ref="N5:N68" si="4">N4</f>
        <v>0.37958394622841501</v>
      </c>
      <c r="O5">
        <f t="shared" ref="O5:O68" si="5">O4</f>
        <v>35.443229357371798</v>
      </c>
      <c r="P5">
        <f t="shared" ref="P5:P68" si="6">P4</f>
        <v>3.21030444968462</v>
      </c>
      <c r="Q5">
        <f t="shared" ref="Q5:Q68" si="7">Q4</f>
        <v>0.39785747181362202</v>
      </c>
      <c r="R5">
        <f t="shared" ref="R5:R68" si="8">R4</f>
        <v>923949.999996025</v>
      </c>
      <c r="S5" s="1">
        <f t="shared" si="0"/>
        <v>0.37958394548767066</v>
      </c>
      <c r="T5">
        <f t="shared" ref="T5:T68" si="9">(S5-S4)/(LOG10(M5)-LOG10(M4))</f>
        <v>-1.5918018583851489E-9</v>
      </c>
      <c r="U5">
        <f>(T5-T4)/(LOG10(M5)-LOG10(M4))</f>
        <v>-3.4206706897649619E-9</v>
      </c>
      <c r="X5">
        <v>1</v>
      </c>
      <c r="Y5">
        <v>326.48669615604933</v>
      </c>
      <c r="Z5">
        <v>0.35789805421718918</v>
      </c>
      <c r="AA5">
        <v>-0.46087279475522236</v>
      </c>
    </row>
    <row r="6" spans="3:27">
      <c r="C6">
        <v>1.0550725500393201</v>
      </c>
      <c r="D6">
        <v>0.34922449825555202</v>
      </c>
      <c r="E6">
        <v>0.36596935032571798</v>
      </c>
      <c r="F6">
        <v>28.788878029921801</v>
      </c>
      <c r="G6">
        <v>0.78466725210866795</v>
      </c>
      <c r="H6">
        <v>1.2661985207706501</v>
      </c>
      <c r="I6">
        <v>399081.80602530699</v>
      </c>
      <c r="J6" s="1">
        <f t="shared" si="1"/>
        <v>0.35378257724020978</v>
      </c>
      <c r="M6">
        <f t="shared" si="3"/>
        <v>1.5208749999999997E-3</v>
      </c>
      <c r="N6">
        <f t="shared" si="4"/>
        <v>0.37958394622841501</v>
      </c>
      <c r="O6">
        <f t="shared" si="5"/>
        <v>35.443229357371798</v>
      </c>
      <c r="P6">
        <f t="shared" si="6"/>
        <v>3.21030444968462</v>
      </c>
      <c r="Q6">
        <f t="shared" si="7"/>
        <v>0.39785747181362202</v>
      </c>
      <c r="R6">
        <f t="shared" si="8"/>
        <v>923949.999996025</v>
      </c>
      <c r="S6" s="1">
        <f t="shared" si="0"/>
        <v>0.37958394537655893</v>
      </c>
      <c r="T6">
        <f t="shared" si="9"/>
        <v>-1.830571405503681E-9</v>
      </c>
      <c r="U6">
        <f t="shared" ref="U6:U69" si="10">(T6-T5)/(LOG10(M6)-LOG10(M5))</f>
        <v>-3.9337404053837015E-9</v>
      </c>
      <c r="X6">
        <v>2</v>
      </c>
      <c r="Y6">
        <v>205.32268503289049</v>
      </c>
      <c r="Z6">
        <v>0.18758224718402419</v>
      </c>
      <c r="AA6">
        <v>-0.20154652351738242</v>
      </c>
    </row>
    <row r="7" spans="3:27">
      <c r="C7">
        <v>5.1985191772931003</v>
      </c>
      <c r="D7">
        <v>0.33818439324328903</v>
      </c>
      <c r="E7">
        <v>0.36596935032571798</v>
      </c>
      <c r="F7">
        <v>28.788878029921801</v>
      </c>
      <c r="G7">
        <v>0.78466725210866795</v>
      </c>
      <c r="H7">
        <v>1.2661985207706501</v>
      </c>
      <c r="I7">
        <v>399081.80602530699</v>
      </c>
      <c r="J7" s="1">
        <f t="shared" si="1"/>
        <v>0.32748736846191639</v>
      </c>
      <c r="M7">
        <f t="shared" si="3"/>
        <v>1.7490062499999994E-3</v>
      </c>
      <c r="N7">
        <f t="shared" si="4"/>
        <v>0.37958394622841501</v>
      </c>
      <c r="O7">
        <f t="shared" si="5"/>
        <v>35.443229357371798</v>
      </c>
      <c r="P7">
        <f t="shared" si="6"/>
        <v>3.21030444968462</v>
      </c>
      <c r="Q7">
        <f t="shared" si="7"/>
        <v>0.39785747181362202</v>
      </c>
      <c r="R7">
        <f t="shared" si="8"/>
        <v>923949.999996025</v>
      </c>
      <c r="S7" s="1">
        <f t="shared" si="0"/>
        <v>0.3795839452487802</v>
      </c>
      <c r="T7">
        <f t="shared" si="9"/>
        <v>-2.1051610946175289E-9</v>
      </c>
      <c r="U7">
        <f t="shared" si="10"/>
        <v>-4.5238790624864212E-9</v>
      </c>
      <c r="X7">
        <v>3</v>
      </c>
      <c r="Y7">
        <v>16661.049434894998</v>
      </c>
      <c r="Z7">
        <v>0.25253835691298021</v>
      </c>
      <c r="AA7">
        <v>-0.24651073619631902</v>
      </c>
    </row>
    <row r="8" spans="3:27">
      <c r="C8">
        <v>5.18860495714262</v>
      </c>
      <c r="D8">
        <v>0.32574873052609699</v>
      </c>
      <c r="E8">
        <v>0.36596935032571798</v>
      </c>
      <c r="F8">
        <v>28.788878029921801</v>
      </c>
      <c r="G8">
        <v>0.78466725210866795</v>
      </c>
      <c r="H8">
        <v>1.2661985207706501</v>
      </c>
      <c r="I8">
        <v>399081.80602530699</v>
      </c>
      <c r="J8" s="1">
        <f t="shared" si="1"/>
        <v>0.32753719884018512</v>
      </c>
      <c r="M8">
        <f t="shared" si="3"/>
        <v>2.0113571874999991E-3</v>
      </c>
      <c r="N8">
        <f t="shared" si="4"/>
        <v>0.37958394622841501</v>
      </c>
      <c r="O8">
        <f t="shared" si="5"/>
        <v>35.443229357371798</v>
      </c>
      <c r="P8">
        <f t="shared" si="6"/>
        <v>3.21030444968462</v>
      </c>
      <c r="Q8">
        <f t="shared" si="7"/>
        <v>0.39785747181362202</v>
      </c>
      <c r="R8">
        <f t="shared" si="8"/>
        <v>923949.999996025</v>
      </c>
      <c r="S8" s="1">
        <f t="shared" si="0"/>
        <v>0.37958394510183463</v>
      </c>
      <c r="T8">
        <f t="shared" si="9"/>
        <v>-2.4209356703572408E-9</v>
      </c>
      <c r="U8">
        <f t="shared" si="10"/>
        <v>-5.2024021596169383E-9</v>
      </c>
      <c r="X8">
        <v>4</v>
      </c>
      <c r="Y8">
        <v>70.635603666100195</v>
      </c>
      <c r="Z8">
        <v>0.20902528394499456</v>
      </c>
      <c r="AA8">
        <v>-0.13116723793170582</v>
      </c>
    </row>
    <row r="9" spans="3:27">
      <c r="C9">
        <v>9.5788188995726706</v>
      </c>
      <c r="D9">
        <v>0.319669073197692</v>
      </c>
      <c r="E9">
        <v>0.36596935032571798</v>
      </c>
      <c r="F9">
        <v>28.788878029921801</v>
      </c>
      <c r="G9">
        <v>0.78466725210866795</v>
      </c>
      <c r="H9">
        <v>1.2661985207706501</v>
      </c>
      <c r="I9">
        <v>399081.80602530699</v>
      </c>
      <c r="J9" s="1">
        <f t="shared" si="1"/>
        <v>0.30857025698793406</v>
      </c>
      <c r="M9">
        <f t="shared" si="3"/>
        <v>2.3130607656249988E-3</v>
      </c>
      <c r="N9">
        <f t="shared" si="4"/>
        <v>0.37958394622841501</v>
      </c>
      <c r="O9">
        <f t="shared" si="5"/>
        <v>35.443229357371798</v>
      </c>
      <c r="P9">
        <f t="shared" si="6"/>
        <v>3.21030444968462</v>
      </c>
      <c r="Q9">
        <f t="shared" si="7"/>
        <v>0.39785747181362202</v>
      </c>
      <c r="R9">
        <f t="shared" si="8"/>
        <v>923949.999996025</v>
      </c>
      <c r="S9" s="1">
        <f t="shared" si="0"/>
        <v>0.37958394493284719</v>
      </c>
      <c r="T9">
        <f t="shared" si="9"/>
        <v>-2.7840765696402269E-9</v>
      </c>
      <c r="U9">
        <f t="shared" si="10"/>
        <v>-5.9827647436450766E-9</v>
      </c>
      <c r="X9">
        <v>5</v>
      </c>
      <c r="Y9">
        <v>4287.7051276336688</v>
      </c>
      <c r="Z9">
        <v>0.16273719504513351</v>
      </c>
      <c r="AA9">
        <v>-0.22813554728887225</v>
      </c>
    </row>
    <row r="10" spans="3:27">
      <c r="C10">
        <v>10.140167147113299</v>
      </c>
      <c r="D10">
        <v>0.29066634426059601</v>
      </c>
      <c r="E10">
        <v>0.36596935032571798</v>
      </c>
      <c r="F10">
        <v>28.788878029921801</v>
      </c>
      <c r="G10">
        <v>0.78466725210866795</v>
      </c>
      <c r="H10">
        <v>1.2661985207706501</v>
      </c>
      <c r="I10">
        <v>399081.80602530699</v>
      </c>
      <c r="J10" s="1">
        <f t="shared" si="1"/>
        <v>0.30649315350947648</v>
      </c>
      <c r="M10">
        <f t="shared" si="3"/>
        <v>2.6600198804687483E-3</v>
      </c>
      <c r="N10">
        <f t="shared" si="4"/>
        <v>0.37958394622841501</v>
      </c>
      <c r="O10">
        <f t="shared" si="5"/>
        <v>35.443229357371798</v>
      </c>
      <c r="P10">
        <f t="shared" si="6"/>
        <v>3.21030444968462</v>
      </c>
      <c r="Q10">
        <f t="shared" si="7"/>
        <v>0.39785747181362202</v>
      </c>
      <c r="R10">
        <f t="shared" si="8"/>
        <v>923949.999996025</v>
      </c>
      <c r="S10" s="1">
        <f t="shared" si="0"/>
        <v>0.37958394473851098</v>
      </c>
      <c r="T10">
        <f t="shared" si="9"/>
        <v>-3.2016989839472346E-9</v>
      </c>
      <c r="U10">
        <f t="shared" si="10"/>
        <v>-6.8803504683863145E-9</v>
      </c>
      <c r="X10">
        <v>6</v>
      </c>
      <c r="Y10">
        <v>15.964697035828655</v>
      </c>
      <c r="Z10">
        <v>0.21873076881238637</v>
      </c>
      <c r="AA10">
        <v>-0.42956567388780809</v>
      </c>
    </row>
    <row r="11" spans="3:27">
      <c r="C11">
        <v>48.267027948684898</v>
      </c>
      <c r="D11">
        <v>0.254748005112439</v>
      </c>
      <c r="E11">
        <v>0.36596935032571798</v>
      </c>
      <c r="F11">
        <v>28.788878029921801</v>
      </c>
      <c r="G11">
        <v>0.78466725210866795</v>
      </c>
      <c r="H11">
        <v>1.2661985207706501</v>
      </c>
      <c r="I11">
        <v>399081.80602530699</v>
      </c>
      <c r="J11" s="1">
        <f t="shared" si="1"/>
        <v>0.23072805248201</v>
      </c>
      <c r="M11">
        <f t="shared" si="3"/>
        <v>3.0590228625390604E-3</v>
      </c>
      <c r="N11">
        <f t="shared" si="4"/>
        <v>0.37958394622841501</v>
      </c>
      <c r="O11">
        <f t="shared" si="5"/>
        <v>35.443229357371798</v>
      </c>
      <c r="P11">
        <f t="shared" si="6"/>
        <v>3.21030444968462</v>
      </c>
      <c r="Q11">
        <f t="shared" si="7"/>
        <v>0.39785747181362202</v>
      </c>
      <c r="R11">
        <f t="shared" si="8"/>
        <v>923949.999996025</v>
      </c>
      <c r="S11" s="1">
        <f t="shared" si="0"/>
        <v>0.37958394451502409</v>
      </c>
      <c r="T11">
        <f t="shared" si="9"/>
        <v>-3.6819579470099436E-9</v>
      </c>
      <c r="U11">
        <f t="shared" si="10"/>
        <v>-7.9122907876924393E-9</v>
      </c>
      <c r="X11">
        <v>7</v>
      </c>
      <c r="Y11">
        <v>685.13685212926487</v>
      </c>
      <c r="Z11">
        <v>0.34654896742372088</v>
      </c>
      <c r="AA11">
        <v>-1.5508999011176963</v>
      </c>
    </row>
    <row r="12" spans="3:27">
      <c r="C12">
        <v>52.688702418461297</v>
      </c>
      <c r="D12">
        <v>0.225752184876852</v>
      </c>
      <c r="E12">
        <v>0.36596935032571798</v>
      </c>
      <c r="F12">
        <v>28.788878029921801</v>
      </c>
      <c r="G12">
        <v>0.78466725210866795</v>
      </c>
      <c r="H12">
        <v>1.2661985207706501</v>
      </c>
      <c r="I12">
        <v>399081.80602530699</v>
      </c>
      <c r="J12" s="1">
        <f t="shared" si="1"/>
        <v>0.22574949760953344</v>
      </c>
      <c r="M12">
        <f t="shared" si="3"/>
        <v>3.5178762919199193E-3</v>
      </c>
      <c r="N12">
        <f t="shared" si="4"/>
        <v>0.37958394622841501</v>
      </c>
      <c r="O12">
        <f t="shared" si="5"/>
        <v>35.443229357371798</v>
      </c>
      <c r="P12">
        <f t="shared" si="6"/>
        <v>3.21030444968462</v>
      </c>
      <c r="Q12">
        <f t="shared" si="7"/>
        <v>0.39785747181362202</v>
      </c>
      <c r="R12">
        <f t="shared" si="8"/>
        <v>923949.999996025</v>
      </c>
      <c r="S12" s="1">
        <f t="shared" si="0"/>
        <v>0.37958394425801339</v>
      </c>
      <c r="T12">
        <f t="shared" si="9"/>
        <v>-4.234264168383194E-9</v>
      </c>
      <c r="U12">
        <f t="shared" si="10"/>
        <v>-9.0992730244707209E-9</v>
      </c>
      <c r="X12">
        <v>8</v>
      </c>
      <c r="Y12">
        <v>3.1329298051613259</v>
      </c>
      <c r="Z12">
        <v>0.27518508586010737</v>
      </c>
      <c r="AA12">
        <v>-0.66552482233243015</v>
      </c>
    </row>
    <row r="13" spans="3:27">
      <c r="C13">
        <v>103.347746704516</v>
      </c>
      <c r="D13">
        <v>0.214504818819302</v>
      </c>
      <c r="E13">
        <v>0.36596935032571798</v>
      </c>
      <c r="F13">
        <v>28.788878029921801</v>
      </c>
      <c r="G13">
        <v>0.78466725210866795</v>
      </c>
      <c r="H13">
        <v>1.2661985207706501</v>
      </c>
      <c r="I13">
        <v>399081.80602530699</v>
      </c>
      <c r="J13" s="1">
        <f t="shared" si="1"/>
        <v>0.18763441139374398</v>
      </c>
      <c r="M13">
        <f t="shared" si="3"/>
        <v>4.0455577357079069E-3</v>
      </c>
      <c r="N13">
        <f t="shared" si="4"/>
        <v>0.37958394622841501</v>
      </c>
      <c r="O13">
        <f t="shared" si="5"/>
        <v>35.443229357371798</v>
      </c>
      <c r="P13">
        <f t="shared" si="6"/>
        <v>3.21030444968462</v>
      </c>
      <c r="Q13">
        <f t="shared" si="7"/>
        <v>0.39785747181362202</v>
      </c>
      <c r="R13">
        <f t="shared" si="8"/>
        <v>923949.999996025</v>
      </c>
      <c r="S13" s="1">
        <f t="shared" si="0"/>
        <v>0.37958394396244999</v>
      </c>
      <c r="T13">
        <f t="shared" si="9"/>
        <v>-4.8694221303488309E-9</v>
      </c>
      <c r="U13">
        <f t="shared" si="10"/>
        <v>-1.046425965512703E-8</v>
      </c>
      <c r="X13">
        <v>9</v>
      </c>
      <c r="Y13">
        <v>2628.4566719008144</v>
      </c>
      <c r="Z13">
        <v>6.9568863641359877E-2</v>
      </c>
      <c r="AA13">
        <v>-7.4549463190184045E-2</v>
      </c>
    </row>
    <row r="14" spans="3:27">
      <c r="C14">
        <v>50.900918702588399</v>
      </c>
      <c r="D14">
        <v>0.20087395074095801</v>
      </c>
      <c r="E14">
        <v>0.36596935032571798</v>
      </c>
      <c r="F14">
        <v>28.788878029921801</v>
      </c>
      <c r="G14">
        <v>0.78466725210866795</v>
      </c>
      <c r="H14">
        <v>1.2661985207706501</v>
      </c>
      <c r="I14">
        <v>399081.80602530699</v>
      </c>
      <c r="J14" s="1">
        <f t="shared" si="1"/>
        <v>0.2277129860662237</v>
      </c>
      <c r="M14">
        <f t="shared" si="3"/>
        <v>4.6523913960640926E-3</v>
      </c>
      <c r="N14">
        <f t="shared" si="4"/>
        <v>0.37958394622841501</v>
      </c>
      <c r="O14">
        <f t="shared" si="5"/>
        <v>35.443229357371798</v>
      </c>
      <c r="P14">
        <f t="shared" si="6"/>
        <v>3.21030444968462</v>
      </c>
      <c r="Q14">
        <f t="shared" si="7"/>
        <v>0.39785747181362202</v>
      </c>
      <c r="R14">
        <f t="shared" si="8"/>
        <v>923949.999996025</v>
      </c>
      <c r="S14" s="1">
        <f t="shared" si="0"/>
        <v>0.3795839436225501</v>
      </c>
      <c r="T14">
        <f t="shared" si="9"/>
        <v>-5.599867870664352E-9</v>
      </c>
      <c r="U14">
        <f t="shared" si="10"/>
        <v>-1.2034130638917472E-8</v>
      </c>
      <c r="X14">
        <v>10</v>
      </c>
      <c r="Y14">
        <v>26311.062795915092</v>
      </c>
      <c r="Z14">
        <v>0.1576806434858388</v>
      </c>
      <c r="AA14">
        <v>-0.16791283231083842</v>
      </c>
    </row>
    <row r="15" spans="3:27">
      <c r="C15">
        <v>106.19764637154201</v>
      </c>
      <c r="D15">
        <v>0.19171301253929299</v>
      </c>
      <c r="E15">
        <v>0.36596935032571798</v>
      </c>
      <c r="F15">
        <v>28.788878029921801</v>
      </c>
      <c r="G15">
        <v>0.78466725210866795</v>
      </c>
      <c r="H15">
        <v>1.2661985207706501</v>
      </c>
      <c r="I15">
        <v>399081.80602530699</v>
      </c>
      <c r="J15" s="1">
        <f t="shared" si="1"/>
        <v>0.18613767484822696</v>
      </c>
      <c r="M15">
        <f t="shared" si="3"/>
        <v>5.3502501054737061E-3</v>
      </c>
      <c r="N15">
        <f t="shared" si="4"/>
        <v>0.37958394622841501</v>
      </c>
      <c r="O15">
        <f t="shared" si="5"/>
        <v>35.443229357371798</v>
      </c>
      <c r="P15">
        <f t="shared" si="6"/>
        <v>3.21030444968462</v>
      </c>
      <c r="Q15">
        <f t="shared" si="7"/>
        <v>0.39785747181362202</v>
      </c>
      <c r="R15">
        <f t="shared" si="8"/>
        <v>923949.999996025</v>
      </c>
      <c r="S15" s="1">
        <f t="shared" si="0"/>
        <v>0.37958394323166234</v>
      </c>
      <c r="T15">
        <f t="shared" si="9"/>
        <v>-6.439895790723554E-9</v>
      </c>
      <c r="U15">
        <f t="shared" si="10"/>
        <v>-1.3839502611054866E-8</v>
      </c>
      <c r="X15">
        <v>11</v>
      </c>
      <c r="Y15">
        <v>1669.3171790580066</v>
      </c>
      <c r="Z15">
        <v>0.27056406604278155</v>
      </c>
      <c r="AA15">
        <v>-0.27861707566462168</v>
      </c>
    </row>
    <row r="16" spans="3:27">
      <c r="C16">
        <v>195.68034424055901</v>
      </c>
      <c r="D16">
        <v>0.17319769249369499</v>
      </c>
      <c r="E16">
        <v>0.36596935032571798</v>
      </c>
      <c r="F16">
        <v>28.788878029921801</v>
      </c>
      <c r="G16">
        <v>0.78466725210866795</v>
      </c>
      <c r="H16">
        <v>1.2661985207706501</v>
      </c>
      <c r="I16">
        <v>399081.80602530699</v>
      </c>
      <c r="J16" s="1">
        <f t="shared" si="1"/>
        <v>0.15439199226399572</v>
      </c>
      <c r="M16">
        <f t="shared" si="3"/>
        <v>6.152787621294762E-3</v>
      </c>
      <c r="N16">
        <f t="shared" si="4"/>
        <v>0.37958394622841501</v>
      </c>
      <c r="O16">
        <f t="shared" si="5"/>
        <v>35.443229357371798</v>
      </c>
      <c r="P16">
        <f t="shared" si="6"/>
        <v>3.21030444968462</v>
      </c>
      <c r="Q16">
        <f t="shared" si="7"/>
        <v>0.39785747181362202</v>
      </c>
      <c r="R16">
        <f t="shared" si="8"/>
        <v>923949.999996025</v>
      </c>
      <c r="S16" s="1">
        <f t="shared" si="0"/>
        <v>0.37958394278213703</v>
      </c>
      <c r="T16">
        <f t="shared" si="9"/>
        <v>-7.4059522257959814E-9</v>
      </c>
      <c r="U16">
        <f t="shared" si="10"/>
        <v>-1.5915828791344296E-8</v>
      </c>
      <c r="X16">
        <v>12</v>
      </c>
      <c r="Y16">
        <v>5.3181770972937201</v>
      </c>
      <c r="Z16">
        <v>0.24928029699950405</v>
      </c>
      <c r="AA16">
        <v>-0.36852296845598831</v>
      </c>
    </row>
    <row r="17" spans="3:27">
      <c r="C17">
        <v>96.361316662414694</v>
      </c>
      <c r="D17">
        <v>0.158530519188918</v>
      </c>
      <c r="E17">
        <v>0.36596935032571798</v>
      </c>
      <c r="F17">
        <v>28.788878029921801</v>
      </c>
      <c r="G17">
        <v>0.78466725210866795</v>
      </c>
      <c r="H17">
        <v>1.2661985207706501</v>
      </c>
      <c r="I17">
        <v>399081.80602530699</v>
      </c>
      <c r="J17" s="1">
        <f t="shared" si="1"/>
        <v>0.19151005654991299</v>
      </c>
      <c r="M17">
        <f t="shared" si="3"/>
        <v>7.0757057644889754E-3</v>
      </c>
      <c r="N17">
        <f t="shared" si="4"/>
        <v>0.37958394622841501</v>
      </c>
      <c r="O17">
        <f t="shared" si="5"/>
        <v>35.443229357371798</v>
      </c>
      <c r="P17">
        <f t="shared" si="6"/>
        <v>3.21030444968462</v>
      </c>
      <c r="Q17">
        <f t="shared" si="7"/>
        <v>0.39785747181362202</v>
      </c>
      <c r="R17">
        <f t="shared" si="8"/>
        <v>923949.999996025</v>
      </c>
      <c r="S17" s="1">
        <f t="shared" si="0"/>
        <v>0.37958394226517572</v>
      </c>
      <c r="T17">
        <f t="shared" si="9"/>
        <v>-8.5169637681298654E-9</v>
      </c>
      <c r="U17">
        <f t="shared" si="10"/>
        <v>-1.8303971539372463E-8</v>
      </c>
      <c r="X17">
        <v>13</v>
      </c>
      <c r="Y17">
        <v>276.84150102775368</v>
      </c>
      <c r="Z17">
        <v>0.14689183875661876</v>
      </c>
      <c r="AA17">
        <v>-0.12942229038854805</v>
      </c>
    </row>
    <row r="18" spans="3:27">
      <c r="C18">
        <v>183.150034759205</v>
      </c>
      <c r="D18">
        <v>0.14209471829769499</v>
      </c>
      <c r="E18">
        <v>0.36596935032571798</v>
      </c>
      <c r="F18">
        <v>28.788878029921801</v>
      </c>
      <c r="G18">
        <v>0.78466725210866795</v>
      </c>
      <c r="H18">
        <v>1.2661985207706501</v>
      </c>
      <c r="I18">
        <v>399081.80602530699</v>
      </c>
      <c r="J18" s="1">
        <f t="shared" si="1"/>
        <v>0.15762539198021941</v>
      </c>
      <c r="M18">
        <f t="shared" si="3"/>
        <v>8.1370616291623205E-3</v>
      </c>
      <c r="N18">
        <f t="shared" si="4"/>
        <v>0.37958394622841501</v>
      </c>
      <c r="O18">
        <f t="shared" si="5"/>
        <v>35.443229357371798</v>
      </c>
      <c r="P18">
        <f t="shared" si="6"/>
        <v>3.21030444968462</v>
      </c>
      <c r="Q18">
        <f t="shared" si="7"/>
        <v>0.39785747181362202</v>
      </c>
      <c r="R18">
        <f t="shared" si="8"/>
        <v>923949.999996025</v>
      </c>
      <c r="S18" s="1">
        <f t="shared" si="0"/>
        <v>0.37958394167065906</v>
      </c>
      <c r="T18">
        <f t="shared" si="9"/>
        <v>-9.7946921119776287E-9</v>
      </c>
      <c r="U18">
        <f t="shared" si="10"/>
        <v>-2.1050639304528936E-8</v>
      </c>
      <c r="X18">
        <v>14</v>
      </c>
      <c r="Y18">
        <v>51.398464244153466</v>
      </c>
      <c r="Z18">
        <v>0.22800406559498057</v>
      </c>
      <c r="AA18">
        <v>-0.11089451886695981</v>
      </c>
    </row>
    <row r="19" spans="3:27">
      <c r="C19">
        <v>393.52957270609301</v>
      </c>
      <c r="D19">
        <v>0.124650246986078</v>
      </c>
      <c r="E19">
        <v>0.36596935032571798</v>
      </c>
      <c r="F19">
        <v>28.788878029921801</v>
      </c>
      <c r="G19">
        <v>0.78466725210866795</v>
      </c>
      <c r="H19">
        <v>1.2661985207706501</v>
      </c>
      <c r="I19">
        <v>399081.80602530699</v>
      </c>
      <c r="J19" s="1">
        <f t="shared" si="1"/>
        <v>0.12384862722572586</v>
      </c>
      <c r="M19">
        <f t="shared" si="3"/>
        <v>9.3576208735366671E-3</v>
      </c>
      <c r="N19">
        <f t="shared" si="4"/>
        <v>0.37958394622841501</v>
      </c>
      <c r="O19">
        <f t="shared" si="5"/>
        <v>35.443229357371798</v>
      </c>
      <c r="P19">
        <f t="shared" si="6"/>
        <v>3.21030444968462</v>
      </c>
      <c r="Q19">
        <f t="shared" si="7"/>
        <v>0.39785747181362202</v>
      </c>
      <c r="R19">
        <f t="shared" si="8"/>
        <v>923949.999996025</v>
      </c>
      <c r="S19" s="1">
        <f t="shared" si="0"/>
        <v>0.3795839409869477</v>
      </c>
      <c r="T19">
        <f t="shared" si="9"/>
        <v>-1.1264179438974741E-8</v>
      </c>
      <c r="U19">
        <f t="shared" si="10"/>
        <v>-2.4209878282921168E-8</v>
      </c>
      <c r="X19">
        <v>15</v>
      </c>
      <c r="Y19">
        <v>60.909792558744869</v>
      </c>
      <c r="Z19">
        <v>0.2810016911601112</v>
      </c>
      <c r="AA19">
        <v>-0.26271858063196646</v>
      </c>
    </row>
    <row r="20" spans="3:27">
      <c r="C20">
        <v>1014.66215400995</v>
      </c>
      <c r="D20">
        <v>9.4811565166326994E-2</v>
      </c>
      <c r="E20">
        <v>0.36596935032571798</v>
      </c>
      <c r="F20">
        <v>28.788878029921801</v>
      </c>
      <c r="G20">
        <v>0.78466725210866795</v>
      </c>
      <c r="H20">
        <v>1.2661985207706501</v>
      </c>
      <c r="I20">
        <v>399081.80602530699</v>
      </c>
      <c r="J20" s="1">
        <f t="shared" si="1"/>
        <v>9.2871690247913197E-2</v>
      </c>
      <c r="M20">
        <f t="shared" si="3"/>
        <v>1.0761264004567166E-2</v>
      </c>
      <c r="N20">
        <f t="shared" si="4"/>
        <v>0.37958394622841501</v>
      </c>
      <c r="O20">
        <f t="shared" si="5"/>
        <v>35.443229357371798</v>
      </c>
      <c r="P20">
        <f t="shared" si="6"/>
        <v>3.21030444968462</v>
      </c>
      <c r="Q20">
        <f t="shared" si="7"/>
        <v>0.39785747181362202</v>
      </c>
      <c r="R20">
        <f t="shared" si="8"/>
        <v>923949.999996025</v>
      </c>
      <c r="S20" s="1">
        <f t="shared" si="0"/>
        <v>0.37958394020065245</v>
      </c>
      <c r="T20">
        <f t="shared" si="9"/>
        <v>-1.295425416375516E-8</v>
      </c>
      <c r="U20">
        <f t="shared" si="10"/>
        <v>-2.7844066855335136E-8</v>
      </c>
    </row>
    <row r="21" spans="3:27">
      <c r="C21">
        <v>7880.9167234749402</v>
      </c>
      <c r="D21">
        <v>4.8640712977995798E-2</v>
      </c>
      <c r="E21">
        <v>0.36596935032571798</v>
      </c>
      <c r="F21">
        <v>28.788878029921801</v>
      </c>
      <c r="G21">
        <v>0.78466725210866795</v>
      </c>
      <c r="H21">
        <v>1.2661985207706501</v>
      </c>
      <c r="I21">
        <v>399081.80602530699</v>
      </c>
      <c r="J21" s="1">
        <f t="shared" si="1"/>
        <v>5.4619599697200656E-2</v>
      </c>
      <c r="M21">
        <f t="shared" si="3"/>
        <v>1.2375453605252239E-2</v>
      </c>
      <c r="N21">
        <f t="shared" si="4"/>
        <v>0.37958394622841501</v>
      </c>
      <c r="O21">
        <f t="shared" si="5"/>
        <v>35.443229357371798</v>
      </c>
      <c r="P21">
        <f t="shared" si="6"/>
        <v>3.21030444968462</v>
      </c>
      <c r="Q21">
        <f t="shared" si="7"/>
        <v>0.39785747181362202</v>
      </c>
      <c r="R21">
        <f t="shared" si="8"/>
        <v>923949.999996025</v>
      </c>
      <c r="S21" s="1">
        <f t="shared" si="0"/>
        <v>0.37958393929637019</v>
      </c>
      <c r="T21">
        <f t="shared" si="9"/>
        <v>-1.4898096125254567E-8</v>
      </c>
      <c r="U21">
        <f t="shared" si="10"/>
        <v>-3.2024894957959379E-8</v>
      </c>
    </row>
    <row r="22" spans="3:27">
      <c r="C22">
        <v>35425.081414590801</v>
      </c>
      <c r="D22">
        <v>3.9652492314069497E-2</v>
      </c>
      <c r="E22">
        <v>0.36596935032571798</v>
      </c>
      <c r="F22">
        <v>28.788878029921801</v>
      </c>
      <c r="G22">
        <v>0.78466725210866795</v>
      </c>
      <c r="H22">
        <v>1.2661985207706501</v>
      </c>
      <c r="I22">
        <v>399081.80602530699</v>
      </c>
      <c r="J22" s="1">
        <f t="shared" si="1"/>
        <v>3.8571463262841499E-2</v>
      </c>
      <c r="M22">
        <f t="shared" si="3"/>
        <v>1.4231771646040073E-2</v>
      </c>
      <c r="N22">
        <f t="shared" si="4"/>
        <v>0.37958394622841501</v>
      </c>
      <c r="O22">
        <f t="shared" si="5"/>
        <v>35.443229357371798</v>
      </c>
      <c r="P22">
        <f t="shared" si="6"/>
        <v>3.21030444968462</v>
      </c>
      <c r="Q22">
        <f t="shared" si="7"/>
        <v>0.39785747181362202</v>
      </c>
      <c r="R22">
        <f t="shared" si="8"/>
        <v>923949.999996025</v>
      </c>
      <c r="S22" s="1">
        <f t="shared" si="0"/>
        <v>0.37958393825637882</v>
      </c>
      <c r="T22">
        <f t="shared" si="9"/>
        <v>-1.7133910609347767E-8</v>
      </c>
      <c r="U22">
        <f t="shared" si="10"/>
        <v>-3.6835157084137793E-8</v>
      </c>
    </row>
    <row r="23" spans="3:27">
      <c r="C23">
        <v>83580.389456748293</v>
      </c>
      <c r="D23">
        <v>3.15554941448754E-2</v>
      </c>
      <c r="E23">
        <v>0.36596935032571798</v>
      </c>
      <c r="F23">
        <v>28.788878029921801</v>
      </c>
      <c r="G23">
        <v>0.78466725210866795</v>
      </c>
      <c r="H23">
        <v>1.2661985207706501</v>
      </c>
      <c r="I23">
        <v>399081.80602530699</v>
      </c>
      <c r="J23" s="1">
        <f t="shared" si="1"/>
        <v>3.0427958968959078E-2</v>
      </c>
      <c r="M23">
        <f t="shared" si="3"/>
        <v>1.6366537392946082E-2</v>
      </c>
      <c r="N23">
        <f t="shared" si="4"/>
        <v>0.37958394622841501</v>
      </c>
      <c r="O23">
        <f t="shared" si="5"/>
        <v>35.443229357371798</v>
      </c>
      <c r="P23">
        <f t="shared" si="6"/>
        <v>3.21030444968462</v>
      </c>
      <c r="Q23">
        <f t="shared" si="7"/>
        <v>0.39785747181362202</v>
      </c>
      <c r="R23">
        <f t="shared" si="8"/>
        <v>923949.999996025</v>
      </c>
      <c r="S23" s="1">
        <f t="shared" si="0"/>
        <v>0.37958393706028437</v>
      </c>
      <c r="T23">
        <f t="shared" si="9"/>
        <v>-1.9705716690115276E-8</v>
      </c>
      <c r="U23">
        <f t="shared" si="10"/>
        <v>-4.2370635689585678E-8</v>
      </c>
    </row>
    <row r="24" spans="3:27">
      <c r="C24">
        <v>149658.379977287</v>
      </c>
      <c r="D24">
        <v>2.6505233341393399E-2</v>
      </c>
      <c r="E24">
        <v>0.36596935032571798</v>
      </c>
      <c r="F24">
        <v>28.788878029921801</v>
      </c>
      <c r="G24">
        <v>0.78466725210866795</v>
      </c>
      <c r="H24">
        <v>1.2661985207706501</v>
      </c>
      <c r="I24">
        <v>399081.80602530699</v>
      </c>
      <c r="J24" s="1">
        <f t="shared" si="1"/>
        <v>2.4484397803909885E-2</v>
      </c>
      <c r="M24">
        <f t="shared" si="3"/>
        <v>1.8821518001887992E-2</v>
      </c>
      <c r="N24">
        <f t="shared" si="4"/>
        <v>0.37958394622841501</v>
      </c>
      <c r="O24">
        <f t="shared" si="5"/>
        <v>35.443229357371798</v>
      </c>
      <c r="P24">
        <f t="shared" si="6"/>
        <v>3.21030444968462</v>
      </c>
      <c r="Q24">
        <f t="shared" si="7"/>
        <v>0.39785747181362202</v>
      </c>
      <c r="R24">
        <f t="shared" si="8"/>
        <v>923949.999996025</v>
      </c>
      <c r="S24" s="1">
        <f t="shared" si="0"/>
        <v>0.37958393568461213</v>
      </c>
      <c r="T24">
        <f t="shared" si="9"/>
        <v>-2.2664270009818631E-8</v>
      </c>
      <c r="U24">
        <f t="shared" si="10"/>
        <v>-4.8742316076939591E-8</v>
      </c>
    </row>
    <row r="25" spans="3:27">
      <c r="C25">
        <v>293458.28466725699</v>
      </c>
      <c r="D25">
        <v>1.31852568309786E-2</v>
      </c>
      <c r="E25">
        <v>0.36596935032571798</v>
      </c>
      <c r="F25">
        <v>28.788878029921801</v>
      </c>
      <c r="G25">
        <v>0.78466725210866795</v>
      </c>
      <c r="H25">
        <v>1.2661985207706501</v>
      </c>
      <c r="I25">
        <v>399081.80602530699</v>
      </c>
      <c r="J25" s="1">
        <f t="shared" si="1"/>
        <v>1.6717958704985807E-2</v>
      </c>
      <c r="M25">
        <f t="shared" si="3"/>
        <v>2.1644745702171189E-2</v>
      </c>
      <c r="N25">
        <f t="shared" si="4"/>
        <v>0.37958394622841501</v>
      </c>
      <c r="O25">
        <f t="shared" si="5"/>
        <v>35.443229357371798</v>
      </c>
      <c r="P25">
        <f t="shared" si="6"/>
        <v>3.21030444968462</v>
      </c>
      <c r="Q25">
        <f t="shared" si="7"/>
        <v>0.39785747181362202</v>
      </c>
      <c r="R25">
        <f t="shared" si="8"/>
        <v>923949.999996025</v>
      </c>
      <c r="S25" s="1">
        <f t="shared" si="0"/>
        <v>0.37958393410233243</v>
      </c>
      <c r="T25">
        <f t="shared" si="9"/>
        <v>-2.6068138288563515E-8</v>
      </c>
      <c r="U25">
        <f t="shared" si="10"/>
        <v>-5.6078902625113747E-8</v>
      </c>
    </row>
    <row r="26" spans="3:27">
      <c r="J26" s="1"/>
      <c r="M26">
        <f t="shared" si="3"/>
        <v>2.4891457557496867E-2</v>
      </c>
      <c r="N26">
        <f t="shared" si="4"/>
        <v>0.37958394622841501</v>
      </c>
      <c r="O26">
        <f t="shared" si="5"/>
        <v>35.443229357371798</v>
      </c>
      <c r="P26">
        <f t="shared" si="6"/>
        <v>3.21030444968462</v>
      </c>
      <c r="Q26">
        <f t="shared" si="7"/>
        <v>0.39785747181362202</v>
      </c>
      <c r="R26">
        <f t="shared" si="8"/>
        <v>923949.999996025</v>
      </c>
      <c r="S26" s="1">
        <f t="shared" ref="S26:S89" si="11">(1-LN(1+M26/R26)/LN(1+10^6/R26))*N26/((LN(EXP(1)+(M26/O26)^P26))^Q26)</f>
        <v>0.37958393228230941</v>
      </c>
      <c r="T26">
        <f t="shared" si="9"/>
        <v>-2.9984971632907241E-8</v>
      </c>
      <c r="U26">
        <f t="shared" si="10"/>
        <v>-6.4530028111793531E-8</v>
      </c>
      <c r="X26" s="1"/>
    </row>
    <row r="27" spans="3:27">
      <c r="J27" s="1"/>
      <c r="M27">
        <f t="shared" si="3"/>
        <v>2.8625176191121395E-2</v>
      </c>
      <c r="N27">
        <f t="shared" si="4"/>
        <v>0.37958394622841501</v>
      </c>
      <c r="O27">
        <f t="shared" si="5"/>
        <v>35.443229357371798</v>
      </c>
      <c r="P27">
        <f t="shared" si="6"/>
        <v>3.21030444968462</v>
      </c>
      <c r="Q27">
        <f t="shared" si="7"/>
        <v>0.39785747181362202</v>
      </c>
      <c r="R27">
        <f t="shared" si="8"/>
        <v>923949.999996025</v>
      </c>
      <c r="S27" s="1">
        <f t="shared" si="11"/>
        <v>0.37958393018865394</v>
      </c>
      <c r="T27">
        <f t="shared" si="9"/>
        <v>-3.4493080132942101E-8</v>
      </c>
      <c r="U27">
        <f t="shared" si="10"/>
        <v>-7.4271316306670262E-8</v>
      </c>
      <c r="X27" s="1"/>
    </row>
    <row r="28" spans="3:27">
      <c r="J28" s="1"/>
      <c r="M28">
        <f t="shared" si="3"/>
        <v>3.2918952619789603E-2</v>
      </c>
      <c r="N28">
        <f t="shared" si="4"/>
        <v>0.37958394622841501</v>
      </c>
      <c r="O28">
        <f t="shared" si="5"/>
        <v>35.443229357371798</v>
      </c>
      <c r="P28">
        <f t="shared" si="6"/>
        <v>3.21030444968462</v>
      </c>
      <c r="Q28">
        <f t="shared" si="7"/>
        <v>0.39785747181362202</v>
      </c>
      <c r="R28">
        <f t="shared" si="8"/>
        <v>923949.999996025</v>
      </c>
      <c r="S28" s="1">
        <f t="shared" si="11"/>
        <v>0.3795839277799653</v>
      </c>
      <c r="T28">
        <f t="shared" si="9"/>
        <v>-3.9683267533106451E-8</v>
      </c>
      <c r="U28">
        <f t="shared" si="10"/>
        <v>-8.5508600799097917E-8</v>
      </c>
      <c r="X28" s="1"/>
    </row>
    <row r="29" spans="3:27">
      <c r="J29" s="1"/>
      <c r="M29">
        <f t="shared" si="3"/>
        <v>3.7856795512758043E-2</v>
      </c>
      <c r="N29">
        <f t="shared" si="4"/>
        <v>0.37958394622841501</v>
      </c>
      <c r="O29">
        <f t="shared" si="5"/>
        <v>35.443229357371798</v>
      </c>
      <c r="P29">
        <f t="shared" si="6"/>
        <v>3.21030444968462</v>
      </c>
      <c r="Q29">
        <f t="shared" si="7"/>
        <v>0.39785747181362202</v>
      </c>
      <c r="R29">
        <f t="shared" si="8"/>
        <v>923949.999996025</v>
      </c>
      <c r="S29" s="1">
        <f t="shared" si="11"/>
        <v>0.37958392500843069</v>
      </c>
      <c r="T29">
        <f t="shared" si="9"/>
        <v>-4.5661173392260428E-8</v>
      </c>
      <c r="U29">
        <f t="shared" si="10"/>
        <v>-9.8486302384533909E-8</v>
      </c>
      <c r="X29" s="1"/>
    </row>
    <row r="30" spans="3:27">
      <c r="J30" s="1"/>
      <c r="M30">
        <f t="shared" si="3"/>
        <v>4.3535314839671747E-2</v>
      </c>
      <c r="N30">
        <f t="shared" si="4"/>
        <v>0.37958394622841501</v>
      </c>
      <c r="O30">
        <f t="shared" si="5"/>
        <v>35.443229357371798</v>
      </c>
      <c r="P30">
        <f t="shared" si="6"/>
        <v>3.21030444968462</v>
      </c>
      <c r="Q30">
        <f t="shared" si="7"/>
        <v>0.39785747181362202</v>
      </c>
      <c r="R30">
        <f t="shared" si="8"/>
        <v>923949.999996025</v>
      </c>
      <c r="S30" s="1">
        <f t="shared" si="11"/>
        <v>0.37958392181874911</v>
      </c>
      <c r="T30">
        <f t="shared" si="9"/>
        <v>-5.2550165802279247E-8</v>
      </c>
      <c r="U30">
        <f t="shared" si="10"/>
        <v>-1.1349649954405529E-7</v>
      </c>
    </row>
    <row r="31" spans="3:27">
      <c r="J31" s="1"/>
      <c r="M31">
        <f t="shared" si="3"/>
        <v>5.0065612065622503E-2</v>
      </c>
      <c r="N31">
        <f t="shared" si="4"/>
        <v>0.37958394622841501</v>
      </c>
      <c r="O31">
        <f t="shared" si="5"/>
        <v>35.443229357371798</v>
      </c>
      <c r="P31">
        <f t="shared" si="6"/>
        <v>3.21030444968462</v>
      </c>
      <c r="Q31">
        <f t="shared" si="7"/>
        <v>0.39785747181362202</v>
      </c>
      <c r="R31">
        <f t="shared" si="8"/>
        <v>923949.999996025</v>
      </c>
      <c r="S31" s="1">
        <f t="shared" si="11"/>
        <v>0.37958391814683101</v>
      </c>
      <c r="T31">
        <f t="shared" si="9"/>
        <v>-6.0495037080695997E-8</v>
      </c>
      <c r="U31">
        <f t="shared" si="10"/>
        <v>-1.3089215748256885E-7</v>
      </c>
    </row>
    <row r="32" spans="3:27">
      <c r="J32" s="1"/>
      <c r="M32">
        <f t="shared" si="3"/>
        <v>5.7575453875465872E-2</v>
      </c>
      <c r="N32">
        <f t="shared" si="4"/>
        <v>0.37958394622841501</v>
      </c>
      <c r="O32">
        <f t="shared" si="5"/>
        <v>35.443229357371798</v>
      </c>
      <c r="P32">
        <f t="shared" si="6"/>
        <v>3.21030444968462</v>
      </c>
      <c r="Q32">
        <f t="shared" si="7"/>
        <v>0.39785747181362202</v>
      </c>
      <c r="R32">
        <f t="shared" si="8"/>
        <v>923949.999996025</v>
      </c>
      <c r="S32" s="1">
        <f t="shared" si="11"/>
        <v>0.37958391391819751</v>
      </c>
      <c r="T32">
        <f t="shared" si="9"/>
        <v>-6.9666951480974363E-8</v>
      </c>
      <c r="U32">
        <f t="shared" si="10"/>
        <v>-1.5110775518280188E-7</v>
      </c>
    </row>
    <row r="33" spans="10:21">
      <c r="J33" s="1"/>
      <c r="M33">
        <f t="shared" si="3"/>
        <v>6.621177195678575E-2</v>
      </c>
      <c r="N33">
        <f t="shared" si="4"/>
        <v>0.37958394622841501</v>
      </c>
      <c r="O33">
        <f t="shared" si="5"/>
        <v>35.443229357371798</v>
      </c>
      <c r="P33">
        <f t="shared" si="6"/>
        <v>3.21030444968462</v>
      </c>
      <c r="Q33">
        <f t="shared" si="7"/>
        <v>0.39785747181362202</v>
      </c>
      <c r="R33">
        <f t="shared" si="8"/>
        <v>923949.999996025</v>
      </c>
      <c r="S33" s="1">
        <f t="shared" si="11"/>
        <v>0.37958390904598499</v>
      </c>
      <c r="T33">
        <f t="shared" si="9"/>
        <v>-8.0269948550686295E-8</v>
      </c>
      <c r="U33">
        <f t="shared" si="10"/>
        <v>-1.7468491478348029E-7</v>
      </c>
    </row>
    <row r="34" spans="10:21">
      <c r="J34" s="1"/>
      <c r="M34">
        <f t="shared" si="3"/>
        <v>7.6143537750303608E-2</v>
      </c>
      <c r="N34">
        <f t="shared" si="4"/>
        <v>0.37958394622841501</v>
      </c>
      <c r="O34">
        <f t="shared" si="5"/>
        <v>35.443229357371798</v>
      </c>
      <c r="P34">
        <f t="shared" si="6"/>
        <v>3.21030444968462</v>
      </c>
      <c r="Q34">
        <f t="shared" si="7"/>
        <v>0.39785747181362202</v>
      </c>
      <c r="R34">
        <f t="shared" si="8"/>
        <v>923949.999996025</v>
      </c>
      <c r="S34" s="1">
        <f t="shared" si="11"/>
        <v>0.37958390342839965</v>
      </c>
      <c r="T34">
        <f t="shared" si="9"/>
        <v>-9.2550003568784546E-8</v>
      </c>
      <c r="U34">
        <f t="shared" si="10"/>
        <v>-2.0231452958717293E-7</v>
      </c>
    </row>
    <row r="35" spans="10:21">
      <c r="J35" s="1"/>
      <c r="M35">
        <f t="shared" si="3"/>
        <v>8.756506841284914E-2</v>
      </c>
      <c r="N35">
        <f t="shared" si="4"/>
        <v>0.37958394622841501</v>
      </c>
      <c r="O35">
        <f t="shared" si="5"/>
        <v>35.443229357371798</v>
      </c>
      <c r="P35">
        <f t="shared" si="6"/>
        <v>3.21030444968462</v>
      </c>
      <c r="Q35">
        <f t="shared" si="7"/>
        <v>0.39785747181362202</v>
      </c>
      <c r="R35">
        <f t="shared" si="8"/>
        <v>923949.999996025</v>
      </c>
      <c r="S35" s="1">
        <f t="shared" si="11"/>
        <v>0.37958389694540146</v>
      </c>
      <c r="T35">
        <f t="shared" si="9"/>
        <v>-1.0680772422983702E-7</v>
      </c>
      <c r="U35">
        <f t="shared" si="10"/>
        <v>-2.3489667141351716E-7</v>
      </c>
    </row>
    <row r="36" spans="10:21">
      <c r="J36" s="1"/>
      <c r="M36">
        <f t="shared" si="3"/>
        <v>0.1006998286747765</v>
      </c>
      <c r="N36">
        <f t="shared" si="4"/>
        <v>0.37958394622841501</v>
      </c>
      <c r="O36">
        <f t="shared" si="5"/>
        <v>35.443229357371798</v>
      </c>
      <c r="P36">
        <f t="shared" si="6"/>
        <v>3.21030444968462</v>
      </c>
      <c r="Q36">
        <f t="shared" si="7"/>
        <v>0.39785747181362202</v>
      </c>
      <c r="R36">
        <f t="shared" si="8"/>
        <v>923949.999996025</v>
      </c>
      <c r="S36" s="1">
        <f t="shared" si="11"/>
        <v>0.37958388945428284</v>
      </c>
      <c r="T36">
        <f t="shared" si="9"/>
        <v>-1.2341655931528455E-7</v>
      </c>
      <c r="U36">
        <f t="shared" si="10"/>
        <v>-2.7363140086514272E-7</v>
      </c>
    </row>
    <row r="37" spans="10:21">
      <c r="J37" s="1"/>
      <c r="M37">
        <f t="shared" si="3"/>
        <v>0.11580480297599297</v>
      </c>
      <c r="N37">
        <f t="shared" si="4"/>
        <v>0.37958394622841501</v>
      </c>
      <c r="O37">
        <f t="shared" si="5"/>
        <v>35.443229357371798</v>
      </c>
      <c r="P37">
        <f t="shared" si="6"/>
        <v>3.21030444968462</v>
      </c>
      <c r="Q37">
        <f t="shared" si="7"/>
        <v>0.39785747181362202</v>
      </c>
      <c r="R37">
        <f t="shared" si="8"/>
        <v>923949.999996025</v>
      </c>
      <c r="S37" s="1">
        <f t="shared" si="11"/>
        <v>0.3795838807836272</v>
      </c>
      <c r="T37">
        <f t="shared" si="9"/>
        <v>-1.4284949163607811E-7</v>
      </c>
      <c r="U37">
        <f t="shared" si="10"/>
        <v>-3.2015854612918337E-7</v>
      </c>
    </row>
    <row r="38" spans="10:21">
      <c r="J38" s="1"/>
      <c r="M38">
        <f t="shared" si="3"/>
        <v>0.13317552342239189</v>
      </c>
      <c r="N38">
        <f t="shared" si="4"/>
        <v>0.37958394622841501</v>
      </c>
      <c r="O38">
        <f t="shared" si="5"/>
        <v>35.443229357371798</v>
      </c>
      <c r="P38">
        <f t="shared" si="6"/>
        <v>3.21030444968462</v>
      </c>
      <c r="Q38">
        <f t="shared" si="7"/>
        <v>0.39785747181362202</v>
      </c>
      <c r="R38">
        <f t="shared" si="8"/>
        <v>923949.999996025</v>
      </c>
      <c r="S38" s="1">
        <f t="shared" si="11"/>
        <v>0.37958387072486871</v>
      </c>
      <c r="T38">
        <f t="shared" si="9"/>
        <v>-1.6571855661096961E-7</v>
      </c>
      <c r="U38">
        <f t="shared" si="10"/>
        <v>-3.7676900597552747E-7</v>
      </c>
    </row>
    <row r="39" spans="10:21">
      <c r="J39" s="1"/>
      <c r="M39">
        <f t="shared" si="3"/>
        <v>0.15315185193575065</v>
      </c>
      <c r="N39">
        <f t="shared" si="4"/>
        <v>0.37958394622841501</v>
      </c>
      <c r="O39">
        <f t="shared" si="5"/>
        <v>35.443229357371798</v>
      </c>
      <c r="P39">
        <f t="shared" si="6"/>
        <v>3.21030444968462</v>
      </c>
      <c r="Q39">
        <f t="shared" si="7"/>
        <v>0.39785747181362202</v>
      </c>
      <c r="R39">
        <f t="shared" si="8"/>
        <v>923949.999996025</v>
      </c>
      <c r="S39" s="1">
        <f t="shared" si="11"/>
        <v>0.37958385902024311</v>
      </c>
      <c r="T39">
        <f t="shared" si="9"/>
        <v>-1.9283430075737376E-7</v>
      </c>
      <c r="U39">
        <f t="shared" si="10"/>
        <v>-4.4673326082829382E-7</v>
      </c>
    </row>
    <row r="40" spans="10:21">
      <c r="J40" s="1"/>
      <c r="M40">
        <f t="shared" si="3"/>
        <v>0.17612462972611323</v>
      </c>
      <c r="N40">
        <f t="shared" si="4"/>
        <v>0.37958394622841501</v>
      </c>
      <c r="O40">
        <f t="shared" si="5"/>
        <v>35.443229357371798</v>
      </c>
      <c r="P40">
        <f t="shared" si="6"/>
        <v>3.21030444968462</v>
      </c>
      <c r="Q40">
        <f t="shared" si="7"/>
        <v>0.39785747181362202</v>
      </c>
      <c r="R40">
        <f t="shared" si="8"/>
        <v>923949.999996025</v>
      </c>
      <c r="S40" s="1">
        <f t="shared" si="11"/>
        <v>0.37958384534526501</v>
      </c>
      <c r="T40">
        <f t="shared" si="9"/>
        <v>-2.2529595805517217E-7</v>
      </c>
      <c r="U40">
        <f t="shared" si="10"/>
        <v>-5.3480745128136833E-7</v>
      </c>
    </row>
    <row r="41" spans="10:21">
      <c r="J41" s="1"/>
      <c r="M41">
        <f t="shared" si="3"/>
        <v>0.20254332418503021</v>
      </c>
      <c r="N41">
        <f t="shared" si="4"/>
        <v>0.37958394622841501</v>
      </c>
      <c r="O41">
        <f t="shared" si="5"/>
        <v>35.443229357371798</v>
      </c>
      <c r="P41">
        <f t="shared" si="6"/>
        <v>3.21030444968462</v>
      </c>
      <c r="Q41">
        <f t="shared" si="7"/>
        <v>0.39785747181362202</v>
      </c>
      <c r="R41">
        <f t="shared" si="8"/>
        <v>923949.999996025</v>
      </c>
      <c r="S41" s="1">
        <f t="shared" si="11"/>
        <v>0.37958382928283335</v>
      </c>
      <c r="T41">
        <f t="shared" si="9"/>
        <v>-2.6462937674464807E-7</v>
      </c>
      <c r="U41">
        <f t="shared" si="10"/>
        <v>-6.4802006892384352E-7</v>
      </c>
    </row>
    <row r="42" spans="10:21">
      <c r="J42" s="1"/>
      <c r="M42">
        <f t="shared" si="3"/>
        <v>0.23292482281278473</v>
      </c>
      <c r="N42">
        <f t="shared" si="4"/>
        <v>0.37958394622841501</v>
      </c>
      <c r="O42">
        <f t="shared" si="5"/>
        <v>35.443229357371798</v>
      </c>
      <c r="P42">
        <f t="shared" si="6"/>
        <v>3.21030444968462</v>
      </c>
      <c r="Q42">
        <f t="shared" si="7"/>
        <v>0.39785747181362202</v>
      </c>
      <c r="R42">
        <f t="shared" si="8"/>
        <v>923949.999996025</v>
      </c>
      <c r="S42" s="1">
        <f t="shared" si="11"/>
        <v>0.37958381028445565</v>
      </c>
      <c r="T42">
        <f t="shared" si="9"/>
        <v>-3.1299923677152085E-7</v>
      </c>
      <c r="U42">
        <f t="shared" si="10"/>
        <v>-7.9689589852095342E-7</v>
      </c>
    </row>
    <row r="43" spans="10:21">
      <c r="J43" s="1"/>
      <c r="M43">
        <f t="shared" si="3"/>
        <v>0.26786354623470243</v>
      </c>
      <c r="N43">
        <f t="shared" si="4"/>
        <v>0.37958394622841501</v>
      </c>
      <c r="O43">
        <f t="shared" si="5"/>
        <v>35.443229357371798</v>
      </c>
      <c r="P43">
        <f t="shared" si="6"/>
        <v>3.21030444968462</v>
      </c>
      <c r="Q43">
        <f t="shared" si="7"/>
        <v>0.39785747181362202</v>
      </c>
      <c r="R43">
        <f t="shared" si="8"/>
        <v>923949.999996025</v>
      </c>
      <c r="S43" s="1">
        <f t="shared" si="11"/>
        <v>0.37958378761156847</v>
      </c>
      <c r="T43">
        <f t="shared" si="9"/>
        <v>-3.7353696683019954E-7</v>
      </c>
      <c r="U43">
        <f t="shared" si="10"/>
        <v>-9.973621747660193E-7</v>
      </c>
    </row>
    <row r="44" spans="10:21">
      <c r="J44" s="1"/>
      <c r="M44">
        <f t="shared" si="3"/>
        <v>0.30804307816990778</v>
      </c>
      <c r="N44">
        <f t="shared" si="4"/>
        <v>0.37958394622841501</v>
      </c>
      <c r="O44">
        <f t="shared" si="5"/>
        <v>35.443229357371798</v>
      </c>
      <c r="P44">
        <f t="shared" si="6"/>
        <v>3.21030444968462</v>
      </c>
      <c r="Q44">
        <f t="shared" si="7"/>
        <v>0.39785747181362202</v>
      </c>
      <c r="R44">
        <f t="shared" si="8"/>
        <v>923949.999996025</v>
      </c>
      <c r="S44" s="1">
        <f t="shared" si="11"/>
        <v>0.37958376024598672</v>
      </c>
      <c r="T44">
        <f t="shared" si="9"/>
        <v>-4.5084934794503975E-7</v>
      </c>
      <c r="U44">
        <f t="shared" si="10"/>
        <v>-1.2737254021631741E-6</v>
      </c>
    </row>
    <row r="45" spans="10:21">
      <c r="J45" s="1"/>
      <c r="M45">
        <f t="shared" si="3"/>
        <v>0.35424953989539393</v>
      </c>
      <c r="N45">
        <f t="shared" si="4"/>
        <v>0.37958394622841501</v>
      </c>
      <c r="O45">
        <f t="shared" si="5"/>
        <v>35.443229357371798</v>
      </c>
      <c r="P45">
        <f t="shared" si="6"/>
        <v>3.21030444968462</v>
      </c>
      <c r="Q45">
        <f t="shared" si="7"/>
        <v>0.39785747181362202</v>
      </c>
      <c r="R45">
        <f t="shared" si="8"/>
        <v>923949.999996025</v>
      </c>
      <c r="S45" s="1">
        <f t="shared" si="11"/>
        <v>0.37958372675235824</v>
      </c>
      <c r="T45">
        <f t="shared" si="9"/>
        <v>-5.5180922890652332E-7</v>
      </c>
      <c r="U45">
        <f t="shared" si="10"/>
        <v>-1.6633191621532917E-6</v>
      </c>
    </row>
    <row r="46" spans="10:21">
      <c r="J46" s="1"/>
      <c r="M46">
        <f t="shared" si="3"/>
        <v>0.40738697087970299</v>
      </c>
      <c r="N46">
        <f t="shared" si="4"/>
        <v>0.37958394622841501</v>
      </c>
      <c r="O46">
        <f t="shared" si="5"/>
        <v>35.443229357371798</v>
      </c>
      <c r="P46">
        <f t="shared" si="6"/>
        <v>3.21030444968462</v>
      </c>
      <c r="Q46">
        <f t="shared" si="7"/>
        <v>0.39785747181362202</v>
      </c>
      <c r="R46">
        <f t="shared" si="8"/>
        <v>923949.999996025</v>
      </c>
      <c r="S46" s="1">
        <f t="shared" si="11"/>
        <v>0.37958368506585338</v>
      </c>
      <c r="T46">
        <f t="shared" si="9"/>
        <v>-6.8678728297882986E-7</v>
      </c>
      <c r="U46">
        <f t="shared" si="10"/>
        <v>-2.2237702904412328E-6</v>
      </c>
    </row>
    <row r="47" spans="10:21">
      <c r="J47" s="1"/>
      <c r="M47">
        <f t="shared" si="3"/>
        <v>0.46849501651165842</v>
      </c>
      <c r="N47">
        <f t="shared" si="4"/>
        <v>0.37958394622841501</v>
      </c>
      <c r="O47">
        <f t="shared" si="5"/>
        <v>35.443229357371798</v>
      </c>
      <c r="P47">
        <f t="shared" si="6"/>
        <v>3.21030444968462</v>
      </c>
      <c r="Q47">
        <f t="shared" si="7"/>
        <v>0.39785747181362202</v>
      </c>
      <c r="R47">
        <f t="shared" si="8"/>
        <v>923949.999996025</v>
      </c>
      <c r="S47" s="1">
        <f t="shared" si="11"/>
        <v>0.3795836321632215</v>
      </c>
      <c r="T47">
        <f t="shared" si="9"/>
        <v>-8.7157354492496358E-7</v>
      </c>
      <c r="U47">
        <f t="shared" si="10"/>
        <v>-3.0443630427311965E-6</v>
      </c>
    </row>
    <row r="48" spans="10:21">
      <c r="J48" s="1"/>
      <c r="M48">
        <f t="shared" si="3"/>
        <v>0.53876926898840716</v>
      </c>
      <c r="N48">
        <f t="shared" si="4"/>
        <v>0.37958394622841501</v>
      </c>
      <c r="O48">
        <f t="shared" si="5"/>
        <v>35.443229357371798</v>
      </c>
      <c r="P48">
        <f t="shared" si="6"/>
        <v>3.21030444968462</v>
      </c>
      <c r="Q48">
        <f t="shared" si="7"/>
        <v>0.39785747181362202</v>
      </c>
      <c r="R48">
        <f t="shared" si="8"/>
        <v>923949.999996025</v>
      </c>
      <c r="S48" s="1">
        <f t="shared" si="11"/>
        <v>0.37958356355171113</v>
      </c>
      <c r="T48">
        <f t="shared" si="9"/>
        <v>-1.1303781149768634E-6</v>
      </c>
      <c r="U48">
        <f t="shared" si="10"/>
        <v>-4.263818424908761E-6</v>
      </c>
    </row>
    <row r="49" spans="10:22">
      <c r="J49" s="1"/>
      <c r="M49">
        <f t="shared" si="3"/>
        <v>0.61958465933666818</v>
      </c>
      <c r="N49">
        <f t="shared" si="4"/>
        <v>0.37958394622841501</v>
      </c>
      <c r="O49">
        <f t="shared" si="5"/>
        <v>35.443229357371798</v>
      </c>
      <c r="P49">
        <f t="shared" si="6"/>
        <v>3.21030444968462</v>
      </c>
      <c r="Q49">
        <f t="shared" si="7"/>
        <v>0.39785747181362202</v>
      </c>
      <c r="R49">
        <f t="shared" si="8"/>
        <v>923949.999996025</v>
      </c>
      <c r="S49" s="1">
        <f t="shared" si="11"/>
        <v>0.37958347247334262</v>
      </c>
      <c r="T49">
        <f t="shared" si="9"/>
        <v>-1.5005207431292469E-6</v>
      </c>
      <c r="U49">
        <f t="shared" si="10"/>
        <v>-6.0981185820783361E-6</v>
      </c>
    </row>
    <row r="50" spans="10:22">
      <c r="J50" s="1"/>
      <c r="M50">
        <f t="shared" si="3"/>
        <v>0.71252235823716836</v>
      </c>
      <c r="N50">
        <f t="shared" si="4"/>
        <v>0.37958394622841501</v>
      </c>
      <c r="O50">
        <f t="shared" si="5"/>
        <v>35.443229357371798</v>
      </c>
      <c r="P50">
        <f t="shared" si="6"/>
        <v>3.21030444968462</v>
      </c>
      <c r="Q50">
        <f t="shared" si="7"/>
        <v>0.39785747181362202</v>
      </c>
      <c r="R50">
        <f t="shared" si="8"/>
        <v>923949.999996025</v>
      </c>
      <c r="S50" s="1">
        <f t="shared" si="11"/>
        <v>0.37958334866406962</v>
      </c>
      <c r="T50">
        <f t="shared" si="9"/>
        <v>-2.0397640555117194E-6</v>
      </c>
      <c r="U50">
        <f t="shared" si="10"/>
        <v>-8.8840609359569436E-6</v>
      </c>
    </row>
    <row r="51" spans="10:22">
      <c r="J51" s="1"/>
      <c r="M51">
        <f t="shared" si="3"/>
        <v>0.81940071197274356</v>
      </c>
      <c r="N51">
        <f t="shared" si="4"/>
        <v>0.37958394622841501</v>
      </c>
      <c r="O51">
        <f t="shared" si="5"/>
        <v>35.443229357371798</v>
      </c>
      <c r="P51">
        <f t="shared" si="6"/>
        <v>3.21030444968462</v>
      </c>
      <c r="Q51">
        <f t="shared" si="7"/>
        <v>0.39785747181362202</v>
      </c>
      <c r="R51">
        <f t="shared" si="8"/>
        <v>923949.999996025</v>
      </c>
      <c r="S51" s="1">
        <f t="shared" si="11"/>
        <v>0.37958317641661904</v>
      </c>
      <c r="T51">
        <f t="shared" si="9"/>
        <v>-2.837785489188043E-6</v>
      </c>
      <c r="U51">
        <f t="shared" si="10"/>
        <v>-1.3147443616234684E-5</v>
      </c>
    </row>
    <row r="52" spans="10:22">
      <c r="J52" s="1"/>
      <c r="M52">
        <f t="shared" si="3"/>
        <v>0.94231081876865497</v>
      </c>
      <c r="N52">
        <f t="shared" si="4"/>
        <v>0.37958394622841501</v>
      </c>
      <c r="O52">
        <f t="shared" si="5"/>
        <v>35.443229357371798</v>
      </c>
      <c r="P52">
        <f t="shared" si="6"/>
        <v>3.21030444968462</v>
      </c>
      <c r="Q52">
        <f t="shared" si="7"/>
        <v>0.39785747181362202</v>
      </c>
      <c r="R52">
        <f t="shared" si="8"/>
        <v>923949.999996025</v>
      </c>
      <c r="S52" s="1">
        <f t="shared" si="11"/>
        <v>0.37958293155369632</v>
      </c>
      <c r="T52">
        <f t="shared" si="9"/>
        <v>-4.0341290775643022E-6</v>
      </c>
      <c r="U52">
        <f t="shared" si="10"/>
        <v>-1.9709821328182969E-5</v>
      </c>
    </row>
    <row r="53" spans="10:22">
      <c r="J53" s="1"/>
      <c r="M53">
        <f t="shared" si="3"/>
        <v>1.0836574415839531</v>
      </c>
      <c r="N53">
        <f t="shared" si="4"/>
        <v>0.37958394622841501</v>
      </c>
      <c r="O53">
        <f t="shared" si="5"/>
        <v>35.443229357371798</v>
      </c>
      <c r="P53">
        <f t="shared" si="6"/>
        <v>3.21030444968462</v>
      </c>
      <c r="Q53">
        <f t="shared" si="7"/>
        <v>0.39785747181362202</v>
      </c>
      <c r="R53">
        <f t="shared" si="8"/>
        <v>923949.999996025</v>
      </c>
      <c r="S53" s="1">
        <f t="shared" si="11"/>
        <v>0.37958257669571377</v>
      </c>
      <c r="T53">
        <f t="shared" si="9"/>
        <v>-5.8463032702112479E-6</v>
      </c>
      <c r="U53">
        <f t="shared" si="10"/>
        <v>-2.9855661784499032E-5</v>
      </c>
    </row>
    <row r="54" spans="10:22">
      <c r="J54" s="1"/>
      <c r="M54">
        <f t="shared" si="3"/>
        <v>1.2462060578215459</v>
      </c>
      <c r="N54">
        <f t="shared" si="4"/>
        <v>0.37958394622841501</v>
      </c>
      <c r="O54">
        <f t="shared" si="5"/>
        <v>35.443229357371798</v>
      </c>
      <c r="P54">
        <f t="shared" si="6"/>
        <v>3.21030444968462</v>
      </c>
      <c r="Q54">
        <f t="shared" si="7"/>
        <v>0.39785747181362202</v>
      </c>
      <c r="R54">
        <f t="shared" si="8"/>
        <v>923949.999996025</v>
      </c>
      <c r="S54" s="1">
        <f t="shared" si="11"/>
        <v>0.37958205385875671</v>
      </c>
      <c r="T54">
        <f t="shared" si="9"/>
        <v>-8.6137653994950052E-6</v>
      </c>
      <c r="U54">
        <f t="shared" si="10"/>
        <v>-4.5594079017657947E-5</v>
      </c>
    </row>
    <row r="55" spans="10:22">
      <c r="J55" s="1"/>
      <c r="M55">
        <f t="shared" si="3"/>
        <v>1.4331369664947777</v>
      </c>
      <c r="N55">
        <f t="shared" si="4"/>
        <v>0.37958394622841501</v>
      </c>
      <c r="O55">
        <f t="shared" si="5"/>
        <v>35.443229357371798</v>
      </c>
      <c r="P55">
        <f t="shared" si="6"/>
        <v>3.21030444968462</v>
      </c>
      <c r="Q55">
        <f t="shared" si="7"/>
        <v>0.39785747181362202</v>
      </c>
      <c r="R55">
        <f t="shared" si="8"/>
        <v>923949.999996025</v>
      </c>
      <c r="S55" s="1">
        <f t="shared" si="11"/>
        <v>0.3795812728729237</v>
      </c>
      <c r="T55">
        <f t="shared" si="9"/>
        <v>-1.2866781230674768E-5</v>
      </c>
      <c r="U55">
        <f t="shared" si="10"/>
        <v>-7.0068651642342971E-5</v>
      </c>
    </row>
    <row r="56" spans="10:22">
      <c r="J56" s="1"/>
      <c r="M56">
        <f t="shared" si="3"/>
        <v>1.6481075114689943</v>
      </c>
      <c r="N56">
        <f t="shared" si="4"/>
        <v>0.37958394622841501</v>
      </c>
      <c r="O56">
        <f t="shared" si="5"/>
        <v>35.443229357371798</v>
      </c>
      <c r="P56">
        <f t="shared" si="6"/>
        <v>3.21030444968462</v>
      </c>
      <c r="Q56">
        <f t="shared" si="7"/>
        <v>0.39785747181362202</v>
      </c>
      <c r="R56">
        <f t="shared" si="8"/>
        <v>923949.999996025</v>
      </c>
      <c r="S56" s="1">
        <f t="shared" si="11"/>
        <v>0.37958009325708797</v>
      </c>
      <c r="T56">
        <f t="shared" si="9"/>
        <v>-1.9434230754527517E-5</v>
      </c>
      <c r="U56">
        <f t="shared" si="10"/>
        <v>-1.0819906417744519E-4</v>
      </c>
    </row>
    <row r="57" spans="10:22">
      <c r="J57" s="1"/>
      <c r="M57">
        <f t="shared" si="3"/>
        <v>1.8953236381893432</v>
      </c>
      <c r="N57">
        <f t="shared" si="4"/>
        <v>0.37958394622841501</v>
      </c>
      <c r="O57">
        <f t="shared" si="5"/>
        <v>35.443229357371798</v>
      </c>
      <c r="P57">
        <f t="shared" si="6"/>
        <v>3.21030444968462</v>
      </c>
      <c r="Q57">
        <f t="shared" si="7"/>
        <v>0.39785747181362202</v>
      </c>
      <c r="R57">
        <f t="shared" si="8"/>
        <v>923949.999996025</v>
      </c>
      <c r="S57" s="1">
        <f t="shared" si="11"/>
        <v>0.37957829584934882</v>
      </c>
      <c r="T57">
        <f t="shared" si="9"/>
        <v>-2.9612383713729258E-5</v>
      </c>
      <c r="U57">
        <f t="shared" si="10"/>
        <v>-1.6768558650367396E-4</v>
      </c>
    </row>
    <row r="58" spans="10:22">
      <c r="J58" s="1"/>
      <c r="M58">
        <f t="shared" si="3"/>
        <v>2.1796221839177448</v>
      </c>
      <c r="N58">
        <f t="shared" si="4"/>
        <v>0.37958394622841501</v>
      </c>
      <c r="O58">
        <f t="shared" si="5"/>
        <v>35.443229357371798</v>
      </c>
      <c r="P58">
        <f t="shared" si="6"/>
        <v>3.21030444968462</v>
      </c>
      <c r="Q58">
        <f t="shared" si="7"/>
        <v>0.39785747181362202</v>
      </c>
      <c r="R58">
        <f t="shared" si="8"/>
        <v>923949.999996025</v>
      </c>
      <c r="S58" s="1">
        <f t="shared" si="11"/>
        <v>0.37957553840103153</v>
      </c>
      <c r="T58">
        <f t="shared" si="9"/>
        <v>-4.5429100956933814E-5</v>
      </c>
      <c r="U58">
        <f t="shared" si="10"/>
        <v>-2.6058121921735582E-4</v>
      </c>
    </row>
    <row r="59" spans="10:22">
      <c r="J59" s="1"/>
      <c r="M59">
        <f t="shared" si="3"/>
        <v>2.5065655115054062</v>
      </c>
      <c r="N59">
        <f t="shared" si="4"/>
        <v>0.37958394622841501</v>
      </c>
      <c r="O59">
        <f t="shared" si="5"/>
        <v>35.443229357371798</v>
      </c>
      <c r="P59">
        <f t="shared" si="6"/>
        <v>3.21030444968462</v>
      </c>
      <c r="Q59">
        <f t="shared" si="7"/>
        <v>0.39785747181362202</v>
      </c>
      <c r="R59">
        <f t="shared" si="8"/>
        <v>923949.999996025</v>
      </c>
      <c r="S59" s="1">
        <f t="shared" si="11"/>
        <v>0.3795712860719892</v>
      </c>
      <c r="T59">
        <f t="shared" si="9"/>
        <v>-7.0057336761212893E-5</v>
      </c>
      <c r="U59">
        <f t="shared" si="10"/>
        <v>-4.0575143466061841E-4</v>
      </c>
    </row>
    <row r="60" spans="10:22">
      <c r="J60" s="1"/>
      <c r="M60">
        <f t="shared" si="3"/>
        <v>2.882550338231217</v>
      </c>
      <c r="N60">
        <f t="shared" si="4"/>
        <v>0.37958394622841501</v>
      </c>
      <c r="O60">
        <f t="shared" si="5"/>
        <v>35.443229357371798</v>
      </c>
      <c r="P60">
        <f t="shared" si="6"/>
        <v>3.21030444968462</v>
      </c>
      <c r="Q60">
        <f t="shared" si="7"/>
        <v>0.39785747181362202</v>
      </c>
      <c r="R60">
        <f t="shared" si="8"/>
        <v>923949.999996025</v>
      </c>
      <c r="S60" s="1">
        <f t="shared" si="11"/>
        <v>0.37956470265675668</v>
      </c>
      <c r="T60">
        <f t="shared" si="9"/>
        <v>-1.0846210003792585E-4</v>
      </c>
      <c r="U60">
        <f t="shared" si="10"/>
        <v>-6.3272042387300129E-4</v>
      </c>
    </row>
    <row r="61" spans="10:22">
      <c r="J61" s="1"/>
      <c r="M61">
        <f t="shared" si="3"/>
        <v>3.3149328889658993</v>
      </c>
      <c r="N61">
        <f t="shared" si="4"/>
        <v>0.37958394622841501</v>
      </c>
      <c r="O61">
        <f t="shared" si="5"/>
        <v>35.443229357371798</v>
      </c>
      <c r="P61">
        <f t="shared" si="6"/>
        <v>3.21030444968462</v>
      </c>
      <c r="Q61">
        <f t="shared" si="7"/>
        <v>0.39785747181362202</v>
      </c>
      <c r="R61">
        <f t="shared" si="8"/>
        <v>923949.999996025</v>
      </c>
      <c r="S61" s="1">
        <f t="shared" si="11"/>
        <v>0.37955448040362333</v>
      </c>
      <c r="T61">
        <f t="shared" si="9"/>
        <v>-1.684121391107047E-4</v>
      </c>
      <c r="U61">
        <f t="shared" si="10"/>
        <v>-9.8767993595033567E-4</v>
      </c>
      <c r="V61">
        <f>_xlfn.FORECAST.LINEAR(0,M59:M61,U59:U61)</f>
        <v>1.9733270170451556</v>
      </c>
    </row>
    <row r="62" spans="10:22">
      <c r="J62" s="1"/>
      <c r="M62">
        <f t="shared" si="3"/>
        <v>3.8121728223107838</v>
      </c>
      <c r="N62">
        <f t="shared" si="4"/>
        <v>0.37958394622841501</v>
      </c>
      <c r="O62">
        <f t="shared" si="5"/>
        <v>35.443229357371798</v>
      </c>
      <c r="P62">
        <f t="shared" si="6"/>
        <v>3.21030444968462</v>
      </c>
      <c r="Q62">
        <f t="shared" si="7"/>
        <v>0.39785747181362202</v>
      </c>
      <c r="R62">
        <f t="shared" si="8"/>
        <v>923949.999996025</v>
      </c>
      <c r="S62" s="1">
        <f t="shared" si="11"/>
        <v>0.37953857389088125</v>
      </c>
      <c r="T62">
        <f t="shared" si="9"/>
        <v>-2.620606046181104E-4</v>
      </c>
      <c r="U62">
        <f t="shared" si="10"/>
        <v>-1.5428632215220737E-3</v>
      </c>
    </row>
    <row r="63" spans="10:22">
      <c r="J63" s="1"/>
      <c r="M63">
        <f t="shared" si="3"/>
        <v>4.3839987456574008</v>
      </c>
      <c r="N63">
        <f t="shared" si="4"/>
        <v>0.37958394622841501</v>
      </c>
      <c r="O63">
        <f t="shared" si="5"/>
        <v>35.443229357371798</v>
      </c>
      <c r="P63">
        <f t="shared" si="6"/>
        <v>3.21030444968462</v>
      </c>
      <c r="Q63">
        <f t="shared" si="7"/>
        <v>0.39785747181362202</v>
      </c>
      <c r="R63">
        <f t="shared" si="8"/>
        <v>923949.999996025</v>
      </c>
      <c r="S63" s="1">
        <f t="shared" si="11"/>
        <v>0.3795137842052298</v>
      </c>
      <c r="T63">
        <f t="shared" si="9"/>
        <v>-4.0841132908568976E-4</v>
      </c>
      <c r="U63">
        <f t="shared" si="10"/>
        <v>-2.4111356123211899E-3</v>
      </c>
    </row>
    <row r="64" spans="10:22">
      <c r="J64" s="1"/>
      <c r="M64">
        <f t="shared" si="3"/>
        <v>5.0415985575060107</v>
      </c>
      <c r="N64">
        <f t="shared" si="4"/>
        <v>0.37958394622841501</v>
      </c>
      <c r="O64">
        <f t="shared" si="5"/>
        <v>35.443229357371798</v>
      </c>
      <c r="P64">
        <f t="shared" si="6"/>
        <v>3.21030444968462</v>
      </c>
      <c r="Q64">
        <f t="shared" si="7"/>
        <v>0.39785747181362202</v>
      </c>
      <c r="R64">
        <f t="shared" si="8"/>
        <v>923949.999996025</v>
      </c>
      <c r="S64" s="1">
        <f t="shared" si="11"/>
        <v>0.37947511005089712</v>
      </c>
      <c r="T64">
        <f t="shared" si="9"/>
        <v>-6.3715865519048767E-4</v>
      </c>
      <c r="U64">
        <f t="shared" si="10"/>
        <v>-3.768623805594546E-3</v>
      </c>
    </row>
    <row r="65" spans="10:22">
      <c r="J65" s="1"/>
      <c r="M65">
        <f t="shared" si="3"/>
        <v>5.7978383411319117</v>
      </c>
      <c r="N65">
        <f t="shared" si="4"/>
        <v>0.37958394622841501</v>
      </c>
      <c r="O65">
        <f t="shared" si="5"/>
        <v>35.443229357371798</v>
      </c>
      <c r="P65">
        <f t="shared" si="6"/>
        <v>3.21030444968462</v>
      </c>
      <c r="Q65">
        <f t="shared" si="7"/>
        <v>0.39785747181362202</v>
      </c>
      <c r="R65">
        <f t="shared" si="8"/>
        <v>923949.999996025</v>
      </c>
      <c r="S65" s="1">
        <f t="shared" si="11"/>
        <v>0.37941473721653313</v>
      </c>
      <c r="T65">
        <f t="shared" si="9"/>
        <v>-9.9464550982834399E-4</v>
      </c>
      <c r="U65">
        <f t="shared" si="10"/>
        <v>-5.8896140711962716E-3</v>
      </c>
      <c r="V65">
        <f>_xlfn.FORECAST.LINEAR(0,M63:M65,U63:U65)</f>
        <v>3.4568956448413868</v>
      </c>
    </row>
    <row r="66" spans="10:22">
      <c r="J66" s="1"/>
      <c r="M66">
        <f t="shared" si="3"/>
        <v>6.6675140923016976</v>
      </c>
      <c r="N66">
        <f t="shared" si="4"/>
        <v>0.37958394622841501</v>
      </c>
      <c r="O66">
        <f t="shared" si="5"/>
        <v>35.443229357371798</v>
      </c>
      <c r="P66">
        <f t="shared" si="6"/>
        <v>3.21030444968462</v>
      </c>
      <c r="Q66">
        <f t="shared" si="7"/>
        <v>0.39785747181362202</v>
      </c>
      <c r="R66">
        <f t="shared" si="8"/>
        <v>923949.999996025</v>
      </c>
      <c r="S66" s="1">
        <f t="shared" si="11"/>
        <v>0.37932046991360213</v>
      </c>
      <c r="T66">
        <f t="shared" si="9"/>
        <v>-1.5530585994792453E-3</v>
      </c>
      <c r="U66">
        <f t="shared" si="10"/>
        <v>-9.1998839892443573E-3</v>
      </c>
    </row>
    <row r="67" spans="10:22">
      <c r="J67" s="1"/>
      <c r="M67">
        <f t="shared" si="3"/>
        <v>7.6676412061469517</v>
      </c>
      <c r="N67">
        <f t="shared" si="4"/>
        <v>0.37958394622841501</v>
      </c>
      <c r="O67">
        <f t="shared" si="5"/>
        <v>35.443229357371798</v>
      </c>
      <c r="P67">
        <f t="shared" si="6"/>
        <v>3.21030444968462</v>
      </c>
      <c r="Q67">
        <f t="shared" si="7"/>
        <v>0.39785747181362202</v>
      </c>
      <c r="R67">
        <f t="shared" si="8"/>
        <v>923949.999996025</v>
      </c>
      <c r="S67" s="1">
        <f t="shared" si="11"/>
        <v>0.37917330811455857</v>
      </c>
      <c r="T67">
        <f t="shared" si="9"/>
        <v>-2.424498107119288E-3</v>
      </c>
      <c r="U67">
        <f t="shared" si="10"/>
        <v>-1.4357010110462514E-2</v>
      </c>
    </row>
    <row r="68" spans="10:22">
      <c r="J68" s="1"/>
      <c r="M68">
        <f t="shared" si="3"/>
        <v>8.8177873870689929</v>
      </c>
      <c r="N68">
        <f t="shared" si="4"/>
        <v>0.37958394622841501</v>
      </c>
      <c r="O68">
        <f t="shared" si="5"/>
        <v>35.443229357371798</v>
      </c>
      <c r="P68">
        <f t="shared" si="6"/>
        <v>3.21030444968462</v>
      </c>
      <c r="Q68">
        <f t="shared" si="7"/>
        <v>0.39785747181362202</v>
      </c>
      <c r="R68">
        <f t="shared" si="8"/>
        <v>923949.999996025</v>
      </c>
      <c r="S68" s="1">
        <f t="shared" si="11"/>
        <v>0.37894373614931143</v>
      </c>
      <c r="T68">
        <f t="shared" si="9"/>
        <v>-3.7822097773118576E-3</v>
      </c>
      <c r="U68">
        <f t="shared" si="10"/>
        <v>-2.2368368664895739E-2</v>
      </c>
    </row>
    <row r="69" spans="10:22">
      <c r="J69" s="1"/>
      <c r="M69">
        <f t="shared" ref="M69:M132" si="12">M68*1.15</f>
        <v>10.140455495129341</v>
      </c>
      <c r="N69">
        <f t="shared" ref="N69:N132" si="13">N68</f>
        <v>0.37958394622841501</v>
      </c>
      <c r="O69">
        <f t="shared" ref="O69:O132" si="14">O68</f>
        <v>35.443229357371798</v>
      </c>
      <c r="P69">
        <f t="shared" ref="P69:P132" si="15">P68</f>
        <v>3.21030444968462</v>
      </c>
      <c r="Q69">
        <f t="shared" ref="Q69:Q132" si="16">Q68</f>
        <v>0.39785747181362202</v>
      </c>
      <c r="R69">
        <f t="shared" ref="R69:R132" si="17">R68</f>
        <v>923949.999996025</v>
      </c>
      <c r="S69" s="1">
        <f t="shared" si="11"/>
        <v>0.37858611023011396</v>
      </c>
      <c r="T69">
        <f t="shared" ref="T69:T132" si="18">(S69-S68)/(LOG10(M69)-LOG10(M68))</f>
        <v>-5.8919051668728552E-3</v>
      </c>
      <c r="U69">
        <f t="shared" si="10"/>
        <v>-3.47573386016767E-2</v>
      </c>
    </row>
    <row r="70" spans="10:22">
      <c r="J70" s="1"/>
      <c r="M70">
        <f t="shared" si="12"/>
        <v>11.661523819398742</v>
      </c>
      <c r="N70">
        <f t="shared" si="13"/>
        <v>0.37958394622841501</v>
      </c>
      <c r="O70">
        <f t="shared" si="14"/>
        <v>35.443229357371798</v>
      </c>
      <c r="P70">
        <f t="shared" si="15"/>
        <v>3.21030444968462</v>
      </c>
      <c r="Q70">
        <f t="shared" si="16"/>
        <v>0.39785747181362202</v>
      </c>
      <c r="R70">
        <f t="shared" si="17"/>
        <v>923949.999996025</v>
      </c>
      <c r="S70" s="1">
        <f t="shared" si="11"/>
        <v>0.3780303475762975</v>
      </c>
      <c r="T70">
        <f t="shared" si="18"/>
        <v>-9.156217924372859E-3</v>
      </c>
      <c r="U70">
        <f t="shared" ref="U70:U133" si="19">(T70-T69)/(LOG10(M70)-LOG10(M69))</f>
        <v>-5.3779718330716091E-2</v>
      </c>
    </row>
    <row r="71" spans="10:22">
      <c r="J71" s="1"/>
      <c r="M71">
        <f t="shared" si="12"/>
        <v>13.410752392308552</v>
      </c>
      <c r="N71">
        <f t="shared" si="13"/>
        <v>0.37958394622841501</v>
      </c>
      <c r="O71">
        <f t="shared" si="14"/>
        <v>35.443229357371798</v>
      </c>
      <c r="P71">
        <f t="shared" si="15"/>
        <v>3.21030444968462</v>
      </c>
      <c r="Q71">
        <f t="shared" si="16"/>
        <v>0.39785747181362202</v>
      </c>
      <c r="R71">
        <f t="shared" si="17"/>
        <v>923949.999996025</v>
      </c>
      <c r="S71" s="1">
        <f t="shared" si="11"/>
        <v>0.37717004102324642</v>
      </c>
      <c r="T71">
        <f t="shared" si="18"/>
        <v>-1.417359411865615E-2</v>
      </c>
      <c r="U71">
        <f t="shared" si="19"/>
        <v>-8.2661527412725047E-2</v>
      </c>
    </row>
    <row r="72" spans="10:22">
      <c r="J72" s="1"/>
      <c r="M72">
        <f t="shared" si="12"/>
        <v>15.422365251154835</v>
      </c>
      <c r="N72">
        <f t="shared" si="13"/>
        <v>0.37958394622841501</v>
      </c>
      <c r="O72">
        <f t="shared" si="14"/>
        <v>35.443229357371798</v>
      </c>
      <c r="P72">
        <f t="shared" si="15"/>
        <v>3.21030444968462</v>
      </c>
      <c r="Q72">
        <f t="shared" si="16"/>
        <v>0.39785747181362202</v>
      </c>
      <c r="R72">
        <f t="shared" si="17"/>
        <v>923949.999996025</v>
      </c>
      <c r="S72" s="1">
        <f t="shared" si="11"/>
        <v>0.37584645422393853</v>
      </c>
      <c r="T72">
        <f t="shared" si="18"/>
        <v>-2.1806159685368948E-2</v>
      </c>
      <c r="U72">
        <f t="shared" si="19"/>
        <v>-0.12574690503397212</v>
      </c>
    </row>
    <row r="73" spans="10:22">
      <c r="J73" s="1"/>
      <c r="M73">
        <f t="shared" si="12"/>
        <v>17.73572003882806</v>
      </c>
      <c r="N73">
        <f t="shared" si="13"/>
        <v>0.37958394622841501</v>
      </c>
      <c r="O73">
        <f t="shared" si="14"/>
        <v>35.443229357371798</v>
      </c>
      <c r="P73">
        <f t="shared" si="15"/>
        <v>3.21030444968462</v>
      </c>
      <c r="Q73">
        <f t="shared" si="16"/>
        <v>0.39785747181362202</v>
      </c>
      <c r="R73">
        <f t="shared" si="17"/>
        <v>923949.999996025</v>
      </c>
      <c r="S73" s="1">
        <f t="shared" si="11"/>
        <v>0.3738292696984663</v>
      </c>
      <c r="T73">
        <f t="shared" si="18"/>
        <v>-3.323321742125545E-2</v>
      </c>
      <c r="U73">
        <f t="shared" si="19"/>
        <v>-0.1882613560765112</v>
      </c>
      <c r="V73">
        <f>_xlfn.FORECAST.LINEAR(0,M71:M73,U71:U73)</f>
        <v>10.145095146531357</v>
      </c>
    </row>
    <row r="74" spans="10:22">
      <c r="J74" s="1"/>
      <c r="M74">
        <f t="shared" si="12"/>
        <v>20.396078044652267</v>
      </c>
      <c r="N74">
        <f t="shared" si="13"/>
        <v>0.37958394622841501</v>
      </c>
      <c r="O74">
        <f t="shared" si="14"/>
        <v>35.443229357371798</v>
      </c>
      <c r="P74">
        <f t="shared" si="15"/>
        <v>3.21030444968462</v>
      </c>
      <c r="Q74">
        <f t="shared" si="16"/>
        <v>0.39785747181362202</v>
      </c>
      <c r="R74">
        <f t="shared" si="17"/>
        <v>923949.999996025</v>
      </c>
      <c r="S74" s="1">
        <f t="shared" si="11"/>
        <v>0.37079868351962048</v>
      </c>
      <c r="T74">
        <f t="shared" si="18"/>
        <v>-4.9929061086693087E-2</v>
      </c>
      <c r="U74">
        <f t="shared" si="19"/>
        <v>-0.2750648716358185</v>
      </c>
    </row>
    <row r="75" spans="10:22">
      <c r="J75" s="1"/>
      <c r="M75">
        <f t="shared" si="12"/>
        <v>23.455489751350104</v>
      </c>
      <c r="N75">
        <f t="shared" si="13"/>
        <v>0.37958394622841501</v>
      </c>
      <c r="O75">
        <f t="shared" si="14"/>
        <v>35.443229357371798</v>
      </c>
      <c r="P75">
        <f t="shared" si="15"/>
        <v>3.21030444968462</v>
      </c>
      <c r="Q75">
        <f t="shared" si="16"/>
        <v>0.39785747181362202</v>
      </c>
      <c r="R75">
        <f t="shared" si="17"/>
        <v>923949.999996025</v>
      </c>
      <c r="S75" s="1">
        <f t="shared" si="11"/>
        <v>0.36634090613851927</v>
      </c>
      <c r="T75">
        <f t="shared" si="18"/>
        <v>-7.3442108568133921E-2</v>
      </c>
      <c r="U75">
        <f t="shared" si="19"/>
        <v>-0.38737865045048153</v>
      </c>
    </row>
    <row r="76" spans="10:22">
      <c r="J76" s="1"/>
      <c r="M76">
        <f t="shared" si="12"/>
        <v>26.973813214052619</v>
      </c>
      <c r="N76">
        <f t="shared" si="13"/>
        <v>0.37958394622841501</v>
      </c>
      <c r="O76">
        <f t="shared" si="14"/>
        <v>35.443229357371798</v>
      </c>
      <c r="P76">
        <f t="shared" si="15"/>
        <v>3.21030444968462</v>
      </c>
      <c r="Q76">
        <f t="shared" si="16"/>
        <v>0.39785747181362202</v>
      </c>
      <c r="R76">
        <f t="shared" si="17"/>
        <v>923949.999996025</v>
      </c>
      <c r="S76" s="1">
        <f t="shared" si="11"/>
        <v>0.35997984630821511</v>
      </c>
      <c r="T76">
        <f t="shared" si="18"/>
        <v>-0.10479878350277533</v>
      </c>
      <c r="U76">
        <f t="shared" si="19"/>
        <v>-0.5166028107748919</v>
      </c>
    </row>
    <row r="77" spans="10:22">
      <c r="J77" s="1"/>
      <c r="M77">
        <f t="shared" si="12"/>
        <v>31.019885196160509</v>
      </c>
      <c r="N77">
        <f t="shared" si="13"/>
        <v>0.37958394622841501</v>
      </c>
      <c r="O77">
        <f t="shared" si="14"/>
        <v>35.443229357371798</v>
      </c>
      <c r="P77">
        <f t="shared" si="15"/>
        <v>3.21030444968462</v>
      </c>
      <c r="Q77">
        <f t="shared" si="16"/>
        <v>0.39785747181362202</v>
      </c>
      <c r="R77">
        <f t="shared" si="17"/>
        <v>923949.999996025</v>
      </c>
      <c r="S77" s="1">
        <f t="shared" si="11"/>
        <v>0.35127369998573327</v>
      </c>
      <c r="T77">
        <f t="shared" si="18"/>
        <v>-0.14343420246522526</v>
      </c>
      <c r="U77">
        <f t="shared" si="19"/>
        <v>-0.63652048800037875</v>
      </c>
    </row>
    <row r="78" spans="10:22">
      <c r="J78" s="1"/>
      <c r="M78">
        <f t="shared" si="12"/>
        <v>35.67286797558458</v>
      </c>
      <c r="N78">
        <f t="shared" si="13"/>
        <v>0.37958394622841501</v>
      </c>
      <c r="O78">
        <f t="shared" si="14"/>
        <v>35.443229357371798</v>
      </c>
      <c r="P78">
        <f t="shared" si="15"/>
        <v>3.21030444968462</v>
      </c>
      <c r="Q78">
        <f t="shared" si="16"/>
        <v>0.39785747181362202</v>
      </c>
      <c r="R78">
        <f t="shared" si="17"/>
        <v>923949.999996025</v>
      </c>
      <c r="S78" s="1">
        <f t="shared" si="11"/>
        <v>0.3399855139637164</v>
      </c>
      <c r="T78">
        <f t="shared" si="18"/>
        <v>-0.18597343754332052</v>
      </c>
      <c r="U78">
        <f t="shared" si="19"/>
        <v>-0.70083605660879122</v>
      </c>
    </row>
    <row r="79" spans="10:22">
      <c r="J79" s="1"/>
      <c r="M79">
        <f t="shared" si="12"/>
        <v>41.023798171922266</v>
      </c>
      <c r="N79">
        <f t="shared" si="13"/>
        <v>0.37958394622841501</v>
      </c>
      <c r="O79">
        <f t="shared" si="14"/>
        <v>35.443229357371798</v>
      </c>
      <c r="P79">
        <f t="shared" si="15"/>
        <v>3.21030444968462</v>
      </c>
      <c r="Q79">
        <f t="shared" si="16"/>
        <v>0.39785747181362202</v>
      </c>
      <c r="R79">
        <f t="shared" si="17"/>
        <v>923949.999996025</v>
      </c>
      <c r="S79" s="1">
        <f t="shared" si="11"/>
        <v>0.32627260289095045</v>
      </c>
      <c r="T79">
        <f t="shared" si="18"/>
        <v>-0.22592090579957547</v>
      </c>
      <c r="U79">
        <f t="shared" si="19"/>
        <v>-0.65813656669710541</v>
      </c>
    </row>
    <row r="80" spans="10:22">
      <c r="J80" s="1"/>
      <c r="M80">
        <f t="shared" si="12"/>
        <v>47.177367897710603</v>
      </c>
      <c r="N80">
        <f t="shared" si="13"/>
        <v>0.37958394622841501</v>
      </c>
      <c r="O80">
        <f t="shared" si="14"/>
        <v>35.443229357371798</v>
      </c>
      <c r="P80">
        <f t="shared" si="15"/>
        <v>3.21030444968462</v>
      </c>
      <c r="Q80">
        <f t="shared" si="16"/>
        <v>0.39785747181362202</v>
      </c>
      <c r="R80">
        <f t="shared" si="17"/>
        <v>923949.999996025</v>
      </c>
      <c r="S80" s="1">
        <f t="shared" si="11"/>
        <v>0.31076560644022189</v>
      </c>
      <c r="T80">
        <f t="shared" si="18"/>
        <v>-0.25547855344421455</v>
      </c>
      <c r="U80">
        <f t="shared" si="19"/>
        <v>-0.48696374487861616</v>
      </c>
    </row>
    <row r="81" spans="10:22">
      <c r="J81" s="1"/>
      <c r="M81">
        <f t="shared" si="12"/>
        <v>54.253973082367189</v>
      </c>
      <c r="N81">
        <f t="shared" si="13"/>
        <v>0.37958394622841501</v>
      </c>
      <c r="O81">
        <f t="shared" si="14"/>
        <v>35.443229357371798</v>
      </c>
      <c r="P81">
        <f t="shared" si="15"/>
        <v>3.21030444968462</v>
      </c>
      <c r="Q81">
        <f t="shared" si="16"/>
        <v>0.39785747181362202</v>
      </c>
      <c r="R81">
        <f t="shared" si="17"/>
        <v>923949.999996025</v>
      </c>
      <c r="S81" s="1">
        <f t="shared" si="11"/>
        <v>0.2944310309038336</v>
      </c>
      <c r="T81">
        <f t="shared" si="18"/>
        <v>-0.26911296087680919</v>
      </c>
      <c r="U81">
        <f t="shared" si="19"/>
        <v>-0.22462755434400525</v>
      </c>
      <c r="V81">
        <f>_xlfn.FORECAST.LINEAR(0,M79:M81,U79:U81)</f>
        <v>61.283934103618265</v>
      </c>
    </row>
    <row r="82" spans="10:22">
      <c r="J82" s="1"/>
      <c r="M82">
        <f t="shared" si="12"/>
        <v>62.392069044722263</v>
      </c>
      <c r="N82">
        <f t="shared" si="13"/>
        <v>0.37958394622841501</v>
      </c>
      <c r="O82">
        <f t="shared" si="14"/>
        <v>35.443229357371798</v>
      </c>
      <c r="P82">
        <f t="shared" si="15"/>
        <v>3.21030444968462</v>
      </c>
      <c r="Q82">
        <f t="shared" si="16"/>
        <v>0.39785747181362202</v>
      </c>
      <c r="R82">
        <f t="shared" si="17"/>
        <v>923949.999996025</v>
      </c>
      <c r="S82" s="1">
        <f t="shared" si="11"/>
        <v>0.27827173536160382</v>
      </c>
      <c r="T82">
        <f t="shared" si="18"/>
        <v>-0.26622521407828348</v>
      </c>
      <c r="U82">
        <f t="shared" si="19"/>
        <v>4.757577504738815E-2</v>
      </c>
      <c r="V82">
        <f>_xlfn.FORECAST.LINEAR(0,M80:M82,U80:U82)</f>
        <v>60.909792558744869</v>
      </c>
    </row>
    <row r="83" spans="10:22">
      <c r="J83" s="1"/>
      <c r="M83">
        <f t="shared" si="12"/>
        <v>71.750879401430595</v>
      </c>
      <c r="N83">
        <f t="shared" si="13"/>
        <v>0.37958394622841501</v>
      </c>
      <c r="O83">
        <f t="shared" si="14"/>
        <v>35.443229357371798</v>
      </c>
      <c r="P83">
        <f t="shared" si="15"/>
        <v>3.21030444968462</v>
      </c>
      <c r="Q83">
        <f t="shared" si="16"/>
        <v>0.39785747181362202</v>
      </c>
      <c r="R83">
        <f t="shared" si="17"/>
        <v>923949.999996025</v>
      </c>
      <c r="S83" s="1">
        <f t="shared" si="11"/>
        <v>0.26305551866150617</v>
      </c>
      <c r="T83">
        <f t="shared" si="18"/>
        <v>-0.2506879422966532</v>
      </c>
      <c r="U83">
        <f t="shared" si="19"/>
        <v>0.25597734105717312</v>
      </c>
      <c r="V83">
        <f>_xlfn.FORECAST.LINEAR(0,M81:M83,U81:U83)</f>
        <v>61.849718914056169</v>
      </c>
    </row>
    <row r="84" spans="10:22">
      <c r="J84" s="1"/>
      <c r="M84">
        <f t="shared" si="12"/>
        <v>82.513511311645175</v>
      </c>
      <c r="N84">
        <f t="shared" si="13"/>
        <v>0.37958394622841501</v>
      </c>
      <c r="O84">
        <f t="shared" si="14"/>
        <v>35.443229357371798</v>
      </c>
      <c r="P84">
        <f t="shared" si="15"/>
        <v>3.21030444968462</v>
      </c>
      <c r="Q84">
        <f t="shared" si="16"/>
        <v>0.39785747181362202</v>
      </c>
      <c r="R84">
        <f t="shared" si="17"/>
        <v>923949.999996025</v>
      </c>
      <c r="S84" s="1">
        <f t="shared" si="11"/>
        <v>0.24920968417363662</v>
      </c>
      <c r="T84">
        <f t="shared" si="18"/>
        <v>-0.22811082580874245</v>
      </c>
      <c r="U84">
        <f t="shared" si="19"/>
        <v>0.37195913983729384</v>
      </c>
    </row>
    <row r="85" spans="10:22">
      <c r="J85" s="1"/>
      <c r="M85">
        <f t="shared" si="12"/>
        <v>94.890538008391943</v>
      </c>
      <c r="N85">
        <f t="shared" si="13"/>
        <v>0.37958394622841501</v>
      </c>
      <c r="O85">
        <f t="shared" si="14"/>
        <v>35.443229357371798</v>
      </c>
      <c r="P85">
        <f t="shared" si="15"/>
        <v>3.21030444968462</v>
      </c>
      <c r="Q85">
        <f t="shared" si="16"/>
        <v>0.39785747181362202</v>
      </c>
      <c r="R85">
        <f t="shared" si="17"/>
        <v>923949.999996025</v>
      </c>
      <c r="S85" s="1">
        <f t="shared" si="11"/>
        <v>0.23686740462415873</v>
      </c>
      <c r="T85">
        <f t="shared" si="18"/>
        <v>-0.20333968189930027</v>
      </c>
      <c r="U85">
        <f t="shared" si="19"/>
        <v>0.40810585294519913</v>
      </c>
    </row>
    <row r="86" spans="10:22">
      <c r="J86" s="1"/>
      <c r="M86">
        <f t="shared" si="12"/>
        <v>109.12411870965073</v>
      </c>
      <c r="N86">
        <f t="shared" si="13"/>
        <v>0.37958394622841501</v>
      </c>
      <c r="O86">
        <f t="shared" si="14"/>
        <v>35.443229357371798</v>
      </c>
      <c r="P86">
        <f t="shared" si="15"/>
        <v>3.21030444968462</v>
      </c>
      <c r="Q86">
        <f t="shared" si="16"/>
        <v>0.39785747181362202</v>
      </c>
      <c r="R86">
        <f t="shared" si="17"/>
        <v>923949.999996025</v>
      </c>
      <c r="S86" s="1">
        <f t="shared" si="11"/>
        <v>0.22597439467142569</v>
      </c>
      <c r="T86">
        <f t="shared" si="18"/>
        <v>-0.17946289174825403</v>
      </c>
      <c r="U86">
        <f t="shared" si="19"/>
        <v>0.3933713293907245</v>
      </c>
    </row>
    <row r="87" spans="10:22">
      <c r="J87" s="1"/>
      <c r="M87">
        <f t="shared" si="12"/>
        <v>125.49273651609833</v>
      </c>
      <c r="N87">
        <f t="shared" si="13"/>
        <v>0.37958394622841501</v>
      </c>
      <c r="O87">
        <f t="shared" si="14"/>
        <v>35.443229357371798</v>
      </c>
      <c r="P87">
        <f t="shared" si="15"/>
        <v>3.21030444968462</v>
      </c>
      <c r="Q87">
        <f t="shared" si="16"/>
        <v>0.39785747181362202</v>
      </c>
      <c r="R87">
        <f t="shared" si="17"/>
        <v>923949.999996025</v>
      </c>
      <c r="S87" s="1">
        <f t="shared" si="11"/>
        <v>0.21638558176530259</v>
      </c>
      <c r="T87">
        <f t="shared" si="18"/>
        <v>-0.15797617922253662</v>
      </c>
      <c r="U87">
        <f t="shared" si="19"/>
        <v>0.35399467922648825</v>
      </c>
    </row>
    <row r="88" spans="10:22">
      <c r="J88" s="1"/>
      <c r="M88">
        <f t="shared" si="12"/>
        <v>144.31664699351307</v>
      </c>
      <c r="N88">
        <f t="shared" si="13"/>
        <v>0.37958394622841501</v>
      </c>
      <c r="O88">
        <f t="shared" si="14"/>
        <v>35.443229357371798</v>
      </c>
      <c r="P88">
        <f t="shared" si="15"/>
        <v>3.21030444968462</v>
      </c>
      <c r="Q88">
        <f t="shared" si="16"/>
        <v>0.39785747181362202</v>
      </c>
      <c r="R88">
        <f t="shared" si="17"/>
        <v>923949.999996025</v>
      </c>
      <c r="S88" s="1">
        <f t="shared" si="11"/>
        <v>0.20792809709447815</v>
      </c>
      <c r="T88">
        <f t="shared" si="18"/>
        <v>-0.13933748913557911</v>
      </c>
      <c r="U88">
        <f t="shared" si="19"/>
        <v>0.30707336502209764</v>
      </c>
    </row>
    <row r="89" spans="10:22">
      <c r="J89" s="1"/>
      <c r="M89">
        <f t="shared" si="12"/>
        <v>165.96414404254003</v>
      </c>
      <c r="N89">
        <f t="shared" si="13"/>
        <v>0.37958394622841501</v>
      </c>
      <c r="O89">
        <f t="shared" si="14"/>
        <v>35.443229357371798</v>
      </c>
      <c r="P89">
        <f t="shared" si="15"/>
        <v>3.21030444968462</v>
      </c>
      <c r="Q89">
        <f t="shared" si="16"/>
        <v>0.39785747181362202</v>
      </c>
      <c r="R89">
        <f t="shared" si="17"/>
        <v>923949.999996025</v>
      </c>
      <c r="S89" s="1">
        <f t="shared" si="11"/>
        <v>0.20043425019350342</v>
      </c>
      <c r="T89">
        <f t="shared" si="18"/>
        <v>-0.12346150797651598</v>
      </c>
      <c r="U89">
        <f t="shared" si="19"/>
        <v>0.26155759523853372</v>
      </c>
    </row>
    <row r="90" spans="10:22">
      <c r="J90" s="1"/>
      <c r="M90">
        <f t="shared" si="12"/>
        <v>190.85876564892101</v>
      </c>
      <c r="N90">
        <f t="shared" si="13"/>
        <v>0.37958394622841501</v>
      </c>
      <c r="O90">
        <f t="shared" si="14"/>
        <v>35.443229357371798</v>
      </c>
      <c r="P90">
        <f t="shared" si="15"/>
        <v>3.21030444968462</v>
      </c>
      <c r="Q90">
        <f t="shared" si="16"/>
        <v>0.39785747181362202</v>
      </c>
      <c r="R90">
        <f t="shared" si="17"/>
        <v>923949.999996025</v>
      </c>
      <c r="S90" s="1">
        <f t="shared" ref="S90:S152" si="20">(1-LN(1+M90/R90)/LN(1+10^6/R90))*N90/((LN(EXP(1)+(M90/O90)^P90))^Q90)</f>
        <v>0.19375528080870189</v>
      </c>
      <c r="T90">
        <f t="shared" si="18"/>
        <v>-0.11003635954576596</v>
      </c>
      <c r="U90">
        <f t="shared" si="19"/>
        <v>0.22118000166955126</v>
      </c>
    </row>
    <row r="91" spans="10:22">
      <c r="J91" s="1"/>
      <c r="M91">
        <f t="shared" si="12"/>
        <v>219.48758049625914</v>
      </c>
      <c r="N91">
        <f t="shared" si="13"/>
        <v>0.37958394622841501</v>
      </c>
      <c r="O91">
        <f t="shared" si="14"/>
        <v>35.443229357371798</v>
      </c>
      <c r="P91">
        <f t="shared" si="15"/>
        <v>3.21030444968462</v>
      </c>
      <c r="Q91">
        <f t="shared" si="16"/>
        <v>0.39785747181362202</v>
      </c>
      <c r="R91">
        <f t="shared" si="17"/>
        <v>923949.999996025</v>
      </c>
      <c r="S91" s="1">
        <f t="shared" si="20"/>
        <v>0.18776489285421025</v>
      </c>
      <c r="T91">
        <f t="shared" si="18"/>
        <v>-9.8691945538639345E-2</v>
      </c>
      <c r="U91">
        <f t="shared" si="19"/>
        <v>0.18689979645135188</v>
      </c>
      <c r="V91">
        <f>_xlfn.FORECAST.LINEAR(0,M89:M91,U89:U91)</f>
        <v>351.47000715796065</v>
      </c>
    </row>
    <row r="92" spans="10:22">
      <c r="J92" s="1"/>
      <c r="M92">
        <f t="shared" si="12"/>
        <v>252.41071757069798</v>
      </c>
      <c r="N92">
        <f t="shared" si="13"/>
        <v>0.37958394622841501</v>
      </c>
      <c r="O92">
        <f t="shared" si="14"/>
        <v>35.443229357371798</v>
      </c>
      <c r="P92">
        <f t="shared" si="15"/>
        <v>3.21030444968462</v>
      </c>
      <c r="Q92">
        <f t="shared" si="16"/>
        <v>0.39785747181362202</v>
      </c>
      <c r="R92">
        <f t="shared" si="17"/>
        <v>923949.999996025</v>
      </c>
      <c r="S92" s="1">
        <f t="shared" si="20"/>
        <v>0.18235814079176021</v>
      </c>
      <c r="T92">
        <f t="shared" si="18"/>
        <v>-8.9076514600050422E-2</v>
      </c>
      <c r="U92">
        <f t="shared" si="19"/>
        <v>0.15841471265817053</v>
      </c>
    </row>
    <row r="93" spans="10:22">
      <c r="J93" s="1"/>
      <c r="M93">
        <f t="shared" si="12"/>
        <v>290.27232520630264</v>
      </c>
      <c r="N93">
        <f t="shared" si="13"/>
        <v>0.37958394622841501</v>
      </c>
      <c r="O93">
        <f t="shared" si="14"/>
        <v>35.443229357371798</v>
      </c>
      <c r="P93">
        <f t="shared" si="15"/>
        <v>3.21030444968462</v>
      </c>
      <c r="Q93">
        <f t="shared" si="16"/>
        <v>0.39785747181362202</v>
      </c>
      <c r="R93">
        <f t="shared" si="17"/>
        <v>923949.999996025</v>
      </c>
      <c r="S93" s="1">
        <f t="shared" si="20"/>
        <v>0.17744861462655298</v>
      </c>
      <c r="T93">
        <f t="shared" si="18"/>
        <v>-8.0884692710737116E-2</v>
      </c>
      <c r="U93">
        <f t="shared" si="19"/>
        <v>0.13496068132885247</v>
      </c>
      <c r="V93">
        <f>_xlfn.FORECAST.LINEAR(0,M91:M93,U91:U93)</f>
        <v>471.06621754974958</v>
      </c>
    </row>
    <row r="94" spans="10:22">
      <c r="J94" s="1"/>
      <c r="M94">
        <f t="shared" si="12"/>
        <v>333.81317398724804</v>
      </c>
      <c r="N94">
        <f t="shared" si="13"/>
        <v>0.37958394622841501</v>
      </c>
      <c r="O94">
        <f t="shared" si="14"/>
        <v>35.443229357371798</v>
      </c>
      <c r="P94">
        <f t="shared" si="15"/>
        <v>3.21030444968462</v>
      </c>
      <c r="Q94">
        <f t="shared" si="16"/>
        <v>0.39785747181362202</v>
      </c>
      <c r="R94">
        <f t="shared" si="17"/>
        <v>923949.999996025</v>
      </c>
      <c r="S94" s="1">
        <f t="shared" si="20"/>
        <v>0.17296530977320737</v>
      </c>
      <c r="T94">
        <f t="shared" si="18"/>
        <v>-7.3862674968778061E-2</v>
      </c>
      <c r="U94">
        <f t="shared" si="19"/>
        <v>0.11568809863827736</v>
      </c>
    </row>
    <row r="95" spans="10:22">
      <c r="J95" s="1"/>
      <c r="M95">
        <f t="shared" si="12"/>
        <v>383.88515008533523</v>
      </c>
      <c r="N95">
        <f t="shared" si="13"/>
        <v>0.37958394622841501</v>
      </c>
      <c r="O95">
        <f t="shared" si="14"/>
        <v>35.443229357371798</v>
      </c>
      <c r="P95">
        <f t="shared" si="15"/>
        <v>3.21030444968462</v>
      </c>
      <c r="Q95">
        <f t="shared" si="16"/>
        <v>0.39785747181362202</v>
      </c>
      <c r="R95">
        <f t="shared" si="17"/>
        <v>923949.999996025</v>
      </c>
      <c r="S95" s="1">
        <f t="shared" si="20"/>
        <v>0.16884975273011046</v>
      </c>
      <c r="T95">
        <f t="shared" si="18"/>
        <v>-6.7804011133190373E-2</v>
      </c>
      <c r="U95">
        <f t="shared" si="19"/>
        <v>9.9816794144425749E-2</v>
      </c>
    </row>
    <row r="96" spans="10:22">
      <c r="J96" s="1"/>
      <c r="M96">
        <f t="shared" si="12"/>
        <v>441.46792259813549</v>
      </c>
      <c r="N96">
        <f t="shared" si="13"/>
        <v>0.37958394622841501</v>
      </c>
      <c r="O96">
        <f t="shared" si="14"/>
        <v>35.443229357371798</v>
      </c>
      <c r="P96">
        <f t="shared" si="15"/>
        <v>3.21030444968462</v>
      </c>
      <c r="Q96">
        <f t="shared" si="16"/>
        <v>0.39785747181362202</v>
      </c>
      <c r="R96">
        <f t="shared" si="17"/>
        <v>923949.999996025</v>
      </c>
      <c r="S96" s="1">
        <f t="shared" si="20"/>
        <v>0.16505356420072742</v>
      </c>
      <c r="T96">
        <f t="shared" si="18"/>
        <v>-6.2542398663071708E-2</v>
      </c>
      <c r="U96">
        <f t="shared" si="19"/>
        <v>8.668533245113412E-2</v>
      </c>
    </row>
    <row r="97" spans="10:22">
      <c r="J97" s="1"/>
      <c r="M97">
        <f t="shared" si="12"/>
        <v>507.68811098785579</v>
      </c>
      <c r="N97">
        <f t="shared" si="13"/>
        <v>0.37958394622841501</v>
      </c>
      <c r="O97">
        <f t="shared" si="14"/>
        <v>35.443229357371798</v>
      </c>
      <c r="P97">
        <f t="shared" si="15"/>
        <v>3.21030444968462</v>
      </c>
      <c r="Q97">
        <f t="shared" si="16"/>
        <v>0.39785747181362202</v>
      </c>
      <c r="R97">
        <f t="shared" si="17"/>
        <v>923949.999996025</v>
      </c>
      <c r="S97" s="1">
        <f t="shared" si="20"/>
        <v>0.16153647169112204</v>
      </c>
      <c r="T97">
        <f t="shared" si="18"/>
        <v>-5.7944277574220174E-2</v>
      </c>
      <c r="U97">
        <f t="shared" si="19"/>
        <v>7.575427827520595E-2</v>
      </c>
    </row>
    <row r="98" spans="10:22">
      <c r="J98" s="1"/>
      <c r="M98">
        <f t="shared" si="12"/>
        <v>583.84132763603407</v>
      </c>
      <c r="N98">
        <f t="shared" si="13"/>
        <v>0.37958394622841501</v>
      </c>
      <c r="O98">
        <f t="shared" si="14"/>
        <v>35.443229357371798</v>
      </c>
      <c r="P98">
        <f t="shared" si="15"/>
        <v>3.21030444968462</v>
      </c>
      <c r="Q98">
        <f t="shared" si="16"/>
        <v>0.39785747181362202</v>
      </c>
      <c r="R98">
        <f t="shared" si="17"/>
        <v>923949.999996025</v>
      </c>
      <c r="S98" s="1">
        <f t="shared" si="20"/>
        <v>0.15826471957447255</v>
      </c>
      <c r="T98">
        <f t="shared" si="18"/>
        <v>-5.3902282150221505E-2</v>
      </c>
      <c r="U98">
        <f t="shared" si="19"/>
        <v>6.6592079725586992E-2</v>
      </c>
    </row>
    <row r="99" spans="10:22">
      <c r="J99" s="1"/>
      <c r="M99">
        <f t="shared" si="12"/>
        <v>671.41752678143916</v>
      </c>
      <c r="N99">
        <f t="shared" si="13"/>
        <v>0.37958394622841501</v>
      </c>
      <c r="O99">
        <f t="shared" si="14"/>
        <v>35.443229357371798</v>
      </c>
      <c r="P99">
        <f t="shared" si="15"/>
        <v>3.21030444968462</v>
      </c>
      <c r="Q99">
        <f t="shared" si="16"/>
        <v>0.39785747181362202</v>
      </c>
      <c r="R99">
        <f t="shared" si="17"/>
        <v>923949.999996025</v>
      </c>
      <c r="S99" s="1">
        <f t="shared" si="20"/>
        <v>0.15520980803902476</v>
      </c>
      <c r="T99">
        <f t="shared" si="18"/>
        <v>-5.0329822571125983E-2</v>
      </c>
      <c r="U99">
        <f t="shared" si="19"/>
        <v>5.885645285372941E-2</v>
      </c>
    </row>
    <row r="100" spans="10:22">
      <c r="J100" s="1"/>
      <c r="M100">
        <f t="shared" si="12"/>
        <v>772.13015579865498</v>
      </c>
      <c r="N100">
        <f t="shared" si="13"/>
        <v>0.37958394622841501</v>
      </c>
      <c r="O100">
        <f t="shared" si="14"/>
        <v>35.443229357371798</v>
      </c>
      <c r="P100">
        <f t="shared" si="15"/>
        <v>3.21030444968462</v>
      </c>
      <c r="Q100">
        <f t="shared" si="16"/>
        <v>0.39785747181362202</v>
      </c>
      <c r="R100">
        <f t="shared" si="17"/>
        <v>923949.999996025</v>
      </c>
      <c r="S100" s="1">
        <f t="shared" si="20"/>
        <v>0.15234749522947033</v>
      </c>
      <c r="T100">
        <f t="shared" si="18"/>
        <v>-4.7156748788412341E-2</v>
      </c>
      <c r="U100">
        <f t="shared" si="19"/>
        <v>5.2276551591095108E-2</v>
      </c>
      <c r="V100">
        <f>_xlfn.FORECAST.LINEAR(0,M98:M100,U98:U100)</f>
        <v>1451.8396983264101</v>
      </c>
    </row>
    <row r="101" spans="10:22">
      <c r="J101" s="1"/>
      <c r="M101">
        <f t="shared" si="12"/>
        <v>887.94967916845314</v>
      </c>
      <c r="N101">
        <f t="shared" si="13"/>
        <v>0.37958394622841501</v>
      </c>
      <c r="O101">
        <f t="shared" si="14"/>
        <v>35.443229357371798</v>
      </c>
      <c r="P101">
        <f t="shared" si="15"/>
        <v>3.21030444968462</v>
      </c>
      <c r="Q101">
        <f t="shared" si="16"/>
        <v>0.39785747181362202</v>
      </c>
      <c r="R101">
        <f t="shared" si="17"/>
        <v>923949.999996025</v>
      </c>
      <c r="S101" s="1">
        <f t="shared" si="20"/>
        <v>0.14965700641827495</v>
      </c>
      <c r="T101">
        <f t="shared" si="18"/>
        <v>-4.4325939696061738E-2</v>
      </c>
      <c r="U101">
        <f t="shared" si="19"/>
        <v>4.6637723448790816E-2</v>
      </c>
    </row>
    <row r="102" spans="10:22">
      <c r="J102" s="1"/>
      <c r="M102">
        <f t="shared" si="12"/>
        <v>1021.1421310437211</v>
      </c>
      <c r="N102">
        <f t="shared" si="13"/>
        <v>0.37958394622841501</v>
      </c>
      <c r="O102">
        <f t="shared" si="14"/>
        <v>35.443229357371798</v>
      </c>
      <c r="P102">
        <f t="shared" si="15"/>
        <v>3.21030444968462</v>
      </c>
      <c r="Q102">
        <f t="shared" si="16"/>
        <v>0.39785747181362202</v>
      </c>
      <c r="R102">
        <f t="shared" si="17"/>
        <v>923949.999996025</v>
      </c>
      <c r="S102" s="1">
        <f t="shared" si="20"/>
        <v>0.14712040467924806</v>
      </c>
      <c r="T102">
        <f t="shared" si="18"/>
        <v>-4.1790642372928732E-2</v>
      </c>
      <c r="U102">
        <f t="shared" si="19"/>
        <v>4.1769152054882984E-2</v>
      </c>
    </row>
    <row r="103" spans="10:22">
      <c r="J103" s="1"/>
      <c r="M103">
        <f t="shared" si="12"/>
        <v>1174.3134507002792</v>
      </c>
      <c r="N103">
        <f t="shared" si="13"/>
        <v>0.37958394622841501</v>
      </c>
      <c r="O103">
        <f t="shared" si="14"/>
        <v>35.443229357371798</v>
      </c>
      <c r="P103">
        <f t="shared" si="15"/>
        <v>3.21030444968462</v>
      </c>
      <c r="Q103">
        <f t="shared" si="16"/>
        <v>0.39785747181362202</v>
      </c>
      <c r="R103">
        <f t="shared" si="17"/>
        <v>923949.999996025</v>
      </c>
      <c r="S103" s="1">
        <f t="shared" si="20"/>
        <v>0.14472208715247217</v>
      </c>
      <c r="T103">
        <f t="shared" si="18"/>
        <v>-3.9512402958718655E-2</v>
      </c>
      <c r="U103">
        <f t="shared" si="19"/>
        <v>3.7534109960709848E-2</v>
      </c>
    </row>
    <row r="104" spans="10:22">
      <c r="J104" s="1"/>
      <c r="M104">
        <f t="shared" si="12"/>
        <v>1350.460468305321</v>
      </c>
      <c r="N104">
        <f t="shared" si="13"/>
        <v>0.37958394622841501</v>
      </c>
      <c r="O104">
        <f t="shared" si="14"/>
        <v>35.443229357371798</v>
      </c>
      <c r="P104">
        <f t="shared" si="15"/>
        <v>3.21030444968462</v>
      </c>
      <c r="Q104">
        <f t="shared" si="16"/>
        <v>0.39785747181362202</v>
      </c>
      <c r="R104">
        <f t="shared" si="17"/>
        <v>923949.999996025</v>
      </c>
      <c r="S104" s="1">
        <f t="shared" si="20"/>
        <v>0.14244837896652121</v>
      </c>
      <c r="T104">
        <f t="shared" si="18"/>
        <v>-3.7459457745199098E-2</v>
      </c>
      <c r="U104">
        <f t="shared" si="19"/>
        <v>3.3822376571547928E-2</v>
      </c>
    </row>
    <row r="105" spans="10:22">
      <c r="J105" s="1"/>
      <c r="M105">
        <f t="shared" si="12"/>
        <v>1553.029538551119</v>
      </c>
      <c r="N105">
        <f t="shared" si="13"/>
        <v>0.37958394622841501</v>
      </c>
      <c r="O105">
        <f t="shared" si="14"/>
        <v>35.443229357371798</v>
      </c>
      <c r="P105">
        <f t="shared" si="15"/>
        <v>3.21030444968462</v>
      </c>
      <c r="Q105">
        <f t="shared" si="16"/>
        <v>0.39785747181362202</v>
      </c>
      <c r="R105">
        <f t="shared" si="17"/>
        <v>923949.999996025</v>
      </c>
      <c r="S105" s="1">
        <f t="shared" si="20"/>
        <v>0.1402872032217147</v>
      </c>
      <c r="T105">
        <f t="shared" si="18"/>
        <v>-3.5605480066770202E-2</v>
      </c>
      <c r="U105">
        <f t="shared" si="19"/>
        <v>3.0544376334117614E-2</v>
      </c>
    </row>
    <row r="106" spans="10:22">
      <c r="J106" s="1"/>
      <c r="M106">
        <f t="shared" si="12"/>
        <v>1785.9839693337867</v>
      </c>
      <c r="N106">
        <f t="shared" si="13"/>
        <v>0.37958394622841501</v>
      </c>
      <c r="O106">
        <f t="shared" si="14"/>
        <v>35.443229357371798</v>
      </c>
      <c r="P106">
        <f t="shared" si="15"/>
        <v>3.21030444968462</v>
      </c>
      <c r="Q106">
        <f t="shared" si="16"/>
        <v>0.39785747181362202</v>
      </c>
      <c r="R106">
        <f t="shared" si="17"/>
        <v>923949.999996025</v>
      </c>
      <c r="S106" s="1">
        <f t="shared" si="20"/>
        <v>0.13822781035874834</v>
      </c>
      <c r="T106">
        <f t="shared" si="18"/>
        <v>-3.3928601923376579E-2</v>
      </c>
      <c r="U106">
        <f t="shared" si="19"/>
        <v>2.7626652507313481E-2</v>
      </c>
      <c r="V106">
        <f>_xlfn.FORECAST.LINEAR(0,M104:M106,U104:U106)</f>
        <v>3713.3539908900948</v>
      </c>
    </row>
    <row r="107" spans="10:22">
      <c r="J107" s="1"/>
      <c r="M107">
        <f t="shared" si="12"/>
        <v>2053.8815647338547</v>
      </c>
      <c r="N107">
        <f t="shared" si="13"/>
        <v>0.37958394622841501</v>
      </c>
      <c r="O107">
        <f t="shared" si="14"/>
        <v>35.443229357371798</v>
      </c>
      <c r="P107">
        <f t="shared" si="15"/>
        <v>3.21030444968462</v>
      </c>
      <c r="Q107">
        <f t="shared" si="16"/>
        <v>0.39785747181362202</v>
      </c>
      <c r="R107">
        <f t="shared" si="17"/>
        <v>923949.999996025</v>
      </c>
      <c r="S107" s="1">
        <f t="shared" si="20"/>
        <v>0.13626055400998879</v>
      </c>
      <c r="T107">
        <f t="shared" si="18"/>
        <v>-3.241064817625737E-2</v>
      </c>
      <c r="U107">
        <f t="shared" si="19"/>
        <v>2.5008365013910808E-2</v>
      </c>
    </row>
    <row r="108" spans="10:22">
      <c r="J108" s="1"/>
      <c r="M108">
        <f t="shared" si="12"/>
        <v>2361.9637994439327</v>
      </c>
      <c r="N108">
        <f t="shared" si="13"/>
        <v>0.37958394622841501</v>
      </c>
      <c r="O108">
        <f t="shared" si="14"/>
        <v>35.443229357371798</v>
      </c>
      <c r="P108">
        <f t="shared" si="15"/>
        <v>3.21030444968462</v>
      </c>
      <c r="Q108">
        <f t="shared" si="16"/>
        <v>0.39785747181362202</v>
      </c>
      <c r="R108">
        <f t="shared" si="17"/>
        <v>923949.999996025</v>
      </c>
      <c r="S108" s="1">
        <f t="shared" si="20"/>
        <v>0.13437670330545892</v>
      </c>
      <c r="T108">
        <f t="shared" si="18"/>
        <v>-3.1036535955068573E-2</v>
      </c>
      <c r="U108">
        <f t="shared" si="19"/>
        <v>2.2638568574821469E-2</v>
      </c>
    </row>
    <row r="109" spans="10:22">
      <c r="J109" s="1"/>
      <c r="M109">
        <f t="shared" si="12"/>
        <v>2716.2583693605225</v>
      </c>
      <c r="N109">
        <f t="shared" si="13"/>
        <v>0.37958394622841501</v>
      </c>
      <c r="O109">
        <f t="shared" si="14"/>
        <v>35.443229357371798</v>
      </c>
      <c r="P109">
        <f t="shared" si="15"/>
        <v>3.21030444968462</v>
      </c>
      <c r="Q109">
        <f t="shared" si="16"/>
        <v>0.39785747181362202</v>
      </c>
      <c r="R109">
        <f t="shared" si="17"/>
        <v>923949.999996025</v>
      </c>
      <c r="S109" s="1">
        <f t="shared" si="20"/>
        <v>0.13256828379019636</v>
      </c>
      <c r="T109">
        <f t="shared" si="18"/>
        <v>-2.9793803284056231E-2</v>
      </c>
      <c r="U109">
        <f t="shared" si="19"/>
        <v>2.0474083818674025E-2</v>
      </c>
      <c r="V109">
        <f>_xlfn.FORECAST.LINEAR(0,M107:M109,U107:U109)</f>
        <v>5688.6964343180944</v>
      </c>
    </row>
    <row r="110" spans="10:22">
      <c r="J110" s="1"/>
      <c r="M110">
        <f t="shared" si="12"/>
        <v>3123.6971247646006</v>
      </c>
      <c r="N110">
        <f t="shared" si="13"/>
        <v>0.37958394622841501</v>
      </c>
      <c r="O110">
        <f t="shared" si="14"/>
        <v>35.443229357371798</v>
      </c>
      <c r="P110">
        <f t="shared" si="15"/>
        <v>3.21030444968462</v>
      </c>
      <c r="Q110">
        <f t="shared" si="16"/>
        <v>0.39785747181362202</v>
      </c>
      <c r="R110">
        <f t="shared" si="17"/>
        <v>923949.999996025</v>
      </c>
      <c r="S110" s="1">
        <f t="shared" si="20"/>
        <v>0.13082794076928306</v>
      </c>
      <c r="T110">
        <f t="shared" si="18"/>
        <v>-2.8672239585040615E-2</v>
      </c>
      <c r="U110">
        <f t="shared" si="19"/>
        <v>1.8477818856184013E-2</v>
      </c>
    </row>
    <row r="111" spans="10:22">
      <c r="J111" s="1"/>
      <c r="M111">
        <f t="shared" si="12"/>
        <v>3592.2516934792902</v>
      </c>
      <c r="N111">
        <f t="shared" si="13"/>
        <v>0.37958394622841501</v>
      </c>
      <c r="O111">
        <f t="shared" si="14"/>
        <v>35.443229357371798</v>
      </c>
      <c r="P111">
        <f t="shared" si="15"/>
        <v>3.21030444968462</v>
      </c>
      <c r="Q111">
        <f t="shared" si="16"/>
        <v>0.39785747181362202</v>
      </c>
      <c r="R111">
        <f t="shared" si="17"/>
        <v>923949.999996025</v>
      </c>
      <c r="S111" s="1">
        <f t="shared" si="20"/>
        <v>0.1291488201588244</v>
      </c>
      <c r="T111">
        <f t="shared" si="18"/>
        <v>-2.7663597266006493E-2</v>
      </c>
      <c r="U111">
        <f t="shared" si="19"/>
        <v>1.6617433390677647E-2</v>
      </c>
    </row>
    <row r="112" spans="10:22">
      <c r="J112" s="1"/>
      <c r="M112">
        <f t="shared" si="12"/>
        <v>4131.0894475011837</v>
      </c>
      <c r="N112">
        <f t="shared" si="13"/>
        <v>0.37958394622841501</v>
      </c>
      <c r="O112">
        <f t="shared" si="14"/>
        <v>35.443229357371798</v>
      </c>
      <c r="P112">
        <f t="shared" si="15"/>
        <v>3.21030444968462</v>
      </c>
      <c r="Q112">
        <f t="shared" si="16"/>
        <v>0.39785747181362202</v>
      </c>
      <c r="R112">
        <f t="shared" si="17"/>
        <v>923949.999996025</v>
      </c>
      <c r="S112" s="1">
        <f t="shared" si="20"/>
        <v>0.12752446288236904</v>
      </c>
      <c r="T112">
        <f t="shared" si="18"/>
        <v>-2.6761368559280126E-2</v>
      </c>
      <c r="U112">
        <f t="shared" si="19"/>
        <v>1.4864263727839198E-2</v>
      </c>
    </row>
    <row r="113" spans="10:22">
      <c r="J113" s="1"/>
      <c r="M113">
        <f t="shared" si="12"/>
        <v>4750.7528646263609</v>
      </c>
      <c r="N113">
        <f t="shared" si="13"/>
        <v>0.37958394622841501</v>
      </c>
      <c r="O113">
        <f t="shared" si="14"/>
        <v>35.443229357371798</v>
      </c>
      <c r="P113">
        <f t="shared" si="15"/>
        <v>3.21030444968462</v>
      </c>
      <c r="Q113">
        <f t="shared" si="16"/>
        <v>0.39785747181362202</v>
      </c>
      <c r="R113">
        <f t="shared" si="17"/>
        <v>923949.999996025</v>
      </c>
      <c r="S113" s="1">
        <f t="shared" si="20"/>
        <v>0.12594870958593696</v>
      </c>
      <c r="T113">
        <f t="shared" si="18"/>
        <v>-2.5960615521938141E-2</v>
      </c>
      <c r="U113">
        <f t="shared" si="19"/>
        <v>1.3192446925244551E-2</v>
      </c>
      <c r="V113">
        <f>_xlfn.FORECAST.LINEAR(0,M111:M113,U111:U113)</f>
        <v>9191.3099273710959</v>
      </c>
    </row>
    <row r="114" spans="10:22">
      <c r="J114" s="1"/>
      <c r="M114">
        <f t="shared" si="12"/>
        <v>5463.3657943203143</v>
      </c>
      <c r="N114">
        <f t="shared" si="13"/>
        <v>0.37958394622841501</v>
      </c>
      <c r="O114">
        <f t="shared" si="14"/>
        <v>35.443229357371798</v>
      </c>
      <c r="P114">
        <f t="shared" si="15"/>
        <v>3.21030444968462</v>
      </c>
      <c r="Q114">
        <f t="shared" si="16"/>
        <v>0.39785747181362202</v>
      </c>
      <c r="R114">
        <f t="shared" si="17"/>
        <v>923949.999996025</v>
      </c>
      <c r="S114" s="1">
        <f t="shared" si="20"/>
        <v>0.12441561300618716</v>
      </c>
      <c r="T114">
        <f t="shared" si="18"/>
        <v>-2.5257843949938408E-2</v>
      </c>
      <c r="U114">
        <f t="shared" si="19"/>
        <v>1.1578197311560779E-2</v>
      </c>
    </row>
    <row r="115" spans="10:22">
      <c r="J115" s="1"/>
      <c r="M115">
        <f t="shared" si="12"/>
        <v>6282.8706634683613</v>
      </c>
      <c r="N115">
        <f t="shared" si="13"/>
        <v>0.37958394622841501</v>
      </c>
      <c r="O115">
        <f t="shared" si="14"/>
        <v>35.443229357371798</v>
      </c>
      <c r="P115">
        <f t="shared" si="15"/>
        <v>3.21030444968462</v>
      </c>
      <c r="Q115">
        <f t="shared" si="16"/>
        <v>0.39785747181362202</v>
      </c>
      <c r="R115">
        <f t="shared" si="17"/>
        <v>923949.999996025</v>
      </c>
      <c r="S115" s="1">
        <f t="shared" si="20"/>
        <v>0.1229193557571928</v>
      </c>
      <c r="T115">
        <f t="shared" si="18"/>
        <v>-2.4650914106292734E-2</v>
      </c>
      <c r="U115">
        <f t="shared" si="19"/>
        <v>9.9991999733407E-3</v>
      </c>
    </row>
    <row r="116" spans="10:22">
      <c r="J116" s="1"/>
      <c r="M116">
        <f t="shared" si="12"/>
        <v>7225.3012629886152</v>
      </c>
      <c r="N116">
        <f t="shared" si="13"/>
        <v>0.37958394622841501</v>
      </c>
      <c r="O116">
        <f t="shared" si="14"/>
        <v>35.443229357371798</v>
      </c>
      <c r="P116">
        <f t="shared" si="15"/>
        <v>3.21030444968462</v>
      </c>
      <c r="Q116">
        <f t="shared" si="16"/>
        <v>0.39785747181362202</v>
      </c>
      <c r="R116">
        <f t="shared" si="17"/>
        <v>923949.999996025</v>
      </c>
      <c r="S116" s="1">
        <f t="shared" si="20"/>
        <v>0.12145417163384196</v>
      </c>
      <c r="T116">
        <f t="shared" si="18"/>
        <v>-2.4138982784478312E-2</v>
      </c>
      <c r="U116">
        <f t="shared" si="19"/>
        <v>8.4340945053733522E-3</v>
      </c>
    </row>
    <row r="117" spans="10:22">
      <c r="J117" s="1"/>
      <c r="M117">
        <f t="shared" si="12"/>
        <v>8309.0964524369065</v>
      </c>
      <c r="N117">
        <f t="shared" si="13"/>
        <v>0.37958394622841501</v>
      </c>
      <c r="O117">
        <f t="shared" si="14"/>
        <v>35.443229357371798</v>
      </c>
      <c r="P117">
        <f t="shared" si="15"/>
        <v>3.21030444968462</v>
      </c>
      <c r="Q117">
        <f t="shared" si="16"/>
        <v>0.39785747181362202</v>
      </c>
      <c r="R117">
        <f t="shared" si="17"/>
        <v>923949.999996025</v>
      </c>
      <c r="S117" s="1">
        <f t="shared" si="20"/>
        <v>0.12001426878899976</v>
      </c>
      <c r="T117">
        <f t="shared" si="18"/>
        <v>-2.3722472438123938E-2</v>
      </c>
      <c r="U117">
        <f t="shared" si="19"/>
        <v>6.8620290924335959E-3</v>
      </c>
    </row>
    <row r="118" spans="10:22">
      <c r="J118" s="1"/>
      <c r="M118">
        <f t="shared" si="12"/>
        <v>9555.4609203024411</v>
      </c>
      <c r="N118">
        <f t="shared" si="13"/>
        <v>0.37958394622841501</v>
      </c>
      <c r="O118">
        <f t="shared" si="14"/>
        <v>35.443229357371798</v>
      </c>
      <c r="P118">
        <f t="shared" si="15"/>
        <v>3.21030444968462</v>
      </c>
      <c r="Q118">
        <f t="shared" si="16"/>
        <v>0.39785747181362202</v>
      </c>
      <c r="R118">
        <f t="shared" si="17"/>
        <v>923949.999996025</v>
      </c>
      <c r="S118" s="1">
        <f t="shared" si="20"/>
        <v>0.11859375334721493</v>
      </c>
      <c r="T118">
        <f t="shared" si="18"/>
        <v>-2.3403063988920007E-2</v>
      </c>
      <c r="U118">
        <f t="shared" si="19"/>
        <v>5.2622704093445534E-3</v>
      </c>
    </row>
    <row r="119" spans="10:22">
      <c r="J119" s="1"/>
      <c r="M119">
        <f t="shared" si="12"/>
        <v>10988.780058347806</v>
      </c>
      <c r="N119">
        <f t="shared" si="13"/>
        <v>0.37958394622841501</v>
      </c>
      <c r="O119">
        <f t="shared" si="14"/>
        <v>35.443229357371798</v>
      </c>
      <c r="P119">
        <f t="shared" si="15"/>
        <v>3.21030444968462</v>
      </c>
      <c r="Q119">
        <f t="shared" si="16"/>
        <v>0.39785747181362202</v>
      </c>
      <c r="R119">
        <f t="shared" si="17"/>
        <v>923949.999996025</v>
      </c>
      <c r="S119" s="1">
        <f t="shared" si="20"/>
        <v>0.11718655218651977</v>
      </c>
      <c r="T119">
        <f t="shared" si="18"/>
        <v>-2.3183710532321065E-2</v>
      </c>
      <c r="U119">
        <f t="shared" si="19"/>
        <v>3.613859328784014E-3</v>
      </c>
    </row>
    <row r="120" spans="10:22">
      <c r="J120" s="1"/>
      <c r="M120">
        <f t="shared" si="12"/>
        <v>12637.097067099976</v>
      </c>
      <c r="N120">
        <f t="shared" si="13"/>
        <v>0.37958394622841501</v>
      </c>
      <c r="O120">
        <f t="shared" si="14"/>
        <v>35.443229357371798</v>
      </c>
      <c r="P120">
        <f t="shared" si="15"/>
        <v>3.21030444968462</v>
      </c>
      <c r="Q120">
        <f t="shared" si="16"/>
        <v>0.39785747181362202</v>
      </c>
      <c r="R120">
        <f t="shared" si="17"/>
        <v>923949.999996025</v>
      </c>
      <c r="S120" s="1">
        <f t="shared" si="20"/>
        <v>0.11578633376628669</v>
      </c>
      <c r="T120">
        <f t="shared" si="18"/>
        <v>-2.3068669528861739E-2</v>
      </c>
      <c r="U120">
        <f t="shared" si="19"/>
        <v>1.8953063698662689E-3</v>
      </c>
    </row>
    <row r="121" spans="10:22">
      <c r="J121" s="1"/>
      <c r="M121">
        <f t="shared" si="12"/>
        <v>14532.661627164971</v>
      </c>
      <c r="N121">
        <f t="shared" si="13"/>
        <v>0.37958394622841501</v>
      </c>
      <c r="O121">
        <f t="shared" si="14"/>
        <v>35.443229357371798</v>
      </c>
      <c r="P121">
        <f t="shared" si="15"/>
        <v>3.21030444968462</v>
      </c>
      <c r="Q121">
        <f t="shared" si="16"/>
        <v>0.39785747181362202</v>
      </c>
      <c r="R121">
        <f t="shared" si="17"/>
        <v>923949.999996025</v>
      </c>
      <c r="S121" s="1">
        <f t="shared" si="20"/>
        <v>0.11438642601666198</v>
      </c>
      <c r="T121">
        <f t="shared" si="18"/>
        <v>-2.3063551214823647E-2</v>
      </c>
      <c r="U121">
        <f t="shared" si="19"/>
        <v>8.4324483511677E-5</v>
      </c>
    </row>
    <row r="122" spans="10:22">
      <c r="J122" s="1"/>
      <c r="M122">
        <f t="shared" si="12"/>
        <v>16712.560871239715</v>
      </c>
      <c r="N122">
        <f t="shared" si="13"/>
        <v>0.37958394622841501</v>
      </c>
      <c r="O122">
        <f t="shared" si="14"/>
        <v>35.443229357371798</v>
      </c>
      <c r="P122">
        <f t="shared" si="15"/>
        <v>3.21030444968462</v>
      </c>
      <c r="Q122">
        <f t="shared" si="16"/>
        <v>0.39785747181362202</v>
      </c>
      <c r="R122">
        <f t="shared" si="17"/>
        <v>923949.999996025</v>
      </c>
      <c r="S122" s="1">
        <f t="shared" si="20"/>
        <v>0.11297973044715179</v>
      </c>
      <c r="T122">
        <f t="shared" si="18"/>
        <v>-2.3175380891891705E-2</v>
      </c>
      <c r="U122">
        <f t="shared" si="19"/>
        <v>-1.8423996046080782E-3</v>
      </c>
      <c r="V122">
        <f>_xlfn.FORECAST.LINEAR(0,M120:M122,U120:U122)</f>
        <v>14677.337208994419</v>
      </c>
    </row>
    <row r="123" spans="10:22">
      <c r="J123" s="1"/>
      <c r="M123">
        <f t="shared" si="12"/>
        <v>19219.445001925669</v>
      </c>
      <c r="N123">
        <f t="shared" si="13"/>
        <v>0.37958394622841501</v>
      </c>
      <c r="O123">
        <f t="shared" si="14"/>
        <v>35.443229357371798</v>
      </c>
      <c r="P123">
        <f t="shared" si="15"/>
        <v>3.21030444968462</v>
      </c>
      <c r="Q123">
        <f t="shared" si="16"/>
        <v>0.39785747181362202</v>
      </c>
      <c r="R123">
        <f t="shared" si="17"/>
        <v>923949.999996025</v>
      </c>
      <c r="S123" s="1">
        <f t="shared" si="20"/>
        <v>0.1115586317924377</v>
      </c>
      <c r="T123">
        <f t="shared" si="18"/>
        <v>-2.341267245152558E-2</v>
      </c>
      <c r="U123">
        <f t="shared" si="19"/>
        <v>-3.9093904865720322E-3</v>
      </c>
    </row>
    <row r="124" spans="10:22">
      <c r="J124" s="1"/>
      <c r="M124">
        <f t="shared" si="12"/>
        <v>22102.361752214518</v>
      </c>
      <c r="N124">
        <f t="shared" si="13"/>
        <v>0.37958394622841501</v>
      </c>
      <c r="O124">
        <f t="shared" si="14"/>
        <v>35.443229357371798</v>
      </c>
      <c r="P124">
        <f t="shared" si="15"/>
        <v>3.21030444968462</v>
      </c>
      <c r="Q124">
        <f t="shared" si="16"/>
        <v>0.39785747181362202</v>
      </c>
      <c r="R124">
        <f t="shared" si="17"/>
        <v>923949.999996025</v>
      </c>
      <c r="S124" s="1">
        <f t="shared" si="20"/>
        <v>0.11011490270759949</v>
      </c>
      <c r="T124">
        <f t="shared" si="18"/>
        <v>-2.3785509936224639E-2</v>
      </c>
      <c r="U124">
        <f t="shared" si="19"/>
        <v>-6.142516480438071E-3</v>
      </c>
    </row>
    <row r="125" spans="10:22">
      <c r="J125" s="1"/>
      <c r="M125">
        <f t="shared" si="12"/>
        <v>25417.716015046695</v>
      </c>
      <c r="N125">
        <f t="shared" si="13"/>
        <v>0.37958394622841501</v>
      </c>
      <c r="O125">
        <f t="shared" si="14"/>
        <v>35.443229357371798</v>
      </c>
      <c r="P125">
        <f t="shared" si="15"/>
        <v>3.21030444968462</v>
      </c>
      <c r="Q125">
        <f t="shared" si="16"/>
        <v>0.39785747181362202</v>
      </c>
      <c r="R125">
        <f t="shared" si="17"/>
        <v>923949.999996025</v>
      </c>
      <c r="S125" s="1">
        <f t="shared" si="20"/>
        <v>0.10863960326947271</v>
      </c>
      <c r="T125">
        <f t="shared" si="18"/>
        <v>-2.4305633108723891E-2</v>
      </c>
      <c r="U125">
        <f t="shared" si="19"/>
        <v>-8.5690556611097285E-3</v>
      </c>
    </row>
    <row r="126" spans="10:22">
      <c r="J126" s="1"/>
      <c r="M126">
        <f t="shared" si="12"/>
        <v>29230.373417303697</v>
      </c>
      <c r="N126">
        <f t="shared" si="13"/>
        <v>0.37958394622841501</v>
      </c>
      <c r="O126">
        <f t="shared" si="14"/>
        <v>35.443229357371798</v>
      </c>
      <c r="P126">
        <f t="shared" si="15"/>
        <v>3.21030444968462</v>
      </c>
      <c r="Q126">
        <f t="shared" si="16"/>
        <v>0.39785747181362202</v>
      </c>
      <c r="R126">
        <f t="shared" si="17"/>
        <v>923949.999996025</v>
      </c>
      <c r="S126" s="1">
        <f t="shared" si="20"/>
        <v>0.10712297535469381</v>
      </c>
      <c r="T126">
        <f t="shared" si="18"/>
        <v>-2.4986521858823458E-2</v>
      </c>
      <c r="U126">
        <f t="shared" si="19"/>
        <v>-1.1217676710289261E-2</v>
      </c>
      <c r="V126">
        <f>_xlfn.FORECAST.LINEAR(0,M124:M126,U124:U126)</f>
        <v>13439.758085380243</v>
      </c>
    </row>
    <row r="127" spans="10:22">
      <c r="J127" s="1"/>
      <c r="M127">
        <f t="shared" si="12"/>
        <v>33614.929429899246</v>
      </c>
      <c r="N127">
        <f t="shared" si="13"/>
        <v>0.37958394622841501</v>
      </c>
      <c r="O127">
        <f t="shared" si="14"/>
        <v>35.443229357371798</v>
      </c>
      <c r="P127">
        <f t="shared" si="15"/>
        <v>3.21030444968462</v>
      </c>
      <c r="Q127">
        <f t="shared" si="16"/>
        <v>0.39785747181362202</v>
      </c>
      <c r="R127">
        <f t="shared" si="17"/>
        <v>923949.999996025</v>
      </c>
      <c r="S127" s="1">
        <f t="shared" si="20"/>
        <v>0.10555433236888102</v>
      </c>
      <c r="T127">
        <f t="shared" si="18"/>
        <v>-2.5843472793664987E-2</v>
      </c>
      <c r="U127">
        <f t="shared" si="19"/>
        <v>-1.4118310138369472E-2</v>
      </c>
    </row>
    <row r="128" spans="10:22">
      <c r="J128" s="1"/>
      <c r="M128">
        <f t="shared" si="12"/>
        <v>38657.168844384127</v>
      </c>
      <c r="N128">
        <f t="shared" si="13"/>
        <v>0.37958394622841501</v>
      </c>
      <c r="O128">
        <f t="shared" si="14"/>
        <v>35.443229357371798</v>
      </c>
      <c r="P128">
        <f t="shared" si="15"/>
        <v>3.21030444968462</v>
      </c>
      <c r="Q128">
        <f t="shared" si="16"/>
        <v>0.39785747181362202</v>
      </c>
      <c r="R128">
        <f t="shared" si="17"/>
        <v>923949.999996025</v>
      </c>
      <c r="S128" s="1">
        <f t="shared" si="20"/>
        <v>0.10392194531771404</v>
      </c>
      <c r="T128">
        <f t="shared" si="18"/>
        <v>-2.6893659505133866E-2</v>
      </c>
      <c r="U128">
        <f t="shared" si="19"/>
        <v>-1.7301879364253241E-2</v>
      </c>
    </row>
    <row r="129" spans="10:21">
      <c r="J129" s="1"/>
      <c r="M129">
        <f t="shared" si="12"/>
        <v>44455.744171041741</v>
      </c>
      <c r="N129">
        <f t="shared" si="13"/>
        <v>0.37958394622841501</v>
      </c>
      <c r="O129">
        <f t="shared" si="14"/>
        <v>35.443229357371798</v>
      </c>
      <c r="P129">
        <f t="shared" si="15"/>
        <v>3.21030444968462</v>
      </c>
      <c r="Q129">
        <f t="shared" si="16"/>
        <v>0.39785747181362202</v>
      </c>
      <c r="R129">
        <f t="shared" si="17"/>
        <v>923949.999996025</v>
      </c>
      <c r="S129" s="1">
        <f t="shared" si="20"/>
        <v>0.10221292686220325</v>
      </c>
      <c r="T129">
        <f t="shared" si="18"/>
        <v>-2.8156165780436927E-2</v>
      </c>
      <c r="U129">
        <f t="shared" si="19"/>
        <v>-2.0799854952795474E-2</v>
      </c>
    </row>
    <row r="130" spans="10:21">
      <c r="J130" s="1"/>
      <c r="M130">
        <f t="shared" si="12"/>
        <v>51124.105796698001</v>
      </c>
      <c r="N130">
        <f t="shared" si="13"/>
        <v>0.37958394622841501</v>
      </c>
      <c r="O130">
        <f t="shared" si="14"/>
        <v>35.443229357371798</v>
      </c>
      <c r="P130">
        <f t="shared" si="15"/>
        <v>3.21030444968462</v>
      </c>
      <c r="Q130">
        <f t="shared" si="16"/>
        <v>0.39785747181362202</v>
      </c>
      <c r="R130">
        <f t="shared" si="17"/>
        <v>923949.999996025</v>
      </c>
      <c r="S130" s="1">
        <f t="shared" si="20"/>
        <v>0.10041311580845803</v>
      </c>
      <c r="T130">
        <f t="shared" si="18"/>
        <v>-2.9651978443712746E-2</v>
      </c>
      <c r="U130">
        <f t="shared" si="19"/>
        <v>-2.4643589534018913E-2</v>
      </c>
    </row>
    <row r="131" spans="10:21">
      <c r="J131" s="1"/>
      <c r="M131">
        <f t="shared" si="12"/>
        <v>58792.721666202699</v>
      </c>
      <c r="N131">
        <f t="shared" si="13"/>
        <v>0.37958394622841501</v>
      </c>
      <c r="O131">
        <f t="shared" si="14"/>
        <v>35.443229357371798</v>
      </c>
      <c r="P131">
        <f t="shared" si="15"/>
        <v>3.21030444968462</v>
      </c>
      <c r="Q131">
        <f t="shared" si="16"/>
        <v>0.39785747181362202</v>
      </c>
      <c r="R131">
        <f t="shared" si="17"/>
        <v>923949.999996025</v>
      </c>
      <c r="S131" s="1">
        <f t="shared" si="20"/>
        <v>9.8506965463268856E-2</v>
      </c>
      <c r="T131">
        <f t="shared" si="18"/>
        <v>-3.1403923666548594E-2</v>
      </c>
      <c r="U131">
        <f t="shared" si="19"/>
        <v>-2.8863386450480182E-2</v>
      </c>
    </row>
    <row r="132" spans="10:21">
      <c r="J132" s="1"/>
      <c r="M132">
        <f t="shared" si="12"/>
        <v>67611.629916133097</v>
      </c>
      <c r="N132">
        <f t="shared" si="13"/>
        <v>0.37958394622841501</v>
      </c>
      <c r="O132">
        <f t="shared" si="14"/>
        <v>35.443229357371798</v>
      </c>
      <c r="P132">
        <f t="shared" si="15"/>
        <v>3.21030444968462</v>
      </c>
      <c r="Q132">
        <f t="shared" si="16"/>
        <v>0.39785747181362202</v>
      </c>
      <c r="R132">
        <f t="shared" si="17"/>
        <v>923949.999996025</v>
      </c>
      <c r="S132" s="1">
        <f t="shared" si="20"/>
        <v>9.647744044773568E-2</v>
      </c>
      <c r="T132">
        <f t="shared" si="18"/>
        <v>-3.3436527621240317E-2</v>
      </c>
      <c r="U132">
        <f t="shared" si="19"/>
        <v>-3.348725330012129E-2</v>
      </c>
    </row>
    <row r="133" spans="10:21">
      <c r="J133" s="1"/>
      <c r="M133">
        <f t="shared" ref="M133:M152" si="21">M132*1.15</f>
        <v>77753.374403553054</v>
      </c>
      <c r="N133">
        <f t="shared" ref="N133:N152" si="22">N132</f>
        <v>0.37958394622841501</v>
      </c>
      <c r="O133">
        <f t="shared" ref="O133:O152" si="23">O132</f>
        <v>35.443229357371798</v>
      </c>
      <c r="P133">
        <f t="shared" ref="P133:P152" si="24">P132</f>
        <v>3.21030444968462</v>
      </c>
      <c r="Q133">
        <f t="shared" ref="Q133:Q152" si="25">Q132</f>
        <v>0.39785747181362202</v>
      </c>
      <c r="R133">
        <f t="shared" ref="R133:R152" si="26">R132</f>
        <v>923949.999996025</v>
      </c>
      <c r="S133" s="1">
        <f t="shared" si="20"/>
        <v>9.4305927892627456E-2</v>
      </c>
      <c r="T133">
        <f t="shared" ref="T133:T152" si="27">(S133-S132)/(LOG10(M133)-LOG10(M132))</f>
        <v>-3.5775779541042739E-2</v>
      </c>
      <c r="U133">
        <f t="shared" si="19"/>
        <v>-3.8539294086485987E-2</v>
      </c>
    </row>
    <row r="134" spans="10:21">
      <c r="J134" s="1"/>
      <c r="M134">
        <f t="shared" si="21"/>
        <v>89416.380564086008</v>
      </c>
      <c r="N134">
        <f t="shared" si="22"/>
        <v>0.37958394622841501</v>
      </c>
      <c r="O134">
        <f t="shared" si="23"/>
        <v>35.443229357371798</v>
      </c>
      <c r="P134">
        <f t="shared" si="24"/>
        <v>3.21030444968462</v>
      </c>
      <c r="Q134">
        <f t="shared" si="25"/>
        <v>0.39785747181362202</v>
      </c>
      <c r="R134">
        <f t="shared" si="26"/>
        <v>923949.999996025</v>
      </c>
      <c r="S134" s="1">
        <f t="shared" si="20"/>
        <v>9.197217040675626E-2</v>
      </c>
      <c r="T134">
        <f t="shared" si="27"/>
        <v>-3.8448773008648914E-2</v>
      </c>
      <c r="U134">
        <f t="shared" ref="U134:U152" si="28">(T134-T133)/(LOG10(M134)-LOG10(M133))</f>
        <v>-4.4037703022611049E-2</v>
      </c>
    </row>
    <row r="135" spans="10:21">
      <c r="J135" s="1"/>
      <c r="M135">
        <f t="shared" si="21"/>
        <v>102828.8376486989</v>
      </c>
      <c r="N135">
        <f t="shared" si="22"/>
        <v>0.37958394622841501</v>
      </c>
      <c r="O135">
        <f t="shared" si="23"/>
        <v>35.443229357371798</v>
      </c>
      <c r="P135">
        <f t="shared" si="24"/>
        <v>3.21030444968462</v>
      </c>
      <c r="Q135">
        <f t="shared" si="25"/>
        <v>0.39785747181362202</v>
      </c>
      <c r="R135">
        <f t="shared" si="26"/>
        <v>923949.999996025</v>
      </c>
      <c r="S135" s="1">
        <f t="shared" si="20"/>
        <v>8.9454229743478886E-2</v>
      </c>
      <c r="T135">
        <f t="shared" si="27"/>
        <v>-4.1483200202979617E-2</v>
      </c>
      <c r="U135">
        <f t="shared" si="28"/>
        <v>-4.9992342011722674E-2</v>
      </c>
    </row>
    <row r="136" spans="10:21">
      <c r="J136" s="1"/>
      <c r="M136">
        <f t="shared" si="21"/>
        <v>118253.16329600372</v>
      </c>
      <c r="N136">
        <f t="shared" si="22"/>
        <v>0.37958394622841501</v>
      </c>
      <c r="O136">
        <f t="shared" si="23"/>
        <v>35.443229357371798</v>
      </c>
      <c r="P136">
        <f t="shared" si="24"/>
        <v>3.21030444968462</v>
      </c>
      <c r="Q136">
        <f t="shared" si="25"/>
        <v>0.39785747181362202</v>
      </c>
      <c r="R136">
        <f t="shared" si="26"/>
        <v>923949.999996025</v>
      </c>
      <c r="S136" s="1">
        <f t="shared" si="20"/>
        <v>8.6728491573629773E-2</v>
      </c>
      <c r="T136">
        <f t="shared" si="27"/>
        <v>-4.4906674668646888E-2</v>
      </c>
      <c r="U136">
        <f t="shared" si="28"/>
        <v>-5.6401915549595963E-2</v>
      </c>
    </row>
    <row r="137" spans="10:21">
      <c r="J137" s="1"/>
      <c r="M137">
        <f t="shared" si="21"/>
        <v>135991.13779040426</v>
      </c>
      <c r="N137">
        <f t="shared" si="22"/>
        <v>0.37958394622841501</v>
      </c>
      <c r="O137">
        <f t="shared" si="23"/>
        <v>35.443229357371798</v>
      </c>
      <c r="P137">
        <f t="shared" si="24"/>
        <v>3.21030444968462</v>
      </c>
      <c r="Q137">
        <f t="shared" si="25"/>
        <v>0.39785747181362202</v>
      </c>
      <c r="R137">
        <f t="shared" si="26"/>
        <v>923949.999996025</v>
      </c>
      <c r="S137" s="1">
        <f t="shared" si="20"/>
        <v>8.3769723031435428E-2</v>
      </c>
      <c r="T137">
        <f t="shared" si="27"/>
        <v>-4.8745861878400173E-2</v>
      </c>
      <c r="U137">
        <f t="shared" si="28"/>
        <v>-6.325080410418317E-2</v>
      </c>
    </row>
    <row r="138" spans="10:21">
      <c r="J138" s="1"/>
      <c r="M138">
        <f t="shared" si="21"/>
        <v>156389.80845896489</v>
      </c>
      <c r="N138">
        <f t="shared" si="22"/>
        <v>0.37958394622841501</v>
      </c>
      <c r="O138">
        <f t="shared" si="23"/>
        <v>35.443229357371798</v>
      </c>
      <c r="P138">
        <f t="shared" si="24"/>
        <v>3.21030444968462</v>
      </c>
      <c r="Q138">
        <f t="shared" si="25"/>
        <v>0.39785747181362202</v>
      </c>
      <c r="R138">
        <f t="shared" si="26"/>
        <v>923949.999996025</v>
      </c>
      <c r="S138" s="1">
        <f t="shared" si="20"/>
        <v>8.0551195495034547E-2</v>
      </c>
      <c r="T138">
        <f t="shared" si="27"/>
        <v>-5.3025404489689773E-2</v>
      </c>
      <c r="U138">
        <f t="shared" si="28"/>
        <v>-7.0505681690781058E-2</v>
      </c>
    </row>
    <row r="139" spans="10:21">
      <c r="J139" s="1"/>
      <c r="M139">
        <f t="shared" si="21"/>
        <v>179848.27972780963</v>
      </c>
      <c r="N139">
        <f t="shared" si="22"/>
        <v>0.37958394622841501</v>
      </c>
      <c r="O139">
        <f t="shared" si="23"/>
        <v>35.443229357371798</v>
      </c>
      <c r="P139">
        <f t="shared" si="24"/>
        <v>3.21030444968462</v>
      </c>
      <c r="Q139">
        <f t="shared" si="25"/>
        <v>0.39785747181362202</v>
      </c>
      <c r="R139">
        <f t="shared" si="26"/>
        <v>923949.999996025</v>
      </c>
      <c r="S139" s="1">
        <f t="shared" si="20"/>
        <v>7.7044885095114007E-2</v>
      </c>
      <c r="T139">
        <f t="shared" si="27"/>
        <v>-5.7766641770013963E-2</v>
      </c>
      <c r="U139">
        <f t="shared" si="28"/>
        <v>-7.8112124792297205E-2</v>
      </c>
    </row>
    <row r="140" spans="10:21">
      <c r="J140" s="1"/>
      <c r="M140">
        <f t="shared" si="21"/>
        <v>206825.52168698105</v>
      </c>
      <c r="N140">
        <f t="shared" si="22"/>
        <v>0.37958394622841501</v>
      </c>
      <c r="O140">
        <f t="shared" si="23"/>
        <v>35.443229357371798</v>
      </c>
      <c r="P140">
        <f t="shared" si="24"/>
        <v>3.21030444968462</v>
      </c>
      <c r="Q140">
        <f t="shared" si="25"/>
        <v>0.39785747181362202</v>
      </c>
      <c r="R140">
        <f t="shared" si="26"/>
        <v>923949.999996025</v>
      </c>
      <c r="S140" s="1">
        <f t="shared" si="20"/>
        <v>7.3221762368491955E-2</v>
      </c>
      <c r="T140">
        <f t="shared" si="27"/>
        <v>-6.2986140929387424E-2</v>
      </c>
      <c r="U140">
        <f t="shared" si="28"/>
        <v>-8.5991513519523041E-2</v>
      </c>
    </row>
    <row r="141" spans="10:21">
      <c r="J141" s="1"/>
      <c r="M141">
        <f t="shared" si="21"/>
        <v>237849.34994002819</v>
      </c>
      <c r="N141">
        <f t="shared" si="22"/>
        <v>0.37958394622841501</v>
      </c>
      <c r="O141">
        <f t="shared" si="23"/>
        <v>35.443229357371798</v>
      </c>
      <c r="P141">
        <f t="shared" si="24"/>
        <v>3.21030444968462</v>
      </c>
      <c r="Q141">
        <f t="shared" si="25"/>
        <v>0.39785747181362202</v>
      </c>
      <c r="R141">
        <f t="shared" si="26"/>
        <v>923949.999996025</v>
      </c>
      <c r="S141" s="1">
        <f t="shared" si="20"/>
        <v>6.9052179934242952E-2</v>
      </c>
      <c r="T141">
        <f t="shared" si="27"/>
        <v>-6.8694082193995115E-2</v>
      </c>
      <c r="U141">
        <f t="shared" si="28"/>
        <v>-9.403862198975324E-2</v>
      </c>
    </row>
    <row r="142" spans="10:21">
      <c r="J142" s="1"/>
      <c r="M142">
        <f t="shared" si="21"/>
        <v>273526.75243103242</v>
      </c>
      <c r="N142">
        <f t="shared" si="22"/>
        <v>0.37958394622841501</v>
      </c>
      <c r="O142">
        <f t="shared" si="23"/>
        <v>35.443229357371798</v>
      </c>
      <c r="P142">
        <f t="shared" si="24"/>
        <v>3.21030444968462</v>
      </c>
      <c r="Q142">
        <f t="shared" si="25"/>
        <v>0.39785747181362202</v>
      </c>
      <c r="R142">
        <f t="shared" si="26"/>
        <v>923949.999996025</v>
      </c>
      <c r="S142" s="1">
        <f t="shared" si="20"/>
        <v>6.4506362766923869E-2</v>
      </c>
      <c r="T142">
        <f t="shared" si="27"/>
        <v>-7.4892568513742597E-2</v>
      </c>
      <c r="U142">
        <f t="shared" si="28"/>
        <v>-0.1021203766663939</v>
      </c>
    </row>
    <row r="143" spans="10:21">
      <c r="J143" s="1"/>
      <c r="M143">
        <f t="shared" si="21"/>
        <v>314555.76529568725</v>
      </c>
      <c r="N143">
        <f t="shared" si="22"/>
        <v>0.37958394622841501</v>
      </c>
      <c r="O143">
        <f t="shared" si="23"/>
        <v>35.443229357371798</v>
      </c>
      <c r="P143">
        <f t="shared" si="24"/>
        <v>3.21030444968462</v>
      </c>
      <c r="Q143">
        <f t="shared" si="25"/>
        <v>0.39785747181362202</v>
      </c>
      <c r="R143">
        <f t="shared" si="26"/>
        <v>923949.999996025</v>
      </c>
      <c r="S143" s="1">
        <f t="shared" si="20"/>
        <v>5.9554999411848143E-2</v>
      </c>
      <c r="T143">
        <f t="shared" si="27"/>
        <v>-8.1573962536891087E-2</v>
      </c>
      <c r="U143">
        <f t="shared" si="28"/>
        <v>-0.11007630558557288</v>
      </c>
    </row>
    <row r="144" spans="10:21">
      <c r="J144" s="1"/>
      <c r="M144">
        <f t="shared" si="21"/>
        <v>361739.13009004033</v>
      </c>
      <c r="N144">
        <f t="shared" si="22"/>
        <v>0.37958394622841501</v>
      </c>
      <c r="O144">
        <f t="shared" si="23"/>
        <v>35.443229357371798</v>
      </c>
      <c r="P144">
        <f t="shared" si="24"/>
        <v>3.21030444968462</v>
      </c>
      <c r="Q144">
        <f t="shared" si="25"/>
        <v>0.39785747181362202</v>
      </c>
      <c r="R144">
        <f t="shared" si="26"/>
        <v>923949.999996025</v>
      </c>
      <c r="S144" s="1">
        <f t="shared" si="20"/>
        <v>5.4169924408463001E-2</v>
      </c>
      <c r="T144">
        <f t="shared" si="27"/>
        <v>-8.8719383951931741E-2</v>
      </c>
      <c r="U144">
        <f t="shared" si="28"/>
        <v>-0.11772118041454283</v>
      </c>
    </row>
    <row r="145" spans="10:21">
      <c r="J145" s="1"/>
      <c r="M145">
        <f t="shared" si="21"/>
        <v>415999.99960354634</v>
      </c>
      <c r="N145">
        <f t="shared" si="22"/>
        <v>0.37958394622841501</v>
      </c>
      <c r="O145">
        <f t="shared" si="23"/>
        <v>35.443229357371798</v>
      </c>
      <c r="P145">
        <f t="shared" si="24"/>
        <v>3.21030444968462</v>
      </c>
      <c r="Q145">
        <f t="shared" si="25"/>
        <v>0.39785747181362202</v>
      </c>
      <c r="R145">
        <f t="shared" si="26"/>
        <v>923949.999996025</v>
      </c>
      <c r="S145" s="1">
        <f t="shared" si="20"/>
        <v>4.8324872675087574E-2</v>
      </c>
      <c r="T145">
        <f t="shared" si="27"/>
        <v>-9.6297523920514647E-2</v>
      </c>
      <c r="U145">
        <f t="shared" si="28"/>
        <v>-0.12485024054290066</v>
      </c>
    </row>
    <row r="146" spans="10:21">
      <c r="J146" s="1"/>
      <c r="M146">
        <f t="shared" si="21"/>
        <v>478399.99954407825</v>
      </c>
      <c r="N146">
        <f t="shared" si="22"/>
        <v>0.37958394622841501</v>
      </c>
      <c r="O146">
        <f t="shared" si="23"/>
        <v>35.443229357371798</v>
      </c>
      <c r="P146">
        <f t="shared" si="24"/>
        <v>3.21030444968462</v>
      </c>
      <c r="Q146">
        <f t="shared" si="25"/>
        <v>0.39785747181362202</v>
      </c>
      <c r="R146">
        <f t="shared" si="26"/>
        <v>923949.999996025</v>
      </c>
      <c r="S146" s="1">
        <f t="shared" si="20"/>
        <v>4.1996276478727834E-2</v>
      </c>
      <c r="T146">
        <f t="shared" si="27"/>
        <v>-0.10426394348614017</v>
      </c>
      <c r="U146">
        <f t="shared" si="28"/>
        <v>-0.13124716660782282</v>
      </c>
    </row>
    <row r="147" spans="10:21">
      <c r="J147" s="1"/>
      <c r="M147">
        <f t="shared" si="21"/>
        <v>550159.99947568995</v>
      </c>
      <c r="N147">
        <f t="shared" si="22"/>
        <v>0.37958394622841501</v>
      </c>
      <c r="O147">
        <f t="shared" si="23"/>
        <v>35.443229357371798</v>
      </c>
      <c r="P147">
        <f t="shared" si="24"/>
        <v>3.21030444968462</v>
      </c>
      <c r="Q147">
        <f t="shared" si="25"/>
        <v>0.39785747181362202</v>
      </c>
      <c r="R147">
        <f t="shared" si="26"/>
        <v>923949.999996025</v>
      </c>
      <c r="S147" s="1">
        <f t="shared" si="20"/>
        <v>3.5164066078505925E-2</v>
      </c>
      <c r="T147">
        <f t="shared" si="27"/>
        <v>-0.1125610130511894</v>
      </c>
      <c r="U147">
        <f t="shared" si="28"/>
        <v>-0.13669464212750229</v>
      </c>
    </row>
    <row r="148" spans="10:21">
      <c r="J148" s="1"/>
      <c r="M148">
        <f t="shared" si="21"/>
        <v>632683.99939704337</v>
      </c>
      <c r="N148">
        <f t="shared" si="22"/>
        <v>0.37958394622841501</v>
      </c>
      <c r="O148">
        <f t="shared" si="23"/>
        <v>35.443229357371798</v>
      </c>
      <c r="P148">
        <f t="shared" si="24"/>
        <v>3.21030444968462</v>
      </c>
      <c r="Q148">
        <f t="shared" si="25"/>
        <v>0.39785747181362202</v>
      </c>
      <c r="R148">
        <f t="shared" si="26"/>
        <v>923949.999996025</v>
      </c>
      <c r="S148" s="1">
        <f t="shared" si="20"/>
        <v>2.7812427683583656E-2</v>
      </c>
      <c r="T148">
        <f t="shared" si="27"/>
        <v>-0.12111861562278486</v>
      </c>
      <c r="U148">
        <f t="shared" si="28"/>
        <v>-0.14098693663136641</v>
      </c>
    </row>
    <row r="149" spans="10:21">
      <c r="J149" s="1"/>
      <c r="M149">
        <f t="shared" si="21"/>
        <v>727586.59930659982</v>
      </c>
      <c r="N149">
        <f t="shared" si="22"/>
        <v>0.37958394622841501</v>
      </c>
      <c r="O149">
        <f t="shared" si="23"/>
        <v>35.443229357371798</v>
      </c>
      <c r="P149">
        <f t="shared" si="24"/>
        <v>3.21030444968462</v>
      </c>
      <c r="Q149">
        <f t="shared" si="25"/>
        <v>0.39785747181362202</v>
      </c>
      <c r="R149">
        <f t="shared" si="26"/>
        <v>923949.999996025</v>
      </c>
      <c r="S149" s="1">
        <f t="shared" si="20"/>
        <v>1.9930468553610799E-2</v>
      </c>
      <c r="T149">
        <f t="shared" si="27"/>
        <v>-0.12985567664441364</v>
      </c>
      <c r="U149">
        <f t="shared" si="28"/>
        <v>-0.14394352370246855</v>
      </c>
    </row>
    <row r="150" spans="10:21">
      <c r="J150" s="1"/>
      <c r="M150">
        <f t="shared" si="21"/>
        <v>836724.5892025897</v>
      </c>
      <c r="N150">
        <f t="shared" si="22"/>
        <v>0.37958394622841501</v>
      </c>
      <c r="O150">
        <f t="shared" si="23"/>
        <v>35.443229357371798</v>
      </c>
      <c r="P150">
        <f t="shared" si="24"/>
        <v>3.21030444968462</v>
      </c>
      <c r="Q150">
        <f t="shared" si="25"/>
        <v>0.39785747181362202</v>
      </c>
      <c r="R150">
        <f t="shared" si="26"/>
        <v>923949.999996025</v>
      </c>
      <c r="S150" s="1">
        <f t="shared" si="20"/>
        <v>1.1512740173465305E-2</v>
      </c>
      <c r="T150">
        <f t="shared" si="27"/>
        <v>-0.1386825022291707</v>
      </c>
      <c r="U150">
        <f t="shared" si="28"/>
        <v>-0.14542239943520413</v>
      </c>
    </row>
    <row r="151" spans="10:21">
      <c r="J151" s="1"/>
      <c r="M151">
        <f t="shared" si="21"/>
        <v>962233.27758297813</v>
      </c>
      <c r="N151">
        <f t="shared" si="22"/>
        <v>0.37958394622841501</v>
      </c>
      <c r="O151">
        <f t="shared" si="23"/>
        <v>35.443229357371798</v>
      </c>
      <c r="P151">
        <f t="shared" si="24"/>
        <v>3.21030444968462</v>
      </c>
      <c r="Q151">
        <f t="shared" si="25"/>
        <v>0.39785747181362202</v>
      </c>
      <c r="R151">
        <f t="shared" si="26"/>
        <v>923949.999996025</v>
      </c>
      <c r="S151" s="1">
        <f t="shared" si="20"/>
        <v>2.5595771260499621E-3</v>
      </c>
      <c r="T151">
        <f t="shared" si="27"/>
        <v>-0.14750381554362152</v>
      </c>
      <c r="U151">
        <f t="shared" si="28"/>
        <v>-0.14533158450218095</v>
      </c>
    </row>
    <row r="152" spans="10:21">
      <c r="J152" s="1"/>
      <c r="M152">
        <f t="shared" si="21"/>
        <v>1106568.2692204248</v>
      </c>
      <c r="N152">
        <f t="shared" si="22"/>
        <v>0.37958394622841501</v>
      </c>
      <c r="O152">
        <f t="shared" si="23"/>
        <v>35.443229357371798</v>
      </c>
      <c r="P152">
        <f t="shared" si="24"/>
        <v>3.21030444968462</v>
      </c>
      <c r="Q152">
        <f t="shared" si="25"/>
        <v>0.39785747181362202</v>
      </c>
      <c r="R152">
        <f t="shared" si="26"/>
        <v>923949.999996025</v>
      </c>
      <c r="S152" s="1">
        <f t="shared" si="20"/>
        <v>-6.9227786420414123E-3</v>
      </c>
      <c r="T152">
        <f t="shared" si="27"/>
        <v>-0.15622229247118724</v>
      </c>
      <c r="U152">
        <f t="shared" si="28"/>
        <v>-0.14363734980971082</v>
      </c>
    </row>
    <row r="153" spans="10:21">
      <c r="J153" s="1"/>
    </row>
    <row r="154" spans="10:21">
      <c r="J154" s="1"/>
    </row>
    <row r="155" spans="10:21">
      <c r="J155" s="1"/>
    </row>
    <row r="156" spans="10:21">
      <c r="J156" s="1"/>
    </row>
    <row r="157" spans="10:21">
      <c r="J157" s="1"/>
    </row>
    <row r="158" spans="10:21">
      <c r="J158" s="1"/>
    </row>
    <row r="159" spans="10:21">
      <c r="J159" s="1"/>
    </row>
    <row r="160" spans="10:21">
      <c r="J160" s="1"/>
    </row>
    <row r="161" spans="10:10">
      <c r="J161" s="1"/>
    </row>
    <row r="162" spans="10:10">
      <c r="J162" s="1"/>
    </row>
    <row r="163" spans="10:10">
      <c r="J163" s="1"/>
    </row>
    <row r="164" spans="10:10">
      <c r="J164" s="1"/>
    </row>
    <row r="165" spans="10:10">
      <c r="J165" s="1"/>
    </row>
    <row r="166" spans="10:10">
      <c r="J166" s="1"/>
    </row>
    <row r="167" spans="10:10">
      <c r="J167" s="1"/>
    </row>
    <row r="168" spans="10:10">
      <c r="J168" s="1"/>
    </row>
    <row r="169" spans="10:10">
      <c r="J169" s="1"/>
    </row>
    <row r="170" spans="10:10">
      <c r="J170" s="1"/>
    </row>
    <row r="171" spans="10:10">
      <c r="J171" s="1"/>
    </row>
    <row r="172" spans="10:10">
      <c r="J172" s="1"/>
    </row>
    <row r="173" spans="10:10">
      <c r="J173" s="1"/>
    </row>
    <row r="174" spans="10:10">
      <c r="J174" s="1"/>
    </row>
    <row r="175" spans="10:10">
      <c r="J175" s="1"/>
    </row>
    <row r="176" spans="10:10">
      <c r="J176" s="1"/>
    </row>
    <row r="177" spans="10:10">
      <c r="J177" s="1"/>
    </row>
    <row r="178" spans="10:10">
      <c r="J178" s="1"/>
    </row>
    <row r="179" spans="10:10">
      <c r="J179" s="1"/>
    </row>
    <row r="180" spans="10:10">
      <c r="J180" s="1"/>
    </row>
    <row r="181" spans="10:10">
      <c r="J181" s="1"/>
    </row>
    <row r="182" spans="10:10">
      <c r="J182" s="1"/>
    </row>
    <row r="183" spans="10:10">
      <c r="J183" s="1"/>
    </row>
    <row r="184" spans="10:10">
      <c r="J184" s="1"/>
    </row>
    <row r="185" spans="10:10">
      <c r="J185" s="1"/>
    </row>
    <row r="186" spans="10:10">
      <c r="J186" s="1"/>
    </row>
    <row r="187" spans="10:10">
      <c r="J187" s="1"/>
    </row>
    <row r="188" spans="10:10">
      <c r="J188" s="1"/>
    </row>
    <row r="189" spans="10:10">
      <c r="J189" s="1"/>
    </row>
    <row r="190" spans="10:10">
      <c r="J190" s="1"/>
    </row>
    <row r="191" spans="10:10">
      <c r="J191" s="1"/>
    </row>
    <row r="192" spans="10:10">
      <c r="J192" s="1"/>
    </row>
    <row r="193" spans="10:10">
      <c r="J193" s="1"/>
    </row>
    <row r="194" spans="10:10">
      <c r="J194" s="1"/>
    </row>
    <row r="195" spans="10:10">
      <c r="J195" s="1"/>
    </row>
    <row r="196" spans="10:10">
      <c r="J196" s="1"/>
    </row>
    <row r="197" spans="10:10">
      <c r="J197" s="1"/>
    </row>
    <row r="198" spans="10:10">
      <c r="J198" s="1"/>
    </row>
    <row r="199" spans="10:10">
      <c r="J199" s="1"/>
    </row>
    <row r="200" spans="10:10">
      <c r="J200" s="1"/>
    </row>
    <row r="201" spans="10:10">
      <c r="J201" s="1"/>
    </row>
    <row r="202" spans="10:10">
      <c r="J202" s="1"/>
    </row>
    <row r="203" spans="10:10">
      <c r="J203" s="1"/>
    </row>
    <row r="204" spans="10:10">
      <c r="J204" s="1"/>
    </row>
    <row r="205" spans="10:10">
      <c r="J205" s="1"/>
    </row>
    <row r="206" spans="10:10">
      <c r="J206" s="1"/>
    </row>
    <row r="207" spans="10:10">
      <c r="J207" s="1"/>
    </row>
    <row r="208" spans="10:10">
      <c r="J208" s="1"/>
    </row>
    <row r="209" spans="10:10">
      <c r="J209" s="1"/>
    </row>
    <row r="210" spans="10:10">
      <c r="J210" s="1"/>
    </row>
    <row r="211" spans="10:10">
      <c r="J211" s="1"/>
    </row>
    <row r="212" spans="10:10">
      <c r="J212" s="1"/>
    </row>
    <row r="213" spans="10:10">
      <c r="J213" s="1"/>
    </row>
    <row r="214" spans="10:10">
      <c r="J214" s="1"/>
    </row>
    <row r="215" spans="10:10">
      <c r="J215" s="1"/>
    </row>
    <row r="216" spans="10:10">
      <c r="J216" s="1"/>
    </row>
    <row r="217" spans="10:10">
      <c r="J217" s="1"/>
    </row>
    <row r="218" spans="10:10">
      <c r="J218" s="1"/>
    </row>
    <row r="219" spans="10:10">
      <c r="J219" s="1"/>
    </row>
    <row r="220" spans="10:10">
      <c r="J220" s="1"/>
    </row>
    <row r="221" spans="10:10">
      <c r="J221" s="1"/>
    </row>
    <row r="222" spans="10:10">
      <c r="J222" s="1"/>
    </row>
    <row r="223" spans="10:10">
      <c r="J223" s="1"/>
    </row>
    <row r="224" spans="10:10">
      <c r="J224" s="1"/>
    </row>
    <row r="225" spans="10:10">
      <c r="J225" s="1"/>
    </row>
    <row r="226" spans="10:10">
      <c r="J226" s="1"/>
    </row>
    <row r="227" spans="10:10">
      <c r="J227" s="1"/>
    </row>
    <row r="228" spans="10:10">
      <c r="J228" s="1"/>
    </row>
    <row r="229" spans="10:10">
      <c r="J229" s="1"/>
    </row>
    <row r="230" spans="10:10">
      <c r="J230" s="1"/>
    </row>
    <row r="231" spans="10:10">
      <c r="J231" s="1"/>
    </row>
    <row r="232" spans="10:10">
      <c r="J232" s="1"/>
    </row>
    <row r="233" spans="10:10">
      <c r="J233" s="1"/>
    </row>
    <row r="234" spans="10:10">
      <c r="J234" s="1"/>
    </row>
    <row r="235" spans="10:10">
      <c r="J235" s="1"/>
    </row>
    <row r="236" spans="10:10">
      <c r="J236" s="1"/>
    </row>
    <row r="237" spans="10:10">
      <c r="J237" s="1"/>
    </row>
    <row r="238" spans="10:10">
      <c r="J238" s="1"/>
    </row>
    <row r="239" spans="10:10">
      <c r="J239" s="1"/>
    </row>
    <row r="240" spans="10:10">
      <c r="J240" s="1"/>
    </row>
    <row r="241" spans="10:10">
      <c r="J241" s="1"/>
    </row>
    <row r="242" spans="10:10">
      <c r="J242" s="1"/>
    </row>
    <row r="243" spans="10:10">
      <c r="J243" s="1"/>
    </row>
    <row r="244" spans="10:10">
      <c r="J244" s="1"/>
    </row>
    <row r="245" spans="10:10">
      <c r="J245" s="1"/>
    </row>
    <row r="246" spans="10:10">
      <c r="J246" s="1"/>
    </row>
    <row r="247" spans="10:10">
      <c r="J247" s="1"/>
    </row>
    <row r="248" spans="10:10">
      <c r="J248" s="1"/>
    </row>
    <row r="249" spans="10:10">
      <c r="J249" s="1"/>
    </row>
    <row r="250" spans="10:10">
      <c r="J250" s="1"/>
    </row>
    <row r="251" spans="10:10">
      <c r="J251" s="1"/>
    </row>
    <row r="252" spans="10:10">
      <c r="J252" s="1"/>
    </row>
    <row r="253" spans="10:10">
      <c r="J253" s="1"/>
    </row>
    <row r="254" spans="10:10">
      <c r="J254" s="1"/>
    </row>
    <row r="255" spans="10:10">
      <c r="J255" s="1"/>
    </row>
    <row r="256" spans="10:10">
      <c r="J256" s="1"/>
    </row>
    <row r="257" spans="10:10">
      <c r="J257" s="1"/>
    </row>
    <row r="258" spans="10:10">
      <c r="J258" s="1"/>
    </row>
    <row r="259" spans="10:10">
      <c r="J259" s="1"/>
    </row>
    <row r="260" spans="10:10">
      <c r="J260" s="1"/>
    </row>
    <row r="261" spans="10:10">
      <c r="J261" s="1"/>
    </row>
    <row r="262" spans="10:10">
      <c r="J262" s="1"/>
    </row>
    <row r="263" spans="10:10">
      <c r="J263" s="1"/>
    </row>
    <row r="264" spans="10:10">
      <c r="J264" s="1"/>
    </row>
    <row r="265" spans="10:10">
      <c r="J265" s="1"/>
    </row>
    <row r="266" spans="10:10">
      <c r="J266" s="1"/>
    </row>
    <row r="267" spans="10:10">
      <c r="J267" s="1"/>
    </row>
    <row r="268" spans="10:10">
      <c r="J268" s="1"/>
    </row>
    <row r="269" spans="10:10">
      <c r="J269" s="1"/>
    </row>
    <row r="270" spans="10:10">
      <c r="J27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B248-32AF-45F0-AF3F-9AAB0A20FB71}">
  <dimension ref="G2:M18"/>
  <sheetViews>
    <sheetView tabSelected="1" workbookViewId="0">
      <selection activeCell="H24" sqref="H24"/>
    </sheetView>
  </sheetViews>
  <sheetFormatPr defaultRowHeight="14.4"/>
  <cols>
    <col min="7" max="7" width="8.5546875" bestFit="1" customWidth="1"/>
    <col min="8" max="13" width="9.5546875" bestFit="1" customWidth="1"/>
  </cols>
  <sheetData>
    <row r="2" spans="7:13" ht="15.6">
      <c r="G2" s="21" t="s">
        <v>40</v>
      </c>
      <c r="H2" s="20" t="s">
        <v>6</v>
      </c>
      <c r="I2" s="20"/>
      <c r="J2" s="20" t="s">
        <v>8</v>
      </c>
      <c r="K2" s="20"/>
      <c r="L2" s="20" t="s">
        <v>9</v>
      </c>
      <c r="M2" s="20"/>
    </row>
    <row r="3" spans="7:13" ht="15.6">
      <c r="G3" s="22"/>
      <c r="H3" s="10" t="s">
        <v>4</v>
      </c>
      <c r="I3" s="10" t="s">
        <v>5</v>
      </c>
      <c r="J3" s="10" t="s">
        <v>4</v>
      </c>
      <c r="K3" s="10" t="s">
        <v>5</v>
      </c>
      <c r="L3" s="10" t="s">
        <v>4</v>
      </c>
      <c r="M3" s="10" t="s">
        <v>5</v>
      </c>
    </row>
    <row r="4" spans="7:13" ht="15.6">
      <c r="G4" s="11" t="s">
        <v>19</v>
      </c>
      <c r="H4" s="12">
        <v>2.7799999999999998E-4</v>
      </c>
      <c r="I4" s="12">
        <v>0.99838800000000005</v>
      </c>
      <c r="J4" s="13">
        <v>1.66E-4</v>
      </c>
      <c r="K4" s="13">
        <v>0.99903699999999995</v>
      </c>
      <c r="L4" s="12">
        <v>1.372E-3</v>
      </c>
      <c r="M4" s="12">
        <v>0.99205299999999996</v>
      </c>
    </row>
    <row r="5" spans="7:13" ht="15.6">
      <c r="G5" s="9" t="s">
        <v>20</v>
      </c>
      <c r="H5" s="14">
        <v>6.4999999999999994E-5</v>
      </c>
      <c r="I5" s="14">
        <v>0.99939299999999998</v>
      </c>
      <c r="J5" s="15">
        <v>5.0000000000000002E-5</v>
      </c>
      <c r="K5" s="15">
        <v>0.999533</v>
      </c>
      <c r="L5" s="14">
        <v>9.2999999999999997E-5</v>
      </c>
      <c r="M5" s="14">
        <v>0.99912800000000002</v>
      </c>
    </row>
    <row r="6" spans="7:13" ht="15.6">
      <c r="G6" s="9" t="s">
        <v>21</v>
      </c>
      <c r="H6" s="14">
        <v>1.37E-4</v>
      </c>
      <c r="I6" s="14">
        <v>0.99949500000000002</v>
      </c>
      <c r="J6" s="15">
        <v>1.36E-4</v>
      </c>
      <c r="K6" s="15">
        <v>0.99949900000000003</v>
      </c>
      <c r="L6" s="14">
        <v>2.2699999999999999E-4</v>
      </c>
      <c r="M6" s="14">
        <v>0.99916199999999999</v>
      </c>
    </row>
    <row r="7" spans="7:13" ht="15.6">
      <c r="G7" s="9" t="s">
        <v>22</v>
      </c>
      <c r="H7" s="14">
        <v>4.45E-3</v>
      </c>
      <c r="I7" s="14">
        <v>0.986344</v>
      </c>
      <c r="J7" s="14">
        <v>4.3489999999999996E-3</v>
      </c>
      <c r="K7" s="14">
        <v>0.986653</v>
      </c>
      <c r="L7" s="15">
        <v>4.3379999999999998E-3</v>
      </c>
      <c r="M7" s="15">
        <v>0.98668800000000001</v>
      </c>
    </row>
    <row r="8" spans="7:13" ht="15.6">
      <c r="G8" s="9" t="s">
        <v>23</v>
      </c>
      <c r="H8" s="14">
        <v>4.7489999999999997E-3</v>
      </c>
      <c r="I8" s="14">
        <v>0.96863299999999997</v>
      </c>
      <c r="J8" s="14">
        <v>4.4419999999999998E-3</v>
      </c>
      <c r="K8" s="14">
        <v>0.97066200000000002</v>
      </c>
      <c r="L8" s="15">
        <v>3.8270000000000001E-3</v>
      </c>
      <c r="M8" s="15">
        <v>0.97472300000000001</v>
      </c>
    </row>
    <row r="9" spans="7:13" ht="15.6">
      <c r="G9" s="9" t="s">
        <v>24</v>
      </c>
      <c r="H9" s="14">
        <v>6.0899999999999999E-3</v>
      </c>
      <c r="I9" s="14">
        <v>0.98223300000000002</v>
      </c>
      <c r="J9" s="14">
        <v>3.016E-3</v>
      </c>
      <c r="K9" s="14">
        <v>0.991201</v>
      </c>
      <c r="L9" s="15">
        <v>3.6099999999999999E-4</v>
      </c>
      <c r="M9" s="15">
        <v>0.99894799999999995</v>
      </c>
    </row>
    <row r="10" spans="7:13" ht="15.6">
      <c r="G10" s="9" t="s">
        <v>25</v>
      </c>
      <c r="H10" s="14">
        <v>2.3035E-2</v>
      </c>
      <c r="I10" s="14">
        <v>0.97154700000000005</v>
      </c>
      <c r="J10" s="14">
        <v>1.8127000000000001E-2</v>
      </c>
      <c r="K10" s="14">
        <v>0.97760999999999998</v>
      </c>
      <c r="L10" s="15">
        <v>4.333E-3</v>
      </c>
      <c r="M10" s="15">
        <v>0.99464900000000001</v>
      </c>
    </row>
    <row r="11" spans="7:13" ht="15.6">
      <c r="G11" s="9" t="s">
        <v>26</v>
      </c>
      <c r="H11" s="14">
        <v>1.1789999999999999E-3</v>
      </c>
      <c r="I11" s="14">
        <v>0.99546800000000002</v>
      </c>
      <c r="J11" s="14">
        <v>6.9399999999999996E-4</v>
      </c>
      <c r="K11" s="14">
        <v>0.99733300000000003</v>
      </c>
      <c r="L11" s="15">
        <v>1.37E-4</v>
      </c>
      <c r="M11" s="15">
        <v>0.999475</v>
      </c>
    </row>
    <row r="12" spans="7:13" ht="15.6">
      <c r="G12" s="9" t="s">
        <v>27</v>
      </c>
      <c r="H12" s="14">
        <v>8.2399999999999997E-4</v>
      </c>
      <c r="I12" s="14">
        <v>0.98448500000000005</v>
      </c>
      <c r="J12" s="14">
        <v>2.6899999999999998E-4</v>
      </c>
      <c r="K12" s="14">
        <v>0.99493399999999999</v>
      </c>
      <c r="L12" s="15">
        <v>1.5699999999999999E-4</v>
      </c>
      <c r="M12" s="15">
        <v>0.99704499999999996</v>
      </c>
    </row>
    <row r="13" spans="7:13" ht="15.6">
      <c r="G13" s="9" t="s">
        <v>28</v>
      </c>
      <c r="H13" s="14">
        <v>2.5799999999999998E-3</v>
      </c>
      <c r="I13" s="14">
        <v>0.98576699999999995</v>
      </c>
      <c r="J13" s="15">
        <v>4.6999999999999999E-4</v>
      </c>
      <c r="K13" s="15">
        <v>0.99740499999999999</v>
      </c>
      <c r="L13" s="14">
        <v>4.7600000000000002E-4</v>
      </c>
      <c r="M13" s="14">
        <v>0.99737200000000004</v>
      </c>
    </row>
    <row r="14" spans="7:13" ht="15.6">
      <c r="G14" s="9" t="s">
        <v>29</v>
      </c>
      <c r="H14" s="14">
        <v>3.1100000000000002E-4</v>
      </c>
      <c r="I14" s="14">
        <v>0.99899300000000002</v>
      </c>
      <c r="J14" s="15">
        <v>2.6600000000000001E-4</v>
      </c>
      <c r="K14" s="15">
        <v>0.999139</v>
      </c>
      <c r="L14" s="14">
        <v>4.7100000000000001E-4</v>
      </c>
      <c r="M14" s="14">
        <v>0.998475</v>
      </c>
    </row>
    <row r="15" spans="7:13" ht="15.6">
      <c r="G15" s="9" t="s">
        <v>30</v>
      </c>
      <c r="H15" s="14">
        <v>2.7190000000000001E-3</v>
      </c>
      <c r="I15" s="14">
        <v>0.98543000000000003</v>
      </c>
      <c r="J15" s="14">
        <v>1.407E-3</v>
      </c>
      <c r="K15" s="14">
        <v>0.99245899999999998</v>
      </c>
      <c r="L15" s="15">
        <v>2.4399999999999999E-4</v>
      </c>
      <c r="M15" s="15">
        <v>0.99869399999999997</v>
      </c>
    </row>
    <row r="16" spans="7:13" ht="15.6">
      <c r="G16" s="9" t="s">
        <v>31</v>
      </c>
      <c r="H16" s="14">
        <v>3.1670000000000001E-3</v>
      </c>
      <c r="I16" s="14">
        <v>0.98691700000000004</v>
      </c>
      <c r="J16" s="14">
        <v>1.3680000000000001E-3</v>
      </c>
      <c r="K16" s="14">
        <v>0.99434900000000004</v>
      </c>
      <c r="L16" s="15">
        <v>1.2769999999999999E-3</v>
      </c>
      <c r="M16" s="15">
        <v>0.99472300000000002</v>
      </c>
    </row>
    <row r="17" spans="7:13" ht="15.6">
      <c r="G17" s="9" t="s">
        <v>32</v>
      </c>
      <c r="H17" s="14">
        <v>2.0079999999999998E-3</v>
      </c>
      <c r="I17" s="14">
        <v>0.98975199999999997</v>
      </c>
      <c r="J17" s="15">
        <v>1.8749999999999999E-3</v>
      </c>
      <c r="K17" s="15">
        <v>0.99042799999999998</v>
      </c>
      <c r="L17" s="14">
        <v>1.9819999999999998E-3</v>
      </c>
      <c r="M17" s="14">
        <v>0.98988200000000004</v>
      </c>
    </row>
    <row r="18" spans="7:13" ht="15.6">
      <c r="G18" s="16" t="s">
        <v>33</v>
      </c>
      <c r="H18" s="17">
        <v>2.6999999999999999E-5</v>
      </c>
      <c r="I18" s="17">
        <v>0.99945399999999995</v>
      </c>
      <c r="J18" s="18">
        <v>1.2999999999999999E-5</v>
      </c>
      <c r="K18" s="18">
        <v>0.99974700000000005</v>
      </c>
      <c r="L18" s="17">
        <v>5.7000000000000003E-5</v>
      </c>
      <c r="M18" s="17">
        <v>0.99887300000000001</v>
      </c>
    </row>
  </sheetData>
  <mergeCells count="4">
    <mergeCell ref="H2:I2"/>
    <mergeCell ref="J2:K2"/>
    <mergeCell ref="L2:M2"/>
    <mergeCell ref="G2:G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VGS</vt:lpstr>
      <vt:lpstr>VG</vt:lpstr>
      <vt:lpstr>F&amp;X</vt:lpstr>
      <vt:lpstr>compare water content</vt:lpstr>
      <vt:lpstr>compare parameters</vt:lpstr>
      <vt:lpstr>TEST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Digikey</dc:creator>
  <cp:lastModifiedBy>18600169@emu.edu.tr</cp:lastModifiedBy>
  <dcterms:created xsi:type="dcterms:W3CDTF">2015-06-05T18:17:20Z</dcterms:created>
  <dcterms:modified xsi:type="dcterms:W3CDTF">2023-05-30T21:58:39Z</dcterms:modified>
</cp:coreProperties>
</file>