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175" tabRatio="604"/>
  </bookViews>
  <sheets>
    <sheet name="Full 10 FONT" sheetId="18" r:id="rId1"/>
    <sheet name="AlQalam" sheetId="7" r:id="rId2"/>
    <sheet name="LPMQ" sheetId="8" r:id="rId3"/>
    <sheet name="KFGQPC" sheetId="10" r:id="rId4"/>
    <sheet name="AlKareem" sheetId="11" r:id="rId5"/>
    <sheet name="PDMS" sheetId="12" r:id="rId6"/>
    <sheet name="Amiri" sheetId="13" r:id="rId7"/>
    <sheet name="meQuran" sheetId="14" r:id="rId8"/>
    <sheet name="norehira" sheetId="15" r:id="rId9"/>
    <sheet name="norehidayat" sheetId="17" r:id="rId10"/>
    <sheet name="norehuda" sheetId="16" r:id="rId11"/>
    <sheet name="Stat" sheetId="5" r:id="rId12"/>
  </sheets>
  <calcPr calcId="144525"/>
</workbook>
</file>

<file path=xl/sharedStrings.xml><?xml version="1.0" encoding="utf-8"?>
<sst xmlns="http://schemas.openxmlformats.org/spreadsheetml/2006/main" count="7122" uniqueCount="106">
  <si>
    <t>FULL</t>
  </si>
  <si>
    <t>Template Matching</t>
  </si>
  <si>
    <t>Segmentasi</t>
  </si>
  <si>
    <t>Pengenalan</t>
  </si>
  <si>
    <t>Hukum Bacaan</t>
  </si>
  <si>
    <t>Tanwin</t>
  </si>
  <si>
    <t>Nun Sukun</t>
  </si>
  <si>
    <t>Mim Sukun</t>
  </si>
  <si>
    <t>Full TM</t>
  </si>
  <si>
    <t>TP</t>
  </si>
  <si>
    <t>FP</t>
  </si>
  <si>
    <t>FN</t>
  </si>
  <si>
    <t>TN</t>
  </si>
  <si>
    <t>A</t>
  </si>
  <si>
    <t>P</t>
  </si>
  <si>
    <t>R</t>
  </si>
  <si>
    <t>F1</t>
  </si>
  <si>
    <t>T</t>
  </si>
  <si>
    <t>F</t>
  </si>
  <si>
    <t>C</t>
  </si>
  <si>
    <t>Akurasi</t>
  </si>
  <si>
    <t>Presisi</t>
  </si>
  <si>
    <t>Recall</t>
  </si>
  <si>
    <t>F1-Score</t>
  </si>
  <si>
    <t>0.75</t>
  </si>
  <si>
    <t>Korelasi 0.75</t>
  </si>
  <si>
    <t>0.8</t>
  </si>
  <si>
    <t>Korelasi 0.8</t>
  </si>
  <si>
    <t>0.85</t>
  </si>
  <si>
    <t>Korelasi 0.85</t>
  </si>
  <si>
    <t>0.9</t>
  </si>
  <si>
    <t>Korelasi 0.9</t>
  </si>
  <si>
    <t>0.95</t>
  </si>
  <si>
    <t>Korelasi 0.95</t>
  </si>
  <si>
    <t>Font</t>
  </si>
  <si>
    <t>Korelasi</t>
  </si>
  <si>
    <t>True Label</t>
  </si>
  <si>
    <t>AlKareem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</si>
  <si>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</si>
  <si>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</si>
  <si>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</si>
  <si>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</si>
  <si>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</si>
  <si>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</si>
  <si>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</si>
  <si>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</si>
  <si>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</si>
  <si>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</si>
  <si>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</si>
  <si>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</si>
  <si>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</si>
  <si>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AlQalam</t>
  </si>
  <si>
    <t>Idzhar Syafawi</t>
  </si>
  <si>
    <t>Ikhfa Hakiki</t>
  </si>
  <si>
    <t>Ikhfa Syafawi</t>
  </si>
  <si>
    <t>Iqlab</t>
  </si>
  <si>
    <t>Empty</t>
  </si>
  <si>
    <t>KFGQPC</t>
  </si>
  <si>
    <t>Total</t>
  </si>
  <si>
    <t>Total =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</si>
  <si>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</si>
  <si>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</si>
  <si>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</si>
  <si>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</si>
  <si>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</si>
  <si>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</si>
  <si>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</si>
  <si>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</si>
  <si>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</si>
  <si>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</si>
  <si>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</si>
  <si>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</si>
  <si>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</si>
  <si>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</si>
  <si>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</si>
  <si>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</si>
  <si>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</si>
  <si>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</si>
  <si>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</si>
  <si>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</si>
  <si>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</si>
  <si>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</si>
  <si>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</si>
  <si>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</si>
  <si>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</si>
  <si>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</si>
  <si>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</si>
  <si>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</si>
  <si>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Ba</t>
  </si>
  <si>
    <t>LPMQ</t>
  </si>
  <si>
    <t>PDMS</t>
  </si>
  <si>
    <t>Zal</t>
  </si>
  <si>
    <t>Amiri</t>
  </si>
  <si>
    <t>meQuran</t>
  </si>
  <si>
    <t>norehidayat</t>
  </si>
  <si>
    <t>norehira</t>
  </si>
  <si>
    <t>norehuda</t>
  </si>
  <si>
    <t>0.80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</si>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</sst>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Liberation Serif"/>
      <charset val="134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46" borderId="0" applyNumberFormat="false" applyBorder="false" applyAlignment="false" applyProtection="false">
      <alignment vertical="center"/>
    </xf>
    <xf numFmtId="0" fontId="6" fillId="4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6" fillId="44" borderId="0" applyNumberFormat="false" applyBorder="false" applyAlignment="false" applyProtection="false">
      <alignment vertical="center"/>
    </xf>
    <xf numFmtId="0" fontId="6" fillId="36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5" fillId="47" borderId="0" applyNumberFormat="false" applyBorder="false" applyAlignment="false" applyProtection="false">
      <alignment vertical="center"/>
    </xf>
    <xf numFmtId="0" fontId="21" fillId="0" borderId="36" applyNumberFormat="false" applyFill="false" applyAlignment="false" applyProtection="false">
      <alignment vertical="center"/>
    </xf>
    <xf numFmtId="0" fontId="6" fillId="40" borderId="0" applyNumberFormat="false" applyBorder="false" applyAlignment="false" applyProtection="false">
      <alignment vertical="center"/>
    </xf>
    <xf numFmtId="0" fontId="5" fillId="43" borderId="0" applyNumberFormat="false" applyBorder="false" applyAlignment="false" applyProtection="false">
      <alignment vertical="center"/>
    </xf>
    <xf numFmtId="0" fontId="5" fillId="41" borderId="0" applyNumberFormat="false" applyBorder="false" applyAlignment="false" applyProtection="false">
      <alignment vertical="center"/>
    </xf>
    <xf numFmtId="0" fontId="6" fillId="38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5" fillId="37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39" borderId="0" applyNumberFormat="false" applyBorder="false" applyAlignment="false" applyProtection="false">
      <alignment vertical="center"/>
    </xf>
    <xf numFmtId="0" fontId="5" fillId="45" borderId="0" applyNumberFormat="false" applyBorder="false" applyAlignment="false" applyProtection="false">
      <alignment vertical="center"/>
    </xf>
    <xf numFmtId="0" fontId="17" fillId="35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5" fillId="0" borderId="34" applyNumberFormat="false" applyFill="false" applyAlignment="false" applyProtection="false">
      <alignment vertical="center"/>
    </xf>
    <xf numFmtId="0" fontId="20" fillId="27" borderId="3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0" fillId="30" borderId="33" applyNumberFormat="false" applyFont="false" applyAlignment="false" applyProtection="false">
      <alignment vertical="center"/>
    </xf>
    <xf numFmtId="0" fontId="14" fillId="29" borderId="3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3" fillId="27" borderId="32" applyNumberFormat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1" fillId="0" borderId="3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0" fillId="0" borderId="30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2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30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48" borderId="37" applyNumberFormat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77">
    <xf numFmtId="0" fontId="0" fillId="0" borderId="0" xfId="0">
      <alignment vertical="center"/>
    </xf>
    <xf numFmtId="0" fontId="1" fillId="2" borderId="1" xfId="0" applyFont="true" applyFill="true" applyBorder="true">
      <alignment vertical="center"/>
    </xf>
    <xf numFmtId="0" fontId="2" fillId="3" borderId="2" xfId="0" applyFont="true" applyFill="true" applyBorder="true">
      <alignment vertical="center"/>
    </xf>
    <xf numFmtId="0" fontId="2" fillId="0" borderId="0" xfId="0" applyFont="true">
      <alignment vertical="center"/>
    </xf>
    <xf numFmtId="0" fontId="1" fillId="2" borderId="3" xfId="0" applyFont="true" applyFill="true" applyBorder="true">
      <alignment vertical="center"/>
    </xf>
    <xf numFmtId="0" fontId="2" fillId="4" borderId="2" xfId="0" applyFont="true" applyFill="true" applyBorder="true">
      <alignment vertical="center"/>
    </xf>
    <xf numFmtId="0" fontId="1" fillId="5" borderId="4" xfId="0" applyFont="true" applyFill="true" applyBorder="true">
      <alignment vertical="center"/>
    </xf>
    <xf numFmtId="0" fontId="1" fillId="5" borderId="3" xfId="0" applyFont="true" applyFill="true" applyBorder="true">
      <alignment vertical="center"/>
    </xf>
    <xf numFmtId="0" fontId="2" fillId="0" borderId="0" xfId="0" applyFont="true" applyAlignment="true">
      <alignment horizontal="left" vertical="center"/>
    </xf>
    <xf numFmtId="0" fontId="2" fillId="0" borderId="0" xfId="0" applyFont="true" applyAlignment="true">
      <alignment vertical="center"/>
    </xf>
    <xf numFmtId="0" fontId="1" fillId="2" borderId="5" xfId="0" applyFont="true" applyFill="true" applyBorder="true">
      <alignment vertical="center"/>
    </xf>
    <xf numFmtId="0" fontId="1" fillId="2" borderId="6" xfId="0" applyFont="true" applyFill="true" applyBorder="true">
      <alignment vertical="center"/>
    </xf>
    <xf numFmtId="0" fontId="0" fillId="0" borderId="0" xfId="0" applyAlignment="true">
      <alignment vertical="center"/>
    </xf>
    <xf numFmtId="0" fontId="2" fillId="0" borderId="0" xfId="0" applyFont="true" applyAlignment="true">
      <alignment horizontal="center" vertical="center"/>
    </xf>
    <xf numFmtId="0" fontId="1" fillId="2" borderId="7" xfId="0" applyFont="true" applyFill="true" applyBorder="true">
      <alignment vertical="center"/>
    </xf>
    <xf numFmtId="0" fontId="3" fillId="6" borderId="8" xfId="0" applyFont="true" applyFill="true" applyBorder="true" applyAlignment="true">
      <alignment horizontal="center" vertical="center"/>
    </xf>
    <xf numFmtId="0" fontId="2" fillId="7" borderId="8" xfId="0" applyFont="true" applyFill="true" applyBorder="true" applyAlignment="true">
      <alignment horizontal="center" vertical="center"/>
    </xf>
    <xf numFmtId="0" fontId="2" fillId="7" borderId="8" xfId="0" applyFont="true" applyFill="true" applyBorder="true">
      <alignment vertical="center"/>
    </xf>
    <xf numFmtId="0" fontId="2" fillId="6" borderId="8" xfId="0" applyFont="true" applyFill="true" applyBorder="true">
      <alignment vertical="center"/>
    </xf>
    <xf numFmtId="0" fontId="3" fillId="8" borderId="0" xfId="0" applyFont="true" applyFill="true" applyAlignment="true">
      <alignment horizontal="center" vertical="center"/>
    </xf>
    <xf numFmtId="0" fontId="3" fillId="0" borderId="0" xfId="0" applyFont="true">
      <alignment vertical="center"/>
    </xf>
    <xf numFmtId="0" fontId="1" fillId="5" borderId="9" xfId="0" applyFont="true" applyFill="true" applyBorder="true">
      <alignment vertical="center"/>
    </xf>
    <xf numFmtId="0" fontId="1" fillId="5" borderId="6" xfId="0" applyFont="true" applyFill="true" applyBorder="true">
      <alignment vertical="center"/>
    </xf>
    <xf numFmtId="0" fontId="2" fillId="9" borderId="10" xfId="0" applyFont="true" applyFill="true" applyBorder="true">
      <alignment vertical="center"/>
    </xf>
    <xf numFmtId="0" fontId="2" fillId="4" borderId="10" xfId="0" applyFont="true" applyFill="true" applyBorder="true">
      <alignment vertical="center"/>
    </xf>
    <xf numFmtId="0" fontId="2" fillId="4" borderId="11" xfId="0" applyFont="true" applyFill="true" applyBorder="true">
      <alignment vertical="center"/>
    </xf>
    <xf numFmtId="0" fontId="2" fillId="9" borderId="11" xfId="0" applyFont="true" applyFill="true" applyBorder="true">
      <alignment vertical="center"/>
    </xf>
    <xf numFmtId="0" fontId="1" fillId="5" borderId="5" xfId="0" applyFont="true" applyFill="true" applyBorder="true">
      <alignment vertical="center"/>
    </xf>
    <xf numFmtId="0" fontId="2" fillId="4" borderId="12" xfId="0" applyFont="true" applyFill="true" applyBorder="true">
      <alignment vertical="center"/>
    </xf>
    <xf numFmtId="0" fontId="3" fillId="0" borderId="0" xfId="0" applyFont="true" applyAlignment="true">
      <alignment vertical="center"/>
    </xf>
    <xf numFmtId="0" fontId="1" fillId="2" borderId="13" xfId="0" applyFont="true" applyFill="true" applyBorder="true" applyAlignment="true">
      <alignment vertical="center"/>
    </xf>
    <xf numFmtId="0" fontId="2" fillId="10" borderId="10" xfId="0" applyFont="true" applyFill="true" applyBorder="true">
      <alignment vertical="center"/>
    </xf>
    <xf numFmtId="0" fontId="2" fillId="7" borderId="10" xfId="0" applyFont="true" applyFill="true" applyBorder="true">
      <alignment vertical="center"/>
    </xf>
    <xf numFmtId="0" fontId="2" fillId="7" borderId="11" xfId="0" applyFont="true" applyFill="true" applyBorder="true">
      <alignment vertical="center"/>
    </xf>
    <xf numFmtId="0" fontId="2" fillId="10" borderId="11" xfId="0" applyFont="true" applyFill="true" applyBorder="true">
      <alignment vertical="center"/>
    </xf>
    <xf numFmtId="0" fontId="2" fillId="7" borderId="12" xfId="0" applyFont="true" applyFill="true" applyBorder="true">
      <alignment vertical="center"/>
    </xf>
    <xf numFmtId="0" fontId="2" fillId="0" borderId="0" xfId="0" applyFont="true" applyAlignment="true">
      <alignment horizontal="right" vertical="center"/>
    </xf>
    <xf numFmtId="0" fontId="1" fillId="5" borderId="7" xfId="0" applyFont="true" applyFill="true" applyBorder="true">
      <alignment vertical="center"/>
    </xf>
    <xf numFmtId="0" fontId="2" fillId="4" borderId="14" xfId="0" applyFont="true" applyFill="true" applyBorder="true">
      <alignment vertical="center"/>
    </xf>
    <xf numFmtId="0" fontId="2" fillId="4" borderId="15" xfId="0" applyFont="true" applyFill="true" applyBorder="true">
      <alignment vertical="center"/>
    </xf>
    <xf numFmtId="0" fontId="2" fillId="11" borderId="16" xfId="0" applyFont="true" applyFill="true" applyBorder="true">
      <alignment vertical="center"/>
    </xf>
    <xf numFmtId="0" fontId="2" fillId="12" borderId="8" xfId="0" applyFont="true" applyFill="true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2" fillId="13" borderId="8" xfId="0" applyFont="true" applyFill="true" applyBorder="true" applyAlignment="true">
      <alignment horizontal="center" vertical="center"/>
    </xf>
    <xf numFmtId="0" fontId="2" fillId="14" borderId="17" xfId="0" applyFont="true" applyFill="true" applyBorder="true">
      <alignment vertical="center"/>
    </xf>
    <xf numFmtId="0" fontId="2" fillId="15" borderId="17" xfId="0" applyFont="true" applyFill="true" applyBorder="true">
      <alignment vertical="center"/>
    </xf>
    <xf numFmtId="0" fontId="2" fillId="16" borderId="8" xfId="0" applyFont="true" applyFill="true" applyBorder="true" applyAlignment="true">
      <alignment horizontal="center" vertical="center"/>
    </xf>
    <xf numFmtId="0" fontId="2" fillId="7" borderId="14" xfId="0" applyFont="true" applyFill="true" applyBorder="true">
      <alignment vertical="center"/>
    </xf>
    <xf numFmtId="0" fontId="2" fillId="7" borderId="15" xfId="0" applyFont="true" applyFill="true" applyBorder="true">
      <alignment vertical="center"/>
    </xf>
    <xf numFmtId="0" fontId="2" fillId="10" borderId="16" xfId="0" applyFont="true" applyFill="true" applyBorder="true">
      <alignment vertical="center"/>
    </xf>
    <xf numFmtId="0" fontId="2" fillId="17" borderId="2" xfId="0" applyFont="true" applyFill="true" applyBorder="true">
      <alignment vertical="center"/>
    </xf>
    <xf numFmtId="0" fontId="2" fillId="18" borderId="2" xfId="0" applyFont="true" applyFill="true" applyBorder="true">
      <alignment vertical="center"/>
    </xf>
    <xf numFmtId="0" fontId="2" fillId="3" borderId="2" xfId="0" applyFont="true" applyFill="true" applyBorder="true" applyAlignment="true">
      <alignment horizontal="center" vertical="center"/>
    </xf>
    <xf numFmtId="0" fontId="2" fillId="4" borderId="2" xfId="0" applyFont="true" applyFill="true" applyBorder="true" applyAlignment="true">
      <alignment horizontal="center" vertical="center"/>
    </xf>
    <xf numFmtId="0" fontId="2" fillId="3" borderId="18" xfId="0" applyFont="true" applyFill="true" applyBorder="true" applyAlignment="true">
      <alignment horizontal="center" vertical="center"/>
    </xf>
    <xf numFmtId="0" fontId="2" fillId="3" borderId="19" xfId="0" applyFont="true" applyFill="true" applyBorder="true" applyAlignment="true">
      <alignment horizontal="center" vertical="center"/>
    </xf>
    <xf numFmtId="0" fontId="2" fillId="3" borderId="20" xfId="0" applyFont="true" applyFill="true" applyBorder="true" applyAlignment="true">
      <alignment horizontal="center" vertical="center"/>
    </xf>
    <xf numFmtId="0" fontId="2" fillId="12" borderId="21" xfId="0" applyFont="true" applyFill="true" applyBorder="true" applyAlignment="true">
      <alignment horizontal="center" vertical="center"/>
    </xf>
    <xf numFmtId="0" fontId="2" fillId="12" borderId="0" xfId="0" applyFont="true" applyFill="true" applyAlignment="true">
      <alignment horizontal="center" vertical="center"/>
    </xf>
    <xf numFmtId="0" fontId="2" fillId="13" borderId="22" xfId="0" applyFont="true" applyFill="true" applyBorder="true" applyAlignment="true">
      <alignment horizontal="center" vertical="center"/>
    </xf>
    <xf numFmtId="0" fontId="2" fillId="13" borderId="23" xfId="0" applyFont="true" applyFill="true" applyBorder="true" applyAlignment="true">
      <alignment horizontal="center" vertical="center"/>
    </xf>
    <xf numFmtId="0" fontId="2" fillId="13" borderId="24" xfId="0" applyFont="true" applyFill="true" applyBorder="true" applyAlignment="true">
      <alignment horizontal="center" vertical="center"/>
    </xf>
    <xf numFmtId="0" fontId="2" fillId="13" borderId="25" xfId="0" applyFont="true" applyFill="true" applyBorder="true" applyAlignment="true">
      <alignment horizontal="center" vertical="center"/>
    </xf>
    <xf numFmtId="0" fontId="2" fillId="13" borderId="26" xfId="0" applyFont="true" applyFill="true" applyBorder="true" applyAlignment="true">
      <alignment horizontal="center" vertical="center"/>
    </xf>
    <xf numFmtId="0" fontId="2" fillId="16" borderId="22" xfId="0" applyFont="true" applyFill="true" applyBorder="true" applyAlignment="true">
      <alignment horizontal="center" vertical="center"/>
    </xf>
    <xf numFmtId="0" fontId="2" fillId="16" borderId="23" xfId="0" applyFont="true" applyFill="true" applyBorder="true" applyAlignment="true">
      <alignment horizontal="center" vertical="center"/>
    </xf>
    <xf numFmtId="0" fontId="2" fillId="13" borderId="27" xfId="0" applyFont="true" applyFill="true" applyBorder="true" applyAlignment="true">
      <alignment horizontal="center" vertical="center"/>
    </xf>
    <xf numFmtId="0" fontId="2" fillId="16" borderId="24" xfId="0" applyFont="true" applyFill="true" applyBorder="true" applyAlignment="true">
      <alignment horizontal="center" vertical="center"/>
    </xf>
    <xf numFmtId="0" fontId="2" fillId="16" borderId="25" xfId="0" applyFont="true" applyFill="true" applyBorder="true" applyAlignment="true">
      <alignment horizontal="center" vertical="center"/>
    </xf>
    <xf numFmtId="0" fontId="2" fillId="14" borderId="17" xfId="0" applyFont="true" applyFill="true" applyBorder="true" applyAlignment="true">
      <alignment horizontal="center" vertical="center"/>
    </xf>
    <xf numFmtId="0" fontId="2" fillId="16" borderId="26" xfId="0" applyFont="true" applyFill="true" applyBorder="true" applyAlignment="true">
      <alignment horizontal="center" vertical="center"/>
    </xf>
    <xf numFmtId="0" fontId="2" fillId="16" borderId="27" xfId="0" applyFont="true" applyFill="true" applyBorder="true" applyAlignment="true">
      <alignment horizontal="center" vertical="center"/>
    </xf>
    <xf numFmtId="0" fontId="2" fillId="14" borderId="17" xfId="0" applyFont="true" applyFill="true" applyBorder="true" applyAlignment="true">
      <alignment vertical="center"/>
    </xf>
    <xf numFmtId="0" fontId="2" fillId="14" borderId="28" xfId="0" applyFont="true" applyFill="true" applyBorder="true" applyAlignment="true">
      <alignment horizontal="center" vertical="center"/>
    </xf>
    <xf numFmtId="0" fontId="2" fillId="4" borderId="2" xfId="0" applyFont="true" applyFill="true" applyBorder="true" applyAlignment="true">
      <alignment vertical="center"/>
    </xf>
    <xf numFmtId="0" fontId="2" fillId="14" borderId="29" xfId="0" applyFont="true" applyFill="true" applyBorder="true" applyAlignment="true">
      <alignment horizontal="center" vertical="center"/>
    </xf>
    <xf numFmtId="0" fontId="2" fillId="3" borderId="2" xfId="0" applyFont="true" applyFill="true" applyBorder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FONT'!$BR$10:$BR$11</c:f>
              <c:strCache>
                <c:ptCount val="1"/>
                <c:pt idx="0">
                  <c:v>Template Matching Akurasi</c:v>
                </c:pt>
              </c:strCache>
            </c:strRef>
          </c:tx>
          <c:spPr>
            <a:ln w="28575" cap="rnd" cmpd="sng">
              <a:solidFill>
                <a:schemeClr val="accent1">
                  <a:alpha val="62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'Full 10 FONT'!$BS$10:$BS$11</c:f>
              <c:strCache>
                <c:ptCount val="1"/>
                <c:pt idx="0">
                  <c:v>Template Matching Presisi</c:v>
                </c:pt>
              </c:strCache>
            </c:strRef>
          </c:tx>
          <c:spPr>
            <a:ln w="28575" cap="rnd">
              <a:solidFill>
                <a:schemeClr val="accent2">
                  <a:alpha val="3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'Full 10 FONT'!$BT$10:$BT$11</c:f>
              <c:strCache>
                <c:ptCount val="1"/>
                <c:pt idx="0">
                  <c:v>Template Matching Recall</c:v>
                </c:pt>
              </c:strCache>
            </c:strRef>
          </c:tx>
          <c:spPr>
            <a:ln w="28575" cap="rnd" cmpd="sng">
              <a:solidFill>
                <a:schemeClr val="accent3">
                  <a:alpha val="51000"/>
                </a:schemeClr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FONT'!$BT$12:$BT$61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0.99290780141844</c:v>
                </c:pt>
                <c:pt idx="4">
                  <c:v>0.808510638297872</c:v>
                </c:pt>
                <c:pt idx="5">
                  <c:v>1</c:v>
                </c:pt>
                <c:pt idx="6">
                  <c:v>1</c:v>
                </c:pt>
                <c:pt idx="7">
                  <c:v>0.985815602836879</c:v>
                </c:pt>
                <c:pt idx="8">
                  <c:v>0.957446808510638</c:v>
                </c:pt>
                <c:pt idx="9">
                  <c:v>0.553191489361702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0.893617021276596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0.985815602836879</c:v>
                </c:pt>
                <c:pt idx="19">
                  <c:v>0.709219858156028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0.794326241134752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0.858156028368794</c:v>
                </c:pt>
                <c:pt idx="35">
                  <c:v>1</c:v>
                </c:pt>
                <c:pt idx="36">
                  <c:v>1</c:v>
                </c:pt>
                <c:pt idx="37">
                  <c:v>0.985815602836879</c:v>
                </c:pt>
                <c:pt idx="38">
                  <c:v>0.978723404255319</c:v>
                </c:pt>
                <c:pt idx="39">
                  <c:v>0.886524822695035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0.872340425531915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'Full 10 FONT'!$BU$10:$BU$11</c:f>
              <c:strCache>
                <c:ptCount val="1"/>
                <c:pt idx="0">
                  <c:v>Template Matching F1-Score</c:v>
                </c:pt>
              </c:strCache>
            </c:strRef>
          </c:tx>
          <c:spPr>
            <a:ln w="28575" cap="rnd">
              <a:solidFill>
                <a:schemeClr val="accent4">
                  <a:alpha val="3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61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>
                      <a:alpha val="61000"/>
                    </a:schemeClr>
                  </a:solidFill>
                </a:ln>
                <a:effectLst/>
              </c:spPr>
            </c:marker>
            <c:bubble3D val="false"/>
            <c:spPr>
              <a:ln w="28575" cap="rnd">
                <a:solidFill>
                  <a:schemeClr val="accent4">
                    <a:alpha val="36000"/>
                  </a:schemeClr>
                </a:solidFill>
                <a:prstDash val="solid"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FONT'!$BU$12:$BU$61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0.862385321100917</c:v>
                </c:pt>
                <c:pt idx="2">
                  <c:v>0.930693069306931</c:v>
                </c:pt>
                <c:pt idx="3">
                  <c:v>0.968858131487889</c:v>
                </c:pt>
                <c:pt idx="4">
                  <c:v>0.876923076923077</c:v>
                </c:pt>
                <c:pt idx="5">
                  <c:v>0.787709497206704</c:v>
                </c:pt>
                <c:pt idx="6">
                  <c:v>0.867692307692308</c:v>
                </c:pt>
                <c:pt idx="7">
                  <c:v>0.911475409836066</c:v>
                </c:pt>
                <c:pt idx="8">
                  <c:v>0.927835051546392</c:v>
                </c:pt>
                <c:pt idx="9">
                  <c:v>0.696428571428572</c:v>
                </c:pt>
                <c:pt idx="10">
                  <c:v>0.783333333333333</c:v>
                </c:pt>
                <c:pt idx="11">
                  <c:v>0.854545454545455</c:v>
                </c:pt>
                <c:pt idx="12">
                  <c:v>0.94949494949495</c:v>
                </c:pt>
                <c:pt idx="13">
                  <c:v>0.979166666666667</c:v>
                </c:pt>
                <c:pt idx="14">
                  <c:v>0.936802973977695</c:v>
                </c:pt>
                <c:pt idx="15">
                  <c:v>0.787709497206704</c:v>
                </c:pt>
                <c:pt idx="16">
                  <c:v>0.857142857142857</c:v>
                </c:pt>
                <c:pt idx="17">
                  <c:v>0.927631578947368</c:v>
                </c:pt>
                <c:pt idx="18">
                  <c:v>0.965277777777778</c:v>
                </c:pt>
                <c:pt idx="19">
                  <c:v>0.826446280991735</c:v>
                </c:pt>
                <c:pt idx="20">
                  <c:v>0.798866855524079</c:v>
                </c:pt>
                <c:pt idx="21">
                  <c:v>0.898089171974522</c:v>
                </c:pt>
                <c:pt idx="22">
                  <c:v>0.9185667752443</c:v>
                </c:pt>
                <c:pt idx="23">
                  <c:v>0.965753424657534</c:v>
                </c:pt>
                <c:pt idx="24">
                  <c:v>0.861538461538461</c:v>
                </c:pt>
                <c:pt idx="25">
                  <c:v>0.756032171581769</c:v>
                </c:pt>
                <c:pt idx="26">
                  <c:v>0.829411764705882</c:v>
                </c:pt>
                <c:pt idx="27">
                  <c:v>0.886792452830189</c:v>
                </c:pt>
                <c:pt idx="28">
                  <c:v>0.94314381270903</c:v>
                </c:pt>
                <c:pt idx="29">
                  <c:v>0.952702702702703</c:v>
                </c:pt>
                <c:pt idx="30">
                  <c:v>0.744063324538259</c:v>
                </c:pt>
                <c:pt idx="31">
                  <c:v>0.865030674846626</c:v>
                </c:pt>
                <c:pt idx="32">
                  <c:v>0.93687707641196</c:v>
                </c:pt>
                <c:pt idx="33">
                  <c:v>0.969072164948454</c:v>
                </c:pt>
                <c:pt idx="34">
                  <c:v>0.906367041198502</c:v>
                </c:pt>
                <c:pt idx="35">
                  <c:v>0.742105263157895</c:v>
                </c:pt>
                <c:pt idx="36">
                  <c:v>0.798866855524079</c:v>
                </c:pt>
                <c:pt idx="37">
                  <c:v>0.92358803986711</c:v>
                </c:pt>
                <c:pt idx="38">
                  <c:v>0.958333333333333</c:v>
                </c:pt>
                <c:pt idx="39">
                  <c:v>0.912408759124088</c:v>
                </c:pt>
                <c:pt idx="40">
                  <c:v>0.764227642276423</c:v>
                </c:pt>
                <c:pt idx="41">
                  <c:v>0.854545454545455</c:v>
                </c:pt>
                <c:pt idx="42">
                  <c:v>0.924590163934426</c:v>
                </c:pt>
                <c:pt idx="43">
                  <c:v>0.95593220338983</c:v>
                </c:pt>
                <c:pt idx="44">
                  <c:v>0.897810218978102</c:v>
                </c:pt>
                <c:pt idx="45">
                  <c:v>0.732467532467532</c:v>
                </c:pt>
                <c:pt idx="46">
                  <c:v>0.787709497206704</c:v>
                </c:pt>
                <c:pt idx="47">
                  <c:v>0.927631578947368</c:v>
                </c:pt>
                <c:pt idx="48">
                  <c:v>0.969072164948454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687041670"/>
        <c:axId val="577607575"/>
      </c:lineChart>
      <c:catAx>
        <c:axId val="68704167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607575"/>
        <c:crosses val="autoZero"/>
        <c:auto val="true"/>
        <c:lblAlgn val="ctr"/>
        <c:lblOffset val="100"/>
        <c:noMultiLvlLbl val="false"/>
      </c:catAx>
      <c:valAx>
        <c:axId val="57760757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041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Pengenalan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FONT'!$BZ$63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FONT'!$BZ$64:$BZ$113</c:f>
              <c:numCache>
                <c:formatCode>General</c:formatCode>
                <c:ptCount val="50"/>
                <c:pt idx="0">
                  <c:v>1</c:v>
                </c:pt>
                <c:pt idx="1">
                  <c:v>0.944055944055944</c:v>
                </c:pt>
                <c:pt idx="2">
                  <c:v>0.985815602836879</c:v>
                </c:pt>
                <c:pt idx="3">
                  <c:v>0.971014492753623</c:v>
                </c:pt>
                <c:pt idx="4">
                  <c:v>0.948275862068966</c:v>
                </c:pt>
                <c:pt idx="5">
                  <c:v>0.971223021582734</c:v>
                </c:pt>
                <c:pt idx="6">
                  <c:v>0.942446043165468</c:v>
                </c:pt>
                <c:pt idx="7">
                  <c:v>0.952755905511811</c:v>
                </c:pt>
                <c:pt idx="8">
                  <c:v>0.941605839416058</c:v>
                </c:pt>
                <c:pt idx="9">
                  <c:v>0.956834532374101</c:v>
                </c:pt>
                <c:pt idx="10">
                  <c:v>1</c:v>
                </c:pt>
                <c:pt idx="11">
                  <c:v>0.944055944055944</c:v>
                </c:pt>
                <c:pt idx="12">
                  <c:v>0.985815602836879</c:v>
                </c:pt>
                <c:pt idx="13">
                  <c:v>0.971014492753623</c:v>
                </c:pt>
                <c:pt idx="14">
                  <c:v>0.948275862068966</c:v>
                </c:pt>
                <c:pt idx="15">
                  <c:v>0.971223021582734</c:v>
                </c:pt>
                <c:pt idx="16">
                  <c:v>0.942446043165468</c:v>
                </c:pt>
                <c:pt idx="17">
                  <c:v>0.952755905511811</c:v>
                </c:pt>
                <c:pt idx="18">
                  <c:v>0.941605839416058</c:v>
                </c:pt>
                <c:pt idx="19">
                  <c:v>0.956834532374101</c:v>
                </c:pt>
                <c:pt idx="20">
                  <c:v>1</c:v>
                </c:pt>
                <c:pt idx="21">
                  <c:v>0.943262411347518</c:v>
                </c:pt>
                <c:pt idx="22">
                  <c:v>0.985815602836879</c:v>
                </c:pt>
                <c:pt idx="23">
                  <c:v>0.971014492753623</c:v>
                </c:pt>
                <c:pt idx="24">
                  <c:v>0.948275862068966</c:v>
                </c:pt>
                <c:pt idx="25">
                  <c:v>0.971223021582734</c:v>
                </c:pt>
                <c:pt idx="26">
                  <c:v>0.942446043165468</c:v>
                </c:pt>
                <c:pt idx="27">
                  <c:v>0.952</c:v>
                </c:pt>
                <c:pt idx="28">
                  <c:v>0.941605839416058</c:v>
                </c:pt>
                <c:pt idx="29">
                  <c:v>0.956834532374101</c:v>
                </c:pt>
                <c:pt idx="30">
                  <c:v>1</c:v>
                </c:pt>
                <c:pt idx="31">
                  <c:v>0.943262411347518</c:v>
                </c:pt>
                <c:pt idx="32">
                  <c:v>0.985815602836879</c:v>
                </c:pt>
                <c:pt idx="33">
                  <c:v>0.970588235294118</c:v>
                </c:pt>
                <c:pt idx="34">
                  <c:v>0.948275862068966</c:v>
                </c:pt>
                <c:pt idx="35">
                  <c:v>0.971223021582734</c:v>
                </c:pt>
                <c:pt idx="36">
                  <c:v>0.942446043165468</c:v>
                </c:pt>
                <c:pt idx="37">
                  <c:v>0.951612903225806</c:v>
                </c:pt>
                <c:pt idx="38">
                  <c:v>0.941605839416058</c:v>
                </c:pt>
                <c:pt idx="39">
                  <c:v>0.956834532374101</c:v>
                </c:pt>
                <c:pt idx="40">
                  <c:v>1</c:v>
                </c:pt>
                <c:pt idx="41">
                  <c:v>0.974025974025974</c:v>
                </c:pt>
                <c:pt idx="42">
                  <c:v>0.984126984126984</c:v>
                </c:pt>
                <c:pt idx="43">
                  <c:v>0.979166666666667</c:v>
                </c:pt>
                <c:pt idx="44">
                  <c:v>0.941747572815534</c:v>
                </c:pt>
                <c:pt idx="45">
                  <c:v>0.971223021582734</c:v>
                </c:pt>
                <c:pt idx="46">
                  <c:v>0.935483870967742</c:v>
                </c:pt>
                <c:pt idx="47">
                  <c:v>0.946428571428571</c:v>
                </c:pt>
                <c:pt idx="48">
                  <c:v>0.933884297520661</c:v>
                </c:pt>
                <c:pt idx="49">
                  <c:v>0.948717948717949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'Full 10 FONT'!$CA$63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FONT'!$CA$64:$CA$113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'Full 10 FONT'!$CB$63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FONT'!$CB$64:$CB$113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'Full 10 FONT'!$CC$63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FONT'!$CC$64:$CC$113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515056367"/>
        <c:axId val="532365101"/>
      </c:lineChart>
      <c:catAx>
        <c:axId val="51505636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32365101"/>
        <c:crosses val="autoZero"/>
        <c:auto val="false"/>
        <c:lblAlgn val="ctr"/>
        <c:lblOffset val="100"/>
        <c:noMultiLvlLbl val="false"/>
      </c:catAx>
      <c:valAx>
        <c:axId val="532365101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150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Akurasi Segmentasi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FONT'!$BX$63</c:f>
              <c:strCache>
                <c:ptCount val="1"/>
                <c:pt idx="0">
                  <c:v>#VALUE!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FONT'!$BX$64:$BX$113</c:f>
              <c:numCache>
                <c:formatCode>General</c:formatCode>
                <c:ptCount val="50"/>
                <c:pt idx="0">
                  <c:v>0.99290780141844</c:v>
                </c:pt>
                <c:pt idx="1">
                  <c:v>0.985815602836879</c:v>
                </c:pt>
                <c:pt idx="2">
                  <c:v>0.99290780141844</c:v>
                </c:pt>
                <c:pt idx="3">
                  <c:v>0.964539007092199</c:v>
                </c:pt>
                <c:pt idx="4">
                  <c:v>0.801418439716312</c:v>
                </c:pt>
                <c:pt idx="5">
                  <c:v>0.971631205673759</c:v>
                </c:pt>
                <c:pt idx="6">
                  <c:v>0.957446808510638</c:v>
                </c:pt>
                <c:pt idx="7">
                  <c:v>0.879432624113475</c:v>
                </c:pt>
                <c:pt idx="8">
                  <c:v>0.943262411347518</c:v>
                </c:pt>
                <c:pt idx="9">
                  <c:v>0.964539007092199</c:v>
                </c:pt>
                <c:pt idx="10">
                  <c:v>0.99290780141844</c:v>
                </c:pt>
                <c:pt idx="11">
                  <c:v>0.985815602836879</c:v>
                </c:pt>
                <c:pt idx="12">
                  <c:v>0.99290780141844</c:v>
                </c:pt>
                <c:pt idx="13">
                  <c:v>0.964539007092199</c:v>
                </c:pt>
                <c:pt idx="14">
                  <c:v>0.801418439716312</c:v>
                </c:pt>
                <c:pt idx="15">
                  <c:v>0.971631205673759</c:v>
                </c:pt>
                <c:pt idx="16">
                  <c:v>0.957446808510638</c:v>
                </c:pt>
                <c:pt idx="17">
                  <c:v>0.879432624113475</c:v>
                </c:pt>
                <c:pt idx="18">
                  <c:v>0.943262411347518</c:v>
                </c:pt>
                <c:pt idx="19">
                  <c:v>0.964539007092199</c:v>
                </c:pt>
                <c:pt idx="20">
                  <c:v>0.99290780141844</c:v>
                </c:pt>
                <c:pt idx="21">
                  <c:v>0.985611510791367</c:v>
                </c:pt>
                <c:pt idx="22">
                  <c:v>0.99290780141844</c:v>
                </c:pt>
                <c:pt idx="23">
                  <c:v>0.964539007092199</c:v>
                </c:pt>
                <c:pt idx="24">
                  <c:v>0.801418439716312</c:v>
                </c:pt>
                <c:pt idx="25">
                  <c:v>0.971631205673759</c:v>
                </c:pt>
                <c:pt idx="26">
                  <c:v>0.957446808510638</c:v>
                </c:pt>
                <c:pt idx="27">
                  <c:v>0.877697841726619</c:v>
                </c:pt>
                <c:pt idx="28">
                  <c:v>0.943262411347518</c:v>
                </c:pt>
                <c:pt idx="29">
                  <c:v>0.964539007092199</c:v>
                </c:pt>
                <c:pt idx="30">
                  <c:v>0.992857142857143</c:v>
                </c:pt>
                <c:pt idx="31">
                  <c:v>0.985185185185185</c:v>
                </c:pt>
                <c:pt idx="32">
                  <c:v>0.99290780141844</c:v>
                </c:pt>
                <c:pt idx="33">
                  <c:v>0.964028776978417</c:v>
                </c:pt>
                <c:pt idx="34">
                  <c:v>0.801418439716312</c:v>
                </c:pt>
                <c:pt idx="35">
                  <c:v>0.971631205673759</c:v>
                </c:pt>
                <c:pt idx="36">
                  <c:v>0.957446808510638</c:v>
                </c:pt>
                <c:pt idx="37">
                  <c:v>0.876811594202899</c:v>
                </c:pt>
                <c:pt idx="38">
                  <c:v>0.943262411347518</c:v>
                </c:pt>
                <c:pt idx="39">
                  <c:v>0.964539007092199</c:v>
                </c:pt>
                <c:pt idx="40">
                  <c:v>0.991228070175439</c:v>
                </c:pt>
                <c:pt idx="41">
                  <c:v>0.974358974358974</c:v>
                </c:pt>
                <c:pt idx="42">
                  <c:v>0.992063492063492</c:v>
                </c:pt>
                <c:pt idx="43">
                  <c:v>0.95</c:v>
                </c:pt>
                <c:pt idx="44">
                  <c:v>0.892857142857143</c:v>
                </c:pt>
                <c:pt idx="45">
                  <c:v>0.971631205673759</c:v>
                </c:pt>
                <c:pt idx="46">
                  <c:v>0.991735537190083</c:v>
                </c:pt>
                <c:pt idx="47">
                  <c:v>0.872</c:v>
                </c:pt>
                <c:pt idx="48">
                  <c:v>0.951219512195122</c:v>
                </c:pt>
                <c:pt idx="49">
                  <c:v>0.957983193277311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792689945"/>
        <c:axId val="957602124"/>
      </c:lineChart>
      <c:catAx>
        <c:axId val="792689945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57602124"/>
        <c:crosses val="autoZero"/>
        <c:auto val="false"/>
        <c:lblAlgn val="ctr"/>
        <c:lblOffset val="100"/>
        <c:noMultiLvlLbl val="false"/>
      </c:catAx>
      <c:valAx>
        <c:axId val="957602124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926899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Akurasi </a:t>
            </a:r>
            <a:r>
              <a:rPr lang="en-US" altLang="en-US" i="1"/>
              <a:t>Template Matching</a:t>
            </a:r>
            <a:endParaRPr lang="en-US" altLang="en-US" i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</c:ser>
        <c:ser>
          <c:idx val="1"/>
          <c:order val="1"/>
          <c:tx>
            <c:strRef>
              <c:f>"presisi"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228435073"/>
        <c:axId val="615362190"/>
      </c:barChart>
      <c:catAx>
        <c:axId val="228435073"/>
        <c:scaling>
          <c:orientation val="minMax"/>
        </c:scaling>
        <c:delete val="false"/>
        <c:axPos val="b"/>
        <c:numFmt formatCode="General" sourceLinked="false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362190"/>
        <c:crosses val="autoZero"/>
        <c:auto val="true"/>
        <c:lblAlgn val="ctr"/>
        <c:lblOffset val="100"/>
        <c:noMultiLvlLbl val="false"/>
      </c:catAx>
      <c:valAx>
        <c:axId val="6153621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35073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b="1"/>
              <a:t>Template Matching</a:t>
            </a:r>
            <a:endParaRPr b="1"/>
          </a:p>
        </c:rich>
      </c:tx>
      <c:layout>
        <c:manualLayout>
          <c:xMode val="edge"/>
          <c:yMode val="edge"/>
          <c:x val="0.254175946547885"/>
          <c:y val="0.0125512913347816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FONT'!$CG$4:$CG$8</c:f>
              <c:numCache>
                <c:formatCode>General</c:formatCode>
                <c:ptCount val="5"/>
                <c:pt idx="0">
                  <c:v>0.624769056391167</c:v>
                </c:pt>
                <c:pt idx="1">
                  <c:v>0.736703005835881</c:v>
                </c:pt>
                <c:pt idx="2">
                  <c:v>0.858666582027211</c:v>
                </c:pt>
                <c:pt idx="3">
                  <c:v>0.923881582364315</c:v>
                </c:pt>
                <c:pt idx="4">
                  <c:v>0.785316379075605</c:v>
                </c:pt>
              </c:numCache>
            </c:numRef>
          </c:val>
        </c:ser>
        <c:ser>
          <c:idx val="1"/>
          <c:order val="1"/>
          <c:tx>
            <c:strRef>
              <c:f>"Presisi"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FONT'!$CH$4:$CH$8</c:f>
              <c:numCache>
                <c:formatCode>General</c:formatCode>
                <c:ptCount val="5"/>
                <c:pt idx="0">
                  <c:v>0.624769056391167</c:v>
                </c:pt>
                <c:pt idx="1">
                  <c:v>0.736703005835881</c:v>
                </c:pt>
                <c:pt idx="2">
                  <c:v>0.860760270693348</c:v>
                </c:pt>
                <c:pt idx="3">
                  <c:v>0.931124767422457</c:v>
                </c:pt>
                <c:pt idx="4">
                  <c:v>0.949249368816319</c:v>
                </c:pt>
              </c:numCache>
            </c:numRef>
          </c:val>
        </c:ser>
        <c:ser>
          <c:idx val="2"/>
          <c:order val="2"/>
          <c:tx>
            <c:strRef>
              <c:f>"Recall"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FONT'!$CI$4:$CI$8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0.997163120567376</c:v>
                </c:pt>
                <c:pt idx="3">
                  <c:v>0.991489361702128</c:v>
                </c:pt>
                <c:pt idx="4">
                  <c:v>0.821985815602837</c:v>
                </c:pt>
              </c:numCache>
            </c:numRef>
          </c:val>
        </c:ser>
        <c:ser>
          <c:idx val="3"/>
          <c:order val="3"/>
          <c:tx>
            <c:strRef>
              <c:f>"F1-Score"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FONT'!$CJ$4:$CJ$8</c:f>
              <c:numCache>
                <c:formatCode>General</c:formatCode>
                <c:ptCount val="5"/>
                <c:pt idx="0">
                  <c:v>0.768643108367925</c:v>
                </c:pt>
                <c:pt idx="1">
                  <c:v>0.84754193592848</c:v>
                </c:pt>
                <c:pt idx="2">
                  <c:v>0.923734109482067</c:v>
                </c:pt>
                <c:pt idx="3">
                  <c:v>0.960244473146536</c:v>
                </c:pt>
                <c:pt idx="4">
                  <c:v>0.87588138546532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789975447"/>
        <c:axId val="926570591"/>
      </c:barChart>
      <c:dateAx>
        <c:axId val="78997544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26570591"/>
        <c:crosses val="autoZero"/>
        <c:auto val="true"/>
        <c:lblAlgn val="ctr"/>
        <c:lblOffset val="100"/>
        <c:baseTimeUnit val="days"/>
      </c:dateAx>
      <c:valAx>
        <c:axId val="926570591"/>
        <c:scaling>
          <c:orientation val="minMax"/>
          <c:max val="1"/>
          <c:min val="0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8997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t>Segmentasi</a:t>
            </a:r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FONT'!$CM$4:$CM$8</c:f>
              <c:numCache>
                <c:formatCode>General</c:formatCode>
                <c:ptCount val="5"/>
                <c:pt idx="0">
                  <c:v>0.945390070921986</c:v>
                </c:pt>
                <c:pt idx="1">
                  <c:v>0.945390070921986</c:v>
                </c:pt>
                <c:pt idx="2">
                  <c:v>0.945196183478749</c:v>
                </c:pt>
                <c:pt idx="3">
                  <c:v>0.945008837298251</c:v>
                </c:pt>
                <c:pt idx="4">
                  <c:v>0.954507712779132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686494599"/>
        <c:axId val="109668335"/>
      </c:barChart>
      <c:dateAx>
        <c:axId val="68649459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109668335"/>
        <c:crosses val="autoZero"/>
        <c:auto val="true"/>
        <c:lblAlgn val="ctr"/>
        <c:lblOffset val="100"/>
        <c:baseTimeUnit val="days"/>
      </c:dateAx>
      <c:valAx>
        <c:axId val="109668335"/>
        <c:scaling>
          <c:orientation val="minMax"/>
          <c:max val="1"/>
          <c:min val="0.5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68649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441366258933361"/>
          <c:y val="0.11272025102582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b="1"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rPr>
              <a:t>Pengenalan</a:t>
            </a:r>
            <a:endParaRPr b="1"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endParaRPr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'Full 10 FONT'!$CO$3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FONT'!$CO$4:$CO$8</c:f>
              <c:numCache>
                <c:formatCode>General</c:formatCode>
                <c:ptCount val="5"/>
                <c:pt idx="0">
                  <c:v>0.961402724376558</c:v>
                </c:pt>
                <c:pt idx="1">
                  <c:v>0.961402724376558</c:v>
                </c:pt>
                <c:pt idx="2">
                  <c:v>0.961247780554535</c:v>
                </c:pt>
                <c:pt idx="3">
                  <c:v>0.961166445131165</c:v>
                </c:pt>
                <c:pt idx="4">
                  <c:v>0.961480490785282</c:v>
                </c:pt>
              </c:numCache>
            </c:numRef>
          </c:val>
        </c:ser>
        <c:ser>
          <c:idx val="1"/>
          <c:order val="1"/>
          <c:tx>
            <c:strRef>
              <c:f>'Full 10 FONT'!$CP$3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FONT'!$CP$4:$CP$8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ser>
          <c:idx val="2"/>
          <c:order val="2"/>
          <c:tx>
            <c:strRef>
              <c:f>'Full 10 FONT'!$CQ$3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FONT'!$CQ$4:$CQ$8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ser>
          <c:idx val="3"/>
          <c:order val="3"/>
          <c:tx>
            <c:strRef>
              <c:f>'Full 10 FONT'!$CR$3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FONT'!$CR$4:$CR$8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250872565"/>
        <c:axId val="832852417"/>
      </c:barChart>
      <c:dateAx>
        <c:axId val="25087256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32852417"/>
        <c:crosses val="autoZero"/>
        <c:auto val="true"/>
        <c:lblAlgn val="ctr"/>
        <c:lblOffset val="100"/>
        <c:baseTimeUnit val="days"/>
      </c:dateAx>
      <c:valAx>
        <c:axId val="832852417"/>
        <c:scaling>
          <c:orientation val="minMax"/>
          <c:max val="1"/>
          <c:min val="0.5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250872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Hukum Bacaan</a:t>
            </a:r>
            <a:endParaRPr lang="en-US" altLang="en-US"/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'Full 10 FONT'!$CT$3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FONT'!$CT$4:$CT$8</c:f>
              <c:numCache>
                <c:formatCode>General</c:formatCode>
                <c:ptCount val="5"/>
                <c:pt idx="0">
                  <c:v>0.582928663454477</c:v>
                </c:pt>
                <c:pt idx="1">
                  <c:v>0.679643506736941</c:v>
                </c:pt>
                <c:pt idx="2">
                  <c:v>0.782691997480216</c:v>
                </c:pt>
                <c:pt idx="3">
                  <c:v>0.833747821140319</c:v>
                </c:pt>
                <c:pt idx="4">
                  <c:v>0.732427352128092</c:v>
                </c:pt>
              </c:numCache>
            </c:numRef>
          </c:val>
        </c:ser>
        <c:ser>
          <c:idx val="1"/>
          <c:order val="1"/>
          <c:tx>
            <c:strRef>
              <c:f>'Full 10 FONT'!$CU$3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FONT'!$CU$4:$CU$8</c:f>
              <c:numCache>
                <c:formatCode>General</c:formatCode>
                <c:ptCount val="5"/>
                <c:pt idx="0">
                  <c:v>0.612952728647039</c:v>
                </c:pt>
                <c:pt idx="1">
                  <c:v>0.716617081953709</c:v>
                </c:pt>
                <c:pt idx="2">
                  <c:v>0.826510642998154</c:v>
                </c:pt>
                <c:pt idx="3">
                  <c:v>0.88632741686003</c:v>
                </c:pt>
                <c:pt idx="4">
                  <c:v>0.91140979213003</c:v>
                </c:pt>
              </c:numCache>
            </c:numRef>
          </c:val>
        </c:ser>
        <c:ser>
          <c:idx val="2"/>
          <c:order val="2"/>
          <c:tx>
            <c:strRef>
              <c:f>'Full 10 FONT'!$CV$3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FONT'!$CV$4:$CV$8</c:f>
              <c:numCache>
                <c:formatCode>General</c:formatCode>
                <c:ptCount val="5"/>
                <c:pt idx="0">
                  <c:v>0.92108972630317</c:v>
                </c:pt>
                <c:pt idx="1">
                  <c:v>0.927058879659383</c:v>
                </c:pt>
                <c:pt idx="2">
                  <c:v>0.932611511749461</c:v>
                </c:pt>
                <c:pt idx="3">
                  <c:v>0.930112724999767</c:v>
                </c:pt>
                <c:pt idx="4">
                  <c:v>0.789153198304072</c:v>
                </c:pt>
              </c:numCache>
            </c:numRef>
          </c:val>
        </c:ser>
        <c:ser>
          <c:idx val="3"/>
          <c:order val="3"/>
          <c:tx>
            <c:strRef>
              <c:f>'Full 10 FONT'!$CW$3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'Full 10 FONT'!$CF$4:$CF$8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'Full 10 FONT'!$CW$4:$CW$8</c:f>
              <c:numCache>
                <c:formatCode>General</c:formatCode>
                <c:ptCount val="5"/>
                <c:pt idx="0">
                  <c:v>0.735535496551986</c:v>
                </c:pt>
                <c:pt idx="1">
                  <c:v>0.807454817060014</c:v>
                </c:pt>
                <c:pt idx="2">
                  <c:v>0.876248780231819</c:v>
                </c:pt>
                <c:pt idx="3">
                  <c:v>0.907639875414014</c:v>
                </c:pt>
                <c:pt idx="4">
                  <c:v>0.841747903612057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459512710"/>
        <c:axId val="875338219"/>
      </c:barChart>
      <c:dateAx>
        <c:axId val="4595127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75338219"/>
        <c:crosses val="autoZero"/>
        <c:auto val="true"/>
        <c:lblAlgn val="ctr"/>
        <c:lblOffset val="100"/>
        <c:baseTimeUnit val="days"/>
      </c:dateAx>
      <c:valAx>
        <c:axId val="875338219"/>
        <c:scaling>
          <c:orientation val="minMax"/>
          <c:max val="1"/>
          <c:min val="0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459512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 b="0"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rPr>
              <a:t>TEmplate Matching 10 Font</a:t>
            </a:r>
            <a:endParaRPr lang="en-US" altLang="en-US" b="0"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FONT'!$BR$11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'Full 10 FONT'!$BS$11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'Full 10 FONT'!$BT$11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FONT'!$BT$12:$BT$61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0.99290780141844</c:v>
                </c:pt>
                <c:pt idx="4">
                  <c:v>0.808510638297872</c:v>
                </c:pt>
                <c:pt idx="5">
                  <c:v>1</c:v>
                </c:pt>
                <c:pt idx="6">
                  <c:v>1</c:v>
                </c:pt>
                <c:pt idx="7">
                  <c:v>0.985815602836879</c:v>
                </c:pt>
                <c:pt idx="8">
                  <c:v>0.957446808510638</c:v>
                </c:pt>
                <c:pt idx="9">
                  <c:v>0.553191489361702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0.893617021276596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0.985815602836879</c:v>
                </c:pt>
                <c:pt idx="19">
                  <c:v>0.709219858156028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0.794326241134752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0.858156028368794</c:v>
                </c:pt>
                <c:pt idx="35">
                  <c:v>1</c:v>
                </c:pt>
                <c:pt idx="36">
                  <c:v>1</c:v>
                </c:pt>
                <c:pt idx="37">
                  <c:v>0.985815602836879</c:v>
                </c:pt>
                <c:pt idx="38">
                  <c:v>0.978723404255319</c:v>
                </c:pt>
                <c:pt idx="39">
                  <c:v>0.886524822695035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0.872340425531915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'Full 10 FONT'!$BU$11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'Full 10 FONT'!$BU$12:$BU$61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0.862385321100917</c:v>
                </c:pt>
                <c:pt idx="2">
                  <c:v>0.930693069306931</c:v>
                </c:pt>
                <c:pt idx="3">
                  <c:v>0.968858131487889</c:v>
                </c:pt>
                <c:pt idx="4">
                  <c:v>0.876923076923077</c:v>
                </c:pt>
                <c:pt idx="5">
                  <c:v>0.787709497206704</c:v>
                </c:pt>
                <c:pt idx="6">
                  <c:v>0.867692307692308</c:v>
                </c:pt>
                <c:pt idx="7">
                  <c:v>0.911475409836066</c:v>
                </c:pt>
                <c:pt idx="8">
                  <c:v>0.927835051546392</c:v>
                </c:pt>
                <c:pt idx="9">
                  <c:v>0.696428571428572</c:v>
                </c:pt>
                <c:pt idx="10">
                  <c:v>0.783333333333333</c:v>
                </c:pt>
                <c:pt idx="11">
                  <c:v>0.854545454545455</c:v>
                </c:pt>
                <c:pt idx="12">
                  <c:v>0.94949494949495</c:v>
                </c:pt>
                <c:pt idx="13">
                  <c:v>0.979166666666667</c:v>
                </c:pt>
                <c:pt idx="14">
                  <c:v>0.936802973977695</c:v>
                </c:pt>
                <c:pt idx="15">
                  <c:v>0.787709497206704</c:v>
                </c:pt>
                <c:pt idx="16">
                  <c:v>0.857142857142857</c:v>
                </c:pt>
                <c:pt idx="17">
                  <c:v>0.927631578947368</c:v>
                </c:pt>
                <c:pt idx="18">
                  <c:v>0.965277777777778</c:v>
                </c:pt>
                <c:pt idx="19">
                  <c:v>0.826446280991735</c:v>
                </c:pt>
                <c:pt idx="20">
                  <c:v>0.798866855524079</c:v>
                </c:pt>
                <c:pt idx="21">
                  <c:v>0.898089171974522</c:v>
                </c:pt>
                <c:pt idx="22">
                  <c:v>0.9185667752443</c:v>
                </c:pt>
                <c:pt idx="23">
                  <c:v>0.965753424657534</c:v>
                </c:pt>
                <c:pt idx="24">
                  <c:v>0.861538461538461</c:v>
                </c:pt>
                <c:pt idx="25">
                  <c:v>0.756032171581769</c:v>
                </c:pt>
                <c:pt idx="26">
                  <c:v>0.829411764705882</c:v>
                </c:pt>
                <c:pt idx="27">
                  <c:v>0.886792452830189</c:v>
                </c:pt>
                <c:pt idx="28">
                  <c:v>0.94314381270903</c:v>
                </c:pt>
                <c:pt idx="29">
                  <c:v>0.952702702702703</c:v>
                </c:pt>
                <c:pt idx="30">
                  <c:v>0.744063324538259</c:v>
                </c:pt>
                <c:pt idx="31">
                  <c:v>0.865030674846626</c:v>
                </c:pt>
                <c:pt idx="32">
                  <c:v>0.93687707641196</c:v>
                </c:pt>
                <c:pt idx="33">
                  <c:v>0.969072164948454</c:v>
                </c:pt>
                <c:pt idx="34">
                  <c:v>0.906367041198502</c:v>
                </c:pt>
                <c:pt idx="35">
                  <c:v>0.742105263157895</c:v>
                </c:pt>
                <c:pt idx="36">
                  <c:v>0.798866855524079</c:v>
                </c:pt>
                <c:pt idx="37">
                  <c:v>0.92358803986711</c:v>
                </c:pt>
                <c:pt idx="38">
                  <c:v>0.958333333333333</c:v>
                </c:pt>
                <c:pt idx="39">
                  <c:v>0.912408759124088</c:v>
                </c:pt>
                <c:pt idx="40">
                  <c:v>0.764227642276423</c:v>
                </c:pt>
                <c:pt idx="41">
                  <c:v>0.854545454545455</c:v>
                </c:pt>
                <c:pt idx="42">
                  <c:v>0.924590163934426</c:v>
                </c:pt>
                <c:pt idx="43">
                  <c:v>0.95593220338983</c:v>
                </c:pt>
                <c:pt idx="44">
                  <c:v>0.897810218978102</c:v>
                </c:pt>
                <c:pt idx="45">
                  <c:v>0.732467532467532</c:v>
                </c:pt>
                <c:pt idx="46">
                  <c:v>0.787709497206704</c:v>
                </c:pt>
                <c:pt idx="47">
                  <c:v>0.927631578947368</c:v>
                </c:pt>
                <c:pt idx="48">
                  <c:v>0.969072164948454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270182910"/>
        <c:axId val="882499583"/>
      </c:lineChart>
      <c:catAx>
        <c:axId val="2701829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b="0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b="0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82499583"/>
        <c:crosses val="autoZero"/>
        <c:auto val="false"/>
        <c:lblAlgn val="ctr"/>
        <c:lblOffset val="100"/>
        <c:noMultiLvlLbl val="false"/>
      </c:catAx>
      <c:valAx>
        <c:axId val="882499583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270182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Template Matching 10 Font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FONT'!$BQ$63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FONT'!$BQ$64:$BQ$113</c:f>
              <c:numCache>
                <c:formatCode>General</c:formatCode>
                <c:ptCount val="50"/>
              </c:numCache>
            </c:numRef>
          </c:val>
          <c:smooth val="false"/>
        </c:ser>
        <c:ser>
          <c:idx val="1"/>
          <c:order val="1"/>
          <c:tx>
            <c:strRef>
              <c:f>'Full 10 FONT'!$BR$63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FONT'!$BR$64:$BR$113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0.649769585253456</c:v>
                </c:pt>
                <c:pt idx="2">
                  <c:v>0.643835616438356</c:v>
                </c:pt>
                <c:pt idx="3">
                  <c:v>0.649769585253456</c:v>
                </c:pt>
                <c:pt idx="4">
                  <c:v>0.665094339622642</c:v>
                </c:pt>
                <c:pt idx="5">
                  <c:v>0.607758620689655</c:v>
                </c:pt>
                <c:pt idx="6">
                  <c:v>0.592436974789916</c:v>
                </c:pt>
                <c:pt idx="7">
                  <c:v>0.589958158995816</c:v>
                </c:pt>
                <c:pt idx="8">
                  <c:v>0.618421052631579</c:v>
                </c:pt>
                <c:pt idx="9">
                  <c:v>0.577868852459016</c:v>
                </c:pt>
                <c:pt idx="10">
                  <c:v>0.758064516129032</c:v>
                </c:pt>
                <c:pt idx="11">
                  <c:v>0.766304347826087</c:v>
                </c:pt>
                <c:pt idx="12">
                  <c:v>0.746031746031746</c:v>
                </c:pt>
                <c:pt idx="13">
                  <c:v>0.75</c:v>
                </c:pt>
                <c:pt idx="14">
                  <c:v>0.815028901734104</c:v>
                </c:pt>
                <c:pt idx="15">
                  <c:v>0.708542713567839</c:v>
                </c:pt>
                <c:pt idx="16">
                  <c:v>0.762162162162162</c:v>
                </c:pt>
                <c:pt idx="17">
                  <c:v>0.665094339622642</c:v>
                </c:pt>
                <c:pt idx="18">
                  <c:v>0.746031746031746</c:v>
                </c:pt>
                <c:pt idx="19">
                  <c:v>0.649769585253456</c:v>
                </c:pt>
                <c:pt idx="20">
                  <c:v>0.87037037037037</c:v>
                </c:pt>
                <c:pt idx="21">
                  <c:v>0.837349397590361</c:v>
                </c:pt>
                <c:pt idx="22">
                  <c:v>0.903846153846154</c:v>
                </c:pt>
                <c:pt idx="23">
                  <c:v>0.865030674846626</c:v>
                </c:pt>
                <c:pt idx="24">
                  <c:v>0.849397590361446</c:v>
                </c:pt>
                <c:pt idx="25">
                  <c:v>0.796610169491525</c:v>
                </c:pt>
                <c:pt idx="26">
                  <c:v>0.88125</c:v>
                </c:pt>
                <c:pt idx="27">
                  <c:v>0.858024691358025</c:v>
                </c:pt>
                <c:pt idx="28">
                  <c:v>0.859756097560976</c:v>
                </c:pt>
                <c:pt idx="29">
                  <c:v>0.865030674846626</c:v>
                </c:pt>
                <c:pt idx="30">
                  <c:v>0.939597315436242</c:v>
                </c:pt>
                <c:pt idx="31">
                  <c:v>0.865384615384615</c:v>
                </c:pt>
                <c:pt idx="32">
                  <c:v>0.959183673469388</c:v>
                </c:pt>
                <c:pt idx="33">
                  <c:v>0.932885906040268</c:v>
                </c:pt>
                <c:pt idx="34">
                  <c:v>0.933774834437086</c:v>
                </c:pt>
                <c:pt idx="35">
                  <c:v>0.892405063291139</c:v>
                </c:pt>
                <c:pt idx="36">
                  <c:v>0.94</c:v>
                </c:pt>
                <c:pt idx="37">
                  <c:v>0.92</c:v>
                </c:pt>
                <c:pt idx="38">
                  <c:v>0.915584415584416</c:v>
                </c:pt>
                <c:pt idx="39">
                  <c:v>0.94</c:v>
                </c:pt>
                <c:pt idx="40">
                  <c:v>0.780821917808219</c:v>
                </c:pt>
                <c:pt idx="41">
                  <c:v>0.534246575342466</c:v>
                </c:pt>
                <c:pt idx="42">
                  <c:v>0.881118881118881</c:v>
                </c:pt>
                <c:pt idx="43">
                  <c:v>0.704225352112676</c:v>
                </c:pt>
                <c:pt idx="44">
                  <c:v>0.756756756756757</c:v>
                </c:pt>
                <c:pt idx="45">
                  <c:v>0.909677419354839</c:v>
                </c:pt>
                <c:pt idx="46">
                  <c:v>0.828767123287671</c:v>
                </c:pt>
                <c:pt idx="47">
                  <c:v>0.838926174496644</c:v>
                </c:pt>
                <c:pt idx="48">
                  <c:v>0.814569536423841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'Full 10 FONT'!$BS$63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FONT'!$BS$64:$BS$113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0.649769585253456</c:v>
                </c:pt>
                <c:pt idx="2">
                  <c:v>0.643835616438356</c:v>
                </c:pt>
                <c:pt idx="3">
                  <c:v>0.649769585253456</c:v>
                </c:pt>
                <c:pt idx="4">
                  <c:v>0.665094339622642</c:v>
                </c:pt>
                <c:pt idx="5">
                  <c:v>0.607758620689655</c:v>
                </c:pt>
                <c:pt idx="6">
                  <c:v>0.592436974789916</c:v>
                </c:pt>
                <c:pt idx="7">
                  <c:v>0.589958158995816</c:v>
                </c:pt>
                <c:pt idx="8">
                  <c:v>0.618421052631579</c:v>
                </c:pt>
                <c:pt idx="9">
                  <c:v>0.577868852459016</c:v>
                </c:pt>
                <c:pt idx="10">
                  <c:v>0.758064516129032</c:v>
                </c:pt>
                <c:pt idx="11">
                  <c:v>0.766304347826087</c:v>
                </c:pt>
                <c:pt idx="12">
                  <c:v>0.746031746031746</c:v>
                </c:pt>
                <c:pt idx="13">
                  <c:v>0.75</c:v>
                </c:pt>
                <c:pt idx="14">
                  <c:v>0.815028901734104</c:v>
                </c:pt>
                <c:pt idx="15">
                  <c:v>0.708542713567839</c:v>
                </c:pt>
                <c:pt idx="16">
                  <c:v>0.762162162162162</c:v>
                </c:pt>
                <c:pt idx="17">
                  <c:v>0.665094339622642</c:v>
                </c:pt>
                <c:pt idx="18">
                  <c:v>0.746031746031746</c:v>
                </c:pt>
                <c:pt idx="19">
                  <c:v>0.649769585253456</c:v>
                </c:pt>
                <c:pt idx="20">
                  <c:v>0.87037037037037</c:v>
                </c:pt>
                <c:pt idx="21">
                  <c:v>0.847560975609756</c:v>
                </c:pt>
                <c:pt idx="22">
                  <c:v>0.903846153846154</c:v>
                </c:pt>
                <c:pt idx="23">
                  <c:v>0.865030674846626</c:v>
                </c:pt>
                <c:pt idx="24">
                  <c:v>0.849397590361446</c:v>
                </c:pt>
                <c:pt idx="25">
                  <c:v>0.796610169491525</c:v>
                </c:pt>
                <c:pt idx="26">
                  <c:v>0.88125</c:v>
                </c:pt>
                <c:pt idx="27">
                  <c:v>0.86875</c:v>
                </c:pt>
                <c:pt idx="28">
                  <c:v>0.859756097560976</c:v>
                </c:pt>
                <c:pt idx="29">
                  <c:v>0.865030674846626</c:v>
                </c:pt>
                <c:pt idx="30">
                  <c:v>0.945945945945946</c:v>
                </c:pt>
                <c:pt idx="31">
                  <c:v>0.9</c:v>
                </c:pt>
                <c:pt idx="32">
                  <c:v>0.959183673469388</c:v>
                </c:pt>
                <c:pt idx="33">
                  <c:v>0.945578231292517</c:v>
                </c:pt>
                <c:pt idx="34">
                  <c:v>0.933774834437086</c:v>
                </c:pt>
                <c:pt idx="35">
                  <c:v>0.892405063291139</c:v>
                </c:pt>
                <c:pt idx="36">
                  <c:v>0.94</c:v>
                </c:pt>
                <c:pt idx="37">
                  <c:v>0.938775510204082</c:v>
                </c:pt>
                <c:pt idx="38">
                  <c:v>0.915584415584416</c:v>
                </c:pt>
                <c:pt idx="39">
                  <c:v>0.94</c:v>
                </c:pt>
                <c:pt idx="40">
                  <c:v>0.957983193277311</c:v>
                </c:pt>
                <c:pt idx="41">
                  <c:v>0.939759036144578</c:v>
                </c:pt>
                <c:pt idx="42">
                  <c:v>0.984375</c:v>
                </c:pt>
                <c:pt idx="43">
                  <c:v>0.99009900990099</c:v>
                </c:pt>
                <c:pt idx="44">
                  <c:v>0.941176470588235</c:v>
                </c:pt>
                <c:pt idx="45">
                  <c:v>0.909677419354839</c:v>
                </c:pt>
                <c:pt idx="46">
                  <c:v>0.96031746031746</c:v>
                </c:pt>
                <c:pt idx="47">
                  <c:v>0.93984962406015</c:v>
                </c:pt>
                <c:pt idx="48">
                  <c:v>0.924812030075188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'Full 10 FONT'!$BT$63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FONT'!$BT$64:$BT$113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0.985815602836879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0.985815602836879</c:v>
                </c:pt>
                <c:pt idx="28">
                  <c:v>1</c:v>
                </c:pt>
                <c:pt idx="29">
                  <c:v>1</c:v>
                </c:pt>
                <c:pt idx="30">
                  <c:v>0.99290780141844</c:v>
                </c:pt>
                <c:pt idx="31">
                  <c:v>0.957446808510638</c:v>
                </c:pt>
                <c:pt idx="32">
                  <c:v>1</c:v>
                </c:pt>
                <c:pt idx="33">
                  <c:v>0.985815602836879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0.978723404255319</c:v>
                </c:pt>
                <c:pt idx="38">
                  <c:v>1</c:v>
                </c:pt>
                <c:pt idx="39">
                  <c:v>1</c:v>
                </c:pt>
                <c:pt idx="40">
                  <c:v>0.808510638297872</c:v>
                </c:pt>
                <c:pt idx="41">
                  <c:v>0.553191489361702</c:v>
                </c:pt>
                <c:pt idx="42">
                  <c:v>0.893617021276596</c:v>
                </c:pt>
                <c:pt idx="43">
                  <c:v>0.709219858156028</c:v>
                </c:pt>
                <c:pt idx="44">
                  <c:v>0.794326241134752</c:v>
                </c:pt>
                <c:pt idx="45">
                  <c:v>1</c:v>
                </c:pt>
                <c:pt idx="46">
                  <c:v>0.858156028368794</c:v>
                </c:pt>
                <c:pt idx="47">
                  <c:v>0.886524822695035</c:v>
                </c:pt>
                <c:pt idx="48">
                  <c:v>0.872340425531915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4"/>
          <c:order val="4"/>
          <c:tx>
            <c:strRef>
              <c:f>'Full 10 FONT'!$BU$63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Pt>
            <c:idx val="1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FONT'!$BU$64:$BU$113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0.787709497206704</c:v>
                </c:pt>
                <c:pt idx="2">
                  <c:v>0.783333333333333</c:v>
                </c:pt>
                <c:pt idx="3">
                  <c:v>0.787709497206704</c:v>
                </c:pt>
                <c:pt idx="4">
                  <c:v>0.798866855524079</c:v>
                </c:pt>
                <c:pt idx="5">
                  <c:v>0.756032171581769</c:v>
                </c:pt>
                <c:pt idx="6">
                  <c:v>0.744063324538259</c:v>
                </c:pt>
                <c:pt idx="7">
                  <c:v>0.742105263157895</c:v>
                </c:pt>
                <c:pt idx="8">
                  <c:v>0.764227642276423</c:v>
                </c:pt>
                <c:pt idx="9">
                  <c:v>0.732467532467532</c:v>
                </c:pt>
                <c:pt idx="10">
                  <c:v>0.862385321100917</c:v>
                </c:pt>
                <c:pt idx="11">
                  <c:v>0.867692307692308</c:v>
                </c:pt>
                <c:pt idx="12">
                  <c:v>0.854545454545455</c:v>
                </c:pt>
                <c:pt idx="13">
                  <c:v>0.857142857142857</c:v>
                </c:pt>
                <c:pt idx="14">
                  <c:v>0.898089171974522</c:v>
                </c:pt>
                <c:pt idx="15">
                  <c:v>0.829411764705882</c:v>
                </c:pt>
                <c:pt idx="16">
                  <c:v>0.865030674846626</c:v>
                </c:pt>
                <c:pt idx="17">
                  <c:v>0.798866855524079</c:v>
                </c:pt>
                <c:pt idx="18">
                  <c:v>0.854545454545455</c:v>
                </c:pt>
                <c:pt idx="19">
                  <c:v>0.787709497206704</c:v>
                </c:pt>
                <c:pt idx="20">
                  <c:v>0.930693069306931</c:v>
                </c:pt>
                <c:pt idx="21">
                  <c:v>0.911475409836066</c:v>
                </c:pt>
                <c:pt idx="22">
                  <c:v>0.94949494949495</c:v>
                </c:pt>
                <c:pt idx="23">
                  <c:v>0.927631578947368</c:v>
                </c:pt>
                <c:pt idx="24">
                  <c:v>0.9185667752443</c:v>
                </c:pt>
                <c:pt idx="25">
                  <c:v>0.886792452830189</c:v>
                </c:pt>
                <c:pt idx="26">
                  <c:v>0.93687707641196</c:v>
                </c:pt>
                <c:pt idx="27">
                  <c:v>0.92358803986711</c:v>
                </c:pt>
                <c:pt idx="28">
                  <c:v>0.924590163934426</c:v>
                </c:pt>
                <c:pt idx="29">
                  <c:v>0.927631578947368</c:v>
                </c:pt>
                <c:pt idx="30">
                  <c:v>0.968858131487889</c:v>
                </c:pt>
                <c:pt idx="31">
                  <c:v>0.927835051546392</c:v>
                </c:pt>
                <c:pt idx="32">
                  <c:v>0.979166666666667</c:v>
                </c:pt>
                <c:pt idx="33">
                  <c:v>0.965277777777778</c:v>
                </c:pt>
                <c:pt idx="34">
                  <c:v>0.965753424657534</c:v>
                </c:pt>
                <c:pt idx="35">
                  <c:v>0.94314381270903</c:v>
                </c:pt>
                <c:pt idx="36">
                  <c:v>0.969072164948454</c:v>
                </c:pt>
                <c:pt idx="37">
                  <c:v>0.958333333333333</c:v>
                </c:pt>
                <c:pt idx="38">
                  <c:v>0.95593220338983</c:v>
                </c:pt>
                <c:pt idx="39">
                  <c:v>0.969072164948454</c:v>
                </c:pt>
                <c:pt idx="40">
                  <c:v>0.876923076923077</c:v>
                </c:pt>
                <c:pt idx="41">
                  <c:v>0.696428571428572</c:v>
                </c:pt>
                <c:pt idx="42">
                  <c:v>0.936802973977695</c:v>
                </c:pt>
                <c:pt idx="43">
                  <c:v>0.826446280991735</c:v>
                </c:pt>
                <c:pt idx="44">
                  <c:v>0.861538461538461</c:v>
                </c:pt>
                <c:pt idx="45">
                  <c:v>0.952702702702703</c:v>
                </c:pt>
                <c:pt idx="46">
                  <c:v>0.906367041198502</c:v>
                </c:pt>
                <c:pt idx="47">
                  <c:v>0.912408759124088</c:v>
                </c:pt>
                <c:pt idx="48">
                  <c:v>0.897810218978102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938776522"/>
        <c:axId val="733218312"/>
      </c:lineChart>
      <c:catAx>
        <c:axId val="93877652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33218312"/>
        <c:crosses val="autoZero"/>
        <c:auto val="false"/>
        <c:lblAlgn val="ctr"/>
        <c:lblOffset val="100"/>
        <c:noMultiLvlLbl val="false"/>
      </c:catAx>
      <c:valAx>
        <c:axId val="733218312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38776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true"/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Hukum bacaan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'Full 10 FONT'!$CE$63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FONT'!$CE$64:$CE$113</c:f>
              <c:numCache>
                <c:formatCode>General</c:formatCode>
                <c:ptCount val="50"/>
                <c:pt idx="0">
                  <c:v>0.666666666666667</c:v>
                </c:pt>
                <c:pt idx="1">
                  <c:v>0.600858369098712</c:v>
                </c:pt>
                <c:pt idx="2">
                  <c:v>0.6289592760181</c:v>
                </c:pt>
                <c:pt idx="3">
                  <c:v>0.612334801762115</c:v>
                </c:pt>
                <c:pt idx="4">
                  <c:v>0.550925925925926</c:v>
                </c:pt>
                <c:pt idx="5">
                  <c:v>0.548780487804878</c:v>
                </c:pt>
                <c:pt idx="6">
                  <c:v>0.563786008230453</c:v>
                </c:pt>
                <c:pt idx="7">
                  <c:v>0.508064516129032</c:v>
                </c:pt>
                <c:pt idx="8">
                  <c:v>0.596491228070175</c:v>
                </c:pt>
                <c:pt idx="9">
                  <c:v>0.55241935483871</c:v>
                </c:pt>
                <c:pt idx="10">
                  <c:v>0.756756756756757</c:v>
                </c:pt>
                <c:pt idx="11">
                  <c:v>0.760869565217391</c:v>
                </c:pt>
                <c:pt idx="12">
                  <c:v>0.74331550802139</c:v>
                </c:pt>
                <c:pt idx="13">
                  <c:v>0.709183673469388</c:v>
                </c:pt>
                <c:pt idx="14">
                  <c:v>0.632978723404255</c:v>
                </c:pt>
                <c:pt idx="15">
                  <c:v>0.633802816901408</c:v>
                </c:pt>
                <c:pt idx="16">
                  <c:v>0.685</c:v>
                </c:pt>
                <c:pt idx="17">
                  <c:v>0.56</c:v>
                </c:pt>
                <c:pt idx="18">
                  <c:v>0.708333333333333</c:v>
                </c:pt>
                <c:pt idx="19">
                  <c:v>0.606194690265487</c:v>
                </c:pt>
                <c:pt idx="20">
                  <c:v>0.853658536585366</c:v>
                </c:pt>
                <c:pt idx="21">
                  <c:v>0.790697674418605</c:v>
                </c:pt>
                <c:pt idx="22">
                  <c:v>0.891025641025641</c:v>
                </c:pt>
                <c:pt idx="23">
                  <c:v>0.816568047337278</c:v>
                </c:pt>
                <c:pt idx="24">
                  <c:v>0.650273224043716</c:v>
                </c:pt>
                <c:pt idx="25">
                  <c:v>0.718085106382979</c:v>
                </c:pt>
                <c:pt idx="26">
                  <c:v>0.820359281437126</c:v>
                </c:pt>
                <c:pt idx="27">
                  <c:v>0.685082872928177</c:v>
                </c:pt>
                <c:pt idx="28">
                  <c:v>0.8</c:v>
                </c:pt>
                <c:pt idx="29">
                  <c:v>0.801169590643275</c:v>
                </c:pt>
                <c:pt idx="30">
                  <c:v>0.926666666666667</c:v>
                </c:pt>
                <c:pt idx="31">
                  <c:v>0.804878048780488</c:v>
                </c:pt>
                <c:pt idx="32">
                  <c:v>0.939189189189189</c:v>
                </c:pt>
                <c:pt idx="33">
                  <c:v>0.85</c:v>
                </c:pt>
                <c:pt idx="34">
                  <c:v>0.70414201183432</c:v>
                </c:pt>
                <c:pt idx="35">
                  <c:v>0.818181818181818</c:v>
                </c:pt>
                <c:pt idx="36">
                  <c:v>0.861635220125786</c:v>
                </c:pt>
                <c:pt idx="37">
                  <c:v>0.726190476190476</c:v>
                </c:pt>
                <c:pt idx="38">
                  <c:v>0.839506172839506</c:v>
                </c:pt>
                <c:pt idx="39">
                  <c:v>0.867088607594937</c:v>
                </c:pt>
                <c:pt idx="40">
                  <c:v>0.773972602739726</c:v>
                </c:pt>
                <c:pt idx="41">
                  <c:v>0.513333333333333</c:v>
                </c:pt>
                <c:pt idx="42">
                  <c:v>0.861111111111111</c:v>
                </c:pt>
                <c:pt idx="43">
                  <c:v>0.682758620689655</c:v>
                </c:pt>
                <c:pt idx="44">
                  <c:v>0.664556962025316</c:v>
                </c:pt>
                <c:pt idx="45">
                  <c:v>0.833333333333333</c:v>
                </c:pt>
                <c:pt idx="46">
                  <c:v>0.794701986754967</c:v>
                </c:pt>
                <c:pt idx="47">
                  <c:v>0.670731707317073</c:v>
                </c:pt>
                <c:pt idx="48">
                  <c:v>0.75796178343949</c:v>
                </c:pt>
                <c:pt idx="49">
                  <c:v>0.771812080536913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'Full 10 FONT'!$CF$63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FONT'!$CF$64:$CF$113</c:f>
              <c:numCache>
                <c:formatCode>General</c:formatCode>
                <c:ptCount val="50"/>
                <c:pt idx="0">
                  <c:v>0.686274509803922</c:v>
                </c:pt>
                <c:pt idx="1">
                  <c:v>0.62780269058296</c:v>
                </c:pt>
                <c:pt idx="2">
                  <c:v>0.649532710280374</c:v>
                </c:pt>
                <c:pt idx="3">
                  <c:v>0.637614678899083</c:v>
                </c:pt>
                <c:pt idx="4">
                  <c:v>0.616580310880829</c:v>
                </c:pt>
                <c:pt idx="5">
                  <c:v>0.579399141630901</c:v>
                </c:pt>
                <c:pt idx="6">
                  <c:v>0.585470085470085</c:v>
                </c:pt>
                <c:pt idx="7">
                  <c:v>0.550218340611354</c:v>
                </c:pt>
                <c:pt idx="8">
                  <c:v>0.621004566210046</c:v>
                </c:pt>
                <c:pt idx="9">
                  <c:v>0.57563025210084</c:v>
                </c:pt>
                <c:pt idx="10">
                  <c:v>0.773480662983425</c:v>
                </c:pt>
                <c:pt idx="11">
                  <c:v>0.795454545454545</c:v>
                </c:pt>
                <c:pt idx="12">
                  <c:v>0.751351351351351</c:v>
                </c:pt>
                <c:pt idx="13">
                  <c:v>0.74331550802139</c:v>
                </c:pt>
                <c:pt idx="14">
                  <c:v>0.721212121212121</c:v>
                </c:pt>
                <c:pt idx="15">
                  <c:v>0.675</c:v>
                </c:pt>
                <c:pt idx="16">
                  <c:v>0.717277486910995</c:v>
                </c:pt>
                <c:pt idx="17">
                  <c:v>0.611650485436893</c:v>
                </c:pt>
                <c:pt idx="18">
                  <c:v>0.743169398907104</c:v>
                </c:pt>
                <c:pt idx="19">
                  <c:v>0.634259259259259</c:v>
                </c:pt>
                <c:pt idx="20">
                  <c:v>0.864197530864197</c:v>
                </c:pt>
                <c:pt idx="21">
                  <c:v>0.834355828220859</c:v>
                </c:pt>
                <c:pt idx="22">
                  <c:v>0.902597402597403</c:v>
                </c:pt>
                <c:pt idx="23">
                  <c:v>0.851851851851852</c:v>
                </c:pt>
                <c:pt idx="24">
                  <c:v>0.74375</c:v>
                </c:pt>
                <c:pt idx="25">
                  <c:v>0.767045454545455</c:v>
                </c:pt>
                <c:pt idx="26">
                  <c:v>0.85625</c:v>
                </c:pt>
                <c:pt idx="27">
                  <c:v>0.770186335403727</c:v>
                </c:pt>
                <c:pt idx="28">
                  <c:v>0.839506172839506</c:v>
                </c:pt>
                <c:pt idx="29">
                  <c:v>0.835365853658537</c:v>
                </c:pt>
                <c:pt idx="30">
                  <c:v>0.945578231292517</c:v>
                </c:pt>
                <c:pt idx="31">
                  <c:v>0.868421052631579</c:v>
                </c:pt>
                <c:pt idx="32">
                  <c:v>0.952054794520548</c:v>
                </c:pt>
                <c:pt idx="33">
                  <c:v>0.900662251655629</c:v>
                </c:pt>
                <c:pt idx="34">
                  <c:v>0.80952380952381</c:v>
                </c:pt>
                <c:pt idx="35">
                  <c:v>0.865384615384615</c:v>
                </c:pt>
                <c:pt idx="36">
                  <c:v>0.901315789473684</c:v>
                </c:pt>
                <c:pt idx="37">
                  <c:v>0.829931972789116</c:v>
                </c:pt>
                <c:pt idx="38">
                  <c:v>0.883116883116883</c:v>
                </c:pt>
                <c:pt idx="39">
                  <c:v>0.907284768211921</c:v>
                </c:pt>
                <c:pt idx="40">
                  <c:v>0.957627118644068</c:v>
                </c:pt>
                <c:pt idx="41">
                  <c:v>0.895348837209302</c:v>
                </c:pt>
                <c:pt idx="42">
                  <c:v>0.976377952755906</c:v>
                </c:pt>
                <c:pt idx="43">
                  <c:v>0.970588235294118</c:v>
                </c:pt>
                <c:pt idx="44">
                  <c:v>0.860655737704918</c:v>
                </c:pt>
                <c:pt idx="45">
                  <c:v>0.882352941176471</c:v>
                </c:pt>
                <c:pt idx="46">
                  <c:v>0.923076923076923</c:v>
                </c:pt>
                <c:pt idx="47">
                  <c:v>0.833333333333333</c:v>
                </c:pt>
                <c:pt idx="48">
                  <c:v>0.894736842105263</c:v>
                </c:pt>
                <c:pt idx="49">
                  <c:v>0.92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'Full 10 FONT'!$CG$63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FONT'!$CG$64:$CG$113</c:f>
              <c:numCache>
                <c:formatCode>General</c:formatCode>
                <c:ptCount val="50"/>
                <c:pt idx="0">
                  <c:v>0.958904109589041</c:v>
                </c:pt>
                <c:pt idx="1">
                  <c:v>0.933333333333333</c:v>
                </c:pt>
                <c:pt idx="2">
                  <c:v>0.952054794520548</c:v>
                </c:pt>
                <c:pt idx="3">
                  <c:v>0.939189189189189</c:v>
                </c:pt>
                <c:pt idx="4">
                  <c:v>0.838028169014085</c:v>
                </c:pt>
                <c:pt idx="5">
                  <c:v>0.912162162162162</c:v>
                </c:pt>
                <c:pt idx="6">
                  <c:v>0.938356164383562</c:v>
                </c:pt>
                <c:pt idx="7">
                  <c:v>0.868965517241379</c:v>
                </c:pt>
                <c:pt idx="8">
                  <c:v>0.937931034482759</c:v>
                </c:pt>
                <c:pt idx="9">
                  <c:v>0.931972789115646</c:v>
                </c:pt>
                <c:pt idx="10">
                  <c:v>0.972222222222222</c:v>
                </c:pt>
                <c:pt idx="11">
                  <c:v>0.945945945945946</c:v>
                </c:pt>
                <c:pt idx="12">
                  <c:v>0.985815602836879</c:v>
                </c:pt>
                <c:pt idx="13">
                  <c:v>0.939189189189189</c:v>
                </c:pt>
                <c:pt idx="14">
                  <c:v>0.838028169014085</c:v>
                </c:pt>
                <c:pt idx="15">
                  <c:v>0.912162162162162</c:v>
                </c:pt>
                <c:pt idx="16">
                  <c:v>0.938356164383562</c:v>
                </c:pt>
                <c:pt idx="17">
                  <c:v>0.868965517241379</c:v>
                </c:pt>
                <c:pt idx="18">
                  <c:v>0.937931034482759</c:v>
                </c:pt>
                <c:pt idx="19">
                  <c:v>0.931972789115646</c:v>
                </c:pt>
                <c:pt idx="20">
                  <c:v>0.985915492957746</c:v>
                </c:pt>
                <c:pt idx="21">
                  <c:v>0.937931034482759</c:v>
                </c:pt>
                <c:pt idx="22">
                  <c:v>0.985815602836879</c:v>
                </c:pt>
                <c:pt idx="23">
                  <c:v>0.951724137931034</c:v>
                </c:pt>
                <c:pt idx="24">
                  <c:v>0.838028169014085</c:v>
                </c:pt>
                <c:pt idx="25">
                  <c:v>0.918367346938776</c:v>
                </c:pt>
                <c:pt idx="26">
                  <c:v>0.951388888888889</c:v>
                </c:pt>
                <c:pt idx="27">
                  <c:v>0.861111111111111</c:v>
                </c:pt>
                <c:pt idx="28">
                  <c:v>0.944444444444444</c:v>
                </c:pt>
                <c:pt idx="29">
                  <c:v>0.951388888888889</c:v>
                </c:pt>
                <c:pt idx="30">
                  <c:v>0.97887323943662</c:v>
                </c:pt>
                <c:pt idx="31">
                  <c:v>0.916666666666667</c:v>
                </c:pt>
                <c:pt idx="32">
                  <c:v>0.985815602836879</c:v>
                </c:pt>
                <c:pt idx="33">
                  <c:v>0.937931034482759</c:v>
                </c:pt>
                <c:pt idx="34">
                  <c:v>0.843971631205674</c:v>
                </c:pt>
                <c:pt idx="35">
                  <c:v>0.9375</c:v>
                </c:pt>
                <c:pt idx="36">
                  <c:v>0.951388888888889</c:v>
                </c:pt>
                <c:pt idx="37">
                  <c:v>0.853146853146853</c:v>
                </c:pt>
                <c:pt idx="38">
                  <c:v>0.944444444444444</c:v>
                </c:pt>
                <c:pt idx="39">
                  <c:v>0.951388888888889</c:v>
                </c:pt>
                <c:pt idx="40">
                  <c:v>0.801418439716312</c:v>
                </c:pt>
                <c:pt idx="41">
                  <c:v>0.546099290780142</c:v>
                </c:pt>
                <c:pt idx="42">
                  <c:v>0.879432624113475</c:v>
                </c:pt>
                <c:pt idx="43">
                  <c:v>0.697183098591549</c:v>
                </c:pt>
                <c:pt idx="44">
                  <c:v>0.74468085106383</c:v>
                </c:pt>
                <c:pt idx="45">
                  <c:v>0.9375</c:v>
                </c:pt>
                <c:pt idx="46">
                  <c:v>0.851063829787234</c:v>
                </c:pt>
                <c:pt idx="47">
                  <c:v>0.774647887323944</c:v>
                </c:pt>
                <c:pt idx="48">
                  <c:v>0.832167832167832</c:v>
                </c:pt>
                <c:pt idx="49">
                  <c:v>0.827338129496403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'Full 10 FONT'!$CH$63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'Full 10 FONT'!$BO$64:$BQ$113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'Full 10 FONT'!$CH$64:$CH$113</c:f>
              <c:numCache>
                <c:formatCode>General</c:formatCode>
                <c:ptCount val="50"/>
                <c:pt idx="0">
                  <c:v>0.8</c:v>
                </c:pt>
                <c:pt idx="1">
                  <c:v>0.750670241286863</c:v>
                </c:pt>
                <c:pt idx="2">
                  <c:v>0.772222222222222</c:v>
                </c:pt>
                <c:pt idx="3">
                  <c:v>0.759562841530055</c:v>
                </c:pt>
                <c:pt idx="4">
                  <c:v>0.71044776119403</c:v>
                </c:pt>
                <c:pt idx="5">
                  <c:v>0.708661417322835</c:v>
                </c:pt>
                <c:pt idx="6">
                  <c:v>0.721052631578947</c:v>
                </c:pt>
                <c:pt idx="7">
                  <c:v>0.67379679144385</c:v>
                </c:pt>
                <c:pt idx="8">
                  <c:v>0.747252747252747</c:v>
                </c:pt>
                <c:pt idx="9">
                  <c:v>0.711688311688312</c:v>
                </c:pt>
                <c:pt idx="10">
                  <c:v>0.861538461538462</c:v>
                </c:pt>
                <c:pt idx="11">
                  <c:v>0.864197530864197</c:v>
                </c:pt>
                <c:pt idx="12">
                  <c:v>0.852760736196319</c:v>
                </c:pt>
                <c:pt idx="13">
                  <c:v>0.829850746268657</c:v>
                </c:pt>
                <c:pt idx="14">
                  <c:v>0.775244299674267</c:v>
                </c:pt>
                <c:pt idx="15">
                  <c:v>0.775862068965517</c:v>
                </c:pt>
                <c:pt idx="16">
                  <c:v>0.813056379821958</c:v>
                </c:pt>
                <c:pt idx="17">
                  <c:v>0.717948717948718</c:v>
                </c:pt>
                <c:pt idx="18">
                  <c:v>0.829268292682927</c:v>
                </c:pt>
                <c:pt idx="19">
                  <c:v>0.754820936639118</c:v>
                </c:pt>
                <c:pt idx="20">
                  <c:v>0.921052631578947</c:v>
                </c:pt>
                <c:pt idx="21">
                  <c:v>0.883116883116883</c:v>
                </c:pt>
                <c:pt idx="22">
                  <c:v>0.942372881355932</c:v>
                </c:pt>
                <c:pt idx="23">
                  <c:v>0.899022801302932</c:v>
                </c:pt>
                <c:pt idx="24">
                  <c:v>0.788079470198676</c:v>
                </c:pt>
                <c:pt idx="25">
                  <c:v>0.835913312693499</c:v>
                </c:pt>
                <c:pt idx="26">
                  <c:v>0.901315789473684</c:v>
                </c:pt>
                <c:pt idx="27">
                  <c:v>0.813114754098361</c:v>
                </c:pt>
                <c:pt idx="28">
                  <c:v>0.888888888888889</c:v>
                </c:pt>
                <c:pt idx="29">
                  <c:v>0.88961038961039</c:v>
                </c:pt>
                <c:pt idx="30">
                  <c:v>0.961937716262976</c:v>
                </c:pt>
                <c:pt idx="31">
                  <c:v>0.891891891891892</c:v>
                </c:pt>
                <c:pt idx="32">
                  <c:v>0.968641114982578</c:v>
                </c:pt>
                <c:pt idx="33">
                  <c:v>0.918918918918919</c:v>
                </c:pt>
                <c:pt idx="34">
                  <c:v>0.826388888888889</c:v>
                </c:pt>
                <c:pt idx="35">
                  <c:v>0.9</c:v>
                </c:pt>
                <c:pt idx="36">
                  <c:v>0.925675675675676</c:v>
                </c:pt>
                <c:pt idx="37">
                  <c:v>0.841379310344828</c:v>
                </c:pt>
                <c:pt idx="38">
                  <c:v>0.912751677852349</c:v>
                </c:pt>
                <c:pt idx="39">
                  <c:v>0.928813559322034</c:v>
                </c:pt>
                <c:pt idx="40">
                  <c:v>0.872586872586873</c:v>
                </c:pt>
                <c:pt idx="41">
                  <c:v>0.6784140969163</c:v>
                </c:pt>
                <c:pt idx="42">
                  <c:v>0.925373134328358</c:v>
                </c:pt>
                <c:pt idx="43">
                  <c:v>0.811475409836066</c:v>
                </c:pt>
                <c:pt idx="44">
                  <c:v>0.798479087452471</c:v>
                </c:pt>
                <c:pt idx="45">
                  <c:v>0.909090909090909</c:v>
                </c:pt>
                <c:pt idx="46">
                  <c:v>0.885608856088561</c:v>
                </c:pt>
                <c:pt idx="47">
                  <c:v>0.802919708029197</c:v>
                </c:pt>
                <c:pt idx="48">
                  <c:v>0.86231884057971</c:v>
                </c:pt>
                <c:pt idx="49">
                  <c:v>0.871212121212121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42474356"/>
        <c:axId val="570333056"/>
      </c:lineChart>
      <c:catAx>
        <c:axId val="34247435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70333056"/>
        <c:crosses val="autoZero"/>
        <c:auto val="false"/>
        <c:lblAlgn val="ctr"/>
        <c:lblOffset val="100"/>
        <c:noMultiLvlLbl val="false"/>
      </c:catAx>
      <c:valAx>
        <c:axId val="570333056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3424743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48</xdr:col>
      <xdr:colOff>41910</xdr:colOff>
      <xdr:row>81</xdr:row>
      <xdr:rowOff>158115</xdr:rowOff>
    </xdr:from>
    <xdr:to>
      <xdr:col>63</xdr:col>
      <xdr:colOff>304165</xdr:colOff>
      <xdr:row>104</xdr:row>
      <xdr:rowOff>46355</xdr:rowOff>
    </xdr:to>
    <xdr:graphicFrame>
      <xdr:nvGraphicFramePr>
        <xdr:cNvPr id="7" name="Chart 6"/>
        <xdr:cNvGraphicFramePr/>
      </xdr:nvGraphicFramePr>
      <xdr:xfrm>
        <a:off x="17291685" y="14121765"/>
        <a:ext cx="5548630" cy="38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311150</xdr:colOff>
      <xdr:row>61</xdr:row>
      <xdr:rowOff>105410</xdr:rowOff>
    </xdr:from>
    <xdr:to>
      <xdr:col>64</xdr:col>
      <xdr:colOff>24130</xdr:colOff>
      <xdr:row>81</xdr:row>
      <xdr:rowOff>67310</xdr:rowOff>
    </xdr:to>
    <xdr:graphicFrame>
      <xdr:nvGraphicFramePr>
        <xdr:cNvPr id="8" name="Chart 7"/>
        <xdr:cNvGraphicFramePr/>
      </xdr:nvGraphicFramePr>
      <xdr:xfrm>
        <a:off x="16503650" y="10621010"/>
        <a:ext cx="6409055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349250</xdr:colOff>
      <xdr:row>8</xdr:row>
      <xdr:rowOff>163195</xdr:rowOff>
    </xdr:from>
    <xdr:to>
      <xdr:col>99</xdr:col>
      <xdr:colOff>339725</xdr:colOff>
      <xdr:row>24</xdr:row>
      <xdr:rowOff>144145</xdr:rowOff>
    </xdr:to>
    <xdr:graphicFrame>
      <xdr:nvGraphicFramePr>
        <xdr:cNvPr id="9" name="Chart 8"/>
        <xdr:cNvGraphicFramePr/>
      </xdr:nvGraphicFramePr>
      <xdr:xfrm>
        <a:off x="31181040" y="1534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88900</xdr:colOff>
      <xdr:row>8</xdr:row>
      <xdr:rowOff>165100</xdr:rowOff>
    </xdr:from>
    <xdr:to>
      <xdr:col>108</xdr:col>
      <xdr:colOff>24130</xdr:colOff>
      <xdr:row>24</xdr:row>
      <xdr:rowOff>146050</xdr:rowOff>
    </xdr:to>
    <xdr:graphicFrame>
      <xdr:nvGraphicFramePr>
        <xdr:cNvPr id="13" name="Chart 12"/>
        <xdr:cNvGraphicFramePr/>
      </xdr:nvGraphicFramePr>
      <xdr:xfrm>
        <a:off x="35854640" y="1536700"/>
        <a:ext cx="4754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158750</xdr:colOff>
      <xdr:row>9</xdr:row>
      <xdr:rowOff>76200</xdr:rowOff>
    </xdr:from>
    <xdr:to>
      <xdr:col>114</xdr:col>
      <xdr:colOff>615950</xdr:colOff>
      <xdr:row>25</xdr:row>
      <xdr:rowOff>47625</xdr:rowOff>
    </xdr:to>
    <xdr:graphicFrame>
      <xdr:nvGraphicFramePr>
        <xdr:cNvPr id="15" name="Chart 14"/>
        <xdr:cNvGraphicFramePr/>
      </xdr:nvGraphicFramePr>
      <xdr:xfrm>
        <a:off x="40744140" y="1619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130810</xdr:colOff>
      <xdr:row>25</xdr:row>
      <xdr:rowOff>120650</xdr:rowOff>
    </xdr:from>
    <xdr:to>
      <xdr:col>114</xdr:col>
      <xdr:colOff>588010</xdr:colOff>
      <xdr:row>41</xdr:row>
      <xdr:rowOff>111125</xdr:rowOff>
    </xdr:to>
    <xdr:graphicFrame>
      <xdr:nvGraphicFramePr>
        <xdr:cNvPr id="2" name="Chart 1"/>
        <xdr:cNvGraphicFramePr/>
      </xdr:nvGraphicFramePr>
      <xdr:xfrm>
        <a:off x="40716200" y="4435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127000</xdr:colOff>
      <xdr:row>25</xdr:row>
      <xdr:rowOff>101600</xdr:rowOff>
    </xdr:from>
    <xdr:to>
      <xdr:col>107</xdr:col>
      <xdr:colOff>315595</xdr:colOff>
      <xdr:row>51</xdr:row>
      <xdr:rowOff>54610</xdr:rowOff>
    </xdr:to>
    <xdr:graphicFrame>
      <xdr:nvGraphicFramePr>
        <xdr:cNvPr id="4" name="Chart 3"/>
        <xdr:cNvGraphicFramePr/>
      </xdr:nvGraphicFramePr>
      <xdr:xfrm>
        <a:off x="31311215" y="4416425"/>
        <a:ext cx="8903970" cy="4420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351790</xdr:colOff>
      <xdr:row>52</xdr:row>
      <xdr:rowOff>60960</xdr:rowOff>
    </xdr:from>
    <xdr:to>
      <xdr:col>109</xdr:col>
      <xdr:colOff>81280</xdr:colOff>
      <xdr:row>88</xdr:row>
      <xdr:rowOff>59690</xdr:rowOff>
    </xdr:to>
    <xdr:graphicFrame>
      <xdr:nvGraphicFramePr>
        <xdr:cNvPr id="10" name="Chart 9"/>
        <xdr:cNvGraphicFramePr/>
      </xdr:nvGraphicFramePr>
      <xdr:xfrm>
        <a:off x="31183580" y="9014460"/>
        <a:ext cx="10168890" cy="6209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153035</xdr:colOff>
      <xdr:row>88</xdr:row>
      <xdr:rowOff>158750</xdr:rowOff>
    </xdr:from>
    <xdr:to>
      <xdr:col>106</xdr:col>
      <xdr:colOff>589280</xdr:colOff>
      <xdr:row>117</xdr:row>
      <xdr:rowOff>5715</xdr:rowOff>
    </xdr:to>
    <xdr:graphicFrame>
      <xdr:nvGraphicFramePr>
        <xdr:cNvPr id="14" name="Chart 13"/>
        <xdr:cNvGraphicFramePr/>
      </xdr:nvGraphicFramePr>
      <xdr:xfrm>
        <a:off x="32042100" y="15322550"/>
        <a:ext cx="7760970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139700</xdr:colOff>
      <xdr:row>115</xdr:row>
      <xdr:rowOff>6350</xdr:rowOff>
    </xdr:from>
    <xdr:to>
      <xdr:col>89</xdr:col>
      <xdr:colOff>34925</xdr:colOff>
      <xdr:row>140</xdr:row>
      <xdr:rowOff>81915</xdr:rowOff>
    </xdr:to>
    <xdr:graphicFrame>
      <xdr:nvGraphicFramePr>
        <xdr:cNvPr id="16" name="Chart 15"/>
        <xdr:cNvGraphicFramePr/>
      </xdr:nvGraphicFramePr>
      <xdr:xfrm>
        <a:off x="25142825" y="19827875"/>
        <a:ext cx="6781165" cy="4371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139700</xdr:colOff>
      <xdr:row>118</xdr:row>
      <xdr:rowOff>168275</xdr:rowOff>
    </xdr:from>
    <xdr:to>
      <xdr:col>104</xdr:col>
      <xdr:colOff>425450</xdr:colOff>
      <xdr:row>141</xdr:row>
      <xdr:rowOff>101600</xdr:rowOff>
    </xdr:to>
    <xdr:graphicFrame>
      <xdr:nvGraphicFramePr>
        <xdr:cNvPr id="17" name="Chart 16"/>
        <xdr:cNvGraphicFramePr/>
      </xdr:nvGraphicFramePr>
      <xdr:xfrm>
        <a:off x="32028765" y="20513675"/>
        <a:ext cx="6238875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0.266426282051282</cdr:x>
      <cdr:y>0.886574074074074</cdr:y>
    </cdr:from>
    <cdr:to>
      <cdr:x>0.703125</cdr:x>
      <cdr:y>0.962962962962963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266825" y="2432050"/>
          <a:ext cx="20764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234"/>
  <sheetViews>
    <sheetView tabSelected="1" zoomScale="80" zoomScaleNormal="80" topLeftCell="P1" workbookViewId="0">
      <selection activeCell="E17" sqref="E17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73" width="4.625" style="3" customWidth="true"/>
    <col min="74" max="74" width="5.5" style="3" customWidth="true"/>
    <col min="75" max="82" width="4.625" style="3" customWidth="true"/>
    <col min="83" max="83" width="6.24166666666667" style="3" customWidth="true"/>
    <col min="84" max="102" width="4.625" style="3" customWidth="true"/>
    <col min="103" max="16384" width="9" style="3"/>
  </cols>
  <sheetData>
    <row r="1" spans="1:53">
      <c r="A1" s="15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AH1" s="57" t="s">
        <v>2</v>
      </c>
      <c r="AI1" s="58"/>
      <c r="AJ1" s="58"/>
      <c r="AL1" s="59" t="s">
        <v>3</v>
      </c>
      <c r="AM1" s="60"/>
      <c r="AN1" s="60"/>
      <c r="AO1" s="60"/>
      <c r="AP1" s="60"/>
      <c r="AQ1" s="60"/>
      <c r="AR1" s="60"/>
      <c r="AS1" s="63"/>
      <c r="AT1" s="64" t="s">
        <v>4</v>
      </c>
      <c r="AU1" s="65"/>
      <c r="AV1" s="65"/>
      <c r="AW1" s="65"/>
      <c r="AX1" s="65"/>
      <c r="AY1" s="65"/>
      <c r="AZ1" s="65"/>
      <c r="BA1" s="70"/>
    </row>
    <row r="2" spans="1:101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Q2" s="16" t="s">
        <v>5</v>
      </c>
      <c r="R2" s="16"/>
      <c r="S2" s="16"/>
      <c r="T2" s="16"/>
      <c r="U2" s="16" t="s">
        <v>6</v>
      </c>
      <c r="V2" s="16"/>
      <c r="W2" s="16"/>
      <c r="X2" s="16"/>
      <c r="Y2" s="16" t="s">
        <v>7</v>
      </c>
      <c r="Z2" s="16"/>
      <c r="AA2" s="16"/>
      <c r="AB2" s="16"/>
      <c r="AC2" s="54" t="s">
        <v>8</v>
      </c>
      <c r="AD2" s="55"/>
      <c r="AE2" s="55"/>
      <c r="AF2" s="56"/>
      <c r="AH2" s="57"/>
      <c r="AI2" s="58"/>
      <c r="AJ2" s="58"/>
      <c r="AL2" s="61"/>
      <c r="AM2" s="62"/>
      <c r="AN2" s="62"/>
      <c r="AO2" s="62"/>
      <c r="AP2" s="62"/>
      <c r="AQ2" s="62"/>
      <c r="AR2" s="62"/>
      <c r="AS2" s="66"/>
      <c r="AT2" s="67"/>
      <c r="AU2" s="68"/>
      <c r="AV2" s="68"/>
      <c r="AW2" s="68"/>
      <c r="AX2" s="68"/>
      <c r="AY2" s="68"/>
      <c r="AZ2" s="68"/>
      <c r="BA2" s="71"/>
      <c r="BN2" s="13" t="s">
        <v>1</v>
      </c>
      <c r="BO2" s="13"/>
      <c r="BP2" s="13"/>
      <c r="BQ2" s="13"/>
      <c r="BR2" s="13" t="s">
        <v>2</v>
      </c>
      <c r="BS2" s="13"/>
      <c r="BT2" s="13"/>
      <c r="BU2" s="13"/>
      <c r="BV2" s="13" t="s">
        <v>3</v>
      </c>
      <c r="BW2" s="13"/>
      <c r="BX2" s="13"/>
      <c r="BY2" s="13"/>
      <c r="CA2" s="13" t="s">
        <v>4</v>
      </c>
      <c r="CB2" s="13"/>
      <c r="CC2" s="13"/>
      <c r="CD2" s="13"/>
      <c r="CG2" s="54" t="s">
        <v>1</v>
      </c>
      <c r="CH2" s="55"/>
      <c r="CI2" s="55"/>
      <c r="CJ2" s="56"/>
      <c r="CK2" s="54" t="s">
        <v>2</v>
      </c>
      <c r="CL2" s="55"/>
      <c r="CM2" s="55"/>
      <c r="CN2" s="56"/>
      <c r="CO2" s="54" t="s">
        <v>3</v>
      </c>
      <c r="CP2" s="55"/>
      <c r="CQ2" s="55"/>
      <c r="CR2" s="56"/>
      <c r="CS2" s="2"/>
      <c r="CT2" s="52" t="s">
        <v>4</v>
      </c>
      <c r="CU2" s="52"/>
      <c r="CV2" s="52"/>
      <c r="CW2" s="52"/>
    </row>
    <row r="3" spans="1:101">
      <c r="A3" s="15"/>
      <c r="B3" s="2" t="s">
        <v>9</v>
      </c>
      <c r="C3" s="5" t="s">
        <v>10</v>
      </c>
      <c r="D3" s="2" t="s">
        <v>11</v>
      </c>
      <c r="E3" s="5" t="s">
        <v>12</v>
      </c>
      <c r="F3" s="2" t="s">
        <v>9</v>
      </c>
      <c r="G3" s="5" t="s">
        <v>10</v>
      </c>
      <c r="H3" s="2" t="s">
        <v>11</v>
      </c>
      <c r="I3" s="5" t="s">
        <v>12</v>
      </c>
      <c r="J3" s="2" t="s">
        <v>9</v>
      </c>
      <c r="K3" s="5" t="s">
        <v>10</v>
      </c>
      <c r="L3" s="2" t="s">
        <v>11</v>
      </c>
      <c r="M3" s="5" t="s">
        <v>12</v>
      </c>
      <c r="Q3" s="52" t="s">
        <v>13</v>
      </c>
      <c r="R3" s="53" t="s">
        <v>14</v>
      </c>
      <c r="S3" s="52" t="s">
        <v>15</v>
      </c>
      <c r="T3" s="53" t="s">
        <v>16</v>
      </c>
      <c r="U3" s="52" t="s">
        <v>13</v>
      </c>
      <c r="V3" s="53" t="s">
        <v>14</v>
      </c>
      <c r="W3" s="52" t="s">
        <v>15</v>
      </c>
      <c r="X3" s="53" t="s">
        <v>16</v>
      </c>
      <c r="Y3" s="52" t="s">
        <v>13</v>
      </c>
      <c r="Z3" s="53" t="s">
        <v>14</v>
      </c>
      <c r="AA3" s="52" t="s">
        <v>15</v>
      </c>
      <c r="AB3" s="53" t="s">
        <v>16</v>
      </c>
      <c r="AC3" s="2" t="s">
        <v>13</v>
      </c>
      <c r="AD3" s="5" t="s">
        <v>14</v>
      </c>
      <c r="AE3" s="2" t="s">
        <v>15</v>
      </c>
      <c r="AF3" s="5" t="s">
        <v>16</v>
      </c>
      <c r="AH3" s="2" t="s">
        <v>17</v>
      </c>
      <c r="AI3" s="5" t="s">
        <v>18</v>
      </c>
      <c r="AJ3" s="2" t="s">
        <v>13</v>
      </c>
      <c r="AL3" s="44" t="s">
        <v>9</v>
      </c>
      <c r="AM3" s="45" t="s">
        <v>10</v>
      </c>
      <c r="AN3" s="44" t="s">
        <v>11</v>
      </c>
      <c r="AO3" s="45" t="s">
        <v>12</v>
      </c>
      <c r="AP3" s="2" t="s">
        <v>13</v>
      </c>
      <c r="AQ3" s="5" t="s">
        <v>14</v>
      </c>
      <c r="AR3" s="2" t="s">
        <v>15</v>
      </c>
      <c r="AS3" s="5" t="s">
        <v>16</v>
      </c>
      <c r="AT3" s="44" t="s">
        <v>9</v>
      </c>
      <c r="AU3" s="45" t="s">
        <v>10</v>
      </c>
      <c r="AV3" s="44" t="s">
        <v>11</v>
      </c>
      <c r="AW3" s="45" t="s">
        <v>12</v>
      </c>
      <c r="AX3" s="2" t="s">
        <v>13</v>
      </c>
      <c r="AY3" s="5" t="s">
        <v>14</v>
      </c>
      <c r="AZ3" s="2" t="s">
        <v>15</v>
      </c>
      <c r="BA3" s="5" t="s">
        <v>16</v>
      </c>
      <c r="BD3" s="44" t="s">
        <v>9</v>
      </c>
      <c r="BE3" s="45" t="s">
        <v>10</v>
      </c>
      <c r="BF3" s="44" t="s">
        <v>11</v>
      </c>
      <c r="BG3" s="45" t="s">
        <v>12</v>
      </c>
      <c r="BN3" s="44" t="s">
        <v>9</v>
      </c>
      <c r="BO3" s="45" t="s">
        <v>10</v>
      </c>
      <c r="BP3" s="44" t="s">
        <v>11</v>
      </c>
      <c r="BQ3" s="45" t="s">
        <v>12</v>
      </c>
      <c r="BS3" s="3" t="s">
        <v>17</v>
      </c>
      <c r="BT3" s="3" t="s">
        <v>18</v>
      </c>
      <c r="BV3" s="44" t="s">
        <v>9</v>
      </c>
      <c r="BW3" s="45" t="s">
        <v>10</v>
      </c>
      <c r="BX3" s="44" t="s">
        <v>11</v>
      </c>
      <c r="BY3" s="45" t="s">
        <v>12</v>
      </c>
      <c r="CA3" s="44" t="s">
        <v>9</v>
      </c>
      <c r="CB3" s="45" t="s">
        <v>10</v>
      </c>
      <c r="CC3" s="44" t="s">
        <v>11</v>
      </c>
      <c r="CD3" s="45" t="s">
        <v>12</v>
      </c>
      <c r="CF3" s="3" t="s">
        <v>19</v>
      </c>
      <c r="CG3" s="44" t="s">
        <v>20</v>
      </c>
      <c r="CH3" s="44" t="s">
        <v>21</v>
      </c>
      <c r="CI3" s="44" t="s">
        <v>22</v>
      </c>
      <c r="CJ3" s="44" t="s">
        <v>23</v>
      </c>
      <c r="CK3" s="44"/>
      <c r="CL3" s="44"/>
      <c r="CM3" s="44" t="s">
        <v>20</v>
      </c>
      <c r="CN3" s="44"/>
      <c r="CO3" s="44" t="s">
        <v>20</v>
      </c>
      <c r="CP3" s="44" t="s">
        <v>21</v>
      </c>
      <c r="CQ3" s="44" t="s">
        <v>22</v>
      </c>
      <c r="CR3" s="44" t="s">
        <v>23</v>
      </c>
      <c r="CS3" s="44"/>
      <c r="CT3" s="44" t="s">
        <v>20</v>
      </c>
      <c r="CU3" s="44" t="s">
        <v>21</v>
      </c>
      <c r="CV3" s="44" t="s">
        <v>22</v>
      </c>
      <c r="CW3" s="44" t="s">
        <v>23</v>
      </c>
    </row>
    <row r="4" spans="1:101">
      <c r="A4" s="18" t="s">
        <v>24</v>
      </c>
      <c r="B4" s="2">
        <f>SUM(norehidayat!B4,norehuda!B4,norehira!B4,meQuran!B4,Amiri!B4,PDMS!B4,AlKareem!B4,KFGQPC!B4,LPMQ!B4,AlQalam!B4)</f>
        <v>490</v>
      </c>
      <c r="C4" s="5">
        <f>SUM(norehidayat!C4,norehuda!C4,norehira!C4,meQuran!C4,Amiri!C4,PDMS!C4,AlKareem!C4,KFGQPC!C4,LPMQ!C4,AlQalam!C4)</f>
        <v>38</v>
      </c>
      <c r="D4" s="2">
        <f>SUM(norehidayat!D4,norehuda!D4,norehira!D4,meQuran!D4,Amiri!D4,PDMS!D4,AlKareem!D4,KFGQPC!D4,LPMQ!D4,AlQalam!D4)</f>
        <v>0</v>
      </c>
      <c r="E4" s="5">
        <f>SUM(norehidayat!E4,norehuda!E4,norehira!E4,meQuran!E4,Amiri!E4,PDMS!E4,AlKareem!E4,KFGQPC!E4,LPMQ!E4,AlQalam!E4)</f>
        <v>0</v>
      </c>
      <c r="F4" s="2">
        <f>SUM(norehidayat!F4,norehuda!F4,norehira!F4,meQuran!F4,Amiri!F4,PDMS!F4,AlKareem!F4,KFGQPC!F4,LPMQ!F4,AlQalam!F4)</f>
        <v>420</v>
      </c>
      <c r="G4" s="5">
        <f>SUM(norehidayat!G4,norehuda!G4,norehira!G4,meQuran!G4,Amiri!G4,PDMS!G4,AlKareem!G4,KFGQPC!G4,LPMQ!G4,AlQalam!G4)</f>
        <v>339</v>
      </c>
      <c r="H4" s="2">
        <f>SUM(norehidayat!H4,norehuda!H4,norehira!H4,meQuran!H4,Amiri!H4,PDMS!H4,AlKareem!H4,KFGQPC!H4,LPMQ!H4,AlQalam!H4)</f>
        <v>0</v>
      </c>
      <c r="I4" s="5">
        <f>SUM(norehidayat!I4,norehuda!I4,norehira!I4,meQuran!I4,Amiri!I4,PDMS!I4,AlKareem!I4,KFGQPC!I4,LPMQ!I4,AlQalam!I4)</f>
        <v>0</v>
      </c>
      <c r="J4" s="2">
        <f>SUM(norehidayat!J4,norehuda!J4,norehira!J4,meQuran!J4,Amiri!J4,PDMS!J4,AlKareem!J4,KFGQPC!J4,LPMQ!J4,AlQalam!J4)</f>
        <v>500</v>
      </c>
      <c r="K4" s="5">
        <f>SUM(norehidayat!K4,norehuda!K4,norehira!K4,meQuran!K4,Amiri!K4,PDMS!K4,AlKareem!K4,KFGQPC!K4,LPMQ!K4,AlQalam!K4)</f>
        <v>475</v>
      </c>
      <c r="L4" s="2">
        <f>SUM(norehidayat!L4,norehuda!L4,norehira!L4,meQuran!L4,Amiri!L4,PDMS!L4,AlKareem!L4,KFGQPC!L4,LPMQ!L4,AlQalam!L4)</f>
        <v>0</v>
      </c>
      <c r="M4" s="5">
        <f>SUM(norehidayat!M4,norehuda!M4,norehira!M4,meQuran!M4,Amiri!M4,PDMS!M4,AlKareem!M4,KFGQPC!M4,LPMQ!M4,AlQalam!M4)</f>
        <v>0</v>
      </c>
      <c r="N4" s="3">
        <f t="shared" ref="N4:N8" si="0">SUM(B4,F4,J4)</f>
        <v>1410</v>
      </c>
      <c r="O4" s="3">
        <f>SUM(B4,D4,F4,H4,J4,L4)</f>
        <v>1410</v>
      </c>
      <c r="P4" s="18" t="s">
        <v>24</v>
      </c>
      <c r="Q4" s="2">
        <f>(SUM(B4,E4)/SUM(B4:E4))</f>
        <v>0.928030303030303</v>
      </c>
      <c r="R4" s="5">
        <f>B4/(SUM(B4,C4))</f>
        <v>0.928030303030303</v>
      </c>
      <c r="S4" s="2">
        <f>B4/SUM(B4,D4)</f>
        <v>1</v>
      </c>
      <c r="T4" s="5">
        <f>2*R4*S4/(SUM(R4,S4))</f>
        <v>0.962671905697446</v>
      </c>
      <c r="U4" s="2">
        <f>(SUM(F4,I4)/SUM(F4:I4))</f>
        <v>0.553359683794466</v>
      </c>
      <c r="V4" s="5">
        <f>F4/(SUM(F4,G4))</f>
        <v>0.553359683794466</v>
      </c>
      <c r="W4" s="2">
        <f>F4/SUM(F4,H4)</f>
        <v>1</v>
      </c>
      <c r="X4" s="5">
        <f>2*V4*W4/(SUM(V4,W4))</f>
        <v>0.712468193384224</v>
      </c>
      <c r="Y4" s="2">
        <f>(SUM(J4,M4)/SUM(J4:M4))</f>
        <v>0.512820512820513</v>
      </c>
      <c r="Z4" s="5">
        <f>J4/(SUM(J4,K4))</f>
        <v>0.512820512820513</v>
      </c>
      <c r="AA4" s="2">
        <f>J4/SUM(J4,L4)</f>
        <v>1</v>
      </c>
      <c r="AB4" s="5">
        <f>2*Z4*AA4/(SUM(Z4,AA4))</f>
        <v>0.677966101694915</v>
      </c>
      <c r="AC4" s="2">
        <f>AVERAGE(Q4,U4,Y4)</f>
        <v>0.664736833215094</v>
      </c>
      <c r="AD4" s="5">
        <f>AVERAGE(R4,V4,Z4)</f>
        <v>0.664736833215094</v>
      </c>
      <c r="AE4" s="2">
        <f>AVERAGE(S4,W4,AA4)</f>
        <v>1</v>
      </c>
      <c r="AF4" s="5">
        <f>AVERAGE(T4,X4,AB4)</f>
        <v>0.784368733592195</v>
      </c>
      <c r="AH4" s="2">
        <f>H24</f>
        <v>1333</v>
      </c>
      <c r="AI4" s="5">
        <f>N4-AH4</f>
        <v>77</v>
      </c>
      <c r="AJ4" s="2">
        <f>AH4/N4</f>
        <v>0.945390070921986</v>
      </c>
      <c r="AL4" s="44">
        <f>AD54</f>
        <v>1307</v>
      </c>
      <c r="AM4" s="45">
        <f t="shared" ref="AM4:AS4" si="1">AE54</f>
        <v>26</v>
      </c>
      <c r="AN4" s="44">
        <f t="shared" si="1"/>
        <v>26</v>
      </c>
      <c r="AO4" s="45">
        <f t="shared" si="1"/>
        <v>0</v>
      </c>
      <c r="AP4" s="2">
        <f t="shared" si="1"/>
        <v>0.961736571008094</v>
      </c>
      <c r="AQ4" s="5">
        <f t="shared" si="1"/>
        <v>0.980495123780945</v>
      </c>
      <c r="AR4" s="2">
        <f t="shared" si="1"/>
        <v>0.980495123780945</v>
      </c>
      <c r="AS4" s="5">
        <f t="shared" si="1"/>
        <v>0.980495123780945</v>
      </c>
      <c r="AT4" s="44">
        <f>Q23</f>
        <v>1348</v>
      </c>
      <c r="AU4" s="45">
        <f t="shared" ref="AU4:BA4" si="2">R23</f>
        <v>857</v>
      </c>
      <c r="AV4" s="44">
        <f t="shared" si="2"/>
        <v>114</v>
      </c>
      <c r="AW4" s="45">
        <f t="shared" si="2"/>
        <v>0</v>
      </c>
      <c r="AX4" s="2">
        <f t="shared" si="2"/>
        <v>0.58128503665373</v>
      </c>
      <c r="AY4" s="5">
        <f t="shared" si="2"/>
        <v>0.611337868480726</v>
      </c>
      <c r="AZ4" s="2">
        <f t="shared" si="2"/>
        <v>0.92202462380301</v>
      </c>
      <c r="BA4" s="5">
        <f t="shared" si="2"/>
        <v>0.735205890373602</v>
      </c>
      <c r="BD4" s="3">
        <f t="shared" ref="BD4:BD8" si="3">SUM(B4,F4,J4)</f>
        <v>1410</v>
      </c>
      <c r="BE4" s="3">
        <f t="shared" ref="BE4:BE8" si="4">SUM(C4,G4,K4)</f>
        <v>852</v>
      </c>
      <c r="BF4" s="3">
        <f t="shared" ref="BF4:BF8" si="5">SUM(D4,H4,L4)</f>
        <v>0</v>
      </c>
      <c r="BG4" s="3">
        <f t="shared" ref="BG4:BG8" si="6">SUM(E4,I4,M4)</f>
        <v>0</v>
      </c>
      <c r="BH4" s="5">
        <f t="shared" ref="BH4:BH8" si="7">(SUM(BD4,BG4)/SUM(BD4,BE4,BF4,BG4))</f>
        <v>0.623342175066313</v>
      </c>
      <c r="BI4" s="5">
        <f t="shared" ref="BI4:BI8" si="8">BD4/(SUM(BD4,BE4))</f>
        <v>0.623342175066313</v>
      </c>
      <c r="BJ4" s="5">
        <f t="shared" ref="BJ4:BJ8" si="9">BD4/SUM(BD4,BF4)</f>
        <v>1</v>
      </c>
      <c r="BK4" s="5">
        <f t="shared" ref="BK4:BK8" si="10">2*BI4*BJ4/(SUM(BI4,BJ4))</f>
        <v>0.76797385620915</v>
      </c>
      <c r="BM4" s="18" t="s">
        <v>24</v>
      </c>
      <c r="BN4" s="3">
        <f>SUM(AV12,AV17,AV22,AV27,AV32,AV37,AV42,AV47,AV52,AV57)</f>
        <v>1410</v>
      </c>
      <c r="BO4" s="3">
        <f>SUM(AW12,AW17,AW22,AW27,AW32,AW37,AW42,AW47,AW52,AW57)</f>
        <v>852</v>
      </c>
      <c r="BP4" s="3">
        <f>SUM(AX12,AX17,AX22,AX27,AX32,AX37,AX42,AX47,AX52,AX57)</f>
        <v>0</v>
      </c>
      <c r="BQ4" s="3">
        <v>0</v>
      </c>
      <c r="BS4" s="3">
        <f>SUM(BA12,BA17,BA22,BA27,BA32,BA37,BA42,BA47,BA52,BA57)</f>
        <v>1333</v>
      </c>
      <c r="BT4" s="3">
        <f>SUM(BB12,BB17,BB22,BB27,BB32,BB37,BB42,BB47,BB52,BB57)</f>
        <v>77</v>
      </c>
      <c r="BV4" s="3">
        <f>SUM(BD12,BD17,BD22,BD27,BD32,BD37,BD42,BD47,BD52,BD57)</f>
        <v>1307</v>
      </c>
      <c r="BW4" s="3">
        <f>SUM(BE12,BE17,BE22,BE27,BE32,BE37,BE42,BE47,BE52,BE57)</f>
        <v>26</v>
      </c>
      <c r="BX4" s="3">
        <f>SUM(BF12,BF17,BF22,BF27,BF32,BF37,BF42,BF47,BF52,BF57)</f>
        <v>26</v>
      </c>
      <c r="BY4" s="3">
        <f>SUM(BG12,BG17,BG22,BG27,BG32,BG37,BG42,BG47,BG52,BG57)</f>
        <v>0</v>
      </c>
      <c r="CA4" s="3">
        <f>SUM(BI12,BI17,BI22,BI27,BI32,BI37,BI42,BI47,BI52,BI57)</f>
        <v>1348</v>
      </c>
      <c r="CB4" s="3">
        <f>SUM(BJ12,BJ17,BJ22,BJ27,BJ32,BJ37,BJ42,BJ47,BJ52,BJ57)</f>
        <v>857</v>
      </c>
      <c r="CC4" s="3">
        <f>SUM(BK12,BK17,BK22,BK27,BK32,BK37,BK42,BK47,BK52,BK57)</f>
        <v>115</v>
      </c>
      <c r="CD4" s="3">
        <f>SUM(BL12,BL17,BL22,BL27,BL32,BL37,BL42,BL47,BL52,BL57)</f>
        <v>0</v>
      </c>
      <c r="CF4" s="18" t="s">
        <v>25</v>
      </c>
      <c r="CG4" s="2">
        <f>AVERAGE(BR12,BR17,BR22,BR27,BR32,BR37,BR42,BR52,BR47,BR57)</f>
        <v>0.624769056391167</v>
      </c>
      <c r="CH4" s="5">
        <f t="shared" ref="CH4:CM4" si="11">AVERAGE(BS12,BS17,BS22,BS27,BS32,BS37,BS42,BS52,BS47,BS57)</f>
        <v>0.624769056391167</v>
      </c>
      <c r="CI4" s="2">
        <f t="shared" si="11"/>
        <v>1</v>
      </c>
      <c r="CJ4" s="5">
        <f t="shared" si="11"/>
        <v>0.768643108367925</v>
      </c>
      <c r="CK4" s="2"/>
      <c r="CL4" s="5"/>
      <c r="CM4" s="2">
        <f t="shared" si="11"/>
        <v>0.945390070921986</v>
      </c>
      <c r="CN4" s="5"/>
      <c r="CO4" s="2">
        <f t="shared" ref="CO4:CR4" si="12">AVERAGE(BZ12,BZ17,BZ22,BZ27,BZ32,BZ37,BZ42,BZ52,BZ47,BZ57)</f>
        <v>0.961402724376558</v>
      </c>
      <c r="CP4" s="5">
        <f t="shared" si="12"/>
        <v>0.980226987985852</v>
      </c>
      <c r="CQ4" s="2">
        <f t="shared" si="12"/>
        <v>0.980226987985852</v>
      </c>
      <c r="CR4" s="5">
        <f t="shared" si="12"/>
        <v>0.980226987985852</v>
      </c>
      <c r="CS4" s="2"/>
      <c r="CT4" s="2">
        <f t="shared" ref="CT4:CW4" si="13">AVERAGE(CE12,CE17,CE22,CE27,CE32,CE37,CE42,CE52,CE47,CE57)</f>
        <v>0.582928663454477</v>
      </c>
      <c r="CU4" s="5">
        <f t="shared" si="13"/>
        <v>0.612952728647039</v>
      </c>
      <c r="CV4" s="2">
        <f t="shared" si="13"/>
        <v>0.92108972630317</v>
      </c>
      <c r="CW4" s="5">
        <f t="shared" si="13"/>
        <v>0.735535496551986</v>
      </c>
    </row>
    <row r="5" spans="1:101">
      <c r="A5" s="18" t="s">
        <v>26</v>
      </c>
      <c r="B5" s="2">
        <f>SUM(norehidayat!B5,norehuda!B5,norehira!B5,meQuran!B5,Amiri!B5,PDMS!B5,AlKareem!B5,KFGQPC!B5,LPMQ!B5,AlQalam!B5)</f>
        <v>490</v>
      </c>
      <c r="C5" s="5">
        <f>SUM(norehidayat!C5,norehuda!C5,norehira!C5,meQuran!C5,Amiri!C5,PDMS!C5,AlKareem!C5,KFGQPC!C5,LPMQ!C5,AlQalam!C5)</f>
        <v>15</v>
      </c>
      <c r="D5" s="2">
        <f>SUM(norehidayat!D5,norehuda!D5,norehira!D5,meQuran!D5,Amiri!D5,PDMS!D5,AlKareem!D5,KFGQPC!D5,LPMQ!D5,AlQalam!D5)</f>
        <v>0</v>
      </c>
      <c r="E5" s="5">
        <f>SUM(norehidayat!E5,norehuda!E5,norehira!E5,meQuran!E5,Amiri!E5,PDMS!E5,AlKareem!E5,KFGQPC!E5,LPMQ!E5,AlQalam!E5)</f>
        <v>0</v>
      </c>
      <c r="F5" s="2">
        <f>SUM(norehidayat!F5,norehuda!F5,norehira!F5,meQuran!F5,Amiri!F5,PDMS!F5,AlKareem!F5,KFGQPC!F5,LPMQ!F5,AlQalam!F5)</f>
        <v>420</v>
      </c>
      <c r="G5" s="5">
        <f>SUM(norehidayat!G5,norehuda!G5,norehira!G5,meQuran!G5,Amiri!G5,PDMS!G5,AlKareem!G5,KFGQPC!G5,LPMQ!G5,AlQalam!G5)</f>
        <v>237</v>
      </c>
      <c r="H5" s="2">
        <f>SUM(norehidayat!H5,norehuda!H5,norehira!H5,meQuran!H5,Amiri!H5,PDMS!H5,AlKareem!H5,KFGQPC!H5,LPMQ!H5,AlQalam!H5)</f>
        <v>0</v>
      </c>
      <c r="I5" s="5">
        <f>SUM(norehidayat!I5,norehuda!I5,norehira!I5,meQuran!I5,Amiri!I5,PDMS!I5,AlKareem!I5,KFGQPC!I5,LPMQ!I5,AlQalam!I5)</f>
        <v>0</v>
      </c>
      <c r="J5" s="2">
        <f>SUM(norehidayat!J5,norehuda!J5,norehira!J5,meQuran!J5,Amiri!J5,PDMS!J5,AlKareem!J5,KFGQPC!J5,LPMQ!J5,AlQalam!J5)</f>
        <v>500</v>
      </c>
      <c r="K5" s="5">
        <f>SUM(norehidayat!K5,norehuda!K5,norehira!K5,meQuran!K5,Amiri!K5,PDMS!K5,AlKareem!K5,KFGQPC!K5,LPMQ!K5,AlQalam!K5)</f>
        <v>260</v>
      </c>
      <c r="L5" s="2">
        <f>SUM(norehidayat!L5,norehuda!L5,norehira!L5,meQuran!L5,Amiri!L5,PDMS!L5,AlKareem!L5,KFGQPC!L5,LPMQ!L5,AlQalam!L5)</f>
        <v>0</v>
      </c>
      <c r="M5" s="5">
        <v>0</v>
      </c>
      <c r="N5" s="3">
        <f t="shared" si="0"/>
        <v>1410</v>
      </c>
      <c r="O5" s="3">
        <f>SUM(B5,D5,F5,H5,J5,L5)</f>
        <v>1410</v>
      </c>
      <c r="P5" s="18" t="s">
        <v>26</v>
      </c>
      <c r="Q5" s="2">
        <f>(SUM(B5,E5)/SUM(B5:E5))</f>
        <v>0.97029702970297</v>
      </c>
      <c r="R5" s="5">
        <f>B5/(SUM(B5,C5))</f>
        <v>0.97029702970297</v>
      </c>
      <c r="S5" s="2">
        <f>B5/SUM(B5,D5)</f>
        <v>1</v>
      </c>
      <c r="T5" s="5">
        <f>2*R5*S5/(SUM(R5,S5))</f>
        <v>0.984924623115578</v>
      </c>
      <c r="U5" s="2">
        <f>(SUM(F5,I5)/SUM(F5:I5))</f>
        <v>0.639269406392694</v>
      </c>
      <c r="V5" s="5">
        <f>F5/(SUM(F5,G5))</f>
        <v>0.639269406392694</v>
      </c>
      <c r="W5" s="2">
        <f>F5/SUM(F5,H5)</f>
        <v>1</v>
      </c>
      <c r="X5" s="5">
        <f>2*V5*W5/(SUM(V5,W5))</f>
        <v>0.779944289693593</v>
      </c>
      <c r="Y5" s="2">
        <v>0.657894736842105</v>
      </c>
      <c r="Z5" s="5">
        <f>J5/(SUM(J5,K5))</f>
        <v>0.657894736842105</v>
      </c>
      <c r="AA5" s="2">
        <f>J5/SUM(J5,L5)</f>
        <v>1</v>
      </c>
      <c r="AB5" s="5">
        <f>2*Z5*AA5/(SUM(Z5,AA5))</f>
        <v>0.793650793650794</v>
      </c>
      <c r="AC5" s="2">
        <f>AVERAGE(Q5,U5,Y5)</f>
        <v>0.755820390979256</v>
      </c>
      <c r="AD5" s="5">
        <f>AVERAGE(R5,V5,Z5)</f>
        <v>0.755820390979256</v>
      </c>
      <c r="AE5" s="2">
        <f>AVERAGE(S5,W5,AA5)</f>
        <v>1</v>
      </c>
      <c r="AF5" s="5">
        <f>AVERAGE(T5,X5,AB5)</f>
        <v>0.852839902153322</v>
      </c>
      <c r="AH5" s="2">
        <f>H69</f>
        <v>1333</v>
      </c>
      <c r="AI5" s="5">
        <f>N5-AH5</f>
        <v>77</v>
      </c>
      <c r="AJ5" s="2">
        <f>AH5/N5</f>
        <v>0.945390070921986</v>
      </c>
      <c r="AL5" s="44">
        <f t="shared" ref="AL5:AS5" si="14">AD99</f>
        <v>1307</v>
      </c>
      <c r="AM5" s="45">
        <f t="shared" si="14"/>
        <v>26</v>
      </c>
      <c r="AN5" s="44">
        <f t="shared" si="14"/>
        <v>26</v>
      </c>
      <c r="AO5" s="45">
        <f t="shared" si="14"/>
        <v>0</v>
      </c>
      <c r="AP5" s="2">
        <f t="shared" si="14"/>
        <v>0.961736571008094</v>
      </c>
      <c r="AQ5" s="5">
        <f t="shared" si="14"/>
        <v>0.980495123780945</v>
      </c>
      <c r="AR5" s="2">
        <f t="shared" si="14"/>
        <v>0.980495123780945</v>
      </c>
      <c r="AS5" s="5">
        <f t="shared" si="14"/>
        <v>0.980495123780945</v>
      </c>
      <c r="AT5" s="44">
        <f t="shared" ref="AT5:BA5" si="15">Q68</f>
        <v>1348</v>
      </c>
      <c r="AU5" s="45">
        <f t="shared" si="15"/>
        <v>542</v>
      </c>
      <c r="AV5" s="44">
        <f t="shared" si="15"/>
        <v>106</v>
      </c>
      <c r="AW5" s="45">
        <f t="shared" si="15"/>
        <v>0</v>
      </c>
      <c r="AX5" s="2">
        <f t="shared" si="15"/>
        <v>0.675350701402806</v>
      </c>
      <c r="AY5" s="5">
        <f t="shared" si="15"/>
        <v>0.713227513227513</v>
      </c>
      <c r="AZ5" s="2">
        <f t="shared" si="15"/>
        <v>0.927097661623109</v>
      </c>
      <c r="BA5" s="5">
        <f t="shared" si="15"/>
        <v>0.80622009569378</v>
      </c>
      <c r="BD5" s="3">
        <f t="shared" si="3"/>
        <v>1410</v>
      </c>
      <c r="BE5" s="3">
        <f t="shared" si="4"/>
        <v>512</v>
      </c>
      <c r="BF5" s="3">
        <f t="shared" si="5"/>
        <v>0</v>
      </c>
      <c r="BG5" s="3">
        <f t="shared" si="6"/>
        <v>0</v>
      </c>
      <c r="BH5" s="2">
        <f t="shared" si="7"/>
        <v>0.733610822060354</v>
      </c>
      <c r="BI5" s="2">
        <f t="shared" si="8"/>
        <v>0.733610822060354</v>
      </c>
      <c r="BJ5" s="2">
        <f t="shared" si="9"/>
        <v>1</v>
      </c>
      <c r="BK5" s="2">
        <f t="shared" si="10"/>
        <v>0.846338535414166</v>
      </c>
      <c r="BM5" s="18" t="s">
        <v>26</v>
      </c>
      <c r="BN5" s="3">
        <f>SUM(AV13,AV18,AV23,AV28,AV33,AV38,AV43,AV48,AV53,AV58)</f>
        <v>1410</v>
      </c>
      <c r="BO5" s="3">
        <f>SUM(AW13,AW18,AW23,AW28,AW33,AW38,AW43,AW48,AW53,AW58)</f>
        <v>512</v>
      </c>
      <c r="BP5" s="3">
        <f>SUM(AX13,AX18,AX23,AX28,AX33,AX38,AX43,AX48,AX53,AX58)</f>
        <v>0</v>
      </c>
      <c r="BQ5" s="3">
        <f>SUM(AY13,AY18,AY23,AY28,AY33,AY38,AY43,AY48,AY53,AY58)</f>
        <v>0</v>
      </c>
      <c r="BS5" s="3">
        <f>SUM(BA13,BA18,BA23,BA28,BA33,BA38,BA43,BA48,BA53,BA58)</f>
        <v>1333</v>
      </c>
      <c r="BT5" s="3">
        <f>SUM(BB13,BB18,BB23,BB28,BB33,BB38,BB43,BB48,BB53,BB58)</f>
        <v>77</v>
      </c>
      <c r="BV5" s="3">
        <f>SUM(BD13,BD18,BD23,BD28,BD33,BD38,BD43,BD48,BD53,BD58)</f>
        <v>1307</v>
      </c>
      <c r="BW5" s="3">
        <f>SUM(BE13,BE18,BE23,BE28,BE33,BE38,BE43,BE48,BE53,BE58)</f>
        <v>26</v>
      </c>
      <c r="BX5" s="3">
        <f>SUM(BF13,BF18,BF23,BF28,BF33,BF38,BF43,BF48,BF53,BF58)</f>
        <v>26</v>
      </c>
      <c r="BY5" s="3">
        <f>SUM(BG13,BG18,BG23,BG28,BG33,BG38,BG43,BG48,BG53,BG58)</f>
        <v>0</v>
      </c>
      <c r="CA5" s="3">
        <f>SUM(BI13,BI18,BI23,BI28,BI33,BI38,BI43,BI48,BI53,BI58)</f>
        <v>1348</v>
      </c>
      <c r="CB5" s="3">
        <f>SUM(BJ13,BJ18,BJ23,BJ28,BJ33,BJ38,BJ43,BJ48,BJ53,BJ58)</f>
        <v>542</v>
      </c>
      <c r="CC5" s="3">
        <f>SUM(BK13,BK18,BK23,BK28,BK33,BK38,BK43,BK48,BK53,BK58)</f>
        <v>106</v>
      </c>
      <c r="CD5" s="3">
        <f>SUM(BL13,BL18,BL23,BL28,BL33,BL38,BL43,BL48,BL53,BL58)</f>
        <v>0</v>
      </c>
      <c r="CF5" s="18" t="s">
        <v>27</v>
      </c>
      <c r="CG5" s="2">
        <f>AVERAGE(BR13,BR18,BR23,BR28,BR33,BR38,BR43,BR53,BR48,BR58)</f>
        <v>0.736703005835881</v>
      </c>
      <c r="CH5" s="5">
        <f>AVERAGE(BS13,BS18,BS23,BS28,BS33,BS38,BS43,BS53,BS48,BS58)</f>
        <v>0.736703005835881</v>
      </c>
      <c r="CI5" s="2">
        <f>AVERAGE(BT13,BT18,BT23,BT28,BT33,BT38,BT43,BT53,BT48,BT58)</f>
        <v>1</v>
      </c>
      <c r="CJ5" s="5">
        <f>AVERAGE(BU13,BU18,BU23,BU28,BU33,BU38,BU43,BU53,BU48,BU58)</f>
        <v>0.84754193592848</v>
      </c>
      <c r="CK5" s="2"/>
      <c r="CL5" s="5"/>
      <c r="CM5" s="2">
        <f>AVERAGE(BX13,BX18,BX23,BX28,BX33,BX38,BX43,BX53,BX48,BX58)</f>
        <v>0.945390070921986</v>
      </c>
      <c r="CN5" s="5"/>
      <c r="CO5" s="2">
        <f t="shared" ref="CO5:CR5" si="16">AVERAGE(BZ13,BZ18,BZ23,BZ28,BZ33,BZ38,BZ43,BZ53,BZ48,BZ58)</f>
        <v>0.961402724376558</v>
      </c>
      <c r="CP5" s="5">
        <f t="shared" si="16"/>
        <v>0.980226987985852</v>
      </c>
      <c r="CQ5" s="2">
        <f t="shared" si="16"/>
        <v>0.980226987985852</v>
      </c>
      <c r="CR5" s="5">
        <f t="shared" si="16"/>
        <v>0.980226987985852</v>
      </c>
      <c r="CS5" s="2"/>
      <c r="CT5" s="2">
        <f t="shared" ref="CT5:CW5" si="17">AVERAGE(CE13,CE18,CE23,CE28,CE33,CE38,CE43,CE53,CE48,CE58)</f>
        <v>0.679643506736941</v>
      </c>
      <c r="CU5" s="5">
        <f t="shared" si="17"/>
        <v>0.716617081953709</v>
      </c>
      <c r="CV5" s="2">
        <f t="shared" si="17"/>
        <v>0.927058879659383</v>
      </c>
      <c r="CW5" s="5">
        <f t="shared" si="17"/>
        <v>0.807454817060014</v>
      </c>
    </row>
    <row r="6" spans="1:101">
      <c r="A6" s="18" t="s">
        <v>28</v>
      </c>
      <c r="B6" s="2">
        <f>SUM(norehidayat!B6,norehuda!B6,norehira!B6,meQuran!B6,Amiri!B6,PDMS!B6,AlKareem!B6,KFGQPC!B6,LPMQ!B6,AlQalam!B6)</f>
        <v>488</v>
      </c>
      <c r="C6" s="5">
        <f>SUM(norehidayat!C6,norehuda!C6,norehira!C6,meQuran!C6,Amiri!C6,PDMS!C6,AlKareem!C6,KFGQPC!C6,LPMQ!C6,AlQalam!C6)</f>
        <v>10</v>
      </c>
      <c r="D6" s="2">
        <f>SUM(norehidayat!D6,norehuda!D6,norehira!D6,meQuran!D6,Amiri!D6,PDMS!D6,AlKareem!D6,KFGQPC!D6,LPMQ!D6,AlQalam!D6)</f>
        <v>2</v>
      </c>
      <c r="E6" s="5">
        <f>SUM(norehidayat!E6,norehuda!E6,norehira!E6,meQuran!E6,Amiri!E6,PDMS!E6,AlKareem!E6,KFGQPC!E6,LPMQ!E6,AlQalam!E6)</f>
        <v>0</v>
      </c>
      <c r="F6" s="2">
        <f>SUM(norehidayat!F6,norehuda!F6,norehira!F6,meQuran!F6,Amiri!F6,PDMS!F6,AlKareem!F6,KFGQPC!F6,LPMQ!F6,AlQalam!F6)</f>
        <v>419</v>
      </c>
      <c r="G6" s="5">
        <f>SUM(norehidayat!G6,norehuda!G6,norehira!G6,meQuran!G6,Amiri!G6,PDMS!G6,AlKareem!G6,KFGQPC!G6,LPMQ!G6,AlQalam!G6)</f>
        <v>157</v>
      </c>
      <c r="H6" s="2">
        <f>SUM(norehidayat!H6,norehuda!H6,norehira!H6,meQuran!H6,Amiri!H6,PDMS!H6,AlKareem!H6,KFGQPC!H6,LPMQ!H6,AlQalam!H6)</f>
        <v>1</v>
      </c>
      <c r="I6" s="5">
        <f>SUM(norehidayat!I6,norehuda!I6,norehira!I6,meQuran!I6,Amiri!I6,PDMS!I6,AlKareem!I6,KFGQPC!I6,LPMQ!I6,AlQalam!I6)</f>
        <v>0</v>
      </c>
      <c r="J6" s="2">
        <f>SUM(norehidayat!J6,norehuda!J6,norehira!J6,meQuran!J6,Amiri!J6,PDMS!J6,AlKareem!J6,KFGQPC!J6,LPMQ!J6,AlQalam!J6)</f>
        <v>499</v>
      </c>
      <c r="K6" s="5">
        <f>SUM(norehidayat!K6,norehuda!K6,norehira!K6,meQuran!K6,Amiri!K6,PDMS!K6,AlKareem!K6,KFGQPC!K6,LPMQ!K6,AlQalam!K6)</f>
        <v>62</v>
      </c>
      <c r="L6" s="2">
        <f>SUM(norehidayat!L6,norehuda!L6,norehira!L6,meQuran!L6,Amiri!L6,PDMS!L6,AlKareem!L6,KFGQPC!L6,LPMQ!L6,AlQalam!L6)</f>
        <v>1</v>
      </c>
      <c r="M6" s="5">
        <f>SUM(norehidayat!M6,norehuda!M6,norehira!M6,meQuran!M6,Amiri!M6,PDMS!M6,AlKareem!M6,KFGQPC!M6,LPMQ!M6,AlQalam!M6)</f>
        <v>0</v>
      </c>
      <c r="N6" s="3">
        <f t="shared" si="0"/>
        <v>1406</v>
      </c>
      <c r="O6" s="3">
        <f>SUM(B6,D6,F6,H6,J6,L6)</f>
        <v>1410</v>
      </c>
      <c r="P6" s="18" t="s">
        <v>28</v>
      </c>
      <c r="Q6" s="2">
        <f>(SUM(B6,E6)/SUM(B6:E6))</f>
        <v>0.976</v>
      </c>
      <c r="R6" s="5">
        <v>0.979919678714859</v>
      </c>
      <c r="S6" s="2">
        <f>B6/SUM(B6,D6)</f>
        <v>0.995918367346939</v>
      </c>
      <c r="T6" s="5">
        <f>2*R6*S6/(SUM(R6,S6))</f>
        <v>0.987854251012146</v>
      </c>
      <c r="U6" s="2">
        <f>(SUM(F6,I6)/SUM(F6:I6))</f>
        <v>0.726169844020797</v>
      </c>
      <c r="V6" s="5">
        <f>F6/(SUM(F6,G6))</f>
        <v>0.727430555555556</v>
      </c>
      <c r="W6" s="2">
        <f>F6/SUM(F6,H6)</f>
        <v>0.997619047619048</v>
      </c>
      <c r="X6" s="5">
        <f>2*V6*W6/(SUM(V6,W6))</f>
        <v>0.84136546184739</v>
      </c>
      <c r="Y6" s="2">
        <f>(SUM(J6,M6)/SUM(J6:M6))</f>
        <v>0.887900355871886</v>
      </c>
      <c r="Z6" s="5">
        <f>J6/(SUM(J6,K6))</f>
        <v>0.889483065953654</v>
      </c>
      <c r="AA6" s="2">
        <f>J6/SUM(J6,L6)</f>
        <v>0.998</v>
      </c>
      <c r="AB6" s="5">
        <f>2*Z6*AA6/(SUM(Z6,AA6))</f>
        <v>0.94062205466541</v>
      </c>
      <c r="AC6" s="2">
        <f>AVERAGE(Q6,U6,Y6)</f>
        <v>0.863356733297561</v>
      </c>
      <c r="AD6" s="5">
        <f>AVERAGE(R6,V6,Z6)</f>
        <v>0.86561110007469</v>
      </c>
      <c r="AE6" s="2">
        <f>AVERAGE(S6,W6,AA6)</f>
        <v>0.997179138321995</v>
      </c>
      <c r="AF6" s="5">
        <f>AVERAGE(T6,X6,AB6)</f>
        <v>0.923280589174982</v>
      </c>
      <c r="AH6" s="2">
        <f>H114</f>
        <v>1329</v>
      </c>
      <c r="AI6" s="5">
        <f>N6-AH6</f>
        <v>77</v>
      </c>
      <c r="AJ6" s="2">
        <f>AH6/N6</f>
        <v>0.945234708392603</v>
      </c>
      <c r="AL6" s="44">
        <f t="shared" ref="AL6:AS6" si="18">AD144</f>
        <v>1303</v>
      </c>
      <c r="AM6" s="45">
        <f t="shared" si="18"/>
        <v>26</v>
      </c>
      <c r="AN6" s="44">
        <f t="shared" si="18"/>
        <v>26</v>
      </c>
      <c r="AO6" s="45">
        <f t="shared" si="18"/>
        <v>0</v>
      </c>
      <c r="AP6" s="2">
        <f t="shared" si="18"/>
        <v>0.961623616236162</v>
      </c>
      <c r="AQ6" s="5">
        <f t="shared" si="18"/>
        <v>0.980436418359669</v>
      </c>
      <c r="AR6" s="2">
        <f t="shared" si="18"/>
        <v>0.980436418359669</v>
      </c>
      <c r="AS6" s="5">
        <f t="shared" si="18"/>
        <v>0.980436418359669</v>
      </c>
      <c r="AT6" s="44">
        <f t="shared" ref="AT6:BA6" si="19">Q113</f>
        <v>1341</v>
      </c>
      <c r="AU6" s="45">
        <f t="shared" si="19"/>
        <v>283</v>
      </c>
      <c r="AV6" s="44">
        <f t="shared" si="19"/>
        <v>97</v>
      </c>
      <c r="AW6" s="45">
        <f t="shared" si="19"/>
        <v>0</v>
      </c>
      <c r="AX6" s="2">
        <f t="shared" si="19"/>
        <v>0.779198140615921</v>
      </c>
      <c r="AY6" s="5">
        <f t="shared" si="19"/>
        <v>0.825738916256158</v>
      </c>
      <c r="AZ6" s="2">
        <f t="shared" si="19"/>
        <v>0.932545201668985</v>
      </c>
      <c r="BA6" s="5">
        <f t="shared" si="19"/>
        <v>0.875898105813194</v>
      </c>
      <c r="BD6" s="3">
        <f t="shared" si="3"/>
        <v>1406</v>
      </c>
      <c r="BE6" s="3">
        <f t="shared" si="4"/>
        <v>229</v>
      </c>
      <c r="BF6" s="3">
        <f t="shared" si="5"/>
        <v>4</v>
      </c>
      <c r="BG6" s="3">
        <f t="shared" si="6"/>
        <v>0</v>
      </c>
      <c r="BH6" s="5">
        <f t="shared" si="7"/>
        <v>0.85784014643075</v>
      </c>
      <c r="BI6" s="5">
        <f t="shared" si="8"/>
        <v>0.859938837920489</v>
      </c>
      <c r="BJ6" s="5">
        <f t="shared" si="9"/>
        <v>0.997163120567376</v>
      </c>
      <c r="BK6" s="5">
        <f t="shared" si="10"/>
        <v>0.923481116584565</v>
      </c>
      <c r="BM6" s="18" t="s">
        <v>28</v>
      </c>
      <c r="BN6" s="3">
        <f>SUM(AV14,AV19,AV24,AV29,AV34,AV39,AV44,AV49,AV54,AV59)</f>
        <v>1406</v>
      </c>
      <c r="BO6" s="3">
        <f>SUM(AW14,AW19,AW24,AW29,AW34,AW39,AW44,AW49,AW54,AW59)</f>
        <v>229</v>
      </c>
      <c r="BP6" s="3">
        <f>SUM(AX14,AX19,AX24,AX29,AX34,AX39,AX44,AX49,AX54,AX59)</f>
        <v>4</v>
      </c>
      <c r="BQ6" s="3">
        <f>SUM(AY14,AY19,AY24,AY29,AY34,AY39,AY44,AY49,AY54,AY59)</f>
        <v>0</v>
      </c>
      <c r="BS6" s="3">
        <f>SUM(BA14,BA19,BA24,BA29,BA34,BA39,BA44,BA49,BA54,BA59)</f>
        <v>1329</v>
      </c>
      <c r="BT6" s="3">
        <f>SUM(BB14,BB19,BB24,BB29,BB34,BB39,BB44,BB49,BB54,BB59)</f>
        <v>77</v>
      </c>
      <c r="BV6" s="3">
        <f>SUM(BD14,BD19,BD24,BD29,BD34,BD39,BD44,BD49,BD54,BD59)</f>
        <v>1303</v>
      </c>
      <c r="BW6" s="3">
        <f>SUM(BE14,BE19,BE24,BE29,BE34,BE39,BE44,BE49,BE54,BE59)</f>
        <v>26</v>
      </c>
      <c r="BX6" s="3">
        <f>SUM(BF14,BF19,BF24,BF29,BF34,BF39,BF44,BF49,BF54,BF59)</f>
        <v>26</v>
      </c>
      <c r="BY6" s="3">
        <f>SUM(BG14,BG19,BG24,BG29,BG34,BG39,BG44,BG49,BG54,BG59)</f>
        <v>0</v>
      </c>
      <c r="CA6" s="3">
        <f>SUM(BI14,BI19,BI24,BI29,BI34,BI39,BI44,BI49,BI54,BI59)</f>
        <v>1341</v>
      </c>
      <c r="CB6" s="3">
        <f>SUM(BJ14,BJ19,BJ24,BJ29,BJ34,BJ39,BJ44,BJ49,BJ54,BJ59)</f>
        <v>283</v>
      </c>
      <c r="CC6" s="3">
        <f>SUM(BK14,BK19,BK24,BK29,BK34,BK39,BK44,BK49,BK54,BK59)</f>
        <v>97</v>
      </c>
      <c r="CD6" s="3">
        <f>SUM(BL14,BL19,BL24,BL29,BL34,BL39,BL44,BL49,BL54,BL59)</f>
        <v>0</v>
      </c>
      <c r="CF6" s="18" t="s">
        <v>29</v>
      </c>
      <c r="CG6" s="2">
        <f>AVERAGE(BR14,BR19,BR24,BR29,BR34,BR39,BR44,BR54,BR49,BR59)</f>
        <v>0.858666582027211</v>
      </c>
      <c r="CH6" s="5">
        <f>AVERAGE(BS14,BS19,BS24,BS29,BS34,BS39,BS44,BS54,BS49,BS59)</f>
        <v>0.860760270693348</v>
      </c>
      <c r="CI6" s="2">
        <f>AVERAGE(BT14,BT19,BT24,BT29,BT34,BT39,BT44,BT54,BT49,BT59)</f>
        <v>0.997163120567376</v>
      </c>
      <c r="CJ6" s="5">
        <f>AVERAGE(BU14,BU19,BU24,BU29,BU34,BU39,BU44,BU54,BU49,BU59)</f>
        <v>0.923734109482067</v>
      </c>
      <c r="CK6" s="2"/>
      <c r="CL6" s="5"/>
      <c r="CM6" s="2">
        <f>AVERAGE(BX14,BX19,BX24,BX29,BX34,BX39,BX44,BX54,BX49,BX59)</f>
        <v>0.945196183478749</v>
      </c>
      <c r="CN6" s="5"/>
      <c r="CO6" s="2">
        <f t="shared" ref="CO6:CR6" si="20">AVERAGE(BZ14,BZ19,BZ24,BZ29,BZ34,BZ39,BZ44,BZ54,BZ49,BZ59)</f>
        <v>0.961247780554535</v>
      </c>
      <c r="CP6" s="5">
        <f t="shared" si="20"/>
        <v>0.980145316243648</v>
      </c>
      <c r="CQ6" s="2">
        <f t="shared" si="20"/>
        <v>0.980145316243648</v>
      </c>
      <c r="CR6" s="5">
        <f t="shared" si="20"/>
        <v>0.980145316243648</v>
      </c>
      <c r="CS6" s="2"/>
      <c r="CT6" s="2">
        <f t="shared" ref="CT6:CW6" si="21">AVERAGE(CE14,CE19,CE24,CE29,CE34,CE39,CE44,CE54,CE49,CE59)</f>
        <v>0.782691997480216</v>
      </c>
      <c r="CU6" s="5">
        <f t="shared" si="21"/>
        <v>0.826510642998154</v>
      </c>
      <c r="CV6" s="2">
        <f t="shared" si="21"/>
        <v>0.932611511749461</v>
      </c>
      <c r="CW6" s="5">
        <f t="shared" si="21"/>
        <v>0.876248780231819</v>
      </c>
    </row>
    <row r="7" spans="1:101">
      <c r="A7" s="18" t="s">
        <v>30</v>
      </c>
      <c r="B7" s="2">
        <f>SUM(norehidayat!B7,norehuda!B7,norehira!B7,meQuran!B7,Amiri!B7,PDMS!B7,AlKareem!B7,KFGQPC!B7,LPMQ!B7,AlQalam!B7)</f>
        <v>485</v>
      </c>
      <c r="C7" s="5">
        <f>SUM(norehidayat!C7,norehuda!C7,norehira!C7,meQuran!C7,Amiri!C7,PDMS!C7,AlKareem!C7,KFGQPC!C7,LPMQ!C7,AlQalam!C7)</f>
        <v>9</v>
      </c>
      <c r="D7" s="2">
        <f>SUM(norehidayat!D7,norehuda!D7,norehira!D7,meQuran!D7,Amiri!D7,PDMS!D7,AlKareem!D7,KFGQPC!D7,LPMQ!D7,AlQalam!D7)</f>
        <v>5</v>
      </c>
      <c r="E7" s="5">
        <f>SUM(norehidayat!E7,norehuda!E7,norehira!E7,meQuran!E7,Amiri!E7,PDMS!E7,AlKareem!E7,KFGQPC!E7,LPMQ!E7,AlQalam!E7)</f>
        <v>0</v>
      </c>
      <c r="F7" s="2">
        <f>SUM(norehidayat!F7,norehuda!F7,norehira!F7,meQuran!F7,Amiri!F7,PDMS!F7,AlKareem!F7,KFGQPC!F7,LPMQ!F7,AlQalam!F7)</f>
        <v>416</v>
      </c>
      <c r="G7" s="5">
        <f>SUM(norehidayat!G7,norehuda!G7,norehira!G7,meQuran!G7,Amiri!G7,PDMS!G7,AlKareem!G7,KFGQPC!G7,LPMQ!G7,AlQalam!G7)</f>
        <v>55</v>
      </c>
      <c r="H7" s="2">
        <f>SUM(norehidayat!H7,norehuda!H7,norehira!H7,meQuran!H7,Amiri!H7,PDMS!H7,AlKareem!H7,KFGQPC!H7,LPMQ!H7,AlQalam!H7)</f>
        <v>4</v>
      </c>
      <c r="I7" s="5">
        <f>SUM(norehidayat!I7,norehuda!I7,norehira!I7,meQuran!I7,Amiri!I7,PDMS!I7,AlKareem!I7,KFGQPC!I7,LPMQ!I7,AlQalam!I7)</f>
        <v>0</v>
      </c>
      <c r="J7" s="2">
        <f>SUM(norehidayat!J7,norehuda!J7,norehira!J7,meQuran!J7,Amiri!J7,PDMS!J7,AlKareem!J7,KFGQPC!J7,LPMQ!J7,AlQalam!J7)</f>
        <v>497</v>
      </c>
      <c r="K7" s="5">
        <f>SUM(norehidayat!K7,norehuda!K7,norehira!K7,meQuran!K7,Amiri!K7,PDMS!K7,AlKareem!K7,KFGQPC!K7,LPMQ!K7,AlQalam!K7)</f>
        <v>40</v>
      </c>
      <c r="L7" s="2">
        <f>SUM(norehidayat!L7,norehuda!L7,norehira!L7,meQuran!L7,Amiri!L7,PDMS!L7,AlKareem!L7,KFGQPC!L7,LPMQ!L7,AlQalam!L7)</f>
        <v>3</v>
      </c>
      <c r="M7" s="5">
        <f>SUM(norehidayat!M7,norehuda!M7,norehira!M7,meQuran!M7,Amiri!M7,PDMS!M7,AlKareem!M7,KFGQPC!M7,LPMQ!M7,AlQalam!M7)</f>
        <v>0</v>
      </c>
      <c r="N7" s="3">
        <f t="shared" si="0"/>
        <v>1398</v>
      </c>
      <c r="O7" s="3">
        <f>SUM(B7,D7,F7,H7,J7,L7)</f>
        <v>1410</v>
      </c>
      <c r="P7" s="18" t="s">
        <v>30</v>
      </c>
      <c r="Q7" s="2">
        <f>(SUM(B7,E7)/SUM(B7:E7))</f>
        <v>0.971943887775551</v>
      </c>
      <c r="R7" s="5">
        <v>0.981781376518219</v>
      </c>
      <c r="S7" s="2">
        <f>B7/SUM(B7,D7)</f>
        <v>0.989795918367347</v>
      </c>
      <c r="T7" s="5">
        <f>2*R7*S7/(SUM(R7,S7))</f>
        <v>0.985772357723577</v>
      </c>
      <c r="U7" s="2">
        <f>(SUM(F7,I7)/SUM(F7:I7))</f>
        <v>0.875789473684211</v>
      </c>
      <c r="V7" s="5">
        <f>F7/(SUM(F7,G7))</f>
        <v>0.883227176220807</v>
      </c>
      <c r="W7" s="2">
        <v>0.990476190476191</v>
      </c>
      <c r="X7" s="5">
        <f>2*V7*W7/(SUM(V7,W7))</f>
        <v>0.933782267115601</v>
      </c>
      <c r="Y7" s="2">
        <f>(SUM(J7,M7)/SUM(J7:M7))</f>
        <v>0.92037037037037</v>
      </c>
      <c r="Z7" s="5">
        <f>J7/(SUM(J7,K7))</f>
        <v>0.925512104283054</v>
      </c>
      <c r="AA7" s="2">
        <f>J7/SUM(J7,L7)</f>
        <v>0.994</v>
      </c>
      <c r="AB7" s="5">
        <f>2*Z7*AA7/(SUM(Z7,AA7))</f>
        <v>0.958534233365477</v>
      </c>
      <c r="AC7" s="2">
        <f>AVERAGE(Q7,U7,Y7)</f>
        <v>0.922701243943377</v>
      </c>
      <c r="AD7" s="5">
        <f>AVERAGE(R7,V7,Z7)</f>
        <v>0.930173552340693</v>
      </c>
      <c r="AE7" s="2">
        <f>AVERAGE(S7,W7,AA7)</f>
        <v>0.991424036281179</v>
      </c>
      <c r="AF7" s="5">
        <f>AVERAGE(T7,X7,AB7)</f>
        <v>0.959362952734885</v>
      </c>
      <c r="AH7" s="2">
        <f>H159</f>
        <v>1321</v>
      </c>
      <c r="AI7" s="5">
        <f>N7-AH7</f>
        <v>77</v>
      </c>
      <c r="AJ7" s="2">
        <f>AH7/N7</f>
        <v>0.944921316165951</v>
      </c>
      <c r="AL7" s="44">
        <f t="shared" ref="AL7:AS7" si="22">AD189</f>
        <v>1295</v>
      </c>
      <c r="AM7" s="45">
        <f t="shared" si="22"/>
        <v>26</v>
      </c>
      <c r="AN7" s="44">
        <f t="shared" si="22"/>
        <v>26</v>
      </c>
      <c r="AO7" s="45">
        <f t="shared" si="22"/>
        <v>0</v>
      </c>
      <c r="AP7" s="2">
        <f t="shared" si="22"/>
        <v>0.961395694135115</v>
      </c>
      <c r="AQ7" s="5">
        <f t="shared" si="22"/>
        <v>0.980317940953823</v>
      </c>
      <c r="AR7" s="2">
        <f t="shared" si="22"/>
        <v>0.980317940953823</v>
      </c>
      <c r="AS7" s="5">
        <f t="shared" si="22"/>
        <v>0.980317940953823</v>
      </c>
      <c r="AT7" s="44">
        <f t="shared" ref="AT7:BA7" si="23">Q158</f>
        <v>1332</v>
      </c>
      <c r="AU7" s="45">
        <f t="shared" si="23"/>
        <v>171</v>
      </c>
      <c r="AV7" s="44">
        <f t="shared" si="23"/>
        <v>100</v>
      </c>
      <c r="AW7" s="45">
        <f t="shared" si="23"/>
        <v>0</v>
      </c>
      <c r="AX7" s="2">
        <f t="shared" si="23"/>
        <v>0.830941983780412</v>
      </c>
      <c r="AY7" s="5">
        <f t="shared" si="23"/>
        <v>0.88622754491018</v>
      </c>
      <c r="AZ7" s="2">
        <f t="shared" si="23"/>
        <v>0.930167597765363</v>
      </c>
      <c r="BA7" s="5">
        <f t="shared" si="23"/>
        <v>0.907666098807496</v>
      </c>
      <c r="BD7" s="3">
        <f t="shared" si="3"/>
        <v>1398</v>
      </c>
      <c r="BE7" s="3">
        <f t="shared" si="4"/>
        <v>104</v>
      </c>
      <c r="BF7" s="3">
        <f t="shared" si="5"/>
        <v>12</v>
      </c>
      <c r="BG7" s="3">
        <f t="shared" si="6"/>
        <v>0</v>
      </c>
      <c r="BH7" s="2">
        <f t="shared" si="7"/>
        <v>0.92338177014531</v>
      </c>
      <c r="BI7" s="2">
        <f t="shared" si="8"/>
        <v>0.930758988015979</v>
      </c>
      <c r="BJ7" s="2">
        <f t="shared" si="9"/>
        <v>0.991489361702128</v>
      </c>
      <c r="BK7" s="2">
        <f t="shared" si="10"/>
        <v>0.960164835164835</v>
      </c>
      <c r="BM7" s="18" t="s">
        <v>30</v>
      </c>
      <c r="BN7" s="3">
        <f>SUM(AV15,AV20,AV25,AV30,AV35,AV40,AV45,AV50,AV55,AV60)</f>
        <v>1398</v>
      </c>
      <c r="BO7" s="3">
        <f>SUM(AW15,AW20,AW25,AW30,AW35,AW40,AW45,AW50,AW55,AW60)</f>
        <v>104</v>
      </c>
      <c r="BP7" s="3">
        <f>SUM(AX15,AX20,AX25,AX30,AX35,AX40,AX45,AX50,AX55,AX60)</f>
        <v>12</v>
      </c>
      <c r="BQ7" s="3">
        <f>SUM(AY15,AY20,AY25,AY30,AY35,AY40,AY45,AY50,AY55,AY60)</f>
        <v>0</v>
      </c>
      <c r="BS7" s="3">
        <f>SUM(BA15,BA20,BA25,BA30,BA35,BA40,BA45,BA50,BA55,BA60)</f>
        <v>1321</v>
      </c>
      <c r="BT7" s="3">
        <f>SUM(BB15,BB20,BB25,BB30,BB35,BB40,BB45,BB50,BB55,BB60)</f>
        <v>77</v>
      </c>
      <c r="BV7" s="3">
        <f>SUM(BD15,BD20,BD25,BD30,BD35,BD40,BD45,BD50,BD55,BD60)</f>
        <v>1299</v>
      </c>
      <c r="BW7" s="3">
        <f>SUM(BE15,BE20,BE25,BE30,BE35,BE40,BE45,BE50,BE55,BE60)</f>
        <v>26</v>
      </c>
      <c r="BX7" s="3">
        <f>SUM(BF15,BF20,BF25,BF30,BF35,BF40,BF45,BF50,BF55,BF60)</f>
        <v>26</v>
      </c>
      <c r="BY7" s="3">
        <f>SUM(BG15,BG20,BG25,BG30,BG35,BG40,BG45,BG50,BG55,BG60)</f>
        <v>0</v>
      </c>
      <c r="CA7" s="3">
        <f>SUM(BI15,BI20,BI25,BI30,BI35,BI40,BI45,BI50,BI55,BI60)</f>
        <v>1332</v>
      </c>
      <c r="CB7" s="3">
        <f>SUM(BJ15,BJ20,BJ25,BJ30,BJ35,BJ40,BJ45,BJ50,BJ55,BJ60)</f>
        <v>171</v>
      </c>
      <c r="CC7" s="3">
        <f>SUM(BK15,BK20,BK25,BK30,BK35,BK40,BK45,BK50,BK55,BK60)</f>
        <v>100</v>
      </c>
      <c r="CD7" s="3">
        <f>SUM(BL15,BL20,BL25,BL30,BL35,BL40,BL45,BL50,BL55,BL60)</f>
        <v>0</v>
      </c>
      <c r="CF7" s="18" t="s">
        <v>31</v>
      </c>
      <c r="CG7" s="2">
        <f>AVERAGE(BR15,BR20,BR25,BR30,BR35,BR40,BR45,BR55,BR50,BR60)</f>
        <v>0.923881582364315</v>
      </c>
      <c r="CH7" s="5">
        <f>AVERAGE(BS15,BS20,BS25,BS30,BS35,BS40,BS45,BS55,BS50,BS60)</f>
        <v>0.931124767422457</v>
      </c>
      <c r="CI7" s="2">
        <v>0.991489361702128</v>
      </c>
      <c r="CJ7" s="5">
        <f>AVERAGE(BU15,BU20,BU25,BU30,BU35,BU40,BU45,BU55,BU50,BU60)</f>
        <v>0.960244473146536</v>
      </c>
      <c r="CK7" s="2"/>
      <c r="CL7" s="5"/>
      <c r="CM7" s="2">
        <f>AVERAGE(BX15,BX20,BX25,BX30,BX35,BX40,BX45,BX55,BX50,BX60)</f>
        <v>0.945008837298251</v>
      </c>
      <c r="CN7" s="5"/>
      <c r="CO7" s="2">
        <f t="shared" ref="CO7:CR7" si="24">AVERAGE(BZ15,BZ20,BZ25,BZ30,BZ35,BZ40,BZ45,BZ55,BZ50,BZ60)</f>
        <v>0.961166445131165</v>
      </c>
      <c r="CP7" s="5">
        <f t="shared" si="24"/>
        <v>0.980103044715977</v>
      </c>
      <c r="CQ7" s="2">
        <f t="shared" si="24"/>
        <v>0.980103044715977</v>
      </c>
      <c r="CR7" s="5">
        <f t="shared" si="24"/>
        <v>0.980103044715977</v>
      </c>
      <c r="CS7" s="2"/>
      <c r="CT7" s="2">
        <f t="shared" ref="CT7:CW7" si="25">AVERAGE(CE15,CE20,CE25,CE30,CE35,CE40,CE45,CE55,CE50,CE60)</f>
        <v>0.833747821140319</v>
      </c>
      <c r="CU7" s="5">
        <f t="shared" si="25"/>
        <v>0.88632741686003</v>
      </c>
      <c r="CV7" s="2">
        <f t="shared" si="25"/>
        <v>0.930112724999767</v>
      </c>
      <c r="CW7" s="5">
        <f t="shared" si="25"/>
        <v>0.907639875414014</v>
      </c>
    </row>
    <row r="8" spans="1:101">
      <c r="A8" s="18" t="s">
        <v>32</v>
      </c>
      <c r="B8" s="2">
        <f>SUM(norehidayat!B8,norehuda!B8,norehira!B8,meQuran!B8,Amiri!B8,PDMS!B8,AlKareem!B8,KFGQPC!B8,LPMQ!B8,AlQalam!B8)</f>
        <v>369</v>
      </c>
      <c r="C8" s="5">
        <f>SUM(norehidayat!C8,norehuda!C8,norehira!C8,meQuran!C8,Amiri!C8,PDMS!C8,AlKareem!C8,KFGQPC!C8,LPMQ!C8,AlQalam!C8)</f>
        <v>4</v>
      </c>
      <c r="D8" s="2">
        <f>SUM(norehidayat!D8,norehuda!D8,norehira!D8,meQuran!D8,Amiri!D8,PDMS!D8,AlKareem!D8,KFGQPC!D8,LPMQ!D8,AlQalam!D8)</f>
        <v>121</v>
      </c>
      <c r="E8" s="5">
        <f>SUM(norehidayat!E8,norehuda!E8,norehira!E8,meQuran!E8,Amiri!E8,PDMS!E8,AlKareem!E8,KFGQPC!E8,LPMQ!E8,AlQalam!E8)</f>
        <v>0</v>
      </c>
      <c r="F8" s="2">
        <f>SUM(norehidayat!F8,norehuda!F8,norehira!F8,meQuran!F8,Amiri!F8,PDMS!F8,AlKareem!F8,KFGQPC!F8,LPMQ!F8,AlQalam!F8)</f>
        <v>356</v>
      </c>
      <c r="G8" s="5">
        <f>SUM(norehidayat!G8,norehuda!G8,norehira!G8,meQuran!G8,Amiri!G8,PDMS!G8,AlKareem!G8,KFGQPC!G8,LPMQ!G8,AlQalam!G8)</f>
        <v>35</v>
      </c>
      <c r="H8" s="2">
        <f>SUM(norehidayat!H8,norehuda!H8,norehira!H8,meQuran!H8,Amiri!H8,PDMS!H8,AlKareem!H8,KFGQPC!H8,LPMQ!H8,AlQalam!H8)</f>
        <v>64</v>
      </c>
      <c r="I8" s="5">
        <f>SUM(norehidayat!I8,norehuda!I8,norehira!I8,meQuran!I8,Amiri!I8,PDMS!I8,AlKareem!I8,KFGQPC!I8,LPMQ!I8,AlQalam!I8)</f>
        <v>0</v>
      </c>
      <c r="J8" s="2">
        <f>SUM(norehidayat!J8,norehuda!J8,norehira!J8,meQuran!J8,Amiri!J8,PDMS!J8,AlKareem!J8,KFGQPC!J8,LPMQ!J8,AlQalam!J8)</f>
        <v>434</v>
      </c>
      <c r="K8" s="5">
        <f>SUM(norehidayat!K8,norehuda!K8,norehira!K8,meQuran!K8,Amiri!K8,PDMS!K8,AlKareem!K8,KFGQPC!K8,LPMQ!K8,AlQalam!K8)</f>
        <v>25</v>
      </c>
      <c r="L8" s="2">
        <f>SUM(norehidayat!L8,norehuda!L8,norehira!L8,meQuran!L8,Amiri!L8,PDMS!L8,AlKareem!L8,KFGQPC!L8,LPMQ!L8,AlQalam!L8)</f>
        <v>66</v>
      </c>
      <c r="M8" s="5">
        <f>SUM(norehidayat!M8,norehuda!M8,norehira!M8,meQuran!M8,Amiri!M8,PDMS!M8,AlKareem!M8,KFGQPC!M8,LPMQ!M8,AlQalam!M8)</f>
        <v>0</v>
      </c>
      <c r="N8" s="3">
        <f t="shared" si="0"/>
        <v>1159</v>
      </c>
      <c r="O8" s="3">
        <f>SUM(B8,D8,F8,H8,J8,L8)</f>
        <v>1410</v>
      </c>
      <c r="P8" s="18" t="s">
        <v>32</v>
      </c>
      <c r="Q8" s="2">
        <f>(SUM(B8,E8)/SUM(B8:E8))</f>
        <v>0.746963562753036</v>
      </c>
      <c r="R8" s="5">
        <f>B8/(SUM(B8,C8))</f>
        <v>0.989276139410188</v>
      </c>
      <c r="S8" s="2">
        <f>B8/SUM(B8,D8)</f>
        <v>0.753061224489796</v>
      </c>
      <c r="T8" s="5">
        <f>2*R8*S8/(SUM(R8,S8))</f>
        <v>0.855156431054461</v>
      </c>
      <c r="U8" s="2">
        <f>(SUM(F8,I8)/SUM(F8:I8))</f>
        <v>0.782417582417582</v>
      </c>
      <c r="V8" s="5">
        <v>0.910485933503836</v>
      </c>
      <c r="W8" s="2">
        <f>F8/SUM(F8,H8)</f>
        <v>0.847619047619048</v>
      </c>
      <c r="X8" s="5">
        <f>2*V8*W8/(SUM(V8,W8))</f>
        <v>0.877928483353884</v>
      </c>
      <c r="Y8" s="2">
        <f>(SUM(J8,M8)/SUM(J8:M8))</f>
        <v>0.826666666666667</v>
      </c>
      <c r="Z8" s="5">
        <f>J8/(SUM(J8,K8))</f>
        <v>0.945533769063181</v>
      </c>
      <c r="AA8" s="2">
        <f>J8/SUM(J8,L8)</f>
        <v>0.868</v>
      </c>
      <c r="AB8" s="5">
        <v>0.905109489051095</v>
      </c>
      <c r="AC8" s="2">
        <f>AVERAGE(Q8,U8,Y8)</f>
        <v>0.785349270612428</v>
      </c>
      <c r="AD8" s="5">
        <f>AVERAGE(R8,V8,Z8)</f>
        <v>0.948431947325735</v>
      </c>
      <c r="AE8" s="2">
        <f>AVERAGE(S8,W8,AA8)</f>
        <v>0.822893424036281</v>
      </c>
      <c r="AF8" s="5">
        <v>0.87939813448648</v>
      </c>
      <c r="AH8" s="2">
        <f>H204</f>
        <v>1106</v>
      </c>
      <c r="AI8" s="5">
        <f>N8-AH8</f>
        <v>53</v>
      </c>
      <c r="AJ8" s="2">
        <f>AH8/N8</f>
        <v>0.954270923209664</v>
      </c>
      <c r="AL8" s="44">
        <f>AD234</f>
        <v>1084</v>
      </c>
      <c r="AM8" s="45">
        <f t="shared" ref="AM8:AS8" si="26">AE234</f>
        <v>22</v>
      </c>
      <c r="AN8" s="44">
        <f t="shared" si="26"/>
        <v>22</v>
      </c>
      <c r="AO8" s="45">
        <f t="shared" si="26"/>
        <v>0</v>
      </c>
      <c r="AP8" s="2">
        <f t="shared" si="26"/>
        <v>0.960992907801418</v>
      </c>
      <c r="AQ8" s="5">
        <f t="shared" si="26"/>
        <v>0.980108499095841</v>
      </c>
      <c r="AR8" s="2">
        <f t="shared" si="26"/>
        <v>0.980108499095841</v>
      </c>
      <c r="AS8" s="5">
        <f t="shared" si="26"/>
        <v>0.980108499095841</v>
      </c>
      <c r="AT8" s="44">
        <f>Q203</f>
        <v>1117</v>
      </c>
      <c r="AU8" s="45">
        <f t="shared" ref="AU8:BA8" si="27">R203</f>
        <v>111</v>
      </c>
      <c r="AV8" s="44">
        <f t="shared" si="27"/>
        <v>298</v>
      </c>
      <c r="AW8" s="45">
        <f t="shared" si="27"/>
        <v>0</v>
      </c>
      <c r="AX8" s="2">
        <f t="shared" si="27"/>
        <v>0.731979030144168</v>
      </c>
      <c r="AY8" s="5">
        <f t="shared" si="27"/>
        <v>0.909609120521173</v>
      </c>
      <c r="AZ8" s="2">
        <f t="shared" si="27"/>
        <v>0.789399293286219</v>
      </c>
      <c r="BA8" s="5">
        <f t="shared" si="27"/>
        <v>0.845251608021188</v>
      </c>
      <c r="BD8" s="3">
        <f t="shared" si="3"/>
        <v>1159</v>
      </c>
      <c r="BE8" s="3">
        <f t="shared" si="4"/>
        <v>64</v>
      </c>
      <c r="BF8" s="3">
        <f t="shared" si="5"/>
        <v>251</v>
      </c>
      <c r="BG8" s="3">
        <f t="shared" si="6"/>
        <v>0</v>
      </c>
      <c r="BH8" s="5">
        <f t="shared" si="7"/>
        <v>0.78629579375848</v>
      </c>
      <c r="BI8" s="5">
        <f t="shared" si="8"/>
        <v>0.94766966475879</v>
      </c>
      <c r="BJ8" s="5">
        <f t="shared" si="9"/>
        <v>0.821985815602837</v>
      </c>
      <c r="BK8" s="5">
        <f t="shared" si="10"/>
        <v>0.880364603114318</v>
      </c>
      <c r="BM8" s="18" t="s">
        <v>32</v>
      </c>
      <c r="BN8" s="3">
        <f>SUM(AV16,AV21,AV26,AV31,AV36,AV41,AV46,AV51,AV56,AV61)</f>
        <v>1159</v>
      </c>
      <c r="BO8" s="3">
        <f>SUM(AW16,AW21,AW26,AW31,AW36,AW41,AW46,AW51,AW56,AW61)</f>
        <v>64</v>
      </c>
      <c r="BP8" s="3">
        <f>SUM(AX16,AX21,AX26,AX31,AX36,AX41,AX46,AX51,AX56,AX61)</f>
        <v>251</v>
      </c>
      <c r="BQ8" s="3">
        <f>SUM(AY16,AY21,AY26,AY31,AY36,AY41,AY46,AY51,AY56,AY61)</f>
        <v>0</v>
      </c>
      <c r="BS8" s="3">
        <f>SUM(BA16,BA21,BA26,BA31,BA36,BA41,BA46,BA51,BA56,BA61)</f>
        <v>1106</v>
      </c>
      <c r="BT8" s="3">
        <f>SUM(BB16,BB21,BB26,BB31,BB36,BB41,BB46,BB51,BB56,BB61)</f>
        <v>53</v>
      </c>
      <c r="BV8" s="3">
        <f>SUM(BD16,BD21,BD26,BD31,BD36,BD41,BD46,BD51,BD56,BD61)</f>
        <v>1084</v>
      </c>
      <c r="BW8" s="3">
        <f>SUM(BE16,BE21,BE26,BE31,BE36,BE41,BE46,BE51,BE56,BE61)</f>
        <v>22</v>
      </c>
      <c r="BX8" s="3">
        <f>SUM(BF16,BF21,BF26,BF31,BF36,BF41,BF46,BF51,BF56,BF61)</f>
        <v>22</v>
      </c>
      <c r="BY8" s="3">
        <f>SUM(BG16,BG21,BG26,BG31,BG36,BG41,BG46,BG51,BG56,BG61)</f>
        <v>0</v>
      </c>
      <c r="CA8" s="3">
        <f>SUM(BI16,BI21,BI26,BI31,BI36,BI41,BI46,BI51,BI56,BI61)</f>
        <v>1117</v>
      </c>
      <c r="CB8" s="3">
        <f>SUM(BJ16,BJ21,BJ26,BJ31,BJ36,BJ41,BJ46,BJ51,BJ56,BJ61)</f>
        <v>111</v>
      </c>
      <c r="CC8" s="3">
        <f>SUM(BK16,BK21,BK26,BK31,BK36,BK41,BK46,BK51,BK56,BK61)</f>
        <v>298</v>
      </c>
      <c r="CD8" s="3">
        <f>SUM(BL16,BL21,BL26,BL31,BL36,BL41,BL46,BL51,BL56,BL61)</f>
        <v>0</v>
      </c>
      <c r="CF8" s="18" t="s">
        <v>33</v>
      </c>
      <c r="CG8" s="2">
        <f>AVERAGE(BR16,BR21,BR26,BR31,BR36,BR41,BR46,BR56,BR51,BR61)</f>
        <v>0.785316379075605</v>
      </c>
      <c r="CH8" s="5">
        <f>AVERAGE(BS16,BS21,BS26,BS31,BS36,BS41,BS46,BS56,BS51,BS61)</f>
        <v>0.949249368816319</v>
      </c>
      <c r="CI8" s="2">
        <f>AVERAGE(BT16,BT21,BT26,BT31,BT36,BT41,BT46,BT56,BT51,BT61)</f>
        <v>0.821985815602837</v>
      </c>
      <c r="CJ8" s="5">
        <f>AVERAGE(BU16,BU21,BU26,BU31,BU36,BU41,BU46,BU56,BU51,BU61)</f>
        <v>0.87588138546532</v>
      </c>
      <c r="CK8" s="2"/>
      <c r="CL8" s="5"/>
      <c r="CM8" s="2">
        <f>AVERAGE(BX16,BX21,BX26,BX31,BX36,BX41,BX46,BX56,BX51,BX61)</f>
        <v>0.954507712779132</v>
      </c>
      <c r="CN8" s="5"/>
      <c r="CO8" s="2">
        <f t="shared" ref="CO8:CR8" si="28">AVERAGE(BZ16,BZ21,BZ26,BZ31,BZ36,BZ41,BZ46,BZ56,BZ51,BZ61)</f>
        <v>0.961480490785282</v>
      </c>
      <c r="CP8" s="5">
        <f t="shared" si="28"/>
        <v>0.980235715655283</v>
      </c>
      <c r="CQ8" s="2">
        <f t="shared" si="28"/>
        <v>0.980235715655283</v>
      </c>
      <c r="CR8" s="5">
        <f t="shared" si="28"/>
        <v>0.980235715655283</v>
      </c>
      <c r="CS8" s="2"/>
      <c r="CT8" s="2">
        <f t="shared" ref="CT8:CW8" si="29">AVERAGE(CE16,CE21,CE26,CE31,CE36,CE41,CE46,CE56,CE51,CE61)</f>
        <v>0.732427352128092</v>
      </c>
      <c r="CU8" s="5">
        <f t="shared" si="29"/>
        <v>0.91140979213003</v>
      </c>
      <c r="CV8" s="2">
        <f t="shared" si="29"/>
        <v>0.789153198304072</v>
      </c>
      <c r="CW8" s="5">
        <f t="shared" si="29"/>
        <v>0.841747903612057</v>
      </c>
    </row>
    <row r="10" spans="45:86">
      <c r="AS10" s="69" t="s">
        <v>34</v>
      </c>
      <c r="AT10" s="69"/>
      <c r="AU10" s="69" t="s">
        <v>19</v>
      </c>
      <c r="AV10" s="54" t="s">
        <v>1</v>
      </c>
      <c r="AW10" s="55"/>
      <c r="AX10" s="55"/>
      <c r="AY10" s="56"/>
      <c r="AZ10" s="54" t="s">
        <v>2</v>
      </c>
      <c r="BA10" s="55"/>
      <c r="BB10" s="55"/>
      <c r="BC10" s="56"/>
      <c r="BD10" s="54" t="s">
        <v>3</v>
      </c>
      <c r="BE10" s="55"/>
      <c r="BF10" s="55"/>
      <c r="BG10" s="56"/>
      <c r="BH10" s="2"/>
      <c r="BI10" s="52" t="s">
        <v>4</v>
      </c>
      <c r="BJ10" s="52"/>
      <c r="BK10" s="52"/>
      <c r="BL10" s="52"/>
      <c r="BO10" s="72" t="s">
        <v>34</v>
      </c>
      <c r="BP10" s="72"/>
      <c r="BQ10" s="72" t="s">
        <v>19</v>
      </c>
      <c r="BR10" s="54" t="s">
        <v>1</v>
      </c>
      <c r="BS10" s="55"/>
      <c r="BT10" s="55"/>
      <c r="BU10" s="56"/>
      <c r="BV10" s="54" t="s">
        <v>2</v>
      </c>
      <c r="BW10" s="55"/>
      <c r="BX10" s="55"/>
      <c r="BY10" s="56"/>
      <c r="BZ10" s="54" t="s">
        <v>3</v>
      </c>
      <c r="CA10" s="55"/>
      <c r="CB10" s="55"/>
      <c r="CC10" s="56"/>
      <c r="CD10" s="2"/>
      <c r="CE10" s="52" t="s">
        <v>4</v>
      </c>
      <c r="CF10" s="52"/>
      <c r="CG10" s="52"/>
      <c r="CH10" s="52"/>
    </row>
    <row r="11" spans="1:86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S11" s="69"/>
      <c r="AT11" s="69"/>
      <c r="AU11" s="69"/>
      <c r="AV11" s="44" t="s">
        <v>9</v>
      </c>
      <c r="AW11" s="44" t="s">
        <v>10</v>
      </c>
      <c r="AX11" s="44" t="s">
        <v>11</v>
      </c>
      <c r="AY11" s="44" t="s">
        <v>12</v>
      </c>
      <c r="AZ11" s="44"/>
      <c r="BA11" s="44" t="s">
        <v>17</v>
      </c>
      <c r="BB11" s="44" t="s">
        <v>18</v>
      </c>
      <c r="BC11" s="44"/>
      <c r="BD11" s="44" t="s">
        <v>9</v>
      </c>
      <c r="BE11" s="44" t="s">
        <v>10</v>
      </c>
      <c r="BF11" s="44" t="s">
        <v>11</v>
      </c>
      <c r="BG11" s="44" t="s">
        <v>12</v>
      </c>
      <c r="BH11" s="44"/>
      <c r="BI11" s="44" t="s">
        <v>9</v>
      </c>
      <c r="BJ11" s="44" t="s">
        <v>10</v>
      </c>
      <c r="BK11" s="44" t="s">
        <v>11</v>
      </c>
      <c r="BL11" s="44" t="s">
        <v>12</v>
      </c>
      <c r="BO11" s="72" t="s">
        <v>34</v>
      </c>
      <c r="BP11" s="72"/>
      <c r="BQ11" s="72" t="s">
        <v>35</v>
      </c>
      <c r="BR11" s="44" t="s">
        <v>20</v>
      </c>
      <c r="BS11" s="44" t="s">
        <v>21</v>
      </c>
      <c r="BT11" s="44" t="s">
        <v>22</v>
      </c>
      <c r="BU11" s="44" t="s">
        <v>23</v>
      </c>
      <c r="BV11" s="44"/>
      <c r="BW11" s="44"/>
      <c r="BX11" s="44" t="s">
        <v>20</v>
      </c>
      <c r="BY11" s="44"/>
      <c r="BZ11" s="44" t="s">
        <v>20</v>
      </c>
      <c r="CA11" s="44" t="s">
        <v>21</v>
      </c>
      <c r="CB11" s="44" t="s">
        <v>22</v>
      </c>
      <c r="CC11" s="44" t="s">
        <v>23</v>
      </c>
      <c r="CD11" s="44"/>
      <c r="CE11" s="44" t="s">
        <v>20</v>
      </c>
      <c r="CF11" s="44" t="s">
        <v>21</v>
      </c>
      <c r="CG11" s="44" t="s">
        <v>22</v>
      </c>
      <c r="CH11" s="44" t="s">
        <v>23</v>
      </c>
    </row>
    <row r="12" spans="1:86">
      <c r="A12" s="20" t="str">
        <f>A11</f>
        <v>0.75</v>
      </c>
      <c r="B12" s="13" t="s">
        <v>36</v>
      </c>
      <c r="C12" s="13"/>
      <c r="D12" s="13"/>
      <c r="AS12" s="53" t="s">
        <v>37</v>
      </c>
      <c r="AT12" s="53"/>
      <c r="AU12" s="18" t="s">
        <v>24</v>
      </c>
      <c r="AV12" s="5">
        <f>SUM(AlKareem!B4,AlKareem!F4,AlKareem!J4)</f>
        <v>141</v>
      </c>
      <c r="AW12" s="5">
        <f>SUM(AlKareem!C4,AlKareem!G4,AlKareem!K4)</f>
        <v>75</v>
      </c>
      <c r="AX12" s="5">
        <f>SUM(AlKareem!D4,AlKareem!H4,AlKareem!L4)</f>
        <v>0</v>
      </c>
      <c r="AY12" s="5">
        <f>SUM(AlKareem!E4,AlKareem!I4,AlKareem!M4)</f>
        <v>0</v>
      </c>
      <c r="AZ12" s="5"/>
      <c r="BA12" s="5">
        <f>AlKareem!P4</f>
        <v>140</v>
      </c>
      <c r="BB12" s="5">
        <f>AlKareem!Q4</f>
        <v>1</v>
      </c>
      <c r="BC12" s="5"/>
      <c r="BD12" s="5">
        <f>AlKareem!R4</f>
        <v>140</v>
      </c>
      <c r="BE12" s="5">
        <f>AlKareem!S4</f>
        <v>0</v>
      </c>
      <c r="BF12" s="5">
        <f>AlKareem!T4</f>
        <v>0</v>
      </c>
      <c r="BG12" s="5">
        <f>AlKareem!U4</f>
        <v>0</v>
      </c>
      <c r="BH12" s="5"/>
      <c r="BI12" s="5">
        <f>AlKareem!Z4</f>
        <v>140</v>
      </c>
      <c r="BJ12" s="5">
        <f>AlKareem!AA4</f>
        <v>64</v>
      </c>
      <c r="BK12" s="5">
        <f>AlKareem!AB4</f>
        <v>6</v>
      </c>
      <c r="BL12" s="5">
        <f>AlKareem!AC4</f>
        <v>0</v>
      </c>
      <c r="BO12" s="53" t="s">
        <v>37</v>
      </c>
      <c r="BP12" s="53"/>
      <c r="BQ12" s="18" t="s">
        <v>24</v>
      </c>
      <c r="BR12" s="2">
        <f t="shared" ref="BR12:BR21" si="30">(SUM(AV12,AY12)/SUM(AV12:AY12))</f>
        <v>0.652777777777778</v>
      </c>
      <c r="BS12" s="5">
        <f t="shared" ref="BS12:BS21" si="31">AV12/(SUM(AV12,AW12))</f>
        <v>0.652777777777778</v>
      </c>
      <c r="BT12" s="2">
        <f t="shared" ref="BT12:BT21" si="32">AV12/SUM(AV12,AX12)</f>
        <v>1</v>
      </c>
      <c r="BU12" s="5">
        <f t="shared" ref="BU12:BU21" si="33">2*BS12*BT12/(SUM(BS12,BT12))</f>
        <v>0.789915966386555</v>
      </c>
      <c r="BX12" s="9">
        <f>BA12/AV12</f>
        <v>0.99290780141844</v>
      </c>
      <c r="BZ12" s="2">
        <f t="shared" ref="BZ12:BZ16" si="34">(SUM(BD12,BG12)/SUM(BD12:BG12))</f>
        <v>1</v>
      </c>
      <c r="CA12" s="5">
        <f t="shared" ref="CA12:CA16" si="35">BD12/(SUM(BD12,BE12))</f>
        <v>1</v>
      </c>
      <c r="CB12" s="2">
        <f t="shared" ref="CB12:CB16" si="36">BD12/SUM(BD12,BF12)</f>
        <v>1</v>
      </c>
      <c r="CC12" s="5">
        <f t="shared" ref="CC12:CC16" si="37">2*CA12*CB12/(SUM(CA12,CB12))</f>
        <v>1</v>
      </c>
      <c r="CE12" s="2">
        <f t="shared" ref="CE12:CE16" si="38">(SUM(BI12,BL12)/SUM(BI12:BL12))</f>
        <v>0.666666666666667</v>
      </c>
      <c r="CF12" s="5">
        <f t="shared" ref="CF12:CF16" si="39">BI12/(SUM(BI12,BJ12))</f>
        <v>0.686274509803922</v>
      </c>
      <c r="CG12" s="2">
        <f t="shared" ref="CG12:CG16" si="40">BI12/SUM(BI12,BK12)</f>
        <v>0.958904109589041</v>
      </c>
      <c r="CH12" s="5">
        <f t="shared" ref="CH12:CH16" si="41">2*CF12*CG12/(SUM(CF12,CG12))</f>
        <v>0.8</v>
      </c>
    </row>
    <row r="13" ht="14.25" spans="1:86">
      <c r="A13" s="21" t="str">
        <f>A1</f>
        <v>FULL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  <c r="AS13" s="2"/>
      <c r="AT13" s="2"/>
      <c r="AU13" s="18" t="s">
        <v>26</v>
      </c>
      <c r="AV13" s="5">
        <f>SUM(AlKareem!B5,AlKareem!F5,AlKareem!J5)</f>
        <v>141</v>
      </c>
      <c r="AW13" s="5">
        <f>SUM(AlKareem!C5,AlKareem!G5,AlKareem!K5)</f>
        <v>45</v>
      </c>
      <c r="AX13" s="5">
        <f>SUM(AlKareem!D5,AlKareem!H5,AlKareem!L5)</f>
        <v>0</v>
      </c>
      <c r="AY13" s="5">
        <f>SUM(AlKareem!E5,AlKareem!I5,AlKareem!M5)</f>
        <v>0</v>
      </c>
      <c r="AZ13" s="2"/>
      <c r="BA13" s="5">
        <f>AlKareem!P5</f>
        <v>140</v>
      </c>
      <c r="BB13" s="5">
        <f>AlKareem!Q5</f>
        <v>1</v>
      </c>
      <c r="BC13" s="2"/>
      <c r="BD13" s="5">
        <f>AlKareem!R5</f>
        <v>140</v>
      </c>
      <c r="BE13" s="5">
        <f>AlKareem!S5</f>
        <v>0</v>
      </c>
      <c r="BF13" s="5">
        <f>AlKareem!T5</f>
        <v>0</v>
      </c>
      <c r="BG13" s="5">
        <f>AlKareem!U5</f>
        <v>0</v>
      </c>
      <c r="BH13" s="2"/>
      <c r="BI13" s="5">
        <f>AlKareem!Z5</f>
        <v>140</v>
      </c>
      <c r="BJ13" s="5">
        <f>AlKareem!AA5</f>
        <v>41</v>
      </c>
      <c r="BK13" s="5">
        <f>AlKareem!AB5</f>
        <v>4</v>
      </c>
      <c r="BL13" s="5">
        <f>AlKareem!AC5</f>
        <v>0</v>
      </c>
      <c r="BO13" s="2"/>
      <c r="BP13" s="2"/>
      <c r="BQ13" s="18" t="s">
        <v>26</v>
      </c>
      <c r="BR13" s="2">
        <f t="shared" si="30"/>
        <v>0.758064516129032</v>
      </c>
      <c r="BS13" s="5">
        <f t="shared" si="31"/>
        <v>0.758064516129032</v>
      </c>
      <c r="BT13" s="2">
        <f t="shared" si="32"/>
        <v>1</v>
      </c>
      <c r="BU13" s="5">
        <f t="shared" si="33"/>
        <v>0.862385321100917</v>
      </c>
      <c r="BX13" s="9">
        <f t="shared" ref="BX13:BX32" si="42">BA13/AV13</f>
        <v>0.99290780141844</v>
      </c>
      <c r="BZ13" s="2">
        <f t="shared" si="34"/>
        <v>1</v>
      </c>
      <c r="CA13" s="5">
        <f t="shared" si="35"/>
        <v>1</v>
      </c>
      <c r="CB13" s="2">
        <f t="shared" si="36"/>
        <v>1</v>
      </c>
      <c r="CC13" s="5">
        <f t="shared" si="37"/>
        <v>1</v>
      </c>
      <c r="CE13" s="2">
        <f t="shared" si="38"/>
        <v>0.756756756756757</v>
      </c>
      <c r="CF13" s="5">
        <f t="shared" si="39"/>
        <v>0.773480662983425</v>
      </c>
      <c r="CG13" s="2">
        <f t="shared" si="40"/>
        <v>0.972222222222222</v>
      </c>
      <c r="CH13" s="5">
        <f t="shared" si="41"/>
        <v>0.861538461538462</v>
      </c>
    </row>
    <row r="14" ht="14.25" spans="1:86">
      <c r="A14" s="6" t="s">
        <v>38</v>
      </c>
      <c r="B14" s="50">
        <f>SUM(norehidayat!B14,norehuda!B14,norehira!B14,meQuran!B14,Amiri!B14,PDMS!B14,AlKareem!B14,KFGQPC!B14,LPMQ!B14,AlQalam!B14)</f>
        <v>170</v>
      </c>
      <c r="C14" s="51">
        <f>SUM(norehidayat!C14,norehuda!C14,norehira!C14,meQuran!C14,Amiri!C14,PDMS!C14,AlKareem!C14,KFGQPC!C14,LPMQ!C14,AlQalam!C14)</f>
        <v>5</v>
      </c>
      <c r="D14" s="51">
        <f>SUM(norehidayat!D14,norehuda!D14,norehira!D14,meQuran!D14,Amiri!D14,PDMS!D14,AlKareem!D14,KFGQPC!D14,LPMQ!D14,AlQalam!D14)</f>
        <v>1</v>
      </c>
      <c r="E14" s="51">
        <f>SUM(norehidayat!E14,norehuda!E14,norehira!E14,meQuran!E14,Amiri!E14,PDMS!E14,AlKareem!E14,KFGQPC!E14,LPMQ!E14,AlQalam!E14)</f>
        <v>3</v>
      </c>
      <c r="F14" s="51">
        <f>SUM(norehidayat!F14,norehuda!F14,norehira!F14,meQuran!F14,Amiri!F14,PDMS!F14,AlKareem!F14,KFGQPC!F14,LPMQ!F14,AlQalam!F14)</f>
        <v>1</v>
      </c>
      <c r="G14" s="51">
        <f>SUM(norehidayat!G14,norehuda!G14,norehira!G14,meQuran!G14,Amiri!G14,PDMS!G14,AlKareem!G14,KFGQPC!G14,LPMQ!G14,AlQalam!G14)</f>
        <v>16</v>
      </c>
      <c r="H14" s="51">
        <f>SUM(norehidayat!H14,norehuda!H14,norehira!H14,meQuran!H14,Amiri!H14,PDMS!H14,AlKareem!H14,KFGQPC!H14,LPMQ!H14,AlQalam!H14)</f>
        <v>0</v>
      </c>
      <c r="I14" s="51">
        <f>SUM(norehidayat!I14,norehuda!I14,norehira!I14,meQuran!I14,Amiri!I14,PDMS!I14,AlKareem!I14,KFGQPC!I14,LPMQ!I14,AlQalam!I14)</f>
        <v>4</v>
      </c>
      <c r="J14" s="51">
        <f>SUM(norehidayat!J14,norehuda!J14,norehira!J14,meQuran!J14,Amiri!J14,PDMS!J14,AlKareem!J14,KFGQPC!J14,LPMQ!J14,AlQalam!J14)</f>
        <v>98</v>
      </c>
      <c r="L14" s="3" t="s">
        <v>38</v>
      </c>
      <c r="M14" s="13" t="s">
        <v>47</v>
      </c>
      <c r="N14" s="13"/>
      <c r="O14" s="13"/>
      <c r="P14" s="13"/>
      <c r="Q14" s="45">
        <f>B14</f>
        <v>170</v>
      </c>
      <c r="R14" s="45">
        <f>SUM(C14:J14)</f>
        <v>128</v>
      </c>
      <c r="S14" s="45">
        <f>SUM(B15:B22)</f>
        <v>6</v>
      </c>
      <c r="T14" s="45">
        <v>0</v>
      </c>
      <c r="U14" s="5">
        <f t="shared" ref="U14:U21" si="43">(SUM(Q14,T14)/SUM(Q14,R14,S14,T14))</f>
        <v>0.559210526315789</v>
      </c>
      <c r="V14" s="5">
        <f t="shared" ref="V14:V21" si="44">Q14/(SUM(Q14,R14))</f>
        <v>0.570469798657718</v>
      </c>
      <c r="W14" s="5">
        <f t="shared" ref="W14:W21" si="45">Q14/SUM(Q14,S14)</f>
        <v>0.965909090909091</v>
      </c>
      <c r="X14" s="5">
        <f t="shared" ref="X14:X21" si="46">2*V14*W14/(SUM(V14,W14))</f>
        <v>0.717299578059072</v>
      </c>
      <c r="AS14" s="5"/>
      <c r="AT14" s="5"/>
      <c r="AU14" s="18" t="s">
        <v>28</v>
      </c>
      <c r="AV14" s="5">
        <f>SUM(AlKareem!B6,AlKareem!F6,AlKareem!J6)</f>
        <v>141</v>
      </c>
      <c r="AW14" s="5">
        <f>SUM(AlKareem!C6,AlKareem!G6,AlKareem!K6)</f>
        <v>21</v>
      </c>
      <c r="AX14" s="5">
        <f>SUM(AlKareem!D6,AlKareem!H6,AlKareem!L6)</f>
        <v>0</v>
      </c>
      <c r="AY14" s="5">
        <f>SUM(AlKareem!E6,AlKareem!I6,AlKareem!M6)</f>
        <v>0</v>
      </c>
      <c r="AZ14" s="5"/>
      <c r="BA14" s="5">
        <f>AlKareem!P6</f>
        <v>140</v>
      </c>
      <c r="BB14" s="5">
        <f>AlKareem!Q6</f>
        <v>1</v>
      </c>
      <c r="BC14" s="5"/>
      <c r="BD14" s="5">
        <f>AlKareem!R6</f>
        <v>140</v>
      </c>
      <c r="BE14" s="5">
        <f>AlKareem!S6</f>
        <v>0</v>
      </c>
      <c r="BF14" s="5">
        <f>AlKareem!T6</f>
        <v>0</v>
      </c>
      <c r="BG14" s="5">
        <f>AlKareem!U6</f>
        <v>0</v>
      </c>
      <c r="BH14" s="5"/>
      <c r="BI14" s="5">
        <f>AlKareem!Z6</f>
        <v>140</v>
      </c>
      <c r="BJ14" s="5">
        <f>AlKareem!AA6</f>
        <v>22</v>
      </c>
      <c r="BK14" s="5">
        <f>AlKareem!AB6</f>
        <v>2</v>
      </c>
      <c r="BL14" s="5">
        <f>AlKareem!AC6</f>
        <v>0</v>
      </c>
      <c r="BO14" s="5"/>
      <c r="BP14" s="5"/>
      <c r="BQ14" s="18" t="s">
        <v>28</v>
      </c>
      <c r="BR14" s="2">
        <f t="shared" si="30"/>
        <v>0.87037037037037</v>
      </c>
      <c r="BS14" s="5">
        <f t="shared" si="31"/>
        <v>0.87037037037037</v>
      </c>
      <c r="BT14" s="2">
        <f t="shared" si="32"/>
        <v>1</v>
      </c>
      <c r="BU14" s="5">
        <f t="shared" si="33"/>
        <v>0.930693069306931</v>
      </c>
      <c r="BX14" s="9">
        <f t="shared" si="42"/>
        <v>0.99290780141844</v>
      </c>
      <c r="BZ14" s="2">
        <f t="shared" si="34"/>
        <v>1</v>
      </c>
      <c r="CA14" s="5">
        <f t="shared" si="35"/>
        <v>1</v>
      </c>
      <c r="CB14" s="2">
        <f t="shared" si="36"/>
        <v>1</v>
      </c>
      <c r="CC14" s="5">
        <f t="shared" si="37"/>
        <v>1</v>
      </c>
      <c r="CE14" s="2">
        <f t="shared" si="38"/>
        <v>0.853658536585366</v>
      </c>
      <c r="CF14" s="5">
        <f t="shared" si="39"/>
        <v>0.864197530864197</v>
      </c>
      <c r="CG14" s="2">
        <f t="shared" si="40"/>
        <v>0.985915492957746</v>
      </c>
      <c r="CH14" s="5">
        <f t="shared" si="41"/>
        <v>0.921052631578947</v>
      </c>
    </row>
    <row r="15" spans="1:86">
      <c r="A15" s="7" t="s">
        <v>39</v>
      </c>
      <c r="B15" s="51">
        <f>SUM(norehidayat!B15,norehuda!B15,norehira!B15,meQuran!B15,Amiri!B15,PDMS!B15,AlKareem!B15,KFGQPC!B15,LPMQ!B15,AlQalam!B15)</f>
        <v>0</v>
      </c>
      <c r="C15" s="50">
        <f>SUM(norehidayat!C15,norehuda!C15,norehira!C15,meQuran!C15,Amiri!C15,PDMS!C15,AlKareem!C15,KFGQPC!C15,LPMQ!C15,AlQalam!C15)</f>
        <v>110</v>
      </c>
      <c r="D15" s="51">
        <f>SUM(norehidayat!D15,norehuda!D15,norehira!D15,meQuran!D15,Amiri!D15,PDMS!D15,AlKareem!D15,KFGQPC!D15,LPMQ!D15,AlQalam!D15)</f>
        <v>0</v>
      </c>
      <c r="E15" s="51">
        <f>SUM(norehidayat!E15,norehuda!E15,norehira!E15,meQuran!E15,Amiri!E15,PDMS!E15,AlKareem!E15,KFGQPC!E15,LPMQ!E15,AlQalam!E15)</f>
        <v>7</v>
      </c>
      <c r="F15" s="51">
        <f>SUM(norehidayat!F15,norehuda!F15,norehira!F15,meQuran!F15,Amiri!F15,PDMS!F15,AlKareem!F15,KFGQPC!F15,LPMQ!F15,AlQalam!F15)</f>
        <v>0</v>
      </c>
      <c r="G15" s="51">
        <f>SUM(norehidayat!G15,norehuda!G15,norehira!G15,meQuran!G15,Amiri!G15,PDMS!G15,AlKareem!G15,KFGQPC!G15,LPMQ!G15,AlQalam!G15)</f>
        <v>5</v>
      </c>
      <c r="H15" s="51">
        <f>SUM(norehidayat!H15,norehuda!H15,norehira!H15,meQuran!H15,Amiri!H15,PDMS!H15,AlKareem!H15,KFGQPC!H15,LPMQ!H15,AlQalam!H15)</f>
        <v>0</v>
      </c>
      <c r="I15" s="51">
        <f>SUM(norehidayat!I15,norehuda!I15,norehira!I15,meQuran!I15,Amiri!I15,PDMS!I15,AlKareem!I15,KFGQPC!I15,LPMQ!I15,AlQalam!I15)</f>
        <v>0</v>
      </c>
      <c r="J15" s="51">
        <f>SUM(norehidayat!J15,norehuda!J15,norehira!J15,meQuran!J15,Amiri!J15,PDMS!J15,AlKareem!J15,KFGQPC!J15,LPMQ!J15,AlQalam!J15)</f>
        <v>53</v>
      </c>
      <c r="L15" s="3" t="s">
        <v>39</v>
      </c>
      <c r="M15" s="13" t="s">
        <v>48</v>
      </c>
      <c r="N15" s="13"/>
      <c r="O15" s="13"/>
      <c r="P15" s="13"/>
      <c r="Q15" s="44">
        <f>C15</f>
        <v>110</v>
      </c>
      <c r="R15" s="44">
        <f>SUM(B15,D15:J15)</f>
        <v>65</v>
      </c>
      <c r="S15" s="44">
        <f>SUM(C14,C16:C22)</f>
        <v>11</v>
      </c>
      <c r="T15" s="44">
        <v>0</v>
      </c>
      <c r="U15" s="2">
        <f t="shared" si="43"/>
        <v>0.591397849462366</v>
      </c>
      <c r="V15" s="2">
        <f t="shared" si="44"/>
        <v>0.628571428571429</v>
      </c>
      <c r="W15" s="2">
        <f t="shared" si="45"/>
        <v>0.909090909090909</v>
      </c>
      <c r="X15" s="2">
        <f t="shared" si="46"/>
        <v>0.743243243243243</v>
      </c>
      <c r="AS15" s="2"/>
      <c r="AT15" s="2"/>
      <c r="AU15" s="18" t="s">
        <v>30</v>
      </c>
      <c r="AV15" s="5">
        <f>SUM(AlKareem!B7,AlKareem!F7,AlKareem!J7)</f>
        <v>140</v>
      </c>
      <c r="AW15" s="5">
        <f>SUM(AlKareem!C7,AlKareem!G7,AlKareem!K7)</f>
        <v>8</v>
      </c>
      <c r="AX15" s="5">
        <f>SUM(AlKareem!D7,AlKareem!H7,AlKareem!L7)</f>
        <v>1</v>
      </c>
      <c r="AY15" s="5">
        <f>SUM(AlKareem!E7,AlKareem!I7,AlKareem!M7)</f>
        <v>0</v>
      </c>
      <c r="AZ15" s="2"/>
      <c r="BA15" s="5">
        <f>AlKareem!P7</f>
        <v>139</v>
      </c>
      <c r="BB15" s="5">
        <f>AlKareem!Q7</f>
        <v>1</v>
      </c>
      <c r="BC15" s="2"/>
      <c r="BD15" s="5">
        <f>AlKareem!R7</f>
        <v>139</v>
      </c>
      <c r="BE15" s="5">
        <f>AlKareem!S7</f>
        <v>0</v>
      </c>
      <c r="BF15" s="5">
        <f>AlKareem!T7</f>
        <v>0</v>
      </c>
      <c r="BG15" s="5">
        <f>AlKareem!U7</f>
        <v>0</v>
      </c>
      <c r="BH15" s="2"/>
      <c r="BI15" s="5">
        <f>AlKareem!Z7</f>
        <v>139</v>
      </c>
      <c r="BJ15" s="5">
        <f>AlKareem!AA7</f>
        <v>8</v>
      </c>
      <c r="BK15" s="5">
        <f>AlKareem!AB7</f>
        <v>3</v>
      </c>
      <c r="BL15" s="5">
        <f>AlKareem!AC7</f>
        <v>0</v>
      </c>
      <c r="BO15" s="2"/>
      <c r="BP15" s="2"/>
      <c r="BQ15" s="18" t="s">
        <v>30</v>
      </c>
      <c r="BR15" s="2">
        <f t="shared" si="30"/>
        <v>0.939597315436242</v>
      </c>
      <c r="BS15" s="5">
        <f t="shared" si="31"/>
        <v>0.945945945945946</v>
      </c>
      <c r="BT15" s="2">
        <f t="shared" si="32"/>
        <v>0.99290780141844</v>
      </c>
      <c r="BU15" s="5">
        <f t="shared" si="33"/>
        <v>0.968858131487889</v>
      </c>
      <c r="BX15" s="9">
        <f t="shared" si="42"/>
        <v>0.992857142857143</v>
      </c>
      <c r="BZ15" s="2">
        <f t="shared" si="34"/>
        <v>1</v>
      </c>
      <c r="CA15" s="5">
        <f t="shared" si="35"/>
        <v>1</v>
      </c>
      <c r="CB15" s="2">
        <f t="shared" si="36"/>
        <v>1</v>
      </c>
      <c r="CC15" s="5">
        <f t="shared" si="37"/>
        <v>1</v>
      </c>
      <c r="CE15" s="2">
        <f t="shared" si="38"/>
        <v>0.926666666666667</v>
      </c>
      <c r="CF15" s="5">
        <f t="shared" si="39"/>
        <v>0.945578231292517</v>
      </c>
      <c r="CG15" s="2">
        <f t="shared" si="40"/>
        <v>0.97887323943662</v>
      </c>
      <c r="CH15" s="5">
        <f t="shared" si="41"/>
        <v>0.961937716262976</v>
      </c>
    </row>
    <row r="16" spans="1:86">
      <c r="A16" s="7" t="s">
        <v>40</v>
      </c>
      <c r="B16" s="51">
        <f>SUM(norehidayat!B16,norehuda!B16,norehira!B16,meQuran!B16,Amiri!B16,PDMS!B16,AlKareem!B16,KFGQPC!B16,LPMQ!B16,AlQalam!B16)</f>
        <v>4</v>
      </c>
      <c r="C16" s="51">
        <f>SUM(norehidayat!C16,norehuda!C16,norehira!C16,meQuran!C16,Amiri!C16,PDMS!C16,AlKareem!C16,KFGQPC!C16,LPMQ!C16,AlQalam!C16)</f>
        <v>0</v>
      </c>
      <c r="D16" s="50">
        <f>SUM(norehidayat!D16,norehuda!D16,norehira!D16,meQuran!D16,Amiri!D16,PDMS!D16,AlKareem!D16,KFGQPC!D16,LPMQ!D16,AlQalam!D16)</f>
        <v>98</v>
      </c>
      <c r="E16" s="51">
        <f>SUM(norehidayat!E16,norehuda!E16,norehira!E16,meQuran!E16,Amiri!E16,PDMS!E16,AlKareem!E16,KFGQPC!E16,LPMQ!E16,AlQalam!E16)</f>
        <v>0</v>
      </c>
      <c r="F16" s="51">
        <f>SUM(norehidayat!F16,norehuda!F16,norehira!F16,meQuran!F16,Amiri!F16,PDMS!F16,AlKareem!F16,KFGQPC!F16,LPMQ!F16,AlQalam!F16)</f>
        <v>0</v>
      </c>
      <c r="G16" s="51">
        <f>SUM(norehidayat!G16,norehuda!G16,norehira!G16,meQuran!G16,Amiri!G16,PDMS!G16,AlKareem!G16,KFGQPC!G16,LPMQ!G16,AlQalam!G16)</f>
        <v>0</v>
      </c>
      <c r="H16" s="51">
        <f>SUM(norehidayat!H16,norehuda!H16,norehira!H16,meQuran!H16,Amiri!H16,PDMS!H16,AlKareem!H16,KFGQPC!H16,LPMQ!H16,AlQalam!H16)</f>
        <v>0</v>
      </c>
      <c r="I16" s="51">
        <f>SUM(norehidayat!I16,norehuda!I16,norehira!I16,meQuran!I16,Amiri!I16,PDMS!I16,AlKareem!I16,KFGQPC!I16,LPMQ!I16,AlQalam!I16)</f>
        <v>0</v>
      </c>
      <c r="J16" s="51">
        <f>SUM(norehidayat!J16,norehuda!J16,norehira!J16,meQuran!J16,Amiri!J16,PDMS!J16,AlKareem!J16,KFGQPC!J16,LPMQ!J16,AlQalam!J16)</f>
        <v>16</v>
      </c>
      <c r="L16" s="3" t="s">
        <v>40</v>
      </c>
      <c r="M16" s="13" t="s">
        <v>49</v>
      </c>
      <c r="N16" s="13"/>
      <c r="O16" s="13"/>
      <c r="P16" s="13"/>
      <c r="Q16" s="45">
        <f>D16</f>
        <v>98</v>
      </c>
      <c r="R16" s="45">
        <f>SUM(B16:C16,E16:J16)</f>
        <v>20</v>
      </c>
      <c r="S16" s="45">
        <f>SUM(D14:D15,D17:D22)</f>
        <v>3</v>
      </c>
      <c r="T16" s="45">
        <v>0</v>
      </c>
      <c r="U16" s="5">
        <f t="shared" si="43"/>
        <v>0.809917355371901</v>
      </c>
      <c r="V16" s="5">
        <f t="shared" si="44"/>
        <v>0.830508474576271</v>
      </c>
      <c r="W16" s="5">
        <f t="shared" si="45"/>
        <v>0.97029702970297</v>
      </c>
      <c r="X16" s="5">
        <f t="shared" si="46"/>
        <v>0.894977168949772</v>
      </c>
      <c r="AS16" s="5"/>
      <c r="AT16" s="5"/>
      <c r="AU16" s="18" t="s">
        <v>32</v>
      </c>
      <c r="AV16" s="5">
        <f>SUM(AlKareem!B8,AlKareem!F8,AlKareem!J8)</f>
        <v>114</v>
      </c>
      <c r="AW16" s="5">
        <f>SUM(AlKareem!C8,AlKareem!G8,AlKareem!K8)</f>
        <v>5</v>
      </c>
      <c r="AX16" s="5">
        <f>SUM(AlKareem!D8,AlKareem!H8,AlKareem!L8)</f>
        <v>27</v>
      </c>
      <c r="AY16" s="5">
        <f>SUM(AlKareem!E8,AlKareem!I8,AlKareem!M8)</f>
        <v>0</v>
      </c>
      <c r="AZ16" s="5"/>
      <c r="BA16" s="5">
        <f>AlKareem!P8</f>
        <v>113</v>
      </c>
      <c r="BB16" s="5">
        <f>AlKareem!Q8</f>
        <v>1</v>
      </c>
      <c r="BC16" s="5"/>
      <c r="BD16" s="5">
        <f>AlKareem!R8</f>
        <v>113</v>
      </c>
      <c r="BE16" s="5">
        <f>AlKareem!S8</f>
        <v>0</v>
      </c>
      <c r="BF16" s="5">
        <f>AlKareem!T8</f>
        <v>0</v>
      </c>
      <c r="BG16" s="5">
        <f>AlKareem!U8</f>
        <v>0</v>
      </c>
      <c r="BH16" s="5"/>
      <c r="BI16" s="5">
        <f>AlKareem!Z8</f>
        <v>113</v>
      </c>
      <c r="BJ16" s="5">
        <f>AlKareem!AA8</f>
        <v>5</v>
      </c>
      <c r="BK16" s="5">
        <f>AlKareem!AB8</f>
        <v>28</v>
      </c>
      <c r="BL16" s="5">
        <f>AlKareem!AC8</f>
        <v>0</v>
      </c>
      <c r="BO16" s="5"/>
      <c r="BP16" s="5"/>
      <c r="BQ16" s="18" t="s">
        <v>32</v>
      </c>
      <c r="BR16" s="2">
        <f t="shared" si="30"/>
        <v>0.780821917808219</v>
      </c>
      <c r="BS16" s="5">
        <f t="shared" si="31"/>
        <v>0.957983193277311</v>
      </c>
      <c r="BT16" s="2">
        <f t="shared" si="32"/>
        <v>0.808510638297872</v>
      </c>
      <c r="BU16" s="5">
        <f t="shared" si="33"/>
        <v>0.876923076923077</v>
      </c>
      <c r="BX16" s="9">
        <f t="shared" si="42"/>
        <v>0.991228070175439</v>
      </c>
      <c r="BZ16" s="2">
        <f t="shared" si="34"/>
        <v>1</v>
      </c>
      <c r="CA16" s="5">
        <f t="shared" si="35"/>
        <v>1</v>
      </c>
      <c r="CB16" s="2">
        <f t="shared" si="36"/>
        <v>1</v>
      </c>
      <c r="CC16" s="5">
        <f t="shared" si="37"/>
        <v>1</v>
      </c>
      <c r="CE16" s="2">
        <f t="shared" si="38"/>
        <v>0.773972602739726</v>
      </c>
      <c r="CF16" s="5">
        <f t="shared" si="39"/>
        <v>0.957627118644068</v>
      </c>
      <c r="CG16" s="2">
        <f t="shared" si="40"/>
        <v>0.801418439716312</v>
      </c>
      <c r="CH16" s="5">
        <f t="shared" si="41"/>
        <v>0.872586872586873</v>
      </c>
    </row>
    <row r="17" spans="1:86">
      <c r="A17" s="7" t="s">
        <v>41</v>
      </c>
      <c r="B17" s="51">
        <f>SUM(norehidayat!B17,norehuda!B17,norehira!B17,meQuran!B17,Amiri!B17,PDMS!B17,AlKareem!B17,KFGQPC!B17,LPMQ!B17,AlQalam!B17)</f>
        <v>0</v>
      </c>
      <c r="C17" s="51">
        <f>SUM(norehidayat!C17,norehuda!C17,norehira!C17,meQuran!C17,Amiri!C17,PDMS!C17,AlKareem!C17,KFGQPC!C17,LPMQ!C17,AlQalam!C17)</f>
        <v>1</v>
      </c>
      <c r="D17" s="51">
        <f>SUM(norehidayat!D17,norehuda!D17,norehira!D17,meQuran!D17,Amiri!D17,PDMS!D17,AlKareem!D17,KFGQPC!D17,LPMQ!D17,AlQalam!D17)</f>
        <v>0</v>
      </c>
      <c r="E17" s="50">
        <f>SUM(norehidayat!E17,norehuda!E17,norehira!E17,meQuran!E17,Amiri!E17,PDMS!E17,AlKareem!E17,KFGQPC!E17,LPMQ!E17,AlQalam!E17)</f>
        <v>199</v>
      </c>
      <c r="F17" s="51">
        <f>SUM(norehidayat!F17,norehuda!F17,norehira!F17,meQuran!F17,Amiri!F17,PDMS!F17,AlKareem!F17,KFGQPC!F17,LPMQ!F17,AlQalam!F17)</f>
        <v>1</v>
      </c>
      <c r="G17" s="51">
        <f>SUM(norehidayat!G17,norehuda!G17,norehira!G17,meQuran!G17,Amiri!G17,PDMS!G17,AlKareem!G17,KFGQPC!G17,LPMQ!G17,AlQalam!G17)</f>
        <v>5</v>
      </c>
      <c r="H17" s="51">
        <f>SUM(norehidayat!H17,norehuda!H17,norehira!H17,meQuran!H17,Amiri!H17,PDMS!H17,AlKareem!H17,KFGQPC!H17,LPMQ!H17,AlQalam!H17)</f>
        <v>0</v>
      </c>
      <c r="I17" s="51">
        <f>SUM(norehidayat!I17,norehuda!I17,norehira!I17,meQuran!I17,Amiri!I17,PDMS!I17,AlKareem!I17,KFGQPC!I17,LPMQ!I17,AlQalam!I17)</f>
        <v>7</v>
      </c>
      <c r="J17" s="51">
        <f>SUM(norehidayat!J17,norehuda!J17,norehira!J17,meQuran!J17,Amiri!J17,PDMS!J17,AlKareem!J17,KFGQPC!J17,LPMQ!J17,AlQalam!J17)</f>
        <v>55</v>
      </c>
      <c r="L17" s="3" t="s">
        <v>41</v>
      </c>
      <c r="M17" s="13" t="s">
        <v>50</v>
      </c>
      <c r="N17" s="13"/>
      <c r="O17" s="13"/>
      <c r="P17" s="13"/>
      <c r="Q17" s="44">
        <f>E17</f>
        <v>199</v>
      </c>
      <c r="R17" s="44">
        <f>SUM(B17:D17,F17:J17)</f>
        <v>69</v>
      </c>
      <c r="S17" s="44">
        <f>SUM(E14:E16,E18:E22)</f>
        <v>21</v>
      </c>
      <c r="T17" s="44">
        <v>0</v>
      </c>
      <c r="U17" s="2">
        <f t="shared" si="43"/>
        <v>0.688581314878893</v>
      </c>
      <c r="V17" s="2">
        <f t="shared" si="44"/>
        <v>0.742537313432836</v>
      </c>
      <c r="W17" s="2">
        <f t="shared" si="45"/>
        <v>0.904545454545455</v>
      </c>
      <c r="X17" s="2">
        <f t="shared" si="46"/>
        <v>0.815573770491803</v>
      </c>
      <c r="AS17" s="52" t="s">
        <v>51</v>
      </c>
      <c r="AT17" s="52"/>
      <c r="AU17" s="18" t="s">
        <v>24</v>
      </c>
      <c r="AV17" s="2">
        <f>SUM(AlQalam!B4,AlQalam!F4,AlQalam!J4)</f>
        <v>141</v>
      </c>
      <c r="AW17" s="2">
        <f>SUM(AlQalam!C4,AlQalam!G4,AlQalam!K4)</f>
        <v>76</v>
      </c>
      <c r="AX17" s="2">
        <f>SUM(AlQalam!D4,AlQalam!H4,AlQalam!L4)</f>
        <v>0</v>
      </c>
      <c r="AY17" s="2">
        <f>SUM(AlQalam!E4,AlQalam!I4,AlQalam!M4)</f>
        <v>0</v>
      </c>
      <c r="AZ17" s="2"/>
      <c r="BA17" s="2">
        <f>AlQalam!P4</f>
        <v>139</v>
      </c>
      <c r="BB17" s="2">
        <f>AlQalam!Q4</f>
        <v>2</v>
      </c>
      <c r="BC17" s="2"/>
      <c r="BD17" s="2">
        <f>AlQalam!R4</f>
        <v>135</v>
      </c>
      <c r="BE17" s="2">
        <f>AlQalam!S4</f>
        <v>4</v>
      </c>
      <c r="BF17" s="2">
        <f>AlQalam!T4</f>
        <v>4</v>
      </c>
      <c r="BG17" s="2">
        <f>AlQalam!U4</f>
        <v>0</v>
      </c>
      <c r="BH17" s="2"/>
      <c r="BI17" s="2">
        <f>AlQalam!Z4</f>
        <v>140</v>
      </c>
      <c r="BJ17" s="2">
        <f>AlQalam!AA4</f>
        <v>83</v>
      </c>
      <c r="BK17" s="2">
        <f>AlQalam!AB4</f>
        <v>10</v>
      </c>
      <c r="BL17" s="2">
        <f>AlQalam!AC4</f>
        <v>0</v>
      </c>
      <c r="BO17" s="52" t="s">
        <v>51</v>
      </c>
      <c r="BP17" s="52"/>
      <c r="BQ17" s="18" t="s">
        <v>24</v>
      </c>
      <c r="BR17" s="2">
        <f t="shared" si="30"/>
        <v>0.649769585253456</v>
      </c>
      <c r="BS17" s="5">
        <f t="shared" si="31"/>
        <v>0.649769585253456</v>
      </c>
      <c r="BT17" s="2">
        <f t="shared" si="32"/>
        <v>1</v>
      </c>
      <c r="BU17" s="5">
        <f t="shared" si="33"/>
        <v>0.787709497206704</v>
      </c>
      <c r="BX17" s="9">
        <f t="shared" si="42"/>
        <v>0.985815602836879</v>
      </c>
      <c r="BZ17" s="2">
        <f t="shared" ref="BZ17:BZ61" si="47">(SUM(BD17,BG17)/SUM(BD17:BG17))</f>
        <v>0.944055944055944</v>
      </c>
      <c r="CA17" s="5">
        <f t="shared" ref="CA17:CA61" si="48">BD17/(SUM(BD17,BE17))</f>
        <v>0.971223021582734</v>
      </c>
      <c r="CB17" s="2">
        <f t="shared" ref="CB17:CB61" si="49">BD17/SUM(BD17,BF17)</f>
        <v>0.971223021582734</v>
      </c>
      <c r="CC17" s="5">
        <f t="shared" ref="CC17:CC61" si="50">2*CA17*CB17/(SUM(CA17,CB17))</f>
        <v>0.971223021582734</v>
      </c>
      <c r="CE17" s="2">
        <f t="shared" ref="CE17:CE61" si="51">(SUM(BI17,BL17)/SUM(BI17:BL17))</f>
        <v>0.600858369098712</v>
      </c>
      <c r="CF17" s="5">
        <f t="shared" ref="CF17:CF61" si="52">BI17/(SUM(BI17,BJ17))</f>
        <v>0.62780269058296</v>
      </c>
      <c r="CG17" s="2">
        <f t="shared" ref="CG17:CG61" si="53">BI17/SUM(BI17,BK17)</f>
        <v>0.933333333333333</v>
      </c>
      <c r="CH17" s="5">
        <f t="shared" ref="CH17:CH61" si="54">2*CF17*CG17/(SUM(CF17,CG17))</f>
        <v>0.750670241286863</v>
      </c>
    </row>
    <row r="18" spans="1:86">
      <c r="A18" s="7" t="s">
        <v>42</v>
      </c>
      <c r="B18" s="51">
        <f>SUM(norehidayat!B18,norehuda!B18,norehira!B18,meQuran!B18,Amiri!B18,PDMS!B18,AlKareem!B18,KFGQPC!B18,LPMQ!B18,AlQalam!B18)</f>
        <v>2</v>
      </c>
      <c r="C18" s="51">
        <f>SUM(norehidayat!C18,norehuda!C18,norehira!C18,meQuran!C18,Amiri!C18,PDMS!C18,AlKareem!C18,KFGQPC!C18,LPMQ!C18,AlQalam!C18)</f>
        <v>0</v>
      </c>
      <c r="D18" s="51">
        <f>SUM(norehidayat!D18,norehuda!D18,norehira!D18,meQuran!D18,Amiri!D18,PDMS!D18,AlKareem!D18,KFGQPC!D18,LPMQ!D18,AlQalam!D18)</f>
        <v>2</v>
      </c>
      <c r="E18" s="51">
        <f>SUM(norehidayat!E18,norehuda!E18,norehira!E18,meQuran!E18,Amiri!E18,PDMS!E18,AlKareem!E18,KFGQPC!E18,LPMQ!E18,AlQalam!E18)</f>
        <v>6</v>
      </c>
      <c r="F18" s="50">
        <f>SUM(norehidayat!F18,norehuda!F18,norehira!F18,meQuran!F18,Amiri!F18,PDMS!F18,AlKareem!F18,KFGQPC!F18,LPMQ!F18,AlQalam!F18)</f>
        <v>289</v>
      </c>
      <c r="G18" s="51">
        <f>SUM(norehidayat!G18,norehuda!G18,norehira!G18,meQuran!G18,Amiri!G18,PDMS!G18,AlKareem!G18,KFGQPC!G18,LPMQ!G18,AlQalam!G18)</f>
        <v>9</v>
      </c>
      <c r="H18" s="51">
        <f>SUM(norehidayat!H18,norehuda!H18,norehira!H18,meQuran!H18,Amiri!H18,PDMS!H18,AlKareem!H18,KFGQPC!H18,LPMQ!H18,AlQalam!H18)</f>
        <v>7</v>
      </c>
      <c r="I18" s="51">
        <f>SUM(norehidayat!I18,norehuda!I18,norehira!I18,meQuran!I18,Amiri!I18,PDMS!I18,AlKareem!I18,KFGQPC!I18,LPMQ!I18,AlQalam!I18)</f>
        <v>1</v>
      </c>
      <c r="J18" s="51">
        <f>SUM(norehidayat!J18,norehuda!J18,norehira!J18,meQuran!J18,Amiri!J18,PDMS!J18,AlKareem!J18,KFGQPC!J18,LPMQ!J18,AlQalam!J18)</f>
        <v>410</v>
      </c>
      <c r="L18" s="3" t="s">
        <v>42</v>
      </c>
      <c r="M18" s="13" t="s">
        <v>52</v>
      </c>
      <c r="N18" s="13"/>
      <c r="O18" s="13"/>
      <c r="P18" s="13"/>
      <c r="Q18" s="45">
        <f>F18</f>
        <v>289</v>
      </c>
      <c r="R18" s="45">
        <f>SUM(B18:E18,G18:J18)</f>
        <v>437</v>
      </c>
      <c r="S18" s="45">
        <f>SUM(F14:F17,F19:F22)</f>
        <v>5</v>
      </c>
      <c r="T18" s="45">
        <v>0</v>
      </c>
      <c r="U18" s="5">
        <f t="shared" si="43"/>
        <v>0.395348837209302</v>
      </c>
      <c r="V18" s="5">
        <f t="shared" si="44"/>
        <v>0.398071625344353</v>
      </c>
      <c r="W18" s="5">
        <f t="shared" si="45"/>
        <v>0.982993197278912</v>
      </c>
      <c r="X18" s="5">
        <f t="shared" si="46"/>
        <v>0.566666666666667</v>
      </c>
      <c r="AS18" s="5"/>
      <c r="AT18" s="5"/>
      <c r="AU18" s="18" t="s">
        <v>26</v>
      </c>
      <c r="AV18" s="2">
        <f>SUM(AlQalam!B5,AlQalam!F5,AlQalam!J5)</f>
        <v>141</v>
      </c>
      <c r="AW18" s="2">
        <f>SUM(AlQalam!C5,AlQalam!G5,AlQalam!K5)</f>
        <v>43</v>
      </c>
      <c r="AX18" s="2">
        <f>SUM(AlQalam!D5,AlQalam!H5,AlQalam!L5)</f>
        <v>0</v>
      </c>
      <c r="AY18" s="2">
        <f>SUM(AlQalam!E5,AlQalam!I5,AlQalam!M5)</f>
        <v>0</v>
      </c>
      <c r="AZ18" s="5"/>
      <c r="BA18" s="2">
        <f>AlQalam!P5</f>
        <v>139</v>
      </c>
      <c r="BB18" s="2">
        <f>AlQalam!Q5</f>
        <v>2</v>
      </c>
      <c r="BC18" s="5"/>
      <c r="BD18" s="2">
        <f>AlQalam!R5</f>
        <v>135</v>
      </c>
      <c r="BE18" s="2">
        <f>AlQalam!S5</f>
        <v>4</v>
      </c>
      <c r="BF18" s="2">
        <f>AlQalam!T5</f>
        <v>4</v>
      </c>
      <c r="BG18" s="2">
        <f>AlQalam!U5</f>
        <v>0</v>
      </c>
      <c r="BH18" s="5"/>
      <c r="BI18" s="2">
        <f>AlQalam!Z5</f>
        <v>140</v>
      </c>
      <c r="BJ18" s="2">
        <f>AlQalam!AA5</f>
        <v>36</v>
      </c>
      <c r="BK18" s="2">
        <f>AlQalam!AB5</f>
        <v>8</v>
      </c>
      <c r="BL18" s="2">
        <f>AlQalam!AC5</f>
        <v>0</v>
      </c>
      <c r="BO18" s="5"/>
      <c r="BP18" s="5"/>
      <c r="BQ18" s="18" t="s">
        <v>26</v>
      </c>
      <c r="BR18" s="2">
        <f t="shared" si="30"/>
        <v>0.766304347826087</v>
      </c>
      <c r="BS18" s="5">
        <f t="shared" si="31"/>
        <v>0.766304347826087</v>
      </c>
      <c r="BT18" s="2">
        <f t="shared" si="32"/>
        <v>1</v>
      </c>
      <c r="BU18" s="5">
        <f t="shared" si="33"/>
        <v>0.867692307692308</v>
      </c>
      <c r="BX18" s="9">
        <f t="shared" si="42"/>
        <v>0.985815602836879</v>
      </c>
      <c r="BZ18" s="2">
        <f t="shared" si="47"/>
        <v>0.944055944055944</v>
      </c>
      <c r="CA18" s="5">
        <f t="shared" si="48"/>
        <v>0.971223021582734</v>
      </c>
      <c r="CB18" s="2">
        <f t="shared" si="49"/>
        <v>0.971223021582734</v>
      </c>
      <c r="CC18" s="5">
        <f t="shared" si="50"/>
        <v>0.971223021582734</v>
      </c>
      <c r="CE18" s="2">
        <f t="shared" si="51"/>
        <v>0.760869565217391</v>
      </c>
      <c r="CF18" s="5">
        <f t="shared" si="52"/>
        <v>0.795454545454545</v>
      </c>
      <c r="CG18" s="2">
        <f t="shared" si="53"/>
        <v>0.945945945945946</v>
      </c>
      <c r="CH18" s="5">
        <f t="shared" si="54"/>
        <v>0.864197530864197</v>
      </c>
    </row>
    <row r="19" spans="1:86">
      <c r="A19" s="7" t="s">
        <v>43</v>
      </c>
      <c r="B19" s="51">
        <f>SUM(norehidayat!B19,norehuda!B19,norehira!B19,meQuran!B19,Amiri!B19,PDMS!B19,AlKareem!B19,KFGQPC!B19,LPMQ!B19,AlQalam!B19)</f>
        <v>0</v>
      </c>
      <c r="C19" s="51">
        <f>SUM(norehidayat!C19,norehuda!C19,norehira!C19,meQuran!C19,Amiri!C19,PDMS!C19,AlKareem!C19,KFGQPC!C19,LPMQ!C19,AlQalam!C19)</f>
        <v>4</v>
      </c>
      <c r="D19" s="51">
        <f>SUM(norehidayat!D19,norehuda!D19,norehira!D19,meQuran!D19,Amiri!D19,PDMS!D19,AlKareem!D19,KFGQPC!D19,LPMQ!D19,AlQalam!D19)</f>
        <v>0</v>
      </c>
      <c r="E19" s="51">
        <f>SUM(norehidayat!E19,norehuda!E19,norehira!E19,meQuran!E19,Amiri!E19,PDMS!E19,AlKareem!E19,KFGQPC!E19,LPMQ!E19,AlQalam!E19)</f>
        <v>3</v>
      </c>
      <c r="F19" s="51">
        <f>SUM(norehidayat!F19,norehuda!F19,norehira!F19,meQuran!F19,Amiri!F19,PDMS!F19,AlKareem!F19,KFGQPC!F19,LPMQ!F19,AlQalam!F19)</f>
        <v>2</v>
      </c>
      <c r="G19" s="50">
        <f>SUM(norehidayat!G19,norehuda!G19,norehira!G19,meQuran!G19,Amiri!G19,PDMS!G19,AlKareem!G19,KFGQPC!G19,LPMQ!G19,AlQalam!G19)</f>
        <v>276</v>
      </c>
      <c r="H19" s="51">
        <f>SUM(norehidayat!H19,norehuda!H19,norehira!H19,meQuran!H19,Amiri!H19,PDMS!H19,AlKareem!H19,KFGQPC!H19,LPMQ!H19,AlQalam!H19)</f>
        <v>1</v>
      </c>
      <c r="I19" s="51">
        <f>SUM(norehidayat!I19,norehuda!I19,norehira!I19,meQuran!I19,Amiri!I19,PDMS!I19,AlKareem!I19,KFGQPC!I19,LPMQ!I19,AlQalam!I19)</f>
        <v>0</v>
      </c>
      <c r="J19" s="51">
        <f>SUM(norehidayat!J19,norehuda!J19,norehira!J19,meQuran!J19,Amiri!J19,PDMS!J19,AlKareem!J19,KFGQPC!J19,LPMQ!J19,AlQalam!J19)</f>
        <v>94</v>
      </c>
      <c r="L19" s="3" t="s">
        <v>43</v>
      </c>
      <c r="M19" s="13" t="s">
        <v>53</v>
      </c>
      <c r="N19" s="13"/>
      <c r="O19" s="13"/>
      <c r="P19" s="13"/>
      <c r="Q19" s="44">
        <f>G19</f>
        <v>276</v>
      </c>
      <c r="R19" s="44">
        <f>SUM(B19:F19,H19:J19)</f>
        <v>104</v>
      </c>
      <c r="S19" s="44">
        <f>SUM(G14:G18,G20:G22)</f>
        <v>38</v>
      </c>
      <c r="T19" s="44">
        <v>0</v>
      </c>
      <c r="U19" s="2">
        <f t="shared" si="43"/>
        <v>0.660287081339713</v>
      </c>
      <c r="V19" s="2">
        <f t="shared" si="44"/>
        <v>0.726315789473684</v>
      </c>
      <c r="W19" s="2">
        <f t="shared" si="45"/>
        <v>0.878980891719745</v>
      </c>
      <c r="X19" s="2">
        <f t="shared" si="46"/>
        <v>0.795389048991355</v>
      </c>
      <c r="AS19" s="2"/>
      <c r="AT19" s="2"/>
      <c r="AU19" s="18" t="s">
        <v>28</v>
      </c>
      <c r="AV19" s="2">
        <f>SUM(AlQalam!B6,AlQalam!F6,AlQalam!J6)</f>
        <v>139</v>
      </c>
      <c r="AW19" s="2">
        <f>SUM(AlQalam!C6,AlQalam!G6,AlQalam!K6)</f>
        <v>25</v>
      </c>
      <c r="AX19" s="2">
        <f>SUM(AlQalam!D6,AlQalam!H6,AlQalam!L6)</f>
        <v>2</v>
      </c>
      <c r="AY19" s="2">
        <f>SUM(AlQalam!E6,AlQalam!I6,AlQalam!M6)</f>
        <v>0</v>
      </c>
      <c r="AZ19" s="2"/>
      <c r="BA19" s="2">
        <f>AlQalam!P6</f>
        <v>137</v>
      </c>
      <c r="BB19" s="2">
        <f>AlQalam!Q6</f>
        <v>2</v>
      </c>
      <c r="BC19" s="2"/>
      <c r="BD19" s="2">
        <f>AlQalam!R6</f>
        <v>133</v>
      </c>
      <c r="BE19" s="2">
        <f>AlQalam!S6</f>
        <v>4</v>
      </c>
      <c r="BF19" s="2">
        <f>AlQalam!T6</f>
        <v>4</v>
      </c>
      <c r="BG19" s="2">
        <f>AlQalam!U6</f>
        <v>0</v>
      </c>
      <c r="BH19" s="2"/>
      <c r="BI19" s="2">
        <f>AlQalam!Z6</f>
        <v>136</v>
      </c>
      <c r="BJ19" s="2">
        <f>AlQalam!AA6</f>
        <v>27</v>
      </c>
      <c r="BK19" s="2">
        <f>AlQalam!AB6</f>
        <v>9</v>
      </c>
      <c r="BL19" s="2">
        <f>AlQalam!AC6</f>
        <v>0</v>
      </c>
      <c r="BO19" s="2"/>
      <c r="BP19" s="2"/>
      <c r="BQ19" s="18" t="s">
        <v>28</v>
      </c>
      <c r="BR19" s="2">
        <f t="shared" si="30"/>
        <v>0.837349397590361</v>
      </c>
      <c r="BS19" s="5">
        <f t="shared" si="31"/>
        <v>0.847560975609756</v>
      </c>
      <c r="BT19" s="2">
        <f t="shared" si="32"/>
        <v>0.985815602836879</v>
      </c>
      <c r="BU19" s="5">
        <f t="shared" si="33"/>
        <v>0.911475409836066</v>
      </c>
      <c r="BX19" s="9">
        <f t="shared" si="42"/>
        <v>0.985611510791367</v>
      </c>
      <c r="BZ19" s="2">
        <f t="shared" si="47"/>
        <v>0.943262411347518</v>
      </c>
      <c r="CA19" s="5">
        <f t="shared" si="48"/>
        <v>0.970802919708029</v>
      </c>
      <c r="CB19" s="2">
        <f t="shared" si="49"/>
        <v>0.970802919708029</v>
      </c>
      <c r="CC19" s="5">
        <f t="shared" si="50"/>
        <v>0.970802919708029</v>
      </c>
      <c r="CE19" s="2">
        <f t="shared" si="51"/>
        <v>0.790697674418605</v>
      </c>
      <c r="CF19" s="5">
        <f t="shared" si="52"/>
        <v>0.834355828220859</v>
      </c>
      <c r="CG19" s="2">
        <f t="shared" si="53"/>
        <v>0.937931034482759</v>
      </c>
      <c r="CH19" s="5">
        <f t="shared" si="54"/>
        <v>0.883116883116883</v>
      </c>
    </row>
    <row r="20" spans="1:86">
      <c r="A20" s="7" t="s">
        <v>44</v>
      </c>
      <c r="B20" s="51">
        <f>SUM(norehidayat!B20,norehuda!B20,norehira!B20,meQuran!B20,Amiri!B20,PDMS!B20,AlKareem!B20,KFGQPC!B20,LPMQ!B20,AlQalam!B20)</f>
        <v>0</v>
      </c>
      <c r="C20" s="51">
        <f>SUM(norehidayat!C20,norehuda!C20,norehira!C20,meQuran!C20,Amiri!C20,PDMS!C20,AlKareem!C20,KFGQPC!C20,LPMQ!C20,AlQalam!C20)</f>
        <v>0</v>
      </c>
      <c r="D20" s="51">
        <f>SUM(norehidayat!D20,norehuda!D20,norehira!D20,meQuran!D20,Amiri!D20,PDMS!D20,AlKareem!D20,KFGQPC!D20,LPMQ!D20,AlQalam!D20)</f>
        <v>0</v>
      </c>
      <c r="E20" s="51">
        <f>SUM(norehidayat!E20,norehuda!E20,norehira!E20,meQuran!E20,Amiri!E20,PDMS!E20,AlKareem!E20,KFGQPC!E20,LPMQ!E20,AlQalam!E20)</f>
        <v>0</v>
      </c>
      <c r="F20" s="51">
        <f>SUM(norehidayat!F20,norehuda!F20,norehira!F20,meQuran!F20,Amiri!F20,PDMS!F20,AlKareem!F20,KFGQPC!F20,LPMQ!F20,AlQalam!F20)</f>
        <v>1</v>
      </c>
      <c r="G20" s="51">
        <f>SUM(norehidayat!G20,norehuda!G20,norehira!G20,meQuran!G20,Amiri!G20,PDMS!G20,AlKareem!G20,KFGQPC!G20,LPMQ!G20,AlQalam!G20)</f>
        <v>0</v>
      </c>
      <c r="H20" s="50">
        <f>SUM(norehidayat!H20,norehuda!H20,norehira!H20,meQuran!H20,Amiri!H20,PDMS!H20,AlKareem!H20,KFGQPC!H20,LPMQ!H20,AlQalam!H20)</f>
        <v>105</v>
      </c>
      <c r="I20" s="51">
        <f>SUM(norehidayat!I20,norehuda!I20,norehira!I20,meQuran!I20,Amiri!I20,PDMS!I20,AlKareem!I20,KFGQPC!I20,LPMQ!I20,AlQalam!I20)</f>
        <v>7</v>
      </c>
      <c r="J20" s="51">
        <f>SUM(norehidayat!J20,norehuda!J20,norehira!J20,meQuran!J20,Amiri!J20,PDMS!J20,AlKareem!J20,KFGQPC!J20,LPMQ!J20,AlQalam!J20)</f>
        <v>5</v>
      </c>
      <c r="L20" s="3" t="s">
        <v>44</v>
      </c>
      <c r="M20" s="13" t="s">
        <v>54</v>
      </c>
      <c r="N20" s="13"/>
      <c r="O20" s="13"/>
      <c r="P20" s="13"/>
      <c r="Q20" s="45">
        <f>H20</f>
        <v>105</v>
      </c>
      <c r="R20" s="45">
        <f>SUM(B20:G20,I20:J20)</f>
        <v>13</v>
      </c>
      <c r="S20" s="45">
        <f>SUM(H14:H19,H21:H22)</f>
        <v>8</v>
      </c>
      <c r="T20" s="45">
        <v>0</v>
      </c>
      <c r="U20" s="5">
        <f t="shared" si="43"/>
        <v>0.833333333333333</v>
      </c>
      <c r="V20" s="5">
        <f t="shared" si="44"/>
        <v>0.889830508474576</v>
      </c>
      <c r="W20" s="5">
        <f t="shared" si="45"/>
        <v>0.929203539823009</v>
      </c>
      <c r="X20" s="5">
        <f t="shared" si="46"/>
        <v>0.909090909090909</v>
      </c>
      <c r="AS20" s="5"/>
      <c r="AT20" s="5"/>
      <c r="AU20" s="18" t="s">
        <v>30</v>
      </c>
      <c r="AV20" s="2">
        <v>135</v>
      </c>
      <c r="AW20" s="2">
        <f>SUM(AlQalam!C7,AlQalam!G7,AlQalam!K7)</f>
        <v>15</v>
      </c>
      <c r="AX20" s="2">
        <f>SUM(AlQalam!D7,AlQalam!H7,AlQalam!L7)</f>
        <v>6</v>
      </c>
      <c r="AY20" s="2">
        <f>SUM(AlQalam!E7,AlQalam!I7,AlQalam!M7)</f>
        <v>0</v>
      </c>
      <c r="AZ20" s="5"/>
      <c r="BA20" s="2">
        <f>AlQalam!P7</f>
        <v>133</v>
      </c>
      <c r="BB20" s="2">
        <f>AlQalam!Q7</f>
        <v>2</v>
      </c>
      <c r="BC20" s="5"/>
      <c r="BD20" s="2">
        <f>AlQalam!R7</f>
        <v>133</v>
      </c>
      <c r="BE20" s="2">
        <f>AlQalam!S7</f>
        <v>4</v>
      </c>
      <c r="BF20" s="2">
        <f>AlQalam!T7</f>
        <v>4</v>
      </c>
      <c r="BG20" s="2">
        <f>AlQalam!U7</f>
        <v>0</v>
      </c>
      <c r="BH20" s="5"/>
      <c r="BI20" s="2">
        <f>AlQalam!Z7</f>
        <v>132</v>
      </c>
      <c r="BJ20" s="2">
        <f>AlQalam!AA7</f>
        <v>20</v>
      </c>
      <c r="BK20" s="2">
        <f>AlQalam!AB7</f>
        <v>12</v>
      </c>
      <c r="BL20" s="2">
        <f>AlQalam!AC7</f>
        <v>0</v>
      </c>
      <c r="BO20" s="5"/>
      <c r="BP20" s="5"/>
      <c r="BQ20" s="18" t="s">
        <v>30</v>
      </c>
      <c r="BR20" s="2">
        <f t="shared" si="30"/>
        <v>0.865384615384615</v>
      </c>
      <c r="BS20" s="5">
        <f t="shared" si="31"/>
        <v>0.9</v>
      </c>
      <c r="BT20" s="2">
        <f t="shared" si="32"/>
        <v>0.957446808510638</v>
      </c>
      <c r="BU20" s="5">
        <f t="shared" si="33"/>
        <v>0.927835051546392</v>
      </c>
      <c r="BX20" s="9">
        <f t="shared" si="42"/>
        <v>0.985185185185185</v>
      </c>
      <c r="BZ20" s="2">
        <f t="shared" si="47"/>
        <v>0.943262411347518</v>
      </c>
      <c r="CA20" s="5">
        <f t="shared" si="48"/>
        <v>0.970802919708029</v>
      </c>
      <c r="CB20" s="2">
        <f t="shared" si="49"/>
        <v>0.970802919708029</v>
      </c>
      <c r="CC20" s="5">
        <f t="shared" si="50"/>
        <v>0.970802919708029</v>
      </c>
      <c r="CE20" s="2">
        <f t="shared" si="51"/>
        <v>0.804878048780488</v>
      </c>
      <c r="CF20" s="5">
        <f t="shared" si="52"/>
        <v>0.868421052631579</v>
      </c>
      <c r="CG20" s="2">
        <f t="shared" si="53"/>
        <v>0.916666666666667</v>
      </c>
      <c r="CH20" s="5">
        <f t="shared" si="54"/>
        <v>0.891891891891892</v>
      </c>
    </row>
    <row r="21" spans="1:86">
      <c r="A21" s="7" t="s">
        <v>45</v>
      </c>
      <c r="B21" s="51">
        <f>SUM(norehidayat!B21,norehuda!B21,norehira!B21,meQuran!B21,Amiri!B21,PDMS!B21,AlKareem!B21,KFGQPC!B21,LPMQ!B21,AlQalam!B21)</f>
        <v>0</v>
      </c>
      <c r="C21" s="51">
        <f>SUM(norehidayat!C21,norehuda!C21,norehira!C21,meQuran!C21,Amiri!C21,PDMS!C21,AlKareem!C21,KFGQPC!C21,LPMQ!C21,AlQalam!C21)</f>
        <v>0</v>
      </c>
      <c r="D21" s="51">
        <f>SUM(norehidayat!D21,norehuda!D21,norehira!D21,meQuran!D21,Amiri!D21,PDMS!D21,AlKareem!D21,KFGQPC!D21,LPMQ!D21,AlQalam!D21)</f>
        <v>0</v>
      </c>
      <c r="E21" s="51">
        <f>SUM(norehidayat!E21,norehuda!E21,norehira!E21,meQuran!E21,Amiri!E21,PDMS!E21,AlKareem!E21,KFGQPC!E21,LPMQ!E21,AlQalam!E21)</f>
        <v>1</v>
      </c>
      <c r="F21" s="51">
        <f>SUM(norehidayat!F21,norehuda!F21,norehira!F21,meQuran!F21,Amiri!F21,PDMS!F21,AlKareem!F21,KFGQPC!F21,LPMQ!F21,AlQalam!F21)</f>
        <v>0</v>
      </c>
      <c r="G21" s="51">
        <f>SUM(norehidayat!G21,norehuda!G21,norehira!G21,meQuran!G21,Amiri!G21,PDMS!G21,AlKareem!G21,KFGQPC!G21,LPMQ!G21,AlQalam!G21)</f>
        <v>3</v>
      </c>
      <c r="H21" s="51">
        <f>SUM(norehidayat!H21,norehuda!H21,norehira!H21,meQuran!H21,Amiri!H21,PDMS!H21,AlKareem!H21,KFGQPC!H21,LPMQ!H21,AlQalam!H21)</f>
        <v>0</v>
      </c>
      <c r="I21" s="50">
        <f>SUM(norehidayat!I21,norehuda!I21,norehira!I21,meQuran!I21,Amiri!I21,PDMS!I21,AlKareem!I21,KFGQPC!I21,LPMQ!I21,AlQalam!I21)</f>
        <v>101</v>
      </c>
      <c r="J21" s="51">
        <f>SUM(norehidayat!J21,norehuda!J21,norehira!J21,meQuran!J21,Amiri!J21,PDMS!J21,AlKareem!J21,KFGQPC!J21,LPMQ!J21,AlQalam!J21)</f>
        <v>17</v>
      </c>
      <c r="L21" s="3" t="s">
        <v>45</v>
      </c>
      <c r="M21" s="13" t="s">
        <v>55</v>
      </c>
      <c r="N21" s="13"/>
      <c r="O21" s="13"/>
      <c r="P21" s="13"/>
      <c r="Q21" s="44">
        <f>I21</f>
        <v>101</v>
      </c>
      <c r="R21" s="44">
        <f>SUM(J21,B21:H21)</f>
        <v>21</v>
      </c>
      <c r="S21" s="44">
        <f>SUM(I14:I20,I22)</f>
        <v>22</v>
      </c>
      <c r="T21" s="44">
        <v>0</v>
      </c>
      <c r="U21" s="2">
        <f t="shared" si="43"/>
        <v>0.701388888888889</v>
      </c>
      <c r="V21" s="2">
        <f t="shared" si="44"/>
        <v>0.827868852459016</v>
      </c>
      <c r="W21" s="2">
        <f t="shared" si="45"/>
        <v>0.821138211382114</v>
      </c>
      <c r="X21" s="2">
        <f t="shared" si="46"/>
        <v>0.824489795918367</v>
      </c>
      <c r="AS21" s="2"/>
      <c r="AT21" s="2"/>
      <c r="AU21" s="18" t="s">
        <v>32</v>
      </c>
      <c r="AV21" s="2">
        <f>SUM(AlQalam!B8,AlQalam!F8,AlQalam!J8)</f>
        <v>78</v>
      </c>
      <c r="AW21" s="2">
        <f>SUM(AlQalam!C8,AlQalam!G8,AlQalam!K8)</f>
        <v>5</v>
      </c>
      <c r="AX21" s="2">
        <f>SUM(AlQalam!D8,AlQalam!H8,AlQalam!L8)</f>
        <v>63</v>
      </c>
      <c r="AY21" s="2">
        <f>SUM(AlQalam!E8,AlQalam!I8,AlQalam!M8)</f>
        <v>0</v>
      </c>
      <c r="AZ21" s="2"/>
      <c r="BA21" s="2">
        <f>AlQalam!P8</f>
        <v>76</v>
      </c>
      <c r="BB21" s="2">
        <f>AlQalam!Q8</f>
        <v>2</v>
      </c>
      <c r="BC21" s="2"/>
      <c r="BD21" s="2">
        <f>AlQalam!R8</f>
        <v>75</v>
      </c>
      <c r="BE21" s="2">
        <f>AlQalam!S8</f>
        <v>1</v>
      </c>
      <c r="BF21" s="2">
        <f>AlQalam!T8</f>
        <v>1</v>
      </c>
      <c r="BG21" s="2">
        <f>AlQalam!U8</f>
        <v>0</v>
      </c>
      <c r="BH21" s="2"/>
      <c r="BI21" s="2">
        <f>AlQalam!Z8</f>
        <v>77</v>
      </c>
      <c r="BJ21" s="2">
        <f>AlQalam!AA8</f>
        <v>9</v>
      </c>
      <c r="BK21" s="2">
        <f>AlQalam!AB8</f>
        <v>64</v>
      </c>
      <c r="BL21" s="2">
        <f>AlQalam!AC8</f>
        <v>0</v>
      </c>
      <c r="BO21" s="2"/>
      <c r="BP21" s="2"/>
      <c r="BQ21" s="18" t="s">
        <v>32</v>
      </c>
      <c r="BR21" s="2">
        <f t="shared" si="30"/>
        <v>0.534246575342466</v>
      </c>
      <c r="BS21" s="5">
        <f t="shared" si="31"/>
        <v>0.939759036144578</v>
      </c>
      <c r="BT21" s="2">
        <f t="shared" si="32"/>
        <v>0.553191489361702</v>
      </c>
      <c r="BU21" s="5">
        <f t="shared" si="33"/>
        <v>0.696428571428572</v>
      </c>
      <c r="BX21" s="9">
        <f t="shared" si="42"/>
        <v>0.974358974358974</v>
      </c>
      <c r="BZ21" s="2">
        <f t="shared" si="47"/>
        <v>0.974025974025974</v>
      </c>
      <c r="CA21" s="5">
        <f t="shared" si="48"/>
        <v>0.986842105263158</v>
      </c>
      <c r="CB21" s="2">
        <f t="shared" si="49"/>
        <v>0.986842105263158</v>
      </c>
      <c r="CC21" s="5">
        <f t="shared" si="50"/>
        <v>0.986842105263158</v>
      </c>
      <c r="CE21" s="2">
        <f t="shared" si="51"/>
        <v>0.513333333333333</v>
      </c>
      <c r="CF21" s="5">
        <f t="shared" si="52"/>
        <v>0.895348837209302</v>
      </c>
      <c r="CG21" s="2">
        <f t="shared" si="53"/>
        <v>0.546099290780142</v>
      </c>
      <c r="CH21" s="5">
        <f t="shared" si="54"/>
        <v>0.6784140969163</v>
      </c>
    </row>
    <row r="22" spans="1:86">
      <c r="A22" s="27" t="s">
        <v>46</v>
      </c>
      <c r="B22" s="51">
        <f>SUM(norehidayat!B22,norehuda!B22,norehira!B22,meQuran!B22,Amiri!B22,PDMS!B22,AlKareem!B22,KFGQPC!B22,LPMQ!B22,AlQalam!B22)</f>
        <v>0</v>
      </c>
      <c r="C22" s="51">
        <f>SUM(norehidayat!C22,norehuda!C22,norehira!C22,meQuran!C22,Amiri!C22,PDMS!C22,AlKareem!C22,KFGQPC!C22,LPMQ!C22,AlQalam!C22)</f>
        <v>1</v>
      </c>
      <c r="D22" s="51">
        <f>SUM(norehidayat!D22,norehuda!D22,norehira!D22,meQuran!D22,Amiri!D22,PDMS!D22,AlKareem!D22,KFGQPC!D22,LPMQ!D22,AlQalam!D22)</f>
        <v>0</v>
      </c>
      <c r="E22" s="51">
        <f>SUM(norehidayat!E22,norehuda!E22,norehira!E22,meQuran!E22,Amiri!E22,PDMS!E22,AlKareem!E22,KFGQPC!E22,LPMQ!E22,AlQalam!E22)</f>
        <v>1</v>
      </c>
      <c r="F22" s="51">
        <f>SUM(norehidayat!F22,norehuda!F22,norehira!F22,meQuran!F22,Amiri!F22,PDMS!F22,AlKareem!F22,KFGQPC!F22,LPMQ!F22,AlQalam!F22)</f>
        <v>0</v>
      </c>
      <c r="G22" s="51">
        <f>SUM(norehidayat!G22,norehuda!G22,norehira!G22,meQuran!G22,Amiri!G22,PDMS!G22,AlKareem!G22,KFGQPC!G22,LPMQ!G22,AlQalam!G22)</f>
        <v>0</v>
      </c>
      <c r="H22" s="51">
        <f>SUM(norehidayat!H22,norehuda!H22,norehira!H22,meQuran!H22,Amiri!H22,PDMS!H22,AlKareem!H22,KFGQPC!H22,LPMQ!H22,AlQalam!H22)</f>
        <v>0</v>
      </c>
      <c r="I22" s="51">
        <f>SUM(norehidayat!I22,norehuda!I22,norehira!I22,meQuran!I22,Amiri!I22,PDMS!I22,AlKareem!I22,KFGQPC!I22,LPMQ!I22,AlQalam!I22)</f>
        <v>3</v>
      </c>
      <c r="J22" s="50">
        <f>SUM(norehidayat!J22,norehuda!J22,norehira!J22,meQuran!J22,Amiri!J22,PDMS!J22,AlKareem!J22,KFGQPC!J22,LPMQ!J22,AlQalam!J22)</f>
        <v>0</v>
      </c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  <c r="AS22" s="53" t="s">
        <v>57</v>
      </c>
      <c r="AT22" s="53"/>
      <c r="AU22" s="18" t="s">
        <v>24</v>
      </c>
      <c r="AV22" s="5">
        <f>SUM(KFGQPC!B4,KFGQPC!F4,KFGQPC!J4)</f>
        <v>141</v>
      </c>
      <c r="AW22" s="5">
        <f>SUM(KFGQPC!C4,KFGQPC!G4,KFGQPC!K4)</f>
        <v>78</v>
      </c>
      <c r="AX22" s="5">
        <f>SUM(KFGQPC!D4,KFGQPC!H4,KFGQPC!L4)</f>
        <v>0</v>
      </c>
      <c r="AY22" s="5">
        <f>SUM(KFGQPC!E4,KFGQPC!I4,KFGQPC!M4)</f>
        <v>0</v>
      </c>
      <c r="AZ22" s="5"/>
      <c r="BA22" s="5">
        <f>KFGQPC!P4</f>
        <v>140</v>
      </c>
      <c r="BB22" s="5">
        <f>KFGQPC!Q4</f>
        <v>1</v>
      </c>
      <c r="BC22" s="5"/>
      <c r="BD22" s="5">
        <f>KFGQPC!R4</f>
        <v>139</v>
      </c>
      <c r="BE22" s="5">
        <f>KFGQPC!S4</f>
        <v>1</v>
      </c>
      <c r="BF22" s="5">
        <f>KFGQPC!T4</f>
        <v>1</v>
      </c>
      <c r="BG22" s="5">
        <f>KFGQPC!U4</f>
        <v>0</v>
      </c>
      <c r="BH22" s="5"/>
      <c r="BI22" s="5">
        <f>KFGQPC!Z4</f>
        <v>139</v>
      </c>
      <c r="BJ22" s="5">
        <f>KFGQPC!AA4</f>
        <v>75</v>
      </c>
      <c r="BK22" s="5">
        <f>KFGQPC!AB4</f>
        <v>7</v>
      </c>
      <c r="BL22" s="5">
        <f>KFGQPC!AC4</f>
        <v>0</v>
      </c>
      <c r="BO22" s="53" t="s">
        <v>57</v>
      </c>
      <c r="BP22" s="53"/>
      <c r="BQ22" s="18" t="s">
        <v>24</v>
      </c>
      <c r="BR22" s="2">
        <f t="shared" ref="BR22:BR61" si="55">(SUM(AV22,AY22)/SUM(AV22:AY22))</f>
        <v>0.643835616438356</v>
      </c>
      <c r="BS22" s="5">
        <f t="shared" ref="BS22:BS61" si="56">AV22/(SUM(AV22,AW22))</f>
        <v>0.643835616438356</v>
      </c>
      <c r="BT22" s="2">
        <f t="shared" ref="BT22:BT61" si="57">AV22/SUM(AV22,AX22)</f>
        <v>1</v>
      </c>
      <c r="BU22" s="5">
        <f t="shared" ref="BU22:BU61" si="58">2*BS22*BT22/(SUM(BS22,BT22))</f>
        <v>0.783333333333333</v>
      </c>
      <c r="BX22" s="9">
        <f t="shared" si="42"/>
        <v>0.99290780141844</v>
      </c>
      <c r="BZ22" s="2">
        <f t="shared" si="47"/>
        <v>0.985815602836879</v>
      </c>
      <c r="CA22" s="5">
        <f t="shared" si="48"/>
        <v>0.992857142857143</v>
      </c>
      <c r="CB22" s="2">
        <f t="shared" si="49"/>
        <v>0.992857142857143</v>
      </c>
      <c r="CC22" s="5">
        <f t="shared" si="50"/>
        <v>0.992857142857143</v>
      </c>
      <c r="CE22" s="2">
        <f t="shared" si="51"/>
        <v>0.6289592760181</v>
      </c>
      <c r="CF22" s="5">
        <f t="shared" si="52"/>
        <v>0.649532710280374</v>
      </c>
      <c r="CG22" s="2">
        <f t="shared" si="53"/>
        <v>0.952054794520548</v>
      </c>
      <c r="CH22" s="5">
        <f t="shared" si="54"/>
        <v>0.772222222222222</v>
      </c>
    </row>
    <row r="23" spans="15:86">
      <c r="O23" s="42" t="s">
        <v>58</v>
      </c>
      <c r="P23" s="42"/>
      <c r="Q23" s="44">
        <f t="shared" ref="Q23:T23" si="59">SUM(Q14:Q21)</f>
        <v>1348</v>
      </c>
      <c r="R23" s="44">
        <f t="shared" si="59"/>
        <v>857</v>
      </c>
      <c r="S23" s="44">
        <f t="shared" si="59"/>
        <v>114</v>
      </c>
      <c r="T23" s="44">
        <f t="shared" si="59"/>
        <v>0</v>
      </c>
      <c r="U23" s="2">
        <f>(SUM(Q23,T23)/SUM(Q23,R23,S23,T23))</f>
        <v>0.58128503665373</v>
      </c>
      <c r="V23" s="2">
        <f>Q23/(SUM(Q23,R23))</f>
        <v>0.611337868480726</v>
      </c>
      <c r="W23" s="2">
        <f>Q23/SUM(Q23,S23)</f>
        <v>0.92202462380301</v>
      </c>
      <c r="X23" s="2">
        <f>2*V23*W23/(SUM(V23,W23))</f>
        <v>0.735205890373602</v>
      </c>
      <c r="AS23" s="2"/>
      <c r="AT23" s="2"/>
      <c r="AU23" s="18" t="s">
        <v>26</v>
      </c>
      <c r="AV23" s="5">
        <f>SUM(KFGQPC!B5,KFGQPC!F5,KFGQPC!J5)</f>
        <v>141</v>
      </c>
      <c r="AW23" s="5">
        <f>SUM(KFGQPC!C5,KFGQPC!G5,KFGQPC!K5)</f>
        <v>48</v>
      </c>
      <c r="AX23" s="5">
        <f>SUM(KFGQPC!D5,KFGQPC!H5,KFGQPC!L5)</f>
        <v>0</v>
      </c>
      <c r="AY23" s="5">
        <f>SUM(KFGQPC!E5,KFGQPC!I5,KFGQPC!M5)</f>
        <v>0</v>
      </c>
      <c r="AZ23" s="2"/>
      <c r="BA23" s="5">
        <f>KFGQPC!P5</f>
        <v>140</v>
      </c>
      <c r="BB23" s="5">
        <f>KFGQPC!Q5</f>
        <v>1</v>
      </c>
      <c r="BC23" s="2"/>
      <c r="BD23" s="5">
        <f>KFGQPC!R5</f>
        <v>139</v>
      </c>
      <c r="BE23" s="5">
        <f>KFGQPC!S5</f>
        <v>1</v>
      </c>
      <c r="BF23" s="5">
        <f>KFGQPC!T5</f>
        <v>1</v>
      </c>
      <c r="BG23" s="5">
        <f>KFGQPC!U5</f>
        <v>0</v>
      </c>
      <c r="BH23" s="2"/>
      <c r="BI23" s="5">
        <f>KFGQPC!Z5</f>
        <v>139</v>
      </c>
      <c r="BJ23" s="5">
        <f>KFGQPC!AA5</f>
        <v>46</v>
      </c>
      <c r="BK23" s="5">
        <f>KFGQPC!AB5</f>
        <v>2</v>
      </c>
      <c r="BL23" s="5">
        <f>KFGQPC!AC5</f>
        <v>0</v>
      </c>
      <c r="BO23" s="2"/>
      <c r="BP23" s="2"/>
      <c r="BQ23" s="18" t="s">
        <v>26</v>
      </c>
      <c r="BR23" s="2">
        <f t="shared" si="55"/>
        <v>0.746031746031746</v>
      </c>
      <c r="BS23" s="5">
        <f t="shared" si="56"/>
        <v>0.746031746031746</v>
      </c>
      <c r="BT23" s="2">
        <f t="shared" si="57"/>
        <v>1</v>
      </c>
      <c r="BU23" s="5">
        <f t="shared" si="58"/>
        <v>0.854545454545455</v>
      </c>
      <c r="BX23" s="9">
        <f t="shared" si="42"/>
        <v>0.99290780141844</v>
      </c>
      <c r="BZ23" s="2">
        <f t="shared" si="47"/>
        <v>0.985815602836879</v>
      </c>
      <c r="CA23" s="5">
        <f t="shared" si="48"/>
        <v>0.992857142857143</v>
      </c>
      <c r="CB23" s="2">
        <f t="shared" si="49"/>
        <v>0.992857142857143</v>
      </c>
      <c r="CC23" s="5">
        <f t="shared" si="50"/>
        <v>0.992857142857143</v>
      </c>
      <c r="CE23" s="2">
        <f t="shared" si="51"/>
        <v>0.74331550802139</v>
      </c>
      <c r="CF23" s="5">
        <f t="shared" si="52"/>
        <v>0.751351351351351</v>
      </c>
      <c r="CG23" s="2">
        <f t="shared" si="53"/>
        <v>0.985815602836879</v>
      </c>
      <c r="CH23" s="5">
        <f t="shared" si="54"/>
        <v>0.852760736196319</v>
      </c>
    </row>
    <row r="24" spans="1:86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1333</v>
      </c>
      <c r="AS24" s="5"/>
      <c r="AT24" s="5"/>
      <c r="AU24" s="18" t="s">
        <v>28</v>
      </c>
      <c r="AV24" s="5">
        <f>SUM(KFGQPC!B6,KFGQPC!F6,KFGQPC!J6)</f>
        <v>141</v>
      </c>
      <c r="AW24" s="5">
        <f>SUM(KFGQPC!C6,KFGQPC!G6,KFGQPC!K6)</f>
        <v>15</v>
      </c>
      <c r="AX24" s="5">
        <f>SUM(KFGQPC!D6,KFGQPC!H6,KFGQPC!L6)</f>
        <v>0</v>
      </c>
      <c r="AY24" s="5">
        <f>SUM(KFGQPC!E6,KFGQPC!I6,KFGQPC!M6)</f>
        <v>0</v>
      </c>
      <c r="AZ24" s="5"/>
      <c r="BA24" s="5">
        <f>KFGQPC!P6</f>
        <v>140</v>
      </c>
      <c r="BB24" s="5">
        <f>KFGQPC!Q6</f>
        <v>1</v>
      </c>
      <c r="BC24" s="5"/>
      <c r="BD24" s="5">
        <f>KFGQPC!R6</f>
        <v>139</v>
      </c>
      <c r="BE24" s="5">
        <f>KFGQPC!S6</f>
        <v>1</v>
      </c>
      <c r="BF24" s="5">
        <f>KFGQPC!T6</f>
        <v>1</v>
      </c>
      <c r="BG24" s="5">
        <f>KFGQPC!U6</f>
        <v>0</v>
      </c>
      <c r="BH24" s="5"/>
      <c r="BI24" s="5">
        <f>KFGQPC!Z6</f>
        <v>139</v>
      </c>
      <c r="BJ24" s="5">
        <f>KFGQPC!AA6</f>
        <v>15</v>
      </c>
      <c r="BK24" s="5">
        <f>KFGQPC!AB6</f>
        <v>2</v>
      </c>
      <c r="BL24" s="5">
        <f>KFGQPC!AC6</f>
        <v>0</v>
      </c>
      <c r="BO24" s="5"/>
      <c r="BP24" s="5"/>
      <c r="BQ24" s="18" t="s">
        <v>28</v>
      </c>
      <c r="BR24" s="2">
        <f t="shared" si="55"/>
        <v>0.903846153846154</v>
      </c>
      <c r="BS24" s="5">
        <f t="shared" si="56"/>
        <v>0.903846153846154</v>
      </c>
      <c r="BT24" s="2">
        <f t="shared" si="57"/>
        <v>1</v>
      </c>
      <c r="BU24" s="5">
        <f t="shared" si="58"/>
        <v>0.94949494949495</v>
      </c>
      <c r="BX24" s="9">
        <f t="shared" si="42"/>
        <v>0.99290780141844</v>
      </c>
      <c r="BZ24" s="2">
        <f t="shared" si="47"/>
        <v>0.985815602836879</v>
      </c>
      <c r="CA24" s="5">
        <f t="shared" si="48"/>
        <v>0.992857142857143</v>
      </c>
      <c r="CB24" s="2">
        <f t="shared" si="49"/>
        <v>0.992857142857143</v>
      </c>
      <c r="CC24" s="5">
        <f t="shared" si="50"/>
        <v>0.992857142857143</v>
      </c>
      <c r="CE24" s="2">
        <f t="shared" si="51"/>
        <v>0.891025641025641</v>
      </c>
      <c r="CF24" s="5">
        <f t="shared" si="52"/>
        <v>0.902597402597403</v>
      </c>
      <c r="CG24" s="2">
        <f t="shared" si="53"/>
        <v>0.985815602836879</v>
      </c>
      <c r="CH24" s="5">
        <f t="shared" si="54"/>
        <v>0.942372881355932</v>
      </c>
    </row>
    <row r="25" ht="14.25" spans="1:86">
      <c r="A25" s="30" t="str">
        <f>A1</f>
        <v>FULL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  <c r="AS25" s="2"/>
      <c r="AT25" s="2"/>
      <c r="AU25" s="18" t="s">
        <v>30</v>
      </c>
      <c r="AV25" s="5">
        <f>SUM(KFGQPC!B7,KFGQPC!F7,KFGQPC!J7)</f>
        <v>141</v>
      </c>
      <c r="AW25" s="5">
        <f>SUM(KFGQPC!C7,KFGQPC!G7,KFGQPC!K7)</f>
        <v>6</v>
      </c>
      <c r="AX25" s="5">
        <f>SUM(KFGQPC!D7,KFGQPC!H7,KFGQPC!L7)</f>
        <v>0</v>
      </c>
      <c r="AY25" s="5">
        <f>SUM(KFGQPC!E7,KFGQPC!I7,KFGQPC!M7)</f>
        <v>0</v>
      </c>
      <c r="AZ25" s="2"/>
      <c r="BA25" s="5">
        <f>KFGQPC!P7</f>
        <v>140</v>
      </c>
      <c r="BB25" s="5">
        <f>KFGQPC!Q7</f>
        <v>1</v>
      </c>
      <c r="BC25" s="2"/>
      <c r="BD25" s="5">
        <f>KFGQPC!R7</f>
        <v>139</v>
      </c>
      <c r="BE25" s="5">
        <f>KFGQPC!S7</f>
        <v>1</v>
      </c>
      <c r="BF25" s="5">
        <f>KFGQPC!T7</f>
        <v>1</v>
      </c>
      <c r="BG25" s="5">
        <f>KFGQPC!U7</f>
        <v>0</v>
      </c>
      <c r="BH25" s="2"/>
      <c r="BI25" s="5">
        <f>KFGQPC!Z7</f>
        <v>139</v>
      </c>
      <c r="BJ25" s="5">
        <f>KFGQPC!AA7</f>
        <v>7</v>
      </c>
      <c r="BK25" s="5">
        <f>KFGQPC!AB7</f>
        <v>2</v>
      </c>
      <c r="BL25" s="5">
        <f>KFGQPC!AC7</f>
        <v>0</v>
      </c>
      <c r="BO25" s="2"/>
      <c r="BP25" s="2"/>
      <c r="BQ25" s="18" t="s">
        <v>30</v>
      </c>
      <c r="BR25" s="2">
        <f t="shared" si="55"/>
        <v>0.959183673469388</v>
      </c>
      <c r="BS25" s="5">
        <f t="shared" si="56"/>
        <v>0.959183673469388</v>
      </c>
      <c r="BT25" s="2">
        <f t="shared" si="57"/>
        <v>1</v>
      </c>
      <c r="BU25" s="5">
        <f t="shared" si="58"/>
        <v>0.979166666666667</v>
      </c>
      <c r="BX25" s="9">
        <f t="shared" si="42"/>
        <v>0.99290780141844</v>
      </c>
      <c r="BZ25" s="2">
        <f t="shared" si="47"/>
        <v>0.985815602836879</v>
      </c>
      <c r="CA25" s="5">
        <f t="shared" si="48"/>
        <v>0.992857142857143</v>
      </c>
      <c r="CB25" s="2">
        <f t="shared" si="49"/>
        <v>0.992857142857143</v>
      </c>
      <c r="CC25" s="5">
        <f t="shared" si="50"/>
        <v>0.992857142857143</v>
      </c>
      <c r="CE25" s="2">
        <f t="shared" si="51"/>
        <v>0.939189189189189</v>
      </c>
      <c r="CF25" s="5">
        <f t="shared" si="52"/>
        <v>0.952054794520548</v>
      </c>
      <c r="CG25" s="2">
        <f t="shared" si="53"/>
        <v>0.985815602836879</v>
      </c>
      <c r="CH25" s="5">
        <f t="shared" si="54"/>
        <v>0.968641114982578</v>
      </c>
    </row>
    <row r="26" ht="14.25" spans="1:86">
      <c r="A26" s="1" t="s">
        <v>60</v>
      </c>
      <c r="B26" s="50">
        <f>SUM(norehidayat!B26,norehuda!B26,norehira!B26,meQuran!B26,Amiri!B26,PDMS!B26,AlKareem!B26,KFGQPC!B26,LPMQ!B26,AlQalam!B26)</f>
        <v>150</v>
      </c>
      <c r="C26" s="51">
        <f>SUM(norehidayat!C26,norehuda!C26,norehira!C26,meQuran!C26,Amiri!C26,PDMS!C26,AlKareem!C26,KFGQPC!C26,LPMQ!C26,AlQalam!C26)</f>
        <v>0</v>
      </c>
      <c r="D26" s="51">
        <f>SUM(norehidayat!D26,norehuda!D26,norehira!D26,meQuran!D26,Amiri!D26,PDMS!D26,AlKareem!D26,KFGQPC!D26,LPMQ!D26,AlQalam!D26)</f>
        <v>0</v>
      </c>
      <c r="E26" s="51">
        <f>SUM(norehidayat!E26,norehuda!E26,norehira!E26,meQuran!E26,Amiri!E26,PDMS!E26,AlKareem!E26,KFGQPC!E26,LPMQ!E26,AlQalam!E26)</f>
        <v>0</v>
      </c>
      <c r="F26" s="51">
        <f>SUM(norehidayat!F26,norehuda!F26,norehira!F26,meQuran!F26,Amiri!F26,PDMS!F26,AlKareem!F26,KFGQPC!F26,LPMQ!F26,AlQalam!F26)</f>
        <v>0</v>
      </c>
      <c r="G26" s="51">
        <f>SUM(norehidayat!G26,norehuda!G26,norehira!G26,meQuran!G26,Amiri!G26,PDMS!G26,AlKareem!G26,KFGQPC!G26,LPMQ!G26,AlQalam!G26)</f>
        <v>0</v>
      </c>
      <c r="H26" s="51">
        <f>SUM(norehidayat!H26,norehuda!H26,norehira!H26,meQuran!H26,Amiri!H26,PDMS!H26,AlKareem!H26,KFGQPC!H26,LPMQ!H26,AlQalam!H26)</f>
        <v>0</v>
      </c>
      <c r="I26" s="51">
        <f>SUM(norehidayat!I26,norehuda!I26,norehira!I26,meQuran!I26,Amiri!I26,PDMS!I26,AlKareem!I26,KFGQPC!I26,LPMQ!I26,AlQalam!I26)</f>
        <v>0</v>
      </c>
      <c r="J26" s="51">
        <f>SUM(norehidayat!J26,norehuda!J26,norehira!J26,meQuran!J26,Amiri!J26,PDMS!J26,AlKareem!J26,KFGQPC!J26,LPMQ!J26,AlQalam!J26)</f>
        <v>0</v>
      </c>
      <c r="K26" s="51">
        <f>SUM(norehidayat!K26,norehuda!K26,norehira!K26,meQuran!K26,Amiri!K26,PDMS!K26,AlKareem!K26,KFGQPC!K26,LPMQ!K26,AlQalam!K26)</f>
        <v>0</v>
      </c>
      <c r="L26" s="51">
        <f>SUM(norehidayat!L26,norehuda!L26,norehira!L26,meQuran!L26,Amiri!L26,PDMS!L26,AlKareem!L26,KFGQPC!L26,LPMQ!L26,AlQalam!L26)</f>
        <v>0</v>
      </c>
      <c r="M26" s="51">
        <f>SUM(norehidayat!M26,norehuda!M26,norehira!M26,meQuran!M26,Amiri!M26,PDMS!M26,AlKareem!M26,KFGQPC!M26,LPMQ!M26,AlQalam!M26)</f>
        <v>0</v>
      </c>
      <c r="N26" s="51">
        <f>SUM(norehidayat!N26,norehuda!N26,norehira!N26,meQuran!N26,Amiri!N26,PDMS!N26,AlKareem!N26,KFGQPC!N26,LPMQ!N26,AlQalam!N26)</f>
        <v>0</v>
      </c>
      <c r="O26" s="51">
        <f>SUM(norehidayat!O26,norehuda!O26,norehira!O26,meQuran!O26,Amiri!O26,PDMS!O26,AlKareem!O26,KFGQPC!O26,LPMQ!O26,AlQalam!O26)</f>
        <v>0</v>
      </c>
      <c r="P26" s="51">
        <f>SUM(norehidayat!P26,norehuda!P26,norehira!P26,meQuran!P26,Amiri!P26,PDMS!P26,AlKareem!P26,KFGQPC!P26,LPMQ!P26,AlQalam!P26)</f>
        <v>0</v>
      </c>
      <c r="Q26" s="51">
        <f>SUM(norehidayat!Q26,norehuda!Q26,norehira!Q26,meQuran!Q26,Amiri!Q26,PDMS!Q26,AlKareem!Q26,KFGQPC!Q26,LPMQ!Q26,AlQalam!Q26)</f>
        <v>0</v>
      </c>
      <c r="R26" s="51">
        <f>SUM(norehidayat!R26,norehuda!R26,norehira!R26,meQuran!R26,Amiri!R26,PDMS!R26,AlKareem!R26,KFGQPC!R26,LPMQ!R26,AlQalam!R26)</f>
        <v>0</v>
      </c>
      <c r="S26" s="51">
        <f>SUM(norehidayat!S26,norehuda!S26,norehira!S26,meQuran!S26,Amiri!S26,PDMS!S26,AlKareem!S26,KFGQPC!S26,LPMQ!S26,AlQalam!S26)</f>
        <v>0</v>
      </c>
      <c r="T26" s="51">
        <f>SUM(norehidayat!T26,norehuda!T26,norehira!T26,meQuran!T26,Amiri!T26,PDMS!T26,AlKareem!T26,KFGQPC!T26,LPMQ!T26,AlQalam!T26)</f>
        <v>0</v>
      </c>
      <c r="U26" s="51">
        <f>SUM(norehidayat!U26,norehuda!U26,norehira!U26,meQuran!U26,Amiri!U26,PDMS!U26,AlKareem!U26,KFGQPC!U26,LPMQ!U26,AlQalam!U26)</f>
        <v>0</v>
      </c>
      <c r="V26" s="51">
        <f>SUM(norehidayat!V26,norehuda!V26,norehira!V26,meQuran!V26,Amiri!V26,PDMS!V26,AlKareem!V26,KFGQPC!V26,LPMQ!V26,AlQalam!V26)</f>
        <v>0</v>
      </c>
      <c r="W26" s="51">
        <f>SUM(norehidayat!W26,norehuda!W26,norehira!W26,meQuran!W26,Amiri!W26,PDMS!W26,AlKareem!W26,KFGQPC!W26,LPMQ!W26,AlQalam!W26)</f>
        <v>0</v>
      </c>
      <c r="X26" s="51">
        <f>SUM(norehidayat!X26,norehuda!X26,norehira!X26,meQuran!X26,Amiri!X26,PDMS!X26,AlKareem!X26,KFGQPC!X26,LPMQ!X26,AlQalam!X26)</f>
        <v>0</v>
      </c>
      <c r="Y26" s="51">
        <f>SUM(norehidayat!Y26,norehuda!Y26,norehira!Y26,meQuran!Y26,Amiri!Y26,PDMS!Y26,AlKareem!Y26,KFGQPC!Y26,LPMQ!Y26,AlQalam!Y26)</f>
        <v>0</v>
      </c>
      <c r="Z26" s="51">
        <f>SUM(norehidayat!Z26,norehuda!Z26,norehira!Z26,meQuran!Z26,Amiri!Z26,PDMS!Z26,AlKareem!Z26,KFGQPC!Z26,LPMQ!Z26,AlQalam!Z26)</f>
        <v>0</v>
      </c>
      <c r="AA26" s="51">
        <f>SUM(norehidayat!AA26,norehuda!AA26,norehira!AA26,meQuran!AA26,Amiri!AA26,PDMS!AA26,AlKareem!AA26,KFGQPC!AA26,LPMQ!AA26,AlQalam!AA26)</f>
        <v>0</v>
      </c>
      <c r="AB26" s="51">
        <f>SUM(norehidayat!AB26,norehuda!AB26,norehira!AB26,meQuran!AB26,Amiri!AB26,PDMS!AB26,AlKareem!AB26,KFGQPC!AB26,LPMQ!AB26,AlQalam!AB26)</f>
        <v>0</v>
      </c>
      <c r="AC26" s="51">
        <f>SUM(norehidayat!AC26,norehuda!AC26,norehira!AC26,meQuran!AC26,Amiri!AC26,PDMS!AC26,AlKareem!AC26,KFGQPC!AC26,LPMQ!AC26,AlQalam!AC26)</f>
        <v>0</v>
      </c>
      <c r="AD26" s="45">
        <f>B26</f>
        <v>150</v>
      </c>
      <c r="AE26" s="45">
        <f>SUM(C26:AC26)</f>
        <v>0</v>
      </c>
      <c r="AF26" s="45">
        <f>SUM(B27:B53)</f>
        <v>2</v>
      </c>
      <c r="AG26" s="45">
        <v>0</v>
      </c>
      <c r="AH26" s="5">
        <f t="shared" ref="AH26:AH54" si="60">(SUM(AD26,AG26)/SUM(AD26,AE26,AF26,AG26))</f>
        <v>0.986842105263158</v>
      </c>
      <c r="AI26" s="5">
        <f t="shared" ref="AI26:AI54" si="61">AD26/(SUM(AD26,AE26))</f>
        <v>1</v>
      </c>
      <c r="AJ26" s="5">
        <f t="shared" ref="AJ26:AJ54" si="62">AD26/SUM(AD26,AF26)</f>
        <v>0.986842105263158</v>
      </c>
      <c r="AK26" s="5">
        <f t="shared" ref="AK26:AK54" si="63">2*AI26*AJ26/(SUM(AI26,AJ26))</f>
        <v>0.993377483443709</v>
      </c>
      <c r="AS26" s="5"/>
      <c r="AT26" s="5"/>
      <c r="AU26" s="18" t="s">
        <v>32</v>
      </c>
      <c r="AV26" s="5">
        <f>SUM(KFGQPC!B8,KFGQPC!F8,KFGQPC!J8)</f>
        <v>126</v>
      </c>
      <c r="AW26" s="5">
        <f>SUM(KFGQPC!C8,KFGQPC!G8,KFGQPC!K8)</f>
        <v>2</v>
      </c>
      <c r="AX26" s="5">
        <f>SUM(KFGQPC!D8,KFGQPC!H8,KFGQPC!L8)</f>
        <v>15</v>
      </c>
      <c r="AY26" s="5">
        <f>SUM(KFGQPC!E8,KFGQPC!I8,KFGQPC!M8)</f>
        <v>0</v>
      </c>
      <c r="AZ26" s="5"/>
      <c r="BA26" s="5">
        <f>KFGQPC!P8</f>
        <v>125</v>
      </c>
      <c r="BB26" s="5">
        <f>KFGQPC!Q8</f>
        <v>1</v>
      </c>
      <c r="BC26" s="5"/>
      <c r="BD26" s="5">
        <f>KFGQPC!R8</f>
        <v>124</v>
      </c>
      <c r="BE26" s="5">
        <f>KFGQPC!S8</f>
        <v>1</v>
      </c>
      <c r="BF26" s="5">
        <f>KFGQPC!T8</f>
        <v>1</v>
      </c>
      <c r="BG26" s="5">
        <f>KFGQPC!U8</f>
        <v>0</v>
      </c>
      <c r="BH26" s="5"/>
      <c r="BI26" s="5">
        <f>KFGQPC!Z8</f>
        <v>124</v>
      </c>
      <c r="BJ26" s="5">
        <f>KFGQPC!AA8</f>
        <v>3</v>
      </c>
      <c r="BK26" s="5">
        <f>KFGQPC!AB8</f>
        <v>17</v>
      </c>
      <c r="BL26" s="5">
        <f>KFGQPC!AC8</f>
        <v>0</v>
      </c>
      <c r="BO26" s="5"/>
      <c r="BP26" s="5"/>
      <c r="BQ26" s="18" t="s">
        <v>32</v>
      </c>
      <c r="BR26" s="2">
        <f t="shared" si="55"/>
        <v>0.881118881118881</v>
      </c>
      <c r="BS26" s="5">
        <f t="shared" si="56"/>
        <v>0.984375</v>
      </c>
      <c r="BT26" s="2">
        <f t="shared" si="57"/>
        <v>0.893617021276596</v>
      </c>
      <c r="BU26" s="5">
        <f t="shared" si="58"/>
        <v>0.936802973977695</v>
      </c>
      <c r="BX26" s="9">
        <f t="shared" si="42"/>
        <v>0.992063492063492</v>
      </c>
      <c r="BZ26" s="2">
        <f t="shared" si="47"/>
        <v>0.984126984126984</v>
      </c>
      <c r="CA26" s="5">
        <f t="shared" si="48"/>
        <v>0.992</v>
      </c>
      <c r="CB26" s="2">
        <f t="shared" si="49"/>
        <v>0.992</v>
      </c>
      <c r="CC26" s="5">
        <f t="shared" si="50"/>
        <v>0.992</v>
      </c>
      <c r="CE26" s="2">
        <f t="shared" si="51"/>
        <v>0.861111111111111</v>
      </c>
      <c r="CF26" s="5">
        <f t="shared" si="52"/>
        <v>0.976377952755906</v>
      </c>
      <c r="CG26" s="2">
        <f t="shared" si="53"/>
        <v>0.879432624113475</v>
      </c>
      <c r="CH26" s="5">
        <f t="shared" si="54"/>
        <v>0.925373134328358</v>
      </c>
    </row>
    <row r="27" spans="1:86">
      <c r="A27" s="4" t="s">
        <v>88</v>
      </c>
      <c r="B27" s="51">
        <f>SUM(norehidayat!B27,norehuda!B27,norehira!B27,meQuran!B27,Amiri!B27,PDMS!B27,AlKareem!B27,KFGQPC!B27,LPMQ!B27,AlQalam!B27)</f>
        <v>0</v>
      </c>
      <c r="C27" s="50">
        <f>SUM(norehidayat!C27,norehuda!C27,norehira!C27,meQuran!C27,Amiri!C27,PDMS!C27,AlKareem!C27,KFGQPC!C27,LPMQ!C27,AlQalam!C27)</f>
        <v>208</v>
      </c>
      <c r="D27" s="51">
        <f>SUM(norehidayat!D27,norehuda!D27,norehira!D27,meQuran!D27,Amiri!D27,PDMS!D27,AlKareem!D27,KFGQPC!D27,LPMQ!D27,AlQalam!D27)</f>
        <v>0</v>
      </c>
      <c r="E27" s="51">
        <f>SUM(norehidayat!E27,norehuda!E27,norehira!E27,meQuran!E27,Amiri!E27,PDMS!E27,AlKareem!E27,KFGQPC!E27,LPMQ!E27,AlQalam!E27)</f>
        <v>0</v>
      </c>
      <c r="F27" s="51">
        <f>SUM(norehidayat!F27,norehuda!F27,norehira!F27,meQuran!F27,Amiri!F27,PDMS!F27,AlKareem!F27,KFGQPC!F27,LPMQ!F27,AlQalam!F27)</f>
        <v>0</v>
      </c>
      <c r="G27" s="51">
        <f>SUM(norehidayat!G27,norehuda!G27,norehira!G27,meQuran!G27,Amiri!G27,PDMS!G27,AlKareem!G27,KFGQPC!G27,LPMQ!G27,AlQalam!G27)</f>
        <v>0</v>
      </c>
      <c r="H27" s="51">
        <f>SUM(norehidayat!H27,norehuda!H27,norehira!H27,meQuran!H27,Amiri!H27,PDMS!H27,AlKareem!H27,KFGQPC!H27,LPMQ!H27,AlQalam!H27)</f>
        <v>0</v>
      </c>
      <c r="I27" s="51">
        <f>SUM(norehidayat!I27,norehuda!I27,norehira!I27,meQuran!I27,Amiri!I27,PDMS!I27,AlKareem!I27,KFGQPC!I27,LPMQ!I27,AlQalam!I27)</f>
        <v>0</v>
      </c>
      <c r="J27" s="51">
        <f>SUM(norehidayat!J27,norehuda!J27,norehira!J27,meQuran!J27,Amiri!J27,PDMS!J27,AlKareem!J27,KFGQPC!J27,LPMQ!J27,AlQalam!J27)</f>
        <v>0</v>
      </c>
      <c r="K27" s="51">
        <f>SUM(norehidayat!K27,norehuda!K27,norehira!K27,meQuran!K27,Amiri!K27,PDMS!K27,AlKareem!K27,KFGQPC!K27,LPMQ!K27,AlQalam!K27)</f>
        <v>0</v>
      </c>
      <c r="L27" s="51">
        <f>SUM(norehidayat!L27,norehuda!L27,norehira!L27,meQuran!L27,Amiri!L27,PDMS!L27,AlKareem!L27,KFGQPC!L27,LPMQ!L27,AlQalam!L27)</f>
        <v>0</v>
      </c>
      <c r="M27" s="51">
        <f>SUM(norehidayat!M27,norehuda!M27,norehira!M27,meQuran!M27,Amiri!M27,PDMS!M27,AlKareem!M27,KFGQPC!M27,LPMQ!M27,AlQalam!M27)</f>
        <v>0</v>
      </c>
      <c r="N27" s="51">
        <f>SUM(norehidayat!N27,norehuda!N27,norehira!N27,meQuran!N27,Amiri!N27,PDMS!N27,AlKareem!N27,KFGQPC!N27,LPMQ!N27,AlQalam!N27)</f>
        <v>0</v>
      </c>
      <c r="O27" s="51">
        <f>SUM(norehidayat!O27,norehuda!O27,norehira!O27,meQuran!O27,Amiri!O27,PDMS!O27,AlKareem!O27,KFGQPC!O27,LPMQ!O27,AlQalam!O27)</f>
        <v>0</v>
      </c>
      <c r="P27" s="51">
        <f>SUM(norehidayat!P27,norehuda!P27,norehira!P27,meQuran!P27,Amiri!P27,PDMS!P27,AlKareem!P27,KFGQPC!P27,LPMQ!P27,AlQalam!P27)</f>
        <v>0</v>
      </c>
      <c r="Q27" s="51">
        <f>SUM(norehidayat!Q27,norehuda!Q27,norehira!Q27,meQuran!Q27,Amiri!Q27,PDMS!Q27,AlKareem!Q27,KFGQPC!Q27,LPMQ!Q27,AlQalam!Q27)</f>
        <v>0</v>
      </c>
      <c r="R27" s="51">
        <f>SUM(norehidayat!R27,norehuda!R27,norehira!R27,meQuran!R27,Amiri!R27,PDMS!R27,AlKareem!R27,KFGQPC!R27,LPMQ!R27,AlQalam!R27)</f>
        <v>0</v>
      </c>
      <c r="S27" s="51">
        <f>SUM(norehidayat!S27,norehuda!S27,norehira!S27,meQuran!S27,Amiri!S27,PDMS!S27,AlKareem!S27,KFGQPC!S27,LPMQ!S27,AlQalam!S27)</f>
        <v>0</v>
      </c>
      <c r="T27" s="51">
        <f>SUM(norehidayat!T27,norehuda!T27,norehira!T27,meQuran!T27,Amiri!T27,PDMS!T27,AlKareem!T27,KFGQPC!T27,LPMQ!T27,AlQalam!T27)</f>
        <v>0</v>
      </c>
      <c r="U27" s="51">
        <f>SUM(norehidayat!U27,norehuda!U27,norehira!U27,meQuran!U27,Amiri!U27,PDMS!U27,AlKareem!U27,KFGQPC!U27,LPMQ!U27,AlQalam!U27)</f>
        <v>0</v>
      </c>
      <c r="V27" s="51">
        <f>SUM(norehidayat!V27,norehuda!V27,norehira!V27,meQuran!V27,Amiri!V27,PDMS!V27,AlKareem!V27,KFGQPC!V27,LPMQ!V27,AlQalam!V27)</f>
        <v>0</v>
      </c>
      <c r="W27" s="51">
        <f>SUM(norehidayat!W27,norehuda!W27,norehira!W27,meQuran!W27,Amiri!W27,PDMS!W27,AlKareem!W27,KFGQPC!W27,LPMQ!W27,AlQalam!W27)</f>
        <v>0</v>
      </c>
      <c r="X27" s="51">
        <f>SUM(norehidayat!X27,norehuda!X27,norehira!X27,meQuran!X27,Amiri!X27,PDMS!X27,AlKareem!X27,KFGQPC!X27,LPMQ!X27,AlQalam!X27)</f>
        <v>0</v>
      </c>
      <c r="Y27" s="51">
        <f>SUM(norehidayat!Y27,norehuda!Y27,norehira!Y27,meQuran!Y27,Amiri!Y27,PDMS!Y27,AlKareem!Y27,KFGQPC!Y27,LPMQ!Y27,AlQalam!Y27)</f>
        <v>0</v>
      </c>
      <c r="Z27" s="51">
        <f>SUM(norehidayat!Z27,norehuda!Z27,norehira!Z27,meQuran!Z27,Amiri!Z27,PDMS!Z27,AlKareem!Z27,KFGQPC!Z27,LPMQ!Z27,AlQalam!Z27)</f>
        <v>0</v>
      </c>
      <c r="AA27" s="51">
        <f>SUM(norehidayat!AA27,norehuda!AA27,norehira!AA27,meQuran!AA27,Amiri!AA27,PDMS!AA27,AlKareem!AA27,KFGQPC!AA27,LPMQ!AA27,AlQalam!AA27)</f>
        <v>0</v>
      </c>
      <c r="AB27" s="51">
        <f>SUM(norehidayat!AB27,norehuda!AB27,norehira!AB27,meQuran!AB27,Amiri!AB27,PDMS!AB27,AlKareem!AB27,KFGQPC!AB27,LPMQ!AB27,AlQalam!AB27)</f>
        <v>0</v>
      </c>
      <c r="AC27" s="51">
        <f>SUM(norehidayat!AC27,norehuda!AC27,norehira!AC27,meQuran!AC27,Amiri!AC27,PDMS!AC27,AlKareem!AC27,KFGQPC!AC27,LPMQ!AC27,AlQalam!AC27)</f>
        <v>0</v>
      </c>
      <c r="AD27" s="44">
        <f>C27</f>
        <v>208</v>
      </c>
      <c r="AE27" s="44">
        <f>SUM(D27:AC27,B27)</f>
        <v>0</v>
      </c>
      <c r="AF27" s="44">
        <f>SUM(C26,C28:C53)</f>
        <v>4</v>
      </c>
      <c r="AG27" s="44">
        <v>0</v>
      </c>
      <c r="AH27" s="2">
        <f t="shared" si="60"/>
        <v>0.981132075471698</v>
      </c>
      <c r="AI27" s="2">
        <f t="shared" si="61"/>
        <v>1</v>
      </c>
      <c r="AJ27" s="2">
        <f t="shared" si="62"/>
        <v>0.981132075471698</v>
      </c>
      <c r="AK27" s="2">
        <f t="shared" si="63"/>
        <v>0.990476190476191</v>
      </c>
      <c r="AS27" s="52" t="s">
        <v>89</v>
      </c>
      <c r="AT27" s="52"/>
      <c r="AU27" s="18" t="s">
        <v>24</v>
      </c>
      <c r="AV27" s="2">
        <f>SUM(LPMQ!B4,LPMQ!F4,LPMQ!J4)</f>
        <v>141</v>
      </c>
      <c r="AW27" s="2">
        <f>SUM(LPMQ!C4,LPMQ!G4,LPMQ!K4)</f>
        <v>76</v>
      </c>
      <c r="AX27" s="2">
        <f>SUM(LPMQ!D4,LPMQ!H4,LPMQ!L4)</f>
        <v>0</v>
      </c>
      <c r="AY27" s="2">
        <f>SUM(LPMQ!E4,LPMQ!I4,LPMQ!M4)</f>
        <v>0</v>
      </c>
      <c r="AZ27" s="2"/>
      <c r="BA27" s="2">
        <f>LPMQ!P4</f>
        <v>136</v>
      </c>
      <c r="BB27" s="2">
        <f>LPMQ!Q4</f>
        <v>5</v>
      </c>
      <c r="BC27" s="2"/>
      <c r="BD27" s="2">
        <f>LPMQ!R4</f>
        <v>134</v>
      </c>
      <c r="BE27" s="2">
        <f>LPMQ!S4</f>
        <v>2</v>
      </c>
      <c r="BF27" s="2">
        <f>LPMQ!T4</f>
        <v>2</v>
      </c>
      <c r="BG27" s="2">
        <f>LPMQ!U4</f>
        <v>0</v>
      </c>
      <c r="BH27" s="2"/>
      <c r="BI27" s="2">
        <f>LPMQ!Z4</f>
        <v>139</v>
      </c>
      <c r="BJ27" s="2">
        <f>LPMQ!AA4</f>
        <v>79</v>
      </c>
      <c r="BK27" s="2">
        <f>LPMQ!AB4</f>
        <v>9</v>
      </c>
      <c r="BL27" s="2">
        <f>LPMQ!AC4</f>
        <v>0</v>
      </c>
      <c r="BO27" s="52" t="s">
        <v>89</v>
      </c>
      <c r="BP27" s="52"/>
      <c r="BQ27" s="18" t="s">
        <v>24</v>
      </c>
      <c r="BR27" s="2">
        <f t="shared" si="55"/>
        <v>0.649769585253456</v>
      </c>
      <c r="BS27" s="5">
        <f t="shared" si="56"/>
        <v>0.649769585253456</v>
      </c>
      <c r="BT27" s="2">
        <f t="shared" si="57"/>
        <v>1</v>
      </c>
      <c r="BU27" s="5">
        <f t="shared" si="58"/>
        <v>0.787709497206704</v>
      </c>
      <c r="BX27" s="9">
        <f t="shared" si="42"/>
        <v>0.964539007092199</v>
      </c>
      <c r="BZ27" s="2">
        <f t="shared" si="47"/>
        <v>0.971014492753623</v>
      </c>
      <c r="CA27" s="5">
        <f t="shared" si="48"/>
        <v>0.985294117647059</v>
      </c>
      <c r="CB27" s="2">
        <f t="shared" si="49"/>
        <v>0.985294117647059</v>
      </c>
      <c r="CC27" s="5">
        <f t="shared" si="50"/>
        <v>0.985294117647059</v>
      </c>
      <c r="CE27" s="2">
        <f t="shared" si="51"/>
        <v>0.612334801762115</v>
      </c>
      <c r="CF27" s="5">
        <f t="shared" si="52"/>
        <v>0.637614678899083</v>
      </c>
      <c r="CG27" s="2">
        <f t="shared" si="53"/>
        <v>0.939189189189189</v>
      </c>
      <c r="CH27" s="5">
        <f t="shared" si="54"/>
        <v>0.759562841530055</v>
      </c>
    </row>
    <row r="28" spans="1:86">
      <c r="A28" s="4" t="s">
        <v>62</v>
      </c>
      <c r="B28" s="51">
        <f>SUM(norehidayat!B28,norehuda!B28,norehira!B28,meQuran!B28,Amiri!B28,PDMS!B28,AlKareem!B28,KFGQPC!B28,LPMQ!B28,AlQalam!B28)</f>
        <v>0</v>
      </c>
      <c r="C28" s="51">
        <f>SUM(norehidayat!C28,norehuda!C28,norehira!C28,meQuran!C28,Amiri!C28,PDMS!C28,AlKareem!C28,KFGQPC!C28,LPMQ!C28,AlQalam!C28)</f>
        <v>0</v>
      </c>
      <c r="D28" s="50">
        <f>SUM(norehidayat!D28,norehuda!D28,norehira!D28,meQuran!D28,Amiri!D28,PDMS!D28,AlKareem!D28,KFGQPC!D28,LPMQ!D28,AlQalam!D28)</f>
        <v>68</v>
      </c>
      <c r="E28" s="51">
        <f>SUM(norehidayat!E28,norehuda!E28,norehira!E28,meQuran!E28,Amiri!E28,PDMS!E28,AlKareem!E28,KFGQPC!E28,LPMQ!E28,AlQalam!E28)</f>
        <v>0</v>
      </c>
      <c r="F28" s="51">
        <f>SUM(norehidayat!F28,norehuda!F28,norehira!F28,meQuran!F28,Amiri!F28,PDMS!F28,AlKareem!F28,KFGQPC!F28,LPMQ!F28,AlQalam!F28)</f>
        <v>0</v>
      </c>
      <c r="G28" s="51">
        <f>SUM(norehidayat!G28,norehuda!G28,norehira!G28,meQuran!G28,Amiri!G28,PDMS!G28,AlKareem!G28,KFGQPC!G28,LPMQ!G28,AlQalam!G28)</f>
        <v>0</v>
      </c>
      <c r="H28" s="51">
        <f>SUM(norehidayat!H28,norehuda!H28,norehira!H28,meQuran!H28,Amiri!H28,PDMS!H28,AlKareem!H28,KFGQPC!H28,LPMQ!H28,AlQalam!H28)</f>
        <v>0</v>
      </c>
      <c r="I28" s="51">
        <f>SUM(norehidayat!I28,norehuda!I28,norehira!I28,meQuran!I28,Amiri!I28,PDMS!I28,AlKareem!I28,KFGQPC!I28,LPMQ!I28,AlQalam!I28)</f>
        <v>0</v>
      </c>
      <c r="J28" s="51">
        <f>SUM(norehidayat!J28,norehuda!J28,norehira!J28,meQuran!J28,Amiri!J28,PDMS!J28,AlKareem!J28,KFGQPC!J28,LPMQ!J28,AlQalam!J28)</f>
        <v>0</v>
      </c>
      <c r="K28" s="51">
        <f>SUM(norehidayat!K28,norehuda!K28,norehira!K28,meQuran!K28,Amiri!K28,PDMS!K28,AlKareem!K28,KFGQPC!K28,LPMQ!K28,AlQalam!K28)</f>
        <v>0</v>
      </c>
      <c r="L28" s="51">
        <f>SUM(norehidayat!L28,norehuda!L28,norehira!L28,meQuran!L28,Amiri!L28,PDMS!L28,AlKareem!L28,KFGQPC!L28,LPMQ!L28,AlQalam!L28)</f>
        <v>0</v>
      </c>
      <c r="M28" s="51">
        <f>SUM(norehidayat!M28,norehuda!M28,norehira!M28,meQuran!M28,Amiri!M28,PDMS!M28,AlKareem!M28,KFGQPC!M28,LPMQ!M28,AlQalam!M28)</f>
        <v>0</v>
      </c>
      <c r="N28" s="51">
        <f>SUM(norehidayat!N28,norehuda!N28,norehira!N28,meQuran!N28,Amiri!N28,PDMS!N28,AlKareem!N28,KFGQPC!N28,LPMQ!N28,AlQalam!N28)</f>
        <v>0</v>
      </c>
      <c r="O28" s="51">
        <f>SUM(norehidayat!O28,norehuda!O28,norehira!O28,meQuran!O28,Amiri!O28,PDMS!O28,AlKareem!O28,KFGQPC!O28,LPMQ!O28,AlQalam!O28)</f>
        <v>0</v>
      </c>
      <c r="P28" s="51">
        <f>SUM(norehidayat!P28,norehuda!P28,norehira!P28,meQuran!P28,Amiri!P28,PDMS!P28,AlKareem!P28,KFGQPC!P28,LPMQ!P28,AlQalam!P28)</f>
        <v>0</v>
      </c>
      <c r="Q28" s="51">
        <f>SUM(norehidayat!Q28,norehuda!Q28,norehira!Q28,meQuran!Q28,Amiri!Q28,PDMS!Q28,AlKareem!Q28,KFGQPC!Q28,LPMQ!Q28,AlQalam!Q28)</f>
        <v>0</v>
      </c>
      <c r="R28" s="51">
        <f>SUM(norehidayat!R28,norehuda!R28,norehira!R28,meQuran!R28,Amiri!R28,PDMS!R28,AlKareem!R28,KFGQPC!R28,LPMQ!R28,AlQalam!R28)</f>
        <v>0</v>
      </c>
      <c r="S28" s="51">
        <f>SUM(norehidayat!S28,norehuda!S28,norehira!S28,meQuran!S28,Amiri!S28,PDMS!S28,AlKareem!S28,KFGQPC!S28,LPMQ!S28,AlQalam!S28)</f>
        <v>0</v>
      </c>
      <c r="T28" s="51">
        <f>SUM(norehidayat!T28,norehuda!T28,norehira!T28,meQuran!T28,Amiri!T28,PDMS!T28,AlKareem!T28,KFGQPC!T28,LPMQ!T28,AlQalam!T28)</f>
        <v>0</v>
      </c>
      <c r="U28" s="51">
        <f>SUM(norehidayat!U28,norehuda!U28,norehira!U28,meQuran!U28,Amiri!U28,PDMS!U28,AlKareem!U28,KFGQPC!U28,LPMQ!U28,AlQalam!U28)</f>
        <v>0</v>
      </c>
      <c r="V28" s="51">
        <f>SUM(norehidayat!V28,norehuda!V28,norehira!V28,meQuran!V28,Amiri!V28,PDMS!V28,AlKareem!V28,KFGQPC!V28,LPMQ!V28,AlQalam!V28)</f>
        <v>0</v>
      </c>
      <c r="W28" s="51">
        <f>SUM(norehidayat!W28,norehuda!W28,norehira!W28,meQuran!W28,Amiri!W28,PDMS!W28,AlKareem!W28,KFGQPC!W28,LPMQ!W28,AlQalam!W28)</f>
        <v>0</v>
      </c>
      <c r="X28" s="51">
        <f>SUM(norehidayat!X28,norehuda!X28,norehira!X28,meQuran!X28,Amiri!X28,PDMS!X28,AlKareem!X28,KFGQPC!X28,LPMQ!X28,AlQalam!X28)</f>
        <v>0</v>
      </c>
      <c r="Y28" s="51">
        <f>SUM(norehidayat!Y28,norehuda!Y28,norehira!Y28,meQuran!Y28,Amiri!Y28,PDMS!Y28,AlKareem!Y28,KFGQPC!Y28,LPMQ!Y28,AlQalam!Y28)</f>
        <v>0</v>
      </c>
      <c r="Z28" s="51">
        <f>SUM(norehidayat!Z28,norehuda!Z28,norehira!Z28,meQuran!Z28,Amiri!Z28,PDMS!Z28,AlKareem!Z28,KFGQPC!Z28,LPMQ!Z28,AlQalam!Z28)</f>
        <v>1</v>
      </c>
      <c r="AA28" s="51">
        <f>SUM(norehidayat!AA28,norehuda!AA28,norehira!AA28,meQuran!AA28,Amiri!AA28,PDMS!AA28,AlKareem!AA28,KFGQPC!AA28,LPMQ!AA28,AlQalam!AA28)</f>
        <v>0</v>
      </c>
      <c r="AB28" s="51">
        <f>SUM(norehidayat!AB28,norehuda!AB28,norehira!AB28,meQuran!AB28,Amiri!AB28,PDMS!AB28,AlKareem!AB28,KFGQPC!AB28,LPMQ!AB28,AlQalam!AB28)</f>
        <v>0</v>
      </c>
      <c r="AC28" s="51">
        <f>SUM(norehidayat!AC28,norehuda!AC28,norehira!AC28,meQuran!AC28,Amiri!AC28,PDMS!AC28,AlKareem!AC28,KFGQPC!AC28,LPMQ!AC28,AlQalam!AC28)</f>
        <v>0</v>
      </c>
      <c r="AD28" s="45">
        <f>D28</f>
        <v>68</v>
      </c>
      <c r="AE28" s="45">
        <f>SUM(B28,C28,E28:AC28)</f>
        <v>1</v>
      </c>
      <c r="AF28" s="45">
        <f>SUM(D26,D27,D29:D53)</f>
        <v>0</v>
      </c>
      <c r="AG28" s="45">
        <v>0</v>
      </c>
      <c r="AH28" s="5">
        <f t="shared" si="60"/>
        <v>0.985507246376812</v>
      </c>
      <c r="AI28" s="5">
        <f t="shared" si="61"/>
        <v>0.985507246376812</v>
      </c>
      <c r="AJ28" s="5">
        <f t="shared" si="62"/>
        <v>1</v>
      </c>
      <c r="AK28" s="5">
        <f t="shared" si="63"/>
        <v>0.992700729927007</v>
      </c>
      <c r="AS28" s="5"/>
      <c r="AT28" s="5"/>
      <c r="AU28" s="18" t="s">
        <v>26</v>
      </c>
      <c r="AV28" s="2">
        <f>SUM(LPMQ!B5,LPMQ!F5,LPMQ!J5)</f>
        <v>141</v>
      </c>
      <c r="AW28" s="2">
        <f>SUM(LPMQ!C5,LPMQ!G5,LPMQ!K5)</f>
        <v>47</v>
      </c>
      <c r="AX28" s="2">
        <f>SUM(LPMQ!D5,LPMQ!H5,LPMQ!L5)</f>
        <v>0</v>
      </c>
      <c r="AY28" s="2">
        <f>SUM(LPMQ!E5,LPMQ!I5,LPMQ!M5)</f>
        <v>0</v>
      </c>
      <c r="AZ28" s="5"/>
      <c r="BA28" s="2">
        <f>LPMQ!P5</f>
        <v>136</v>
      </c>
      <c r="BB28" s="2">
        <f>LPMQ!Q5</f>
        <v>5</v>
      </c>
      <c r="BC28" s="5"/>
      <c r="BD28" s="2">
        <f>LPMQ!R5</f>
        <v>134</v>
      </c>
      <c r="BE28" s="2">
        <f>LPMQ!S5</f>
        <v>2</v>
      </c>
      <c r="BF28" s="2">
        <f>LPMQ!T5</f>
        <v>2</v>
      </c>
      <c r="BG28" s="2">
        <f>LPMQ!U5</f>
        <v>0</v>
      </c>
      <c r="BH28" s="5"/>
      <c r="BI28" s="2">
        <f>LPMQ!Z5</f>
        <v>139</v>
      </c>
      <c r="BJ28" s="2">
        <f>LPMQ!AA5</f>
        <v>48</v>
      </c>
      <c r="BK28" s="2">
        <f>LPMQ!AB5</f>
        <v>9</v>
      </c>
      <c r="BL28" s="2">
        <f>LPMQ!AC5</f>
        <v>0</v>
      </c>
      <c r="BO28" s="5"/>
      <c r="BP28" s="5"/>
      <c r="BQ28" s="18" t="s">
        <v>26</v>
      </c>
      <c r="BR28" s="2">
        <f t="shared" si="55"/>
        <v>0.75</v>
      </c>
      <c r="BS28" s="5">
        <f t="shared" si="56"/>
        <v>0.75</v>
      </c>
      <c r="BT28" s="2">
        <f t="shared" si="57"/>
        <v>1</v>
      </c>
      <c r="BU28" s="5">
        <f t="shared" si="58"/>
        <v>0.857142857142857</v>
      </c>
      <c r="BX28" s="9">
        <f t="shared" si="42"/>
        <v>0.964539007092199</v>
      </c>
      <c r="BZ28" s="2">
        <f t="shared" si="47"/>
        <v>0.971014492753623</v>
      </c>
      <c r="CA28" s="5">
        <f t="shared" si="48"/>
        <v>0.985294117647059</v>
      </c>
      <c r="CB28" s="2">
        <f t="shared" si="49"/>
        <v>0.985294117647059</v>
      </c>
      <c r="CC28" s="5">
        <f t="shared" si="50"/>
        <v>0.985294117647059</v>
      </c>
      <c r="CE28" s="2">
        <f t="shared" si="51"/>
        <v>0.709183673469388</v>
      </c>
      <c r="CF28" s="5">
        <f t="shared" si="52"/>
        <v>0.74331550802139</v>
      </c>
      <c r="CG28" s="2">
        <f t="shared" si="53"/>
        <v>0.939189189189189</v>
      </c>
      <c r="CH28" s="5">
        <f t="shared" si="54"/>
        <v>0.829850746268657</v>
      </c>
    </row>
    <row r="29" spans="1:86">
      <c r="A29" s="4" t="s">
        <v>63</v>
      </c>
      <c r="B29" s="51">
        <f>SUM(norehidayat!B29,norehuda!B29,norehira!B29,meQuran!B29,Amiri!B29,PDMS!B29,AlKareem!B29,KFGQPC!B29,LPMQ!B29,AlQalam!B29)</f>
        <v>0</v>
      </c>
      <c r="C29" s="51">
        <f>SUM(norehidayat!C29,norehuda!C29,norehira!C29,meQuran!C29,Amiri!C29,PDMS!C29,AlKareem!C29,KFGQPC!C29,LPMQ!C29,AlQalam!C29)</f>
        <v>0</v>
      </c>
      <c r="D29" s="51">
        <f>SUM(norehidayat!D29,norehuda!D29,norehira!D29,meQuran!D29,Amiri!D29,PDMS!D29,AlKareem!D29,KFGQPC!D29,LPMQ!D29,AlQalam!D29)</f>
        <v>0</v>
      </c>
      <c r="E29" s="50">
        <f>SUM(norehidayat!E29,norehuda!E29,norehira!E29,meQuran!E29,Amiri!E29,PDMS!E29,AlKareem!E29,KFGQPC!E29,LPMQ!E29,AlQalam!E29)</f>
        <v>19</v>
      </c>
      <c r="F29" s="51">
        <f>SUM(norehidayat!F29,norehuda!F29,norehira!F29,meQuran!F29,Amiri!F29,PDMS!F29,AlKareem!F29,KFGQPC!F29,LPMQ!F29,AlQalam!F29)</f>
        <v>0</v>
      </c>
      <c r="G29" s="51">
        <f>SUM(norehidayat!G29,norehuda!G29,norehira!G29,meQuran!G29,Amiri!G29,PDMS!G29,AlKareem!G29,KFGQPC!G29,LPMQ!G29,AlQalam!G29)</f>
        <v>0</v>
      </c>
      <c r="H29" s="51">
        <f>SUM(norehidayat!H29,norehuda!H29,norehira!H29,meQuran!H29,Amiri!H29,PDMS!H29,AlKareem!H29,KFGQPC!H29,LPMQ!H29,AlQalam!H29)</f>
        <v>0</v>
      </c>
      <c r="I29" s="51">
        <f>SUM(norehidayat!I29,norehuda!I29,norehira!I29,meQuran!I29,Amiri!I29,PDMS!I29,AlKareem!I29,KFGQPC!I29,LPMQ!I29,AlQalam!I29)</f>
        <v>0</v>
      </c>
      <c r="J29" s="51">
        <f>SUM(norehidayat!J29,norehuda!J29,norehira!J29,meQuran!J29,Amiri!J29,PDMS!J29,AlKareem!J29,KFGQPC!J29,LPMQ!J29,AlQalam!J29)</f>
        <v>0</v>
      </c>
      <c r="K29" s="51">
        <f>SUM(norehidayat!K29,norehuda!K29,norehira!K29,meQuran!K29,Amiri!K29,PDMS!K29,AlKareem!K29,KFGQPC!K29,LPMQ!K29,AlQalam!K29)</f>
        <v>0</v>
      </c>
      <c r="L29" s="51">
        <f>SUM(norehidayat!L29,norehuda!L29,norehira!L29,meQuran!L29,Amiri!L29,PDMS!L29,AlKareem!L29,KFGQPC!L29,LPMQ!L29,AlQalam!L29)</f>
        <v>0</v>
      </c>
      <c r="M29" s="51">
        <f>SUM(norehidayat!M29,norehuda!M29,norehira!M29,meQuran!M29,Amiri!M29,PDMS!M29,AlKareem!M29,KFGQPC!M29,LPMQ!M29,AlQalam!M29)</f>
        <v>0</v>
      </c>
      <c r="N29" s="51">
        <f>SUM(norehidayat!N29,norehuda!N29,norehira!N29,meQuran!N29,Amiri!N29,PDMS!N29,AlKareem!N29,KFGQPC!N29,LPMQ!N29,AlQalam!N29)</f>
        <v>0</v>
      </c>
      <c r="O29" s="51">
        <f>SUM(norehidayat!O29,norehuda!O29,norehira!O29,meQuran!O29,Amiri!O29,PDMS!O29,AlKareem!O29,KFGQPC!O29,LPMQ!O29,AlQalam!O29)</f>
        <v>0</v>
      </c>
      <c r="P29" s="51">
        <f>SUM(norehidayat!P29,norehuda!P29,norehira!P29,meQuran!P29,Amiri!P29,PDMS!P29,AlKareem!P29,KFGQPC!P29,LPMQ!P29,AlQalam!P29)</f>
        <v>0</v>
      </c>
      <c r="Q29" s="51">
        <f>SUM(norehidayat!Q29,norehuda!Q29,norehira!Q29,meQuran!Q29,Amiri!Q29,PDMS!Q29,AlKareem!Q29,KFGQPC!Q29,LPMQ!Q29,AlQalam!Q29)</f>
        <v>0</v>
      </c>
      <c r="R29" s="51">
        <f>SUM(norehidayat!R29,norehuda!R29,norehira!R29,meQuran!R29,Amiri!R29,PDMS!R29,AlKareem!R29,KFGQPC!R29,LPMQ!R29,AlQalam!R29)</f>
        <v>0</v>
      </c>
      <c r="S29" s="51">
        <f>SUM(norehidayat!S29,norehuda!S29,norehira!S29,meQuran!S29,Amiri!S29,PDMS!S29,AlKareem!S29,KFGQPC!S29,LPMQ!S29,AlQalam!S29)</f>
        <v>0</v>
      </c>
      <c r="T29" s="51">
        <f>SUM(norehidayat!T29,norehuda!T29,norehira!T29,meQuran!T29,Amiri!T29,PDMS!T29,AlKareem!T29,KFGQPC!T29,LPMQ!T29,AlQalam!T29)</f>
        <v>0</v>
      </c>
      <c r="U29" s="51">
        <f>SUM(norehidayat!U29,norehuda!U29,norehira!U29,meQuran!U29,Amiri!U29,PDMS!U29,AlKareem!U29,KFGQPC!U29,LPMQ!U29,AlQalam!U29)</f>
        <v>0</v>
      </c>
      <c r="V29" s="51">
        <f>SUM(norehidayat!V29,norehuda!V29,norehira!V29,meQuran!V29,Amiri!V29,PDMS!V29,AlKareem!V29,KFGQPC!V29,LPMQ!V29,AlQalam!V29)</f>
        <v>0</v>
      </c>
      <c r="W29" s="51">
        <f>SUM(norehidayat!W29,norehuda!W29,norehira!W29,meQuran!W29,Amiri!W29,PDMS!W29,AlKareem!W29,KFGQPC!W29,LPMQ!W29,AlQalam!W29)</f>
        <v>0</v>
      </c>
      <c r="X29" s="51">
        <f>SUM(norehidayat!X29,norehuda!X29,norehira!X29,meQuran!X29,Amiri!X29,PDMS!X29,AlKareem!X29,KFGQPC!X29,LPMQ!X29,AlQalam!X29)</f>
        <v>0</v>
      </c>
      <c r="Y29" s="51">
        <f>SUM(norehidayat!Y29,norehuda!Y29,norehira!Y29,meQuran!Y29,Amiri!Y29,PDMS!Y29,AlKareem!Y29,KFGQPC!Y29,LPMQ!Y29,AlQalam!Y29)</f>
        <v>0</v>
      </c>
      <c r="Z29" s="51">
        <f>SUM(norehidayat!Z29,norehuda!Z29,norehira!Z29,meQuran!Z29,Amiri!Z29,PDMS!Z29,AlKareem!Z29,KFGQPC!Z29,LPMQ!Z29,AlQalam!Z29)</f>
        <v>0</v>
      </c>
      <c r="AA29" s="51">
        <f>SUM(norehidayat!AA29,norehuda!AA29,norehira!AA29,meQuran!AA29,Amiri!AA29,PDMS!AA29,AlKareem!AA29,KFGQPC!AA29,LPMQ!AA29,AlQalam!AA29)</f>
        <v>0</v>
      </c>
      <c r="AB29" s="51">
        <f>SUM(norehidayat!AB29,norehuda!AB29,norehira!AB29,meQuran!AB29,Amiri!AB29,PDMS!AB29,AlKareem!AB29,KFGQPC!AB29,LPMQ!AB29,AlQalam!AB29)</f>
        <v>0</v>
      </c>
      <c r="AC29" s="51">
        <f>SUM(norehidayat!AC29,norehuda!AC29,norehira!AC29,meQuran!AC29,Amiri!AC29,PDMS!AC29,AlKareem!AC29,KFGQPC!AC29,LPMQ!AC29,AlQalam!AC29)</f>
        <v>0</v>
      </c>
      <c r="AD29" s="44">
        <f>E29</f>
        <v>19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60"/>
        <v>1</v>
      </c>
      <c r="AI29" s="2">
        <f t="shared" si="61"/>
        <v>1</v>
      </c>
      <c r="AJ29" s="2">
        <f t="shared" si="62"/>
        <v>1</v>
      </c>
      <c r="AK29" s="2">
        <f t="shared" si="63"/>
        <v>1</v>
      </c>
      <c r="AS29" s="2"/>
      <c r="AT29" s="2"/>
      <c r="AU29" s="18" t="s">
        <v>28</v>
      </c>
      <c r="AV29" s="2">
        <f>SUM(LPMQ!B6,LPMQ!F6,LPMQ!J6)</f>
        <v>141</v>
      </c>
      <c r="AW29" s="2">
        <f>SUM(LPMQ!C6,LPMQ!G6,LPMQ!K6)</f>
        <v>22</v>
      </c>
      <c r="AX29" s="2">
        <f>SUM(LPMQ!D6,LPMQ!H6,LPMQ!L6)</f>
        <v>0</v>
      </c>
      <c r="AY29" s="2">
        <f>SUM(LPMQ!E6,LPMQ!I6,LPMQ!M6)</f>
        <v>0</v>
      </c>
      <c r="AZ29" s="2"/>
      <c r="BA29" s="2">
        <f>LPMQ!P6</f>
        <v>136</v>
      </c>
      <c r="BB29" s="2">
        <f>LPMQ!Q6</f>
        <v>5</v>
      </c>
      <c r="BC29" s="2"/>
      <c r="BD29" s="2">
        <f>LPMQ!R6</f>
        <v>134</v>
      </c>
      <c r="BE29" s="2">
        <f>LPMQ!S6</f>
        <v>2</v>
      </c>
      <c r="BF29" s="2">
        <f>LPMQ!T6</f>
        <v>2</v>
      </c>
      <c r="BG29" s="2">
        <f>LPMQ!U6</f>
        <v>0</v>
      </c>
      <c r="BH29" s="2"/>
      <c r="BI29" s="2">
        <f>LPMQ!Z6</f>
        <v>138</v>
      </c>
      <c r="BJ29" s="2">
        <f>LPMQ!AA6</f>
        <v>24</v>
      </c>
      <c r="BK29" s="2">
        <f>LPMQ!AB6</f>
        <v>7</v>
      </c>
      <c r="BL29" s="2">
        <f>LPMQ!AC6</f>
        <v>0</v>
      </c>
      <c r="BO29" s="2"/>
      <c r="BP29" s="2"/>
      <c r="BQ29" s="18" t="s">
        <v>28</v>
      </c>
      <c r="BR29" s="2">
        <f t="shared" si="55"/>
        <v>0.865030674846626</v>
      </c>
      <c r="BS29" s="5">
        <f t="shared" si="56"/>
        <v>0.865030674846626</v>
      </c>
      <c r="BT29" s="2">
        <f t="shared" si="57"/>
        <v>1</v>
      </c>
      <c r="BU29" s="5">
        <f t="shared" si="58"/>
        <v>0.927631578947368</v>
      </c>
      <c r="BX29" s="9">
        <f t="shared" si="42"/>
        <v>0.964539007092199</v>
      </c>
      <c r="BZ29" s="2">
        <f t="shared" si="47"/>
        <v>0.971014492753623</v>
      </c>
      <c r="CA29" s="5">
        <f t="shared" si="48"/>
        <v>0.985294117647059</v>
      </c>
      <c r="CB29" s="2">
        <f t="shared" si="49"/>
        <v>0.985294117647059</v>
      </c>
      <c r="CC29" s="5">
        <f t="shared" si="50"/>
        <v>0.985294117647059</v>
      </c>
      <c r="CE29" s="2">
        <f t="shared" si="51"/>
        <v>0.816568047337278</v>
      </c>
      <c r="CF29" s="5">
        <f t="shared" si="52"/>
        <v>0.851851851851852</v>
      </c>
      <c r="CG29" s="2">
        <f t="shared" si="53"/>
        <v>0.951724137931034</v>
      </c>
      <c r="CH29" s="5">
        <f t="shared" si="54"/>
        <v>0.899022801302932</v>
      </c>
    </row>
    <row r="30" spans="1:86">
      <c r="A30" s="4" t="s">
        <v>64</v>
      </c>
      <c r="B30" s="51">
        <f>SUM(norehidayat!B30,norehuda!B30,norehira!B30,meQuran!B30,Amiri!B30,PDMS!B30,AlKareem!B30,KFGQPC!B30,LPMQ!B30,AlQalam!B30)</f>
        <v>0</v>
      </c>
      <c r="C30" s="51">
        <f>SUM(norehidayat!C30,norehuda!C30,norehira!C30,meQuran!C30,Amiri!C30,PDMS!C30,AlKareem!C30,KFGQPC!C30,LPMQ!C30,AlQalam!C30)</f>
        <v>0</v>
      </c>
      <c r="D30" s="51">
        <f>SUM(norehidayat!D30,norehuda!D30,norehira!D30,meQuran!D30,Amiri!D30,PDMS!D30,AlKareem!D30,KFGQPC!D30,LPMQ!D30,AlQalam!D30)</f>
        <v>0</v>
      </c>
      <c r="E30" s="51">
        <f>SUM(norehidayat!E30,norehuda!E30,norehira!E30,meQuran!E30,Amiri!E30,PDMS!E30,AlKareem!E30,KFGQPC!E30,LPMQ!E30,AlQalam!E30)</f>
        <v>0</v>
      </c>
      <c r="F30" s="50">
        <f>SUM(norehidayat!F30,norehuda!F30,norehira!F30,meQuran!F30,Amiri!F30,PDMS!F30,AlKareem!F30,KFGQPC!F30,LPMQ!F30,AlQalam!F30)</f>
        <v>10</v>
      </c>
      <c r="G30" s="51">
        <f>SUM(norehidayat!G30,norehuda!G30,norehira!G30,meQuran!G30,Amiri!G30,PDMS!G30,AlKareem!G30,KFGQPC!G30,LPMQ!G30,AlQalam!G30)</f>
        <v>0</v>
      </c>
      <c r="H30" s="51">
        <f>SUM(norehidayat!H30,norehuda!H30,norehira!H30,meQuran!H30,Amiri!H30,PDMS!H30,AlKareem!H30,KFGQPC!H30,LPMQ!H30,AlQalam!H30)</f>
        <v>0</v>
      </c>
      <c r="I30" s="51">
        <f>SUM(norehidayat!I30,norehuda!I30,norehira!I30,meQuran!I30,Amiri!I30,PDMS!I30,AlKareem!I30,KFGQPC!I30,LPMQ!I30,AlQalam!I30)</f>
        <v>0</v>
      </c>
      <c r="J30" s="51">
        <f>SUM(norehidayat!J30,norehuda!J30,norehira!J30,meQuran!J30,Amiri!J30,PDMS!J30,AlKareem!J30,KFGQPC!J30,LPMQ!J30,AlQalam!J30)</f>
        <v>0</v>
      </c>
      <c r="K30" s="51">
        <f>SUM(norehidayat!K30,norehuda!K30,norehira!K30,meQuran!K30,Amiri!K30,PDMS!K30,AlKareem!K30,KFGQPC!K30,LPMQ!K30,AlQalam!K30)</f>
        <v>0</v>
      </c>
      <c r="L30" s="51">
        <f>SUM(norehidayat!L30,norehuda!L30,norehira!L30,meQuran!L30,Amiri!L30,PDMS!L30,AlKareem!L30,KFGQPC!L30,LPMQ!L30,AlQalam!L30)</f>
        <v>0</v>
      </c>
      <c r="M30" s="51">
        <f>SUM(norehidayat!M30,norehuda!M30,norehira!M30,meQuran!M30,Amiri!M30,PDMS!M30,AlKareem!M30,KFGQPC!M30,LPMQ!M30,AlQalam!M30)</f>
        <v>0</v>
      </c>
      <c r="N30" s="51">
        <f>SUM(norehidayat!N30,norehuda!N30,norehira!N30,meQuran!N30,Amiri!N30,PDMS!N30,AlKareem!N30,KFGQPC!N30,LPMQ!N30,AlQalam!N30)</f>
        <v>0</v>
      </c>
      <c r="O30" s="51">
        <f>SUM(norehidayat!O30,norehuda!O30,norehira!O30,meQuran!O30,Amiri!O30,PDMS!O30,AlKareem!O30,KFGQPC!O30,LPMQ!O30,AlQalam!O30)</f>
        <v>0</v>
      </c>
      <c r="P30" s="51">
        <f>SUM(norehidayat!P30,norehuda!P30,norehira!P30,meQuran!P30,Amiri!P30,PDMS!P30,AlKareem!P30,KFGQPC!P30,LPMQ!P30,AlQalam!P30)</f>
        <v>0</v>
      </c>
      <c r="Q30" s="51">
        <f>SUM(norehidayat!Q30,norehuda!Q30,norehira!Q30,meQuran!Q30,Amiri!Q30,PDMS!Q30,AlKareem!Q30,KFGQPC!Q30,LPMQ!Q30,AlQalam!Q30)</f>
        <v>0</v>
      </c>
      <c r="R30" s="51">
        <f>SUM(norehidayat!R30,norehuda!R30,norehira!R30,meQuran!R30,Amiri!R30,PDMS!R30,AlKareem!R30,KFGQPC!R30,LPMQ!R30,AlQalam!R30)</f>
        <v>0</v>
      </c>
      <c r="S30" s="51">
        <f>SUM(norehidayat!S30,norehuda!S30,norehira!S30,meQuran!S30,Amiri!S30,PDMS!S30,AlKareem!S30,KFGQPC!S30,LPMQ!S30,AlQalam!S30)</f>
        <v>0</v>
      </c>
      <c r="T30" s="51">
        <f>SUM(norehidayat!T30,norehuda!T30,norehira!T30,meQuran!T30,Amiri!T30,PDMS!T30,AlKareem!T30,KFGQPC!T30,LPMQ!T30,AlQalam!T30)</f>
        <v>0</v>
      </c>
      <c r="U30" s="51">
        <f>SUM(norehidayat!U30,norehuda!U30,norehira!U30,meQuran!U30,Amiri!U30,PDMS!U30,AlKareem!U30,KFGQPC!U30,LPMQ!U30,AlQalam!U30)</f>
        <v>0</v>
      </c>
      <c r="V30" s="51">
        <f>SUM(norehidayat!V30,norehuda!V30,norehira!V30,meQuran!V30,Amiri!V30,PDMS!V30,AlKareem!V30,KFGQPC!V30,LPMQ!V30,AlQalam!V30)</f>
        <v>0</v>
      </c>
      <c r="W30" s="51">
        <f>SUM(norehidayat!W30,norehuda!W30,norehira!W30,meQuran!W30,Amiri!W30,PDMS!W30,AlKareem!W30,KFGQPC!W30,LPMQ!W30,AlQalam!W30)</f>
        <v>0</v>
      </c>
      <c r="X30" s="51">
        <f>SUM(norehidayat!X30,norehuda!X30,norehira!X30,meQuran!X30,Amiri!X30,PDMS!X30,AlKareem!X30,KFGQPC!X30,LPMQ!X30,AlQalam!X30)</f>
        <v>0</v>
      </c>
      <c r="Y30" s="51">
        <f>SUM(norehidayat!Y30,norehuda!Y30,norehira!Y30,meQuran!Y30,Amiri!Y30,PDMS!Y30,AlKareem!Y30,KFGQPC!Y30,LPMQ!Y30,AlQalam!Y30)</f>
        <v>0</v>
      </c>
      <c r="Z30" s="51">
        <f>SUM(norehidayat!Z30,norehuda!Z30,norehira!Z30,meQuran!Z30,Amiri!Z30,PDMS!Z30,AlKareem!Z30,KFGQPC!Z30,LPMQ!Z30,AlQalam!Z30)</f>
        <v>0</v>
      </c>
      <c r="AA30" s="51">
        <f>SUM(norehidayat!AA30,norehuda!AA30,norehira!AA30,meQuran!AA30,Amiri!AA30,PDMS!AA30,AlKareem!AA30,KFGQPC!AA30,LPMQ!AA30,AlQalam!AA30)</f>
        <v>0</v>
      </c>
      <c r="AB30" s="51">
        <f>SUM(norehidayat!AB30,norehuda!AB30,norehira!AB30,meQuran!AB30,Amiri!AB30,PDMS!AB30,AlKareem!AB30,KFGQPC!AB30,LPMQ!AB30,AlQalam!AB30)</f>
        <v>0</v>
      </c>
      <c r="AC30" s="51">
        <f>SUM(norehidayat!AC30,norehuda!AC30,norehira!AC30,meQuran!AC30,Amiri!AC30,PDMS!AC30,AlKareem!AC30,KFGQPC!AC30,LPMQ!AC30,AlQalam!AC30)</f>
        <v>0</v>
      </c>
      <c r="AD30" s="45">
        <f>F30</f>
        <v>10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60"/>
        <v>1</v>
      </c>
      <c r="AI30" s="5">
        <f t="shared" si="61"/>
        <v>1</v>
      </c>
      <c r="AJ30" s="5">
        <f t="shared" si="62"/>
        <v>1</v>
      </c>
      <c r="AK30" s="5">
        <f t="shared" si="63"/>
        <v>1</v>
      </c>
      <c r="AS30" s="5"/>
      <c r="AT30" s="5"/>
      <c r="AU30" s="18" t="s">
        <v>30</v>
      </c>
      <c r="AV30" s="2">
        <f>SUM(LPMQ!B7,LPMQ!F7,LPMQ!J7)</f>
        <v>139</v>
      </c>
      <c r="AW30" s="2">
        <f>SUM(LPMQ!C7,LPMQ!G7,LPMQ!K7)</f>
        <v>8</v>
      </c>
      <c r="AX30" s="2">
        <f>SUM(LPMQ!D7,LPMQ!H7,LPMQ!L7)</f>
        <v>2</v>
      </c>
      <c r="AY30" s="2">
        <f>SUM(LPMQ!E7,LPMQ!I7,LPMQ!M7)</f>
        <v>0</v>
      </c>
      <c r="AZ30" s="5"/>
      <c r="BA30" s="2">
        <f>LPMQ!P7</f>
        <v>134</v>
      </c>
      <c r="BB30" s="2">
        <f>LPMQ!Q7</f>
        <v>5</v>
      </c>
      <c r="BC30" s="5"/>
      <c r="BD30" s="2">
        <f>LPMQ!R7</f>
        <v>132</v>
      </c>
      <c r="BE30" s="2">
        <f>LPMQ!S7</f>
        <v>2</v>
      </c>
      <c r="BF30" s="2">
        <f>LPMQ!T7</f>
        <v>2</v>
      </c>
      <c r="BG30" s="2">
        <f>LPMQ!U7</f>
        <v>0</v>
      </c>
      <c r="BH30" s="5"/>
      <c r="BI30" s="2">
        <f>LPMQ!Z7</f>
        <v>136</v>
      </c>
      <c r="BJ30" s="2">
        <f>LPMQ!AA7</f>
        <v>15</v>
      </c>
      <c r="BK30" s="2">
        <f>LPMQ!AB7</f>
        <v>9</v>
      </c>
      <c r="BL30" s="2">
        <f>LPMQ!AC7</f>
        <v>0</v>
      </c>
      <c r="BO30" s="5"/>
      <c r="BP30" s="5"/>
      <c r="BQ30" s="18" t="s">
        <v>30</v>
      </c>
      <c r="BR30" s="2">
        <f t="shared" si="55"/>
        <v>0.932885906040268</v>
      </c>
      <c r="BS30" s="5">
        <f t="shared" si="56"/>
        <v>0.945578231292517</v>
      </c>
      <c r="BT30" s="2">
        <f t="shared" si="57"/>
        <v>0.985815602836879</v>
      </c>
      <c r="BU30" s="5">
        <f t="shared" si="58"/>
        <v>0.965277777777778</v>
      </c>
      <c r="BX30" s="9">
        <f t="shared" si="42"/>
        <v>0.964028776978417</v>
      </c>
      <c r="BZ30" s="2">
        <f t="shared" si="47"/>
        <v>0.970588235294118</v>
      </c>
      <c r="CA30" s="5">
        <f t="shared" si="48"/>
        <v>0.985074626865672</v>
      </c>
      <c r="CB30" s="2">
        <f t="shared" si="49"/>
        <v>0.985074626865672</v>
      </c>
      <c r="CC30" s="5">
        <f t="shared" si="50"/>
        <v>0.985074626865672</v>
      </c>
      <c r="CE30" s="2">
        <f t="shared" si="51"/>
        <v>0.85</v>
      </c>
      <c r="CF30" s="5">
        <f t="shared" si="52"/>
        <v>0.900662251655629</v>
      </c>
      <c r="CG30" s="2">
        <f t="shared" si="53"/>
        <v>0.937931034482759</v>
      </c>
      <c r="CH30" s="5">
        <f t="shared" si="54"/>
        <v>0.918918918918919</v>
      </c>
    </row>
    <row r="31" spans="1:86">
      <c r="A31" s="4" t="s">
        <v>65</v>
      </c>
      <c r="B31" s="51">
        <f>SUM(norehidayat!B31,norehuda!B31,norehira!B31,meQuran!B31,Amiri!B31,PDMS!B31,AlKareem!B31,KFGQPC!B31,LPMQ!B31,AlQalam!B31)</f>
        <v>2</v>
      </c>
      <c r="C31" s="51">
        <f>SUM(norehidayat!C31,norehuda!C31,norehira!C31,meQuran!C31,Amiri!C31,PDMS!C31,AlKareem!C31,KFGQPC!C31,LPMQ!C31,AlQalam!C31)</f>
        <v>0</v>
      </c>
      <c r="D31" s="51">
        <f>SUM(norehidayat!D31,norehuda!D31,norehira!D31,meQuran!D31,Amiri!D31,PDMS!D31,AlKareem!D31,KFGQPC!D31,LPMQ!D31,AlQalam!D31)</f>
        <v>0</v>
      </c>
      <c r="E31" s="51">
        <f>SUM(norehidayat!E31,norehuda!E31,norehira!E31,meQuran!E31,Amiri!E31,PDMS!E31,AlKareem!E31,KFGQPC!E31,LPMQ!E31,AlQalam!E31)</f>
        <v>0</v>
      </c>
      <c r="F31" s="51">
        <f>SUM(norehidayat!F31,norehuda!F31,norehira!F31,meQuran!F31,Amiri!F31,PDMS!F31,AlKareem!F31,KFGQPC!F31,LPMQ!F31,AlQalam!F31)</f>
        <v>0</v>
      </c>
      <c r="G31" s="50">
        <f>SUM(norehidayat!G31,norehuda!G31,norehira!G31,meQuran!G31,Amiri!G31,PDMS!G31,AlKareem!G31,KFGQPC!G31,LPMQ!G31,AlQalam!G31)</f>
        <v>20</v>
      </c>
      <c r="H31" s="51">
        <f>SUM(norehidayat!H31,norehuda!H31,norehira!H31,meQuran!H31,Amiri!H31,PDMS!H31,AlKareem!H31,KFGQPC!H31,LPMQ!H31,AlQalam!H31)</f>
        <v>0</v>
      </c>
      <c r="I31" s="51">
        <f>SUM(norehidayat!I31,norehuda!I31,norehira!I31,meQuran!I31,Amiri!I31,PDMS!I31,AlKareem!I31,KFGQPC!I31,LPMQ!I31,AlQalam!I31)</f>
        <v>0</v>
      </c>
      <c r="J31" s="51">
        <f>SUM(norehidayat!J31,norehuda!J31,norehira!J31,meQuran!J31,Amiri!J31,PDMS!J31,AlKareem!J31,KFGQPC!J31,LPMQ!J31,AlQalam!J31)</f>
        <v>0</v>
      </c>
      <c r="K31" s="51">
        <f>SUM(norehidayat!K31,norehuda!K31,norehira!K31,meQuran!K31,Amiri!K31,PDMS!K31,AlKareem!K31,KFGQPC!K31,LPMQ!K31,AlQalam!K31)</f>
        <v>0</v>
      </c>
      <c r="L31" s="51">
        <f>SUM(norehidayat!L31,norehuda!L31,norehira!L31,meQuran!L31,Amiri!L31,PDMS!L31,AlKareem!L31,KFGQPC!L31,LPMQ!L31,AlQalam!L31)</f>
        <v>0</v>
      </c>
      <c r="M31" s="51">
        <f>SUM(norehidayat!M31,norehuda!M31,norehira!M31,meQuran!M31,Amiri!M31,PDMS!M31,AlKareem!M31,KFGQPC!M31,LPMQ!M31,AlQalam!M31)</f>
        <v>0</v>
      </c>
      <c r="N31" s="51">
        <f>SUM(norehidayat!N31,norehuda!N31,norehira!N31,meQuran!N31,Amiri!N31,PDMS!N31,AlKareem!N31,KFGQPC!N31,LPMQ!N31,AlQalam!N31)</f>
        <v>0</v>
      </c>
      <c r="O31" s="51">
        <f>SUM(norehidayat!O31,norehuda!O31,norehira!O31,meQuran!O31,Amiri!O31,PDMS!O31,AlKareem!O31,KFGQPC!O31,LPMQ!O31,AlQalam!O31)</f>
        <v>0</v>
      </c>
      <c r="P31" s="51">
        <f>SUM(norehidayat!P31,norehuda!P31,norehira!P31,meQuran!P31,Amiri!P31,PDMS!P31,AlKareem!P31,KFGQPC!P31,LPMQ!P31,AlQalam!P31)</f>
        <v>0</v>
      </c>
      <c r="Q31" s="51">
        <f>SUM(norehidayat!Q31,norehuda!Q31,norehira!Q31,meQuran!Q31,Amiri!Q31,PDMS!Q31,AlKareem!Q31,KFGQPC!Q31,LPMQ!Q31,AlQalam!Q31)</f>
        <v>0</v>
      </c>
      <c r="R31" s="51">
        <f>SUM(norehidayat!R31,norehuda!R31,norehira!R31,meQuran!R31,Amiri!R31,PDMS!R31,AlKareem!R31,KFGQPC!R31,LPMQ!R31,AlQalam!R31)</f>
        <v>0</v>
      </c>
      <c r="S31" s="51">
        <f>SUM(norehidayat!S31,norehuda!S31,norehira!S31,meQuran!S31,Amiri!S31,PDMS!S31,AlKareem!S31,KFGQPC!S31,LPMQ!S31,AlQalam!S31)</f>
        <v>0</v>
      </c>
      <c r="T31" s="51">
        <f>SUM(norehidayat!T31,norehuda!T31,norehira!T31,meQuran!T31,Amiri!T31,PDMS!T31,AlKareem!T31,KFGQPC!T31,LPMQ!T31,AlQalam!T31)</f>
        <v>0</v>
      </c>
      <c r="U31" s="51">
        <f>SUM(norehidayat!U31,norehuda!U31,norehira!U31,meQuran!U31,Amiri!U31,PDMS!U31,AlKareem!U31,KFGQPC!U31,LPMQ!U31,AlQalam!U31)</f>
        <v>0</v>
      </c>
      <c r="V31" s="51">
        <f>SUM(norehidayat!V31,norehuda!V31,norehira!V31,meQuran!V31,Amiri!V31,PDMS!V31,AlKareem!V31,KFGQPC!V31,LPMQ!V31,AlQalam!V31)</f>
        <v>0</v>
      </c>
      <c r="W31" s="51">
        <f>SUM(norehidayat!W31,norehuda!W31,norehira!W31,meQuran!W31,Amiri!W31,PDMS!W31,AlKareem!W31,KFGQPC!W31,LPMQ!W31,AlQalam!W31)</f>
        <v>0</v>
      </c>
      <c r="X31" s="51">
        <f>SUM(norehidayat!X31,norehuda!X31,norehira!X31,meQuran!X31,Amiri!X31,PDMS!X31,AlKareem!X31,KFGQPC!X31,LPMQ!X31,AlQalam!X31)</f>
        <v>0</v>
      </c>
      <c r="Y31" s="51">
        <f>SUM(norehidayat!Y31,norehuda!Y31,norehira!Y31,meQuran!Y31,Amiri!Y31,PDMS!Y31,AlKareem!Y31,KFGQPC!Y31,LPMQ!Y31,AlQalam!Y31)</f>
        <v>0</v>
      </c>
      <c r="Z31" s="51">
        <f>SUM(norehidayat!Z31,norehuda!Z31,norehira!Z31,meQuran!Z31,Amiri!Z31,PDMS!Z31,AlKareem!Z31,KFGQPC!Z31,LPMQ!Z31,AlQalam!Z31)</f>
        <v>0</v>
      </c>
      <c r="AA31" s="51">
        <f>SUM(norehidayat!AA31,norehuda!AA31,norehira!AA31,meQuran!AA31,Amiri!AA31,PDMS!AA31,AlKareem!AA31,KFGQPC!AA31,LPMQ!AA31,AlQalam!AA31)</f>
        <v>0</v>
      </c>
      <c r="AB31" s="51">
        <f>SUM(norehidayat!AB31,norehuda!AB31,norehira!AB31,meQuran!AB31,Amiri!AB31,PDMS!AB31,AlKareem!AB31,KFGQPC!AB31,LPMQ!AB31,AlQalam!AB31)</f>
        <v>0</v>
      </c>
      <c r="AC31" s="51">
        <f>SUM(norehidayat!AC31,norehuda!AC31,norehira!AC31,meQuran!AC31,Amiri!AC31,PDMS!AC31,AlKareem!AC31,KFGQPC!AC31,LPMQ!AC31,AlQalam!AC31)</f>
        <v>0</v>
      </c>
      <c r="AD31" s="44">
        <f>G31</f>
        <v>20</v>
      </c>
      <c r="AE31" s="44">
        <f>SUM(B31:F31,H31:AC31)</f>
        <v>2</v>
      </c>
      <c r="AF31" s="44">
        <f>SUM(G26:G30,G32:G53)</f>
        <v>0</v>
      </c>
      <c r="AG31" s="44">
        <v>0</v>
      </c>
      <c r="AH31" s="2">
        <f t="shared" si="60"/>
        <v>0.909090909090909</v>
      </c>
      <c r="AI31" s="2">
        <f t="shared" si="61"/>
        <v>0.909090909090909</v>
      </c>
      <c r="AJ31" s="2">
        <f t="shared" si="62"/>
        <v>1</v>
      </c>
      <c r="AK31" s="2">
        <f t="shared" si="63"/>
        <v>0.952380952380952</v>
      </c>
      <c r="AS31" s="2"/>
      <c r="AT31" s="2"/>
      <c r="AU31" s="18" t="s">
        <v>32</v>
      </c>
      <c r="AV31" s="2">
        <f>SUM(LPMQ!B8,LPMQ!F8,LPMQ!J8)</f>
        <v>100</v>
      </c>
      <c r="AW31" s="2">
        <f>SUM(LPMQ!C8,LPMQ!G8,LPMQ!K8)</f>
        <v>1</v>
      </c>
      <c r="AX31" s="2">
        <f>SUM(LPMQ!D8,LPMQ!H8,LPMQ!L8)</f>
        <v>41</v>
      </c>
      <c r="AY31" s="2">
        <f>SUM(LPMQ!E8,LPMQ!I8,LPMQ!M8)</f>
        <v>0</v>
      </c>
      <c r="AZ31" s="2"/>
      <c r="BA31" s="2">
        <f>LPMQ!P8</f>
        <v>95</v>
      </c>
      <c r="BB31" s="2">
        <f>LPMQ!Q8</f>
        <v>5</v>
      </c>
      <c r="BC31" s="2"/>
      <c r="BD31" s="2">
        <f>LPMQ!R8</f>
        <v>94</v>
      </c>
      <c r="BE31" s="2">
        <f>LPMQ!S8</f>
        <v>1</v>
      </c>
      <c r="BF31" s="2">
        <f>LPMQ!T8</f>
        <v>1</v>
      </c>
      <c r="BG31" s="2">
        <f>LPMQ!U8</f>
        <v>0</v>
      </c>
      <c r="BH31" s="2"/>
      <c r="BI31" s="2">
        <f>LPMQ!Z8</f>
        <v>99</v>
      </c>
      <c r="BJ31" s="2">
        <f>LPMQ!AA8</f>
        <v>3</v>
      </c>
      <c r="BK31" s="2">
        <f>LPMQ!AB8</f>
        <v>43</v>
      </c>
      <c r="BL31" s="2">
        <f>LPMQ!AC8</f>
        <v>0</v>
      </c>
      <c r="BO31" s="2"/>
      <c r="BP31" s="2"/>
      <c r="BQ31" s="18" t="s">
        <v>32</v>
      </c>
      <c r="BR31" s="2">
        <f t="shared" si="55"/>
        <v>0.704225352112676</v>
      </c>
      <c r="BS31" s="5">
        <f t="shared" si="56"/>
        <v>0.99009900990099</v>
      </c>
      <c r="BT31" s="2">
        <f t="shared" si="57"/>
        <v>0.709219858156028</v>
      </c>
      <c r="BU31" s="5">
        <f t="shared" si="58"/>
        <v>0.826446280991735</v>
      </c>
      <c r="BX31" s="9">
        <f t="shared" si="42"/>
        <v>0.95</v>
      </c>
      <c r="BZ31" s="2">
        <f t="shared" si="47"/>
        <v>0.979166666666667</v>
      </c>
      <c r="CA31" s="5">
        <f t="shared" si="48"/>
        <v>0.989473684210526</v>
      </c>
      <c r="CB31" s="2">
        <f t="shared" si="49"/>
        <v>0.989473684210526</v>
      </c>
      <c r="CC31" s="5">
        <f t="shared" si="50"/>
        <v>0.989473684210526</v>
      </c>
      <c r="CE31" s="2">
        <f t="shared" si="51"/>
        <v>0.682758620689655</v>
      </c>
      <c r="CF31" s="5">
        <f t="shared" si="52"/>
        <v>0.970588235294118</v>
      </c>
      <c r="CG31" s="2">
        <f t="shared" si="53"/>
        <v>0.697183098591549</v>
      </c>
      <c r="CH31" s="5">
        <f t="shared" si="54"/>
        <v>0.811475409836066</v>
      </c>
    </row>
    <row r="32" spans="1:86">
      <c r="A32" s="4" t="s">
        <v>66</v>
      </c>
      <c r="B32" s="51">
        <f>SUM(norehidayat!B32,norehuda!B32,norehira!B32,meQuran!B32,Amiri!B32,PDMS!B32,AlKareem!B32,KFGQPC!B32,LPMQ!B32,AlQalam!B32)</f>
        <v>0</v>
      </c>
      <c r="C32" s="51">
        <f>SUM(norehidayat!C32,norehuda!C32,norehira!C32,meQuran!C32,Amiri!C32,PDMS!C32,AlKareem!C32,KFGQPC!C32,LPMQ!C32,AlQalam!C32)</f>
        <v>0</v>
      </c>
      <c r="D32" s="51">
        <f>SUM(norehidayat!D32,norehuda!D32,norehira!D32,meQuran!D32,Amiri!D32,PDMS!D32,AlKareem!D32,KFGQPC!D32,LPMQ!D32,AlQalam!D32)</f>
        <v>0</v>
      </c>
      <c r="E32" s="51">
        <f>SUM(norehidayat!E32,norehuda!E32,norehira!E32,meQuran!E32,Amiri!E32,PDMS!E32,AlKareem!E32,KFGQPC!E32,LPMQ!E32,AlQalam!E32)</f>
        <v>0</v>
      </c>
      <c r="F32" s="51">
        <f>SUM(norehidayat!F32,norehuda!F32,norehira!F32,meQuran!F32,Amiri!F32,PDMS!F32,AlKareem!F32,KFGQPC!F32,LPMQ!F32,AlQalam!F32)</f>
        <v>0</v>
      </c>
      <c r="G32" s="51">
        <f>SUM(norehidayat!G32,norehuda!G32,norehira!G32,meQuran!G32,Amiri!G32,PDMS!G32,AlKareem!G32,KFGQPC!G32,LPMQ!G32,AlQalam!G32)</f>
        <v>0</v>
      </c>
      <c r="H32" s="50">
        <f>SUM(norehidayat!H32,norehuda!H32,norehira!H32,meQuran!H32,Amiri!H32,PDMS!H32,AlKareem!H32,KFGQPC!H32,LPMQ!H32,AlQalam!H32)</f>
        <v>20</v>
      </c>
      <c r="I32" s="51">
        <f>SUM(norehidayat!I32,norehuda!I32,norehira!I32,meQuran!I32,Amiri!I32,PDMS!I32,AlKareem!I32,KFGQPC!I32,LPMQ!I32,AlQalam!I32)</f>
        <v>0</v>
      </c>
      <c r="J32" s="51">
        <f>SUM(norehidayat!J32,norehuda!J32,norehira!J32,meQuran!J32,Amiri!J32,PDMS!J32,AlKareem!J32,KFGQPC!J32,LPMQ!J32,AlQalam!J32)</f>
        <v>3</v>
      </c>
      <c r="K32" s="51">
        <f>SUM(norehidayat!K32,norehuda!K32,norehira!K32,meQuran!K32,Amiri!K32,PDMS!K32,AlKareem!K32,KFGQPC!K32,LPMQ!K32,AlQalam!K32)</f>
        <v>0</v>
      </c>
      <c r="L32" s="51">
        <f>SUM(norehidayat!L32,norehuda!L32,norehira!L32,meQuran!L32,Amiri!L32,PDMS!L32,AlKareem!L32,KFGQPC!L32,LPMQ!L32,AlQalam!L32)</f>
        <v>1</v>
      </c>
      <c r="M32" s="51">
        <f>SUM(norehidayat!M32,norehuda!M32,norehira!M32,meQuran!M32,Amiri!M32,PDMS!M32,AlKareem!M32,KFGQPC!M32,LPMQ!M32,AlQalam!M32)</f>
        <v>0</v>
      </c>
      <c r="N32" s="51">
        <f>SUM(norehidayat!N32,norehuda!N32,norehira!N32,meQuran!N32,Amiri!N32,PDMS!N32,AlKareem!N32,KFGQPC!N32,LPMQ!N32,AlQalam!N32)</f>
        <v>0</v>
      </c>
      <c r="O32" s="51">
        <f>SUM(norehidayat!O32,norehuda!O32,norehira!O32,meQuran!O32,Amiri!O32,PDMS!O32,AlKareem!O32,KFGQPC!O32,LPMQ!O32,AlQalam!O32)</f>
        <v>0</v>
      </c>
      <c r="P32" s="51">
        <f>SUM(norehidayat!P32,norehuda!P32,norehira!P32,meQuran!P32,Amiri!P32,PDMS!P32,AlKareem!P32,KFGQPC!P32,LPMQ!P32,AlQalam!P32)</f>
        <v>0</v>
      </c>
      <c r="Q32" s="51">
        <f>SUM(norehidayat!Q32,norehuda!Q32,norehira!Q32,meQuran!Q32,Amiri!Q32,PDMS!Q32,AlKareem!Q32,KFGQPC!Q32,LPMQ!Q32,AlQalam!Q32)</f>
        <v>0</v>
      </c>
      <c r="R32" s="51">
        <f>SUM(norehidayat!R32,norehuda!R32,norehira!R32,meQuran!R32,Amiri!R32,PDMS!R32,AlKareem!R32,KFGQPC!R32,LPMQ!R32,AlQalam!R32)</f>
        <v>0</v>
      </c>
      <c r="S32" s="51">
        <f>SUM(norehidayat!S32,norehuda!S32,norehira!S32,meQuran!S32,Amiri!S32,PDMS!S32,AlKareem!S32,KFGQPC!S32,LPMQ!S32,AlQalam!S32)</f>
        <v>0</v>
      </c>
      <c r="T32" s="51">
        <f>SUM(norehidayat!T32,norehuda!T32,norehira!T32,meQuran!T32,Amiri!T32,PDMS!T32,AlKareem!T32,KFGQPC!T32,LPMQ!T32,AlQalam!T32)</f>
        <v>0</v>
      </c>
      <c r="U32" s="51">
        <f>SUM(norehidayat!U32,norehuda!U32,norehira!U32,meQuran!U32,Amiri!U32,PDMS!U32,AlKareem!U32,KFGQPC!U32,LPMQ!U32,AlQalam!U32)</f>
        <v>0</v>
      </c>
      <c r="V32" s="51">
        <f>SUM(norehidayat!V32,norehuda!V32,norehira!V32,meQuran!V32,Amiri!V32,PDMS!V32,AlKareem!V32,KFGQPC!V32,LPMQ!V32,AlQalam!V32)</f>
        <v>0</v>
      </c>
      <c r="W32" s="51">
        <f>SUM(norehidayat!W32,norehuda!W32,norehira!W32,meQuran!W32,Amiri!W32,PDMS!W32,AlKareem!W32,KFGQPC!W32,LPMQ!W32,AlQalam!W32)</f>
        <v>1</v>
      </c>
      <c r="X32" s="51">
        <f>SUM(norehidayat!X32,norehuda!X32,norehira!X32,meQuran!X32,Amiri!X32,PDMS!X32,AlKareem!X32,KFGQPC!X32,LPMQ!X32,AlQalam!X32)</f>
        <v>0</v>
      </c>
      <c r="Y32" s="51">
        <f>SUM(norehidayat!Y32,norehuda!Y32,norehira!Y32,meQuran!Y32,Amiri!Y32,PDMS!Y32,AlKareem!Y32,KFGQPC!Y32,LPMQ!Y32,AlQalam!Y32)</f>
        <v>0</v>
      </c>
      <c r="Z32" s="51">
        <f>SUM(norehidayat!Z32,norehuda!Z32,norehira!Z32,meQuran!Z32,Amiri!Z32,PDMS!Z32,AlKareem!Z32,KFGQPC!Z32,LPMQ!Z32,AlQalam!Z32)</f>
        <v>0</v>
      </c>
      <c r="AA32" s="51">
        <f>SUM(norehidayat!AA32,norehuda!AA32,norehira!AA32,meQuran!AA32,Amiri!AA32,PDMS!AA32,AlKareem!AA32,KFGQPC!AA32,LPMQ!AA32,AlQalam!AA32)</f>
        <v>0</v>
      </c>
      <c r="AB32" s="51">
        <f>SUM(norehidayat!AB32,norehuda!AB32,norehira!AB32,meQuran!AB32,Amiri!AB32,PDMS!AB32,AlKareem!AB32,KFGQPC!AB32,LPMQ!AB32,AlQalam!AB32)</f>
        <v>0</v>
      </c>
      <c r="AC32" s="51">
        <f>SUM(norehidayat!AC32,norehuda!AC32,norehira!AC32,meQuran!AC32,Amiri!AC32,PDMS!AC32,AlKareem!AC32,KFGQPC!AC32,LPMQ!AC32,AlQalam!AC32)</f>
        <v>0</v>
      </c>
      <c r="AD32" s="45">
        <f>H32</f>
        <v>20</v>
      </c>
      <c r="AE32" s="45">
        <f>SUM(B32:G32,I32:AC32)</f>
        <v>5</v>
      </c>
      <c r="AF32" s="45">
        <f>SUM(H26:H31,H33:H53)</f>
        <v>0</v>
      </c>
      <c r="AG32" s="45">
        <v>0</v>
      </c>
      <c r="AH32" s="5">
        <f t="shared" si="60"/>
        <v>0.8</v>
      </c>
      <c r="AI32" s="5">
        <f t="shared" si="61"/>
        <v>0.8</v>
      </c>
      <c r="AJ32" s="5">
        <f t="shared" si="62"/>
        <v>1</v>
      </c>
      <c r="AK32" s="5">
        <f t="shared" si="63"/>
        <v>0.888888888888889</v>
      </c>
      <c r="AS32" s="53" t="s">
        <v>90</v>
      </c>
      <c r="AT32" s="53"/>
      <c r="AU32" s="18" t="s">
        <v>24</v>
      </c>
      <c r="AV32" s="5">
        <f>SUM(PDMS!B4,PDMS!F4,PDMS!J4)</f>
        <v>141</v>
      </c>
      <c r="AW32" s="5">
        <f>SUM(PDMS!C4,PDMS!G4,PDMS!K4)</f>
        <v>71</v>
      </c>
      <c r="AX32" s="5">
        <f>SUM(PDMS!D4,PDMS!H4,PDMS!L4)</f>
        <v>0</v>
      </c>
      <c r="AY32" s="5">
        <f>SUM(PDMS!E4,PDMS!I4,PDMS!M4)</f>
        <v>0</v>
      </c>
      <c r="AZ32" s="5"/>
      <c r="BA32" s="5">
        <f>PDMS!P4</f>
        <v>113</v>
      </c>
      <c r="BB32" s="5">
        <f>PDMS!Q4</f>
        <v>28</v>
      </c>
      <c r="BC32" s="5"/>
      <c r="BD32" s="5">
        <f>PDMS!R4</f>
        <v>110</v>
      </c>
      <c r="BE32" s="5">
        <f>PDMS!S4</f>
        <v>3</v>
      </c>
      <c r="BF32" s="5">
        <f>PDMS!T4</f>
        <v>3</v>
      </c>
      <c r="BG32" s="5">
        <f>PDMS!U4</f>
        <v>0</v>
      </c>
      <c r="BH32" s="5"/>
      <c r="BI32" s="5">
        <f>PDMS!Z4</f>
        <v>119</v>
      </c>
      <c r="BJ32" s="5">
        <f>PDMS!AA4</f>
        <v>74</v>
      </c>
      <c r="BK32" s="5">
        <f>PDMS!AB4</f>
        <v>23</v>
      </c>
      <c r="BL32" s="5">
        <f>PDMS!AC4</f>
        <v>0</v>
      </c>
      <c r="BO32" s="53" t="s">
        <v>90</v>
      </c>
      <c r="BP32" s="53"/>
      <c r="BQ32" s="18" t="s">
        <v>24</v>
      </c>
      <c r="BR32" s="2">
        <f t="shared" si="55"/>
        <v>0.665094339622642</v>
      </c>
      <c r="BS32" s="5">
        <f t="shared" si="56"/>
        <v>0.665094339622642</v>
      </c>
      <c r="BT32" s="2">
        <f t="shared" si="57"/>
        <v>1</v>
      </c>
      <c r="BU32" s="5">
        <f t="shared" si="58"/>
        <v>0.798866855524079</v>
      </c>
      <c r="BX32" s="9">
        <f t="shared" si="42"/>
        <v>0.801418439716312</v>
      </c>
      <c r="BZ32" s="2">
        <f t="shared" si="47"/>
        <v>0.948275862068966</v>
      </c>
      <c r="CA32" s="5">
        <f t="shared" si="48"/>
        <v>0.973451327433628</v>
      </c>
      <c r="CB32" s="2">
        <f t="shared" si="49"/>
        <v>0.973451327433628</v>
      </c>
      <c r="CC32" s="5">
        <f t="shared" si="50"/>
        <v>0.973451327433628</v>
      </c>
      <c r="CE32" s="2">
        <f t="shared" si="51"/>
        <v>0.550925925925926</v>
      </c>
      <c r="CF32" s="5">
        <f t="shared" si="52"/>
        <v>0.616580310880829</v>
      </c>
      <c r="CG32" s="2">
        <f t="shared" si="53"/>
        <v>0.838028169014085</v>
      </c>
      <c r="CH32" s="5">
        <f t="shared" si="54"/>
        <v>0.71044776119403</v>
      </c>
    </row>
    <row r="33" spans="1:86">
      <c r="A33" s="4" t="s">
        <v>67</v>
      </c>
      <c r="B33" s="51">
        <f>SUM(norehidayat!B33,norehuda!B33,norehira!B33,meQuran!B33,Amiri!B33,PDMS!B33,AlKareem!B33,KFGQPC!B33,LPMQ!B33,AlQalam!B33)</f>
        <v>0</v>
      </c>
      <c r="C33" s="51">
        <f>SUM(norehidayat!C33,norehuda!C33,norehira!C33,meQuran!C33,Amiri!C33,PDMS!C33,AlKareem!C33,KFGQPC!C33,LPMQ!C33,AlQalam!C33)</f>
        <v>0</v>
      </c>
      <c r="D33" s="51">
        <f>SUM(norehidayat!D33,norehuda!D33,norehira!D33,meQuran!D33,Amiri!D33,PDMS!D33,AlKareem!D33,KFGQPC!D33,LPMQ!D33,AlQalam!D33)</f>
        <v>0</v>
      </c>
      <c r="E33" s="51">
        <f>SUM(norehidayat!E33,norehuda!E33,norehira!E33,meQuran!E33,Amiri!E33,PDMS!E33,AlKareem!E33,KFGQPC!E33,LPMQ!E33,AlQalam!E33)</f>
        <v>0</v>
      </c>
      <c r="F33" s="51">
        <f>SUM(norehidayat!F33,norehuda!F33,norehira!F33,meQuran!F33,Amiri!F33,PDMS!F33,AlKareem!F33,KFGQPC!F33,LPMQ!F33,AlQalam!F33)</f>
        <v>0</v>
      </c>
      <c r="G33" s="51">
        <f>SUM(norehidayat!G33,norehuda!G33,norehira!G33,meQuran!G33,Amiri!G33,PDMS!G33,AlKareem!G33,KFGQPC!G33,LPMQ!G33,AlQalam!G33)</f>
        <v>0</v>
      </c>
      <c r="H33" s="51">
        <f>SUM(norehidayat!H33,norehuda!H33,norehira!H33,meQuran!H33,Amiri!H33,PDMS!H33,AlKareem!H33,KFGQPC!H33,LPMQ!H33,AlQalam!H33)</f>
        <v>0</v>
      </c>
      <c r="I33" s="50">
        <f>SUM(norehidayat!I33,norehuda!I33,norehira!I33,meQuran!I33,Amiri!I33,PDMS!I33,AlKareem!I33,KFGQPC!I33,LPMQ!I33,AlQalam!I33)</f>
        <v>46</v>
      </c>
      <c r="J33" s="51">
        <f>SUM(norehidayat!J33,norehuda!J33,norehira!J33,meQuran!J33,Amiri!J33,PDMS!J33,AlKareem!J33,KFGQPC!J33,LPMQ!J33,AlQalam!J33)</f>
        <v>0</v>
      </c>
      <c r="K33" s="51">
        <f>SUM(norehidayat!K33,norehuda!K33,norehira!K33,meQuran!K33,Amiri!K33,PDMS!K33,AlKareem!K33,KFGQPC!K33,LPMQ!K33,AlQalam!K33)</f>
        <v>0</v>
      </c>
      <c r="L33" s="51">
        <f>SUM(norehidayat!L33,norehuda!L33,norehira!L33,meQuran!L33,Amiri!L33,PDMS!L33,AlKareem!L33,KFGQPC!L33,LPMQ!L33,AlQalam!L33)</f>
        <v>0</v>
      </c>
      <c r="M33" s="51">
        <f>SUM(norehidayat!M33,norehuda!M33,norehira!M33,meQuran!M33,Amiri!M33,PDMS!M33,AlKareem!M33,KFGQPC!M33,LPMQ!M33,AlQalam!M33)</f>
        <v>0</v>
      </c>
      <c r="N33" s="51">
        <f>SUM(norehidayat!N33,norehuda!N33,norehira!N33,meQuran!N33,Amiri!N33,PDMS!N33,AlKareem!N33,KFGQPC!N33,LPMQ!N33,AlQalam!N33)</f>
        <v>0</v>
      </c>
      <c r="O33" s="51">
        <f>SUM(norehidayat!O33,norehuda!O33,norehira!O33,meQuran!O33,Amiri!O33,PDMS!O33,AlKareem!O33,KFGQPC!O33,LPMQ!O33,AlQalam!O33)</f>
        <v>0</v>
      </c>
      <c r="P33" s="51">
        <f>SUM(norehidayat!P33,norehuda!P33,norehira!P33,meQuran!P33,Amiri!P33,PDMS!P33,AlKareem!P33,KFGQPC!P33,LPMQ!P33,AlQalam!P33)</f>
        <v>0</v>
      </c>
      <c r="Q33" s="51">
        <f>SUM(norehidayat!Q33,norehuda!Q33,norehira!Q33,meQuran!Q33,Amiri!Q33,PDMS!Q33,AlKareem!Q33,KFGQPC!Q33,LPMQ!Q33,AlQalam!Q33)</f>
        <v>0</v>
      </c>
      <c r="R33" s="51">
        <f>SUM(norehidayat!R33,norehuda!R33,norehira!R33,meQuran!R33,Amiri!R33,PDMS!R33,AlKareem!R33,KFGQPC!R33,LPMQ!R33,AlQalam!R33)</f>
        <v>0</v>
      </c>
      <c r="S33" s="51">
        <f>SUM(norehidayat!S33,norehuda!S33,norehira!S33,meQuran!S33,Amiri!S33,PDMS!S33,AlKareem!S33,KFGQPC!S33,LPMQ!S33,AlQalam!S33)</f>
        <v>0</v>
      </c>
      <c r="T33" s="51">
        <f>SUM(norehidayat!T33,norehuda!T33,norehira!T33,meQuran!T33,Amiri!T33,PDMS!T33,AlKareem!T33,KFGQPC!T33,LPMQ!T33,AlQalam!T33)</f>
        <v>0</v>
      </c>
      <c r="U33" s="51">
        <f>SUM(norehidayat!U33,norehuda!U33,norehira!U33,meQuran!U33,Amiri!U33,PDMS!U33,AlKareem!U33,KFGQPC!U33,LPMQ!U33,AlQalam!U33)</f>
        <v>0</v>
      </c>
      <c r="V33" s="51">
        <f>SUM(norehidayat!V33,norehuda!V33,norehira!V33,meQuran!V33,Amiri!V33,PDMS!V33,AlKareem!V33,KFGQPC!V33,LPMQ!V33,AlQalam!V33)</f>
        <v>0</v>
      </c>
      <c r="W33" s="51">
        <f>SUM(norehidayat!W33,norehuda!W33,norehira!W33,meQuran!W33,Amiri!W33,PDMS!W33,AlKareem!W33,KFGQPC!W33,LPMQ!W33,AlQalam!W33)</f>
        <v>0</v>
      </c>
      <c r="X33" s="51">
        <f>SUM(norehidayat!X33,norehuda!X33,norehira!X33,meQuran!X33,Amiri!X33,PDMS!X33,AlKareem!X33,KFGQPC!X33,LPMQ!X33,AlQalam!X33)</f>
        <v>0</v>
      </c>
      <c r="Y33" s="51">
        <f>SUM(norehidayat!Y33,norehuda!Y33,norehira!Y33,meQuran!Y33,Amiri!Y33,PDMS!Y33,AlKareem!Y33,KFGQPC!Y33,LPMQ!Y33,AlQalam!Y33)</f>
        <v>0</v>
      </c>
      <c r="Z33" s="51">
        <f>SUM(norehidayat!Z33,norehuda!Z33,norehira!Z33,meQuran!Z33,Amiri!Z33,PDMS!Z33,AlKareem!Z33,KFGQPC!Z33,LPMQ!Z33,AlQalam!Z33)</f>
        <v>0</v>
      </c>
      <c r="AA33" s="51">
        <f>SUM(norehidayat!AA33,norehuda!AA33,norehira!AA33,meQuran!AA33,Amiri!AA33,PDMS!AA33,AlKareem!AA33,KFGQPC!AA33,LPMQ!AA33,AlQalam!AA33)</f>
        <v>0</v>
      </c>
      <c r="AB33" s="51">
        <f>SUM(norehidayat!AB33,norehuda!AB33,norehira!AB33,meQuran!AB33,Amiri!AB33,PDMS!AB33,AlKareem!AB33,KFGQPC!AB33,LPMQ!AB33,AlQalam!AB33)</f>
        <v>0</v>
      </c>
      <c r="AC33" s="51">
        <f>SUM(norehidayat!AC33,norehuda!AC33,norehira!AC33,meQuran!AC33,Amiri!AC33,PDMS!AC33,AlKareem!AC33,KFGQPC!AC33,LPMQ!AC33,AlQalam!AC33)</f>
        <v>0</v>
      </c>
      <c r="AD33" s="44">
        <f>I33</f>
        <v>46</v>
      </c>
      <c r="AE33" s="44">
        <f>SUM(B33:H33,J33:AC33)</f>
        <v>0</v>
      </c>
      <c r="AF33" s="44">
        <f>SUM(I26:I32,I34:I53)</f>
        <v>4</v>
      </c>
      <c r="AG33" s="45">
        <v>0</v>
      </c>
      <c r="AH33" s="2">
        <f t="shared" si="60"/>
        <v>0.92</v>
      </c>
      <c r="AI33" s="2">
        <f t="shared" si="61"/>
        <v>1</v>
      </c>
      <c r="AJ33" s="2">
        <f t="shared" si="62"/>
        <v>0.92</v>
      </c>
      <c r="AK33" s="2">
        <f t="shared" si="63"/>
        <v>0.958333333333333</v>
      </c>
      <c r="AS33" s="2"/>
      <c r="AT33" s="2"/>
      <c r="AU33" s="18" t="s">
        <v>26</v>
      </c>
      <c r="AV33" s="5">
        <f>SUM(PDMS!B5,PDMS!F5,PDMS!J5)</f>
        <v>141</v>
      </c>
      <c r="AW33" s="5">
        <f>SUM(PDMS!C5,PDMS!G5,PDMS!K5)</f>
        <v>32</v>
      </c>
      <c r="AX33" s="5">
        <f>SUM(PDMS!D5,PDMS!H5,PDMS!L5)</f>
        <v>0</v>
      </c>
      <c r="AY33" s="5">
        <f>SUM(PDMS!E5,PDMS!I5,PDMS!M5)</f>
        <v>0</v>
      </c>
      <c r="AZ33" s="2"/>
      <c r="BA33" s="5">
        <f>PDMS!P5</f>
        <v>113</v>
      </c>
      <c r="BB33" s="5">
        <f>PDMS!Q5</f>
        <v>28</v>
      </c>
      <c r="BC33" s="2"/>
      <c r="BD33" s="5">
        <f>PDMS!R5</f>
        <v>110</v>
      </c>
      <c r="BE33" s="5">
        <f>PDMS!S5</f>
        <v>3</v>
      </c>
      <c r="BF33" s="5">
        <f>PDMS!T5</f>
        <v>3</v>
      </c>
      <c r="BG33" s="5">
        <f>PDMS!U5</f>
        <v>0</v>
      </c>
      <c r="BH33" s="2"/>
      <c r="BI33" s="5">
        <f>PDMS!Z5</f>
        <v>119</v>
      </c>
      <c r="BJ33" s="5">
        <f>PDMS!AA5</f>
        <v>46</v>
      </c>
      <c r="BK33" s="5">
        <f>PDMS!AB5</f>
        <v>23</v>
      </c>
      <c r="BL33" s="5">
        <f>PDMS!AC5</f>
        <v>0</v>
      </c>
      <c r="BO33" s="2"/>
      <c r="BP33" s="2"/>
      <c r="BQ33" s="18" t="s">
        <v>26</v>
      </c>
      <c r="BR33" s="2">
        <f t="shared" si="55"/>
        <v>0.815028901734104</v>
      </c>
      <c r="BS33" s="5">
        <f t="shared" si="56"/>
        <v>0.815028901734104</v>
      </c>
      <c r="BT33" s="2">
        <f t="shared" si="57"/>
        <v>1</v>
      </c>
      <c r="BU33" s="5">
        <f t="shared" si="58"/>
        <v>0.898089171974522</v>
      </c>
      <c r="BX33" s="9">
        <f t="shared" ref="BX33:BX53" si="64">BA33/AV33</f>
        <v>0.801418439716312</v>
      </c>
      <c r="BZ33" s="2">
        <f t="shared" si="47"/>
        <v>0.948275862068966</v>
      </c>
      <c r="CA33" s="5">
        <f t="shared" si="48"/>
        <v>0.973451327433628</v>
      </c>
      <c r="CB33" s="2">
        <f t="shared" si="49"/>
        <v>0.973451327433628</v>
      </c>
      <c r="CC33" s="5">
        <f t="shared" si="50"/>
        <v>0.973451327433628</v>
      </c>
      <c r="CE33" s="2">
        <f t="shared" si="51"/>
        <v>0.632978723404255</v>
      </c>
      <c r="CF33" s="5">
        <f t="shared" si="52"/>
        <v>0.721212121212121</v>
      </c>
      <c r="CG33" s="2">
        <f t="shared" si="53"/>
        <v>0.838028169014085</v>
      </c>
      <c r="CH33" s="5">
        <f t="shared" si="54"/>
        <v>0.775244299674267</v>
      </c>
    </row>
    <row r="34" spans="1:86">
      <c r="A34" s="4" t="s">
        <v>91</v>
      </c>
      <c r="B34" s="51">
        <f>SUM(norehidayat!B34,norehuda!B34,norehira!B34,meQuran!B34,Amiri!B34,PDMS!B34,AlKareem!B34,KFGQPC!B34,LPMQ!B34,AlQalam!B34)</f>
        <v>0</v>
      </c>
      <c r="C34" s="51">
        <f>SUM(norehidayat!C34,norehuda!C34,norehira!C34,meQuran!C34,Amiri!C34,PDMS!C34,AlKareem!C34,KFGQPC!C34,LPMQ!C34,AlQalam!C34)</f>
        <v>0</v>
      </c>
      <c r="D34" s="51">
        <f>SUM(norehidayat!D34,norehuda!D34,norehira!D34,meQuran!D34,Amiri!D34,PDMS!D34,AlKareem!D34,KFGQPC!D34,LPMQ!D34,AlQalam!D34)</f>
        <v>0</v>
      </c>
      <c r="E34" s="51">
        <f>SUM(norehidayat!E34,norehuda!E34,norehira!E34,meQuran!E34,Amiri!E34,PDMS!E34,AlKareem!E34,KFGQPC!E34,LPMQ!E34,AlQalam!E34)</f>
        <v>0</v>
      </c>
      <c r="F34" s="51">
        <f>SUM(norehidayat!F34,norehuda!F34,norehira!F34,meQuran!F34,Amiri!F34,PDMS!F34,AlKareem!F34,KFGQPC!F34,LPMQ!F34,AlQalam!F34)</f>
        <v>0</v>
      </c>
      <c r="G34" s="51">
        <f>SUM(norehidayat!G34,norehuda!G34,norehira!G34,meQuran!G34,Amiri!G34,PDMS!G34,AlKareem!G34,KFGQPC!G34,LPMQ!G34,AlQalam!G34)</f>
        <v>0</v>
      </c>
      <c r="H34" s="51">
        <f>SUM(norehidayat!H34,norehuda!H34,norehira!H34,meQuran!H34,Amiri!H34,PDMS!H34,AlKareem!H34,KFGQPC!H34,LPMQ!H34,AlQalam!H34)</f>
        <v>0</v>
      </c>
      <c r="I34" s="51">
        <f>SUM(norehidayat!I34,norehuda!I34,norehira!I34,meQuran!I34,Amiri!I34,PDMS!I34,AlKareem!I34,KFGQPC!I34,LPMQ!I34,AlQalam!I34)</f>
        <v>0</v>
      </c>
      <c r="J34" s="50">
        <f>SUM(norehidayat!J34,norehuda!J34,norehira!J34,meQuran!J34,Amiri!J34,PDMS!J34,AlKareem!J34,KFGQPC!J34,LPMQ!J34,AlQalam!J34)</f>
        <v>25</v>
      </c>
      <c r="K34" s="51">
        <f>SUM(norehidayat!K34,norehuda!K34,norehira!K34,meQuran!K34,Amiri!K34,PDMS!K34,AlKareem!K34,KFGQPC!K34,LPMQ!K34,AlQalam!K34)</f>
        <v>0</v>
      </c>
      <c r="L34" s="51">
        <f>SUM(norehidayat!L34,norehuda!L34,norehira!L34,meQuran!L34,Amiri!L34,PDMS!L34,AlKareem!L34,KFGQPC!L34,LPMQ!L34,AlQalam!L34)</f>
        <v>1</v>
      </c>
      <c r="M34" s="51">
        <f>SUM(norehidayat!M34,norehuda!M34,norehira!M34,meQuran!M34,Amiri!M34,PDMS!M34,AlKareem!M34,KFGQPC!M34,LPMQ!M34,AlQalam!M34)</f>
        <v>0</v>
      </c>
      <c r="N34" s="51">
        <f>SUM(norehidayat!N34,norehuda!N34,norehira!N34,meQuran!N34,Amiri!N34,PDMS!N34,AlKareem!N34,KFGQPC!N34,LPMQ!N34,AlQalam!N34)</f>
        <v>0</v>
      </c>
      <c r="O34" s="51">
        <f>SUM(norehidayat!O34,norehuda!O34,norehira!O34,meQuran!O34,Amiri!O34,PDMS!O34,AlKareem!O34,KFGQPC!O34,LPMQ!O34,AlQalam!O34)</f>
        <v>0</v>
      </c>
      <c r="P34" s="51">
        <f>SUM(norehidayat!P34,norehuda!P34,norehira!P34,meQuran!P34,Amiri!P34,PDMS!P34,AlKareem!P34,KFGQPC!P34,LPMQ!P34,AlQalam!P34)</f>
        <v>0</v>
      </c>
      <c r="Q34" s="51">
        <f>SUM(norehidayat!Q34,norehuda!Q34,norehira!Q34,meQuran!Q34,Amiri!Q34,PDMS!Q34,AlKareem!Q34,KFGQPC!Q34,LPMQ!Q34,AlQalam!Q34)</f>
        <v>0</v>
      </c>
      <c r="R34" s="51">
        <f>SUM(norehidayat!R34,norehuda!R34,norehira!R34,meQuran!R34,Amiri!R34,PDMS!R34,AlKareem!R34,KFGQPC!R34,LPMQ!R34,AlQalam!R34)</f>
        <v>0</v>
      </c>
      <c r="S34" s="51">
        <f>SUM(norehidayat!S34,norehuda!S34,norehira!S34,meQuran!S34,Amiri!S34,PDMS!S34,AlKareem!S34,KFGQPC!S34,LPMQ!S34,AlQalam!S34)</f>
        <v>0</v>
      </c>
      <c r="T34" s="51">
        <f>SUM(norehidayat!T34,norehuda!T34,norehira!T34,meQuran!T34,Amiri!T34,PDMS!T34,AlKareem!T34,KFGQPC!T34,LPMQ!T34,AlQalam!T34)</f>
        <v>0</v>
      </c>
      <c r="U34" s="51">
        <f>SUM(norehidayat!U34,norehuda!U34,norehira!U34,meQuran!U34,Amiri!U34,PDMS!U34,AlKareem!U34,KFGQPC!U34,LPMQ!U34,AlQalam!U34)</f>
        <v>0</v>
      </c>
      <c r="V34" s="51">
        <f>SUM(norehidayat!V34,norehuda!V34,norehira!V34,meQuran!V34,Amiri!V34,PDMS!V34,AlKareem!V34,KFGQPC!V34,LPMQ!V34,AlQalam!V34)</f>
        <v>0</v>
      </c>
      <c r="W34" s="51">
        <f>SUM(norehidayat!W34,norehuda!W34,norehira!W34,meQuran!W34,Amiri!W34,PDMS!W34,AlKareem!W34,KFGQPC!W34,LPMQ!W34,AlQalam!W34)</f>
        <v>0</v>
      </c>
      <c r="X34" s="51">
        <f>SUM(norehidayat!X34,norehuda!X34,norehira!X34,meQuran!X34,Amiri!X34,PDMS!X34,AlKareem!X34,KFGQPC!X34,LPMQ!X34,AlQalam!X34)</f>
        <v>0</v>
      </c>
      <c r="Y34" s="51">
        <f>SUM(norehidayat!Y34,norehuda!Y34,norehira!Y34,meQuran!Y34,Amiri!Y34,PDMS!Y34,AlKareem!Y34,KFGQPC!Y34,LPMQ!Y34,AlQalam!Y34)</f>
        <v>0</v>
      </c>
      <c r="Z34" s="51">
        <f>SUM(norehidayat!Z34,norehuda!Z34,norehira!Z34,meQuran!Z34,Amiri!Z34,PDMS!Z34,AlKareem!Z34,KFGQPC!Z34,LPMQ!Z34,AlQalam!Z34)</f>
        <v>0</v>
      </c>
      <c r="AA34" s="51">
        <f>SUM(norehidayat!AA34,norehuda!AA34,norehira!AA34,meQuran!AA34,Amiri!AA34,PDMS!AA34,AlKareem!AA34,KFGQPC!AA34,LPMQ!AA34,AlQalam!AA34)</f>
        <v>0</v>
      </c>
      <c r="AB34" s="51">
        <f>SUM(norehidayat!AB34,norehuda!AB34,norehira!AB34,meQuran!AB34,Amiri!AB34,PDMS!AB34,AlKareem!AB34,KFGQPC!AB34,LPMQ!AB34,AlQalam!AB34)</f>
        <v>0</v>
      </c>
      <c r="AC34" s="51">
        <f>SUM(norehidayat!AC34,norehuda!AC34,norehira!AC34,meQuran!AC34,Amiri!AC34,PDMS!AC34,AlKareem!AC34,KFGQPC!AC34,LPMQ!AC34,AlQalam!AC34)</f>
        <v>0</v>
      </c>
      <c r="AD34" s="45">
        <f>J34</f>
        <v>25</v>
      </c>
      <c r="AE34" s="45">
        <f>SUM(B34:I34,K34:AC34)</f>
        <v>1</v>
      </c>
      <c r="AF34" s="45">
        <f>SUM(J26:J33,J35:J53)</f>
        <v>3</v>
      </c>
      <c r="AG34" s="44">
        <v>0</v>
      </c>
      <c r="AH34" s="5">
        <f t="shared" si="60"/>
        <v>0.862068965517241</v>
      </c>
      <c r="AI34" s="5">
        <f t="shared" si="61"/>
        <v>0.961538461538462</v>
      </c>
      <c r="AJ34" s="5">
        <f t="shared" si="62"/>
        <v>0.892857142857143</v>
      </c>
      <c r="AK34" s="5">
        <f t="shared" si="63"/>
        <v>0.925925925925926</v>
      </c>
      <c r="AS34" s="5"/>
      <c r="AT34" s="5"/>
      <c r="AU34" s="18" t="s">
        <v>28</v>
      </c>
      <c r="AV34" s="5">
        <f>SUM(PDMS!B6,PDMS!F6,PDMS!J6)</f>
        <v>141</v>
      </c>
      <c r="AW34" s="5">
        <f>SUM(PDMS!C6,PDMS!G6,PDMS!K6)</f>
        <v>25</v>
      </c>
      <c r="AX34" s="5">
        <f>SUM(PDMS!D6,PDMS!H6,PDMS!L6)</f>
        <v>0</v>
      </c>
      <c r="AY34" s="5">
        <f>SUM(PDMS!E6,PDMS!I6,PDMS!M6)</f>
        <v>0</v>
      </c>
      <c r="AZ34" s="5"/>
      <c r="BA34" s="5">
        <f>PDMS!P6</f>
        <v>113</v>
      </c>
      <c r="BB34" s="5">
        <f>PDMS!Q6</f>
        <v>28</v>
      </c>
      <c r="BC34" s="5"/>
      <c r="BD34" s="5">
        <f>PDMS!R6</f>
        <v>110</v>
      </c>
      <c r="BE34" s="5">
        <f>PDMS!S6</f>
        <v>3</v>
      </c>
      <c r="BF34" s="5">
        <f>PDMS!T6</f>
        <v>3</v>
      </c>
      <c r="BG34" s="5">
        <f>PDMS!U6</f>
        <v>0</v>
      </c>
      <c r="BH34" s="5"/>
      <c r="BI34" s="5">
        <f>PDMS!Z6</f>
        <v>119</v>
      </c>
      <c r="BJ34" s="5">
        <f>PDMS!AA6</f>
        <v>41</v>
      </c>
      <c r="BK34" s="5">
        <f>PDMS!AB6</f>
        <v>23</v>
      </c>
      <c r="BL34" s="5">
        <f>PDMS!AC6</f>
        <v>0</v>
      </c>
      <c r="BO34" s="5"/>
      <c r="BP34" s="5"/>
      <c r="BQ34" s="18" t="s">
        <v>28</v>
      </c>
      <c r="BR34" s="2">
        <f t="shared" si="55"/>
        <v>0.849397590361446</v>
      </c>
      <c r="BS34" s="5">
        <f t="shared" si="56"/>
        <v>0.849397590361446</v>
      </c>
      <c r="BT34" s="2">
        <f t="shared" si="57"/>
        <v>1</v>
      </c>
      <c r="BU34" s="5">
        <f t="shared" si="58"/>
        <v>0.9185667752443</v>
      </c>
      <c r="BX34" s="9">
        <f t="shared" si="64"/>
        <v>0.801418439716312</v>
      </c>
      <c r="BZ34" s="2">
        <f t="shared" si="47"/>
        <v>0.948275862068966</v>
      </c>
      <c r="CA34" s="5">
        <f t="shared" si="48"/>
        <v>0.973451327433628</v>
      </c>
      <c r="CB34" s="2">
        <f t="shared" si="49"/>
        <v>0.973451327433628</v>
      </c>
      <c r="CC34" s="5">
        <f t="shared" si="50"/>
        <v>0.973451327433628</v>
      </c>
      <c r="CE34" s="2">
        <f t="shared" si="51"/>
        <v>0.650273224043716</v>
      </c>
      <c r="CF34" s="5">
        <f t="shared" si="52"/>
        <v>0.74375</v>
      </c>
      <c r="CG34" s="2">
        <f t="shared" si="53"/>
        <v>0.838028169014085</v>
      </c>
      <c r="CH34" s="5">
        <f t="shared" si="54"/>
        <v>0.788079470198676</v>
      </c>
    </row>
    <row r="35" spans="1:86">
      <c r="A35" s="4" t="s">
        <v>69</v>
      </c>
      <c r="B35" s="51">
        <f>SUM(norehidayat!B35,norehuda!B35,norehira!B35,meQuran!B35,Amiri!B35,PDMS!B35,AlKareem!B35,KFGQPC!B35,LPMQ!B35,AlQalam!B35)</f>
        <v>0</v>
      </c>
      <c r="C35" s="51">
        <f>SUM(norehidayat!C35,norehuda!C35,norehira!C35,meQuran!C35,Amiri!C35,PDMS!C35,AlKareem!C35,KFGQPC!C35,LPMQ!C35,AlQalam!C35)</f>
        <v>0</v>
      </c>
      <c r="D35" s="51">
        <f>SUM(norehidayat!D35,norehuda!D35,norehira!D35,meQuran!D35,Amiri!D35,PDMS!D35,AlKareem!D35,KFGQPC!D35,LPMQ!D35,AlQalam!D35)</f>
        <v>0</v>
      </c>
      <c r="E35" s="51">
        <f>SUM(norehidayat!E35,norehuda!E35,norehira!E35,meQuran!E35,Amiri!E35,PDMS!E35,AlKareem!E35,KFGQPC!E35,LPMQ!E35,AlQalam!E35)</f>
        <v>0</v>
      </c>
      <c r="F35" s="51">
        <f>SUM(norehidayat!F35,norehuda!F35,norehira!F35,meQuran!F35,Amiri!F35,PDMS!F35,AlKareem!F35,KFGQPC!F35,LPMQ!F35,AlQalam!F35)</f>
        <v>0</v>
      </c>
      <c r="G35" s="51">
        <f>SUM(norehidayat!G35,norehuda!G35,norehira!G35,meQuran!G35,Amiri!G35,PDMS!G35,AlKareem!G35,KFGQPC!G35,LPMQ!G35,AlQalam!G35)</f>
        <v>0</v>
      </c>
      <c r="H35" s="51">
        <f>SUM(norehidayat!H35,norehuda!H35,norehira!H35,meQuran!H35,Amiri!H35,PDMS!H35,AlKareem!H35,KFGQPC!H35,LPMQ!H35,AlQalam!H35)</f>
        <v>0</v>
      </c>
      <c r="I35" s="51">
        <f>SUM(norehidayat!I35,norehuda!I35,norehira!I35,meQuran!I35,Amiri!I35,PDMS!I35,AlKareem!I35,KFGQPC!I35,LPMQ!I35,AlQalam!I35)</f>
        <v>0</v>
      </c>
      <c r="J35" s="51">
        <f>SUM(norehidayat!J35,norehuda!J35,norehira!J35,meQuran!J35,Amiri!J35,PDMS!J35,AlKareem!J35,KFGQPC!J35,LPMQ!J35,AlQalam!J35)</f>
        <v>0</v>
      </c>
      <c r="K35" s="50">
        <f>SUM(norehidayat!K35,norehuda!K35,norehira!K35,meQuran!K35,Amiri!K35,PDMS!K35,AlKareem!K35,KFGQPC!K35,LPMQ!K35,AlQalam!K35)</f>
        <v>97</v>
      </c>
      <c r="L35" s="51">
        <f>SUM(norehidayat!L35,norehuda!L35,norehira!L35,meQuran!L35,Amiri!L35,PDMS!L35,AlKareem!L35,KFGQPC!L35,LPMQ!L35,AlQalam!L35)</f>
        <v>0</v>
      </c>
      <c r="M35" s="51">
        <f>SUM(norehidayat!M35,norehuda!M35,norehira!M35,meQuran!M35,Amiri!M35,PDMS!M35,AlKareem!M35,KFGQPC!M35,LPMQ!M35,AlQalam!M35)</f>
        <v>0</v>
      </c>
      <c r="N35" s="51">
        <f>SUM(norehidayat!N35,norehuda!N35,norehira!N35,meQuran!N35,Amiri!N35,PDMS!N35,AlKareem!N35,KFGQPC!N35,LPMQ!N35,AlQalam!N35)</f>
        <v>0</v>
      </c>
      <c r="O35" s="51">
        <f>SUM(norehidayat!O35,norehuda!O35,norehira!O35,meQuran!O35,Amiri!O35,PDMS!O35,AlKareem!O35,KFGQPC!O35,LPMQ!O35,AlQalam!O35)</f>
        <v>0</v>
      </c>
      <c r="P35" s="51">
        <f>SUM(norehidayat!P35,norehuda!P35,norehira!P35,meQuran!P35,Amiri!P35,PDMS!P35,AlKareem!P35,KFGQPC!P35,LPMQ!P35,AlQalam!P35)</f>
        <v>0</v>
      </c>
      <c r="Q35" s="51">
        <f>SUM(norehidayat!Q35,norehuda!Q35,norehira!Q35,meQuran!Q35,Amiri!Q35,PDMS!Q35,AlKareem!Q35,KFGQPC!Q35,LPMQ!Q35,AlQalam!Q35)</f>
        <v>0</v>
      </c>
      <c r="R35" s="51">
        <f>SUM(norehidayat!R35,norehuda!R35,norehira!R35,meQuran!R35,Amiri!R35,PDMS!R35,AlKareem!R35,KFGQPC!R35,LPMQ!R35,AlQalam!R35)</f>
        <v>0</v>
      </c>
      <c r="S35" s="51">
        <f>SUM(norehidayat!S35,norehuda!S35,norehira!S35,meQuran!S35,Amiri!S35,PDMS!S35,AlKareem!S35,KFGQPC!S35,LPMQ!S35,AlQalam!S35)</f>
        <v>0</v>
      </c>
      <c r="T35" s="51">
        <f>SUM(norehidayat!T35,norehuda!T35,norehira!T35,meQuran!T35,Amiri!T35,PDMS!T35,AlKareem!T35,KFGQPC!T35,LPMQ!T35,AlQalam!T35)</f>
        <v>0</v>
      </c>
      <c r="U35" s="51">
        <f>SUM(norehidayat!U35,norehuda!U35,norehira!U35,meQuran!U35,Amiri!U35,PDMS!U35,AlKareem!U35,KFGQPC!U35,LPMQ!U35,AlQalam!U35)</f>
        <v>0</v>
      </c>
      <c r="V35" s="51">
        <f>SUM(norehidayat!V35,norehuda!V35,norehira!V35,meQuran!V35,Amiri!V35,PDMS!V35,AlKareem!V35,KFGQPC!V35,LPMQ!V35,AlQalam!V35)</f>
        <v>0</v>
      </c>
      <c r="W35" s="51">
        <f>SUM(norehidayat!W35,norehuda!W35,norehira!W35,meQuran!W35,Amiri!W35,PDMS!W35,AlKareem!W35,KFGQPC!W35,LPMQ!W35,AlQalam!W35)</f>
        <v>0</v>
      </c>
      <c r="X35" s="51">
        <f>SUM(norehidayat!X35,norehuda!X35,norehira!X35,meQuran!X35,Amiri!X35,PDMS!X35,AlKareem!X35,KFGQPC!X35,LPMQ!X35,AlQalam!X35)</f>
        <v>0</v>
      </c>
      <c r="Y35" s="51">
        <f>SUM(norehidayat!Y35,norehuda!Y35,norehira!Y35,meQuran!Y35,Amiri!Y35,PDMS!Y35,AlKareem!Y35,KFGQPC!Y35,LPMQ!Y35,AlQalam!Y35)</f>
        <v>0</v>
      </c>
      <c r="Z35" s="51">
        <f>SUM(norehidayat!Z35,norehuda!Z35,norehira!Z35,meQuran!Z35,Amiri!Z35,PDMS!Z35,AlKareem!Z35,KFGQPC!Z35,LPMQ!Z35,AlQalam!Z35)</f>
        <v>0</v>
      </c>
      <c r="AA35" s="51">
        <f>SUM(norehidayat!AA35,norehuda!AA35,norehira!AA35,meQuran!AA35,Amiri!AA35,PDMS!AA35,AlKareem!AA35,KFGQPC!AA35,LPMQ!AA35,AlQalam!AA35)</f>
        <v>0</v>
      </c>
      <c r="AB35" s="51">
        <f>SUM(norehidayat!AB35,norehuda!AB35,norehira!AB35,meQuran!AB35,Amiri!AB35,PDMS!AB35,AlKareem!AB35,KFGQPC!AB35,LPMQ!AB35,AlQalam!AB35)</f>
        <v>0</v>
      </c>
      <c r="AC35" s="51">
        <f>SUM(norehidayat!AC35,norehuda!AC35,norehira!AC35,meQuran!AC35,Amiri!AC35,PDMS!AC35,AlKareem!AC35,KFGQPC!AC35,LPMQ!AC35,AlQalam!AC35)</f>
        <v>0</v>
      </c>
      <c r="AD35" s="44">
        <f>K35</f>
        <v>97</v>
      </c>
      <c r="AE35" s="44">
        <f>SUM(B35:J35,L35:AC35)</f>
        <v>0</v>
      </c>
      <c r="AF35" s="44">
        <f>SUM(K26:K34,K36:K53)</f>
        <v>1</v>
      </c>
      <c r="AG35" s="45">
        <v>0</v>
      </c>
      <c r="AH35" s="2">
        <f t="shared" si="60"/>
        <v>0.989795918367347</v>
      </c>
      <c r="AI35" s="2">
        <f t="shared" si="61"/>
        <v>1</v>
      </c>
      <c r="AJ35" s="2">
        <f t="shared" si="62"/>
        <v>0.989795918367347</v>
      </c>
      <c r="AK35" s="2">
        <f t="shared" si="63"/>
        <v>0.994871794871795</v>
      </c>
      <c r="AS35" s="2"/>
      <c r="AT35" s="2"/>
      <c r="AU35" s="18" t="s">
        <v>30</v>
      </c>
      <c r="AV35" s="5">
        <f>SUM(PDMS!B7,PDMS!F7,PDMS!J7)</f>
        <v>141</v>
      </c>
      <c r="AW35" s="5">
        <f>SUM(PDMS!C7,PDMS!G7,PDMS!K7)</f>
        <v>10</v>
      </c>
      <c r="AX35" s="5">
        <f>SUM(PDMS!D7,PDMS!H7,PDMS!L7)</f>
        <v>0</v>
      </c>
      <c r="AY35" s="5">
        <f>SUM(PDMS!E7,PDMS!I7,PDMS!M7)</f>
        <v>0</v>
      </c>
      <c r="AZ35" s="2"/>
      <c r="BA35" s="5">
        <f>PDMS!P7</f>
        <v>113</v>
      </c>
      <c r="BB35" s="5">
        <f>PDMS!Q7</f>
        <v>28</v>
      </c>
      <c r="BC35" s="2"/>
      <c r="BD35" s="5">
        <f>PDMS!R7</f>
        <v>110</v>
      </c>
      <c r="BE35" s="5">
        <f>PDMS!S7</f>
        <v>3</v>
      </c>
      <c r="BF35" s="5">
        <f>PDMS!T7</f>
        <v>3</v>
      </c>
      <c r="BG35" s="5">
        <f>PDMS!U7</f>
        <v>0</v>
      </c>
      <c r="BH35" s="2"/>
      <c r="BI35" s="5">
        <f>PDMS!Z7</f>
        <v>119</v>
      </c>
      <c r="BJ35" s="5">
        <f>PDMS!AA7</f>
        <v>28</v>
      </c>
      <c r="BK35" s="5">
        <f>PDMS!AB7</f>
        <v>22</v>
      </c>
      <c r="BL35" s="5">
        <f>PDMS!AC7</f>
        <v>0</v>
      </c>
      <c r="BO35" s="2"/>
      <c r="BP35" s="2"/>
      <c r="BQ35" s="18" t="s">
        <v>30</v>
      </c>
      <c r="BR35" s="2">
        <f t="shared" si="55"/>
        <v>0.933774834437086</v>
      </c>
      <c r="BS35" s="5">
        <f t="shared" si="56"/>
        <v>0.933774834437086</v>
      </c>
      <c r="BT35" s="2">
        <f t="shared" si="57"/>
        <v>1</v>
      </c>
      <c r="BU35" s="5">
        <f t="shared" si="58"/>
        <v>0.965753424657534</v>
      </c>
      <c r="BX35" s="9">
        <f t="shared" si="64"/>
        <v>0.801418439716312</v>
      </c>
      <c r="BZ35" s="2">
        <f t="shared" si="47"/>
        <v>0.948275862068966</v>
      </c>
      <c r="CA35" s="5">
        <f t="shared" si="48"/>
        <v>0.973451327433628</v>
      </c>
      <c r="CB35" s="2">
        <f t="shared" si="49"/>
        <v>0.973451327433628</v>
      </c>
      <c r="CC35" s="5">
        <f t="shared" si="50"/>
        <v>0.973451327433628</v>
      </c>
      <c r="CE35" s="2">
        <f t="shared" si="51"/>
        <v>0.70414201183432</v>
      </c>
      <c r="CF35" s="5">
        <f t="shared" si="52"/>
        <v>0.80952380952381</v>
      </c>
      <c r="CG35" s="2">
        <f t="shared" si="53"/>
        <v>0.843971631205674</v>
      </c>
      <c r="CH35" s="5">
        <f t="shared" si="54"/>
        <v>0.826388888888889</v>
      </c>
    </row>
    <row r="36" spans="1:86">
      <c r="A36" s="4" t="s">
        <v>70</v>
      </c>
      <c r="B36" s="51">
        <f>SUM(norehidayat!B36,norehuda!B36,norehira!B36,meQuran!B36,Amiri!B36,PDMS!B36,AlKareem!B36,KFGQPC!B36,LPMQ!B36,AlQalam!B36)</f>
        <v>0</v>
      </c>
      <c r="C36" s="51">
        <f>SUM(norehidayat!C36,norehuda!C36,norehira!C36,meQuran!C36,Amiri!C36,PDMS!C36,AlKareem!C36,KFGQPC!C36,LPMQ!C36,AlQalam!C36)</f>
        <v>0</v>
      </c>
      <c r="D36" s="51">
        <f>SUM(norehidayat!D36,norehuda!D36,norehira!D36,meQuran!D36,Amiri!D36,PDMS!D36,AlKareem!D36,KFGQPC!D36,LPMQ!D36,AlQalam!D36)</f>
        <v>0</v>
      </c>
      <c r="E36" s="51">
        <f>SUM(norehidayat!E36,norehuda!E36,norehira!E36,meQuran!E36,Amiri!E36,PDMS!E36,AlKareem!E36,KFGQPC!E36,LPMQ!E36,AlQalam!E36)</f>
        <v>0</v>
      </c>
      <c r="F36" s="51">
        <f>SUM(norehidayat!F36,norehuda!F36,norehira!F36,meQuran!F36,Amiri!F36,PDMS!F36,AlKareem!F36,KFGQPC!F36,LPMQ!F36,AlQalam!F36)</f>
        <v>0</v>
      </c>
      <c r="G36" s="51">
        <f>SUM(norehidayat!G36,norehuda!G36,norehira!G36,meQuran!G36,Amiri!G36,PDMS!G36,AlKareem!G36,KFGQPC!G36,LPMQ!G36,AlQalam!G36)</f>
        <v>0</v>
      </c>
      <c r="H36" s="51">
        <f>SUM(norehidayat!H36,norehuda!H36,norehira!H36,meQuran!H36,Amiri!H36,PDMS!H36,AlKareem!H36,KFGQPC!H36,LPMQ!H36,AlQalam!H36)</f>
        <v>0</v>
      </c>
      <c r="I36" s="51">
        <f>SUM(norehidayat!I36,norehuda!I36,norehira!I36,meQuran!I36,Amiri!I36,PDMS!I36,AlKareem!I36,KFGQPC!I36,LPMQ!I36,AlQalam!I36)</f>
        <v>0</v>
      </c>
      <c r="J36" s="51">
        <f>SUM(norehidayat!J36,norehuda!J36,norehira!J36,meQuran!J36,Amiri!J36,PDMS!J36,AlKareem!J36,KFGQPC!J36,LPMQ!J36,AlQalam!J36)</f>
        <v>0</v>
      </c>
      <c r="K36" s="51">
        <f>SUM(norehidayat!K36,norehuda!K36,norehira!K36,meQuran!K36,Amiri!K36,PDMS!K36,AlKareem!K36,KFGQPC!K36,LPMQ!K36,AlQalam!K36)</f>
        <v>1</v>
      </c>
      <c r="L36" s="50">
        <f>SUM(norehidayat!L36,norehuda!L36,norehira!L36,meQuran!L36,Amiri!L36,PDMS!L36,AlKareem!L36,KFGQPC!L36,LPMQ!L36,AlQalam!L36)</f>
        <v>6</v>
      </c>
      <c r="M36" s="51">
        <f>SUM(norehidayat!M36,norehuda!M36,norehira!M36,meQuran!M36,Amiri!M36,PDMS!M36,AlKareem!M36,KFGQPC!M36,LPMQ!M36,AlQalam!M36)</f>
        <v>0</v>
      </c>
      <c r="N36" s="51">
        <f>SUM(norehidayat!N36,norehuda!N36,norehira!N36,meQuran!N36,Amiri!N36,PDMS!N36,AlKareem!N36,KFGQPC!N36,LPMQ!N36,AlQalam!N36)</f>
        <v>0</v>
      </c>
      <c r="O36" s="51">
        <f>SUM(norehidayat!O36,norehuda!O36,norehira!O36,meQuran!O36,Amiri!O36,PDMS!O36,AlKareem!O36,KFGQPC!O36,LPMQ!O36,AlQalam!O36)</f>
        <v>0</v>
      </c>
      <c r="P36" s="51">
        <f>SUM(norehidayat!P36,norehuda!P36,norehira!P36,meQuran!P36,Amiri!P36,PDMS!P36,AlKareem!P36,KFGQPC!P36,LPMQ!P36,AlQalam!P36)</f>
        <v>0</v>
      </c>
      <c r="Q36" s="51">
        <f>SUM(norehidayat!Q36,norehuda!Q36,norehira!Q36,meQuran!Q36,Amiri!Q36,PDMS!Q36,AlKareem!Q36,KFGQPC!Q36,LPMQ!Q36,AlQalam!Q36)</f>
        <v>0</v>
      </c>
      <c r="R36" s="51">
        <f>SUM(norehidayat!R36,norehuda!R36,norehira!R36,meQuran!R36,Amiri!R36,PDMS!R36,AlKareem!R36,KFGQPC!R36,LPMQ!R36,AlQalam!R36)</f>
        <v>0</v>
      </c>
      <c r="S36" s="51">
        <f>SUM(norehidayat!S36,norehuda!S36,norehira!S36,meQuran!S36,Amiri!S36,PDMS!S36,AlKareem!S36,KFGQPC!S36,LPMQ!S36,AlQalam!S36)</f>
        <v>0</v>
      </c>
      <c r="T36" s="51">
        <f>SUM(norehidayat!T36,norehuda!T36,norehira!T36,meQuran!T36,Amiri!T36,PDMS!T36,AlKareem!T36,KFGQPC!T36,LPMQ!T36,AlQalam!T36)</f>
        <v>0</v>
      </c>
      <c r="U36" s="51">
        <f>SUM(norehidayat!U36,norehuda!U36,norehira!U36,meQuran!U36,Amiri!U36,PDMS!U36,AlKareem!U36,KFGQPC!U36,LPMQ!U36,AlQalam!U36)</f>
        <v>0</v>
      </c>
      <c r="V36" s="51">
        <f>SUM(norehidayat!V36,norehuda!V36,norehira!V36,meQuran!V36,Amiri!V36,PDMS!V36,AlKareem!V36,KFGQPC!V36,LPMQ!V36,AlQalam!V36)</f>
        <v>0</v>
      </c>
      <c r="W36" s="51">
        <f>SUM(norehidayat!W36,norehuda!W36,norehira!W36,meQuran!W36,Amiri!W36,PDMS!W36,AlKareem!W36,KFGQPC!W36,LPMQ!W36,AlQalam!W36)</f>
        <v>0</v>
      </c>
      <c r="X36" s="51">
        <f>SUM(norehidayat!X36,norehuda!X36,norehira!X36,meQuran!X36,Amiri!X36,PDMS!X36,AlKareem!X36,KFGQPC!X36,LPMQ!X36,AlQalam!X36)</f>
        <v>0</v>
      </c>
      <c r="Y36" s="51">
        <f>SUM(norehidayat!Y36,norehuda!Y36,norehira!Y36,meQuran!Y36,Amiri!Y36,PDMS!Y36,AlKareem!Y36,KFGQPC!Y36,LPMQ!Y36,AlQalam!Y36)</f>
        <v>0</v>
      </c>
      <c r="Z36" s="51">
        <f>SUM(norehidayat!Z36,norehuda!Z36,norehira!Z36,meQuran!Z36,Amiri!Z36,PDMS!Z36,AlKareem!Z36,KFGQPC!Z36,LPMQ!Z36,AlQalam!Z36)</f>
        <v>0</v>
      </c>
      <c r="AA36" s="51">
        <f>SUM(norehidayat!AA36,norehuda!AA36,norehira!AA36,meQuran!AA36,Amiri!AA36,PDMS!AA36,AlKareem!AA36,KFGQPC!AA36,LPMQ!AA36,AlQalam!AA36)</f>
        <v>0</v>
      </c>
      <c r="AB36" s="51">
        <f>SUM(norehidayat!AB36,norehuda!AB36,norehira!AB36,meQuran!AB36,Amiri!AB36,PDMS!AB36,AlKareem!AB36,KFGQPC!AB36,LPMQ!AB36,AlQalam!AB36)</f>
        <v>0</v>
      </c>
      <c r="AC36" s="51">
        <v>0</v>
      </c>
      <c r="AD36" s="45">
        <f>L36</f>
        <v>6</v>
      </c>
      <c r="AE36" s="45">
        <f>SUM(B36:K36,M36:AC36)</f>
        <v>1</v>
      </c>
      <c r="AF36" s="45">
        <f>SUM(L26:L35,L37:L53)</f>
        <v>2</v>
      </c>
      <c r="AG36" s="44">
        <v>0</v>
      </c>
      <c r="AH36" s="5">
        <f t="shared" si="60"/>
        <v>0.666666666666667</v>
      </c>
      <c r="AI36" s="5">
        <f t="shared" si="61"/>
        <v>0.857142857142857</v>
      </c>
      <c r="AJ36" s="5">
        <f t="shared" si="62"/>
        <v>0.75</v>
      </c>
      <c r="AK36" s="5">
        <f t="shared" si="63"/>
        <v>0.8</v>
      </c>
      <c r="AS36" s="5"/>
      <c r="AT36" s="5"/>
      <c r="AU36" s="18" t="s">
        <v>32</v>
      </c>
      <c r="AV36" s="5">
        <f>SUM(PDMS!B8,PDMS!F8,PDMS!J8)</f>
        <v>112</v>
      </c>
      <c r="AW36" s="5">
        <f>SUM(PDMS!C8,PDMS!G8,PDMS!K8)</f>
        <v>7</v>
      </c>
      <c r="AX36" s="5">
        <f>SUM(PDMS!D8,PDMS!H8,PDMS!L8)</f>
        <v>29</v>
      </c>
      <c r="AY36" s="5">
        <f>SUM(PDMS!E8,PDMS!I8,PDMS!M8)</f>
        <v>0</v>
      </c>
      <c r="AZ36" s="5"/>
      <c r="BA36" s="5">
        <f>PDMS!P8</f>
        <v>100</v>
      </c>
      <c r="BB36" s="5">
        <f>PDMS!Q8</f>
        <v>12</v>
      </c>
      <c r="BC36" s="5"/>
      <c r="BD36" s="5">
        <f>PDMS!R8</f>
        <v>97</v>
      </c>
      <c r="BE36" s="5">
        <f>PDMS!S8</f>
        <v>3</v>
      </c>
      <c r="BF36" s="5">
        <f>PDMS!T8</f>
        <v>3</v>
      </c>
      <c r="BG36" s="5">
        <f>PDMS!U8</f>
        <v>0</v>
      </c>
      <c r="BH36" s="5"/>
      <c r="BI36" s="5">
        <f>PDMS!Z8</f>
        <v>105</v>
      </c>
      <c r="BJ36" s="5">
        <f>PDMS!AA8</f>
        <v>17</v>
      </c>
      <c r="BK36" s="5">
        <f>PDMS!AB8</f>
        <v>36</v>
      </c>
      <c r="BL36" s="5">
        <f>PDMS!AC8</f>
        <v>0</v>
      </c>
      <c r="BO36" s="5"/>
      <c r="BP36" s="5"/>
      <c r="BQ36" s="18" t="s">
        <v>32</v>
      </c>
      <c r="BR36" s="2">
        <f t="shared" si="55"/>
        <v>0.756756756756757</v>
      </c>
      <c r="BS36" s="5">
        <f t="shared" si="56"/>
        <v>0.941176470588235</v>
      </c>
      <c r="BT36" s="2">
        <f t="shared" si="57"/>
        <v>0.794326241134752</v>
      </c>
      <c r="BU36" s="5">
        <f t="shared" si="58"/>
        <v>0.861538461538461</v>
      </c>
      <c r="BX36" s="9">
        <f t="shared" si="64"/>
        <v>0.892857142857143</v>
      </c>
      <c r="BZ36" s="2">
        <f t="shared" si="47"/>
        <v>0.941747572815534</v>
      </c>
      <c r="CA36" s="5">
        <f t="shared" si="48"/>
        <v>0.97</v>
      </c>
      <c r="CB36" s="2">
        <f t="shared" si="49"/>
        <v>0.97</v>
      </c>
      <c r="CC36" s="5">
        <f t="shared" si="50"/>
        <v>0.97</v>
      </c>
      <c r="CE36" s="2">
        <f t="shared" si="51"/>
        <v>0.664556962025316</v>
      </c>
      <c r="CF36" s="5">
        <f t="shared" si="52"/>
        <v>0.860655737704918</v>
      </c>
      <c r="CG36" s="2">
        <f t="shared" si="53"/>
        <v>0.74468085106383</v>
      </c>
      <c r="CH36" s="5">
        <f t="shared" si="54"/>
        <v>0.798479087452471</v>
      </c>
    </row>
    <row r="37" spans="1:86">
      <c r="A37" s="4" t="s">
        <v>71</v>
      </c>
      <c r="B37" s="51">
        <f>SUM(norehidayat!B37,norehuda!B37,norehira!B37,meQuran!B37,Amiri!B37,PDMS!B37,AlKareem!B37,KFGQPC!B37,LPMQ!B37,AlQalam!B37)</f>
        <v>0</v>
      </c>
      <c r="C37" s="51">
        <f>SUM(norehidayat!C37,norehuda!C37,norehira!C37,meQuran!C37,Amiri!C37,PDMS!C37,AlKareem!C37,KFGQPC!C37,LPMQ!C37,AlQalam!C37)</f>
        <v>0</v>
      </c>
      <c r="D37" s="51">
        <f>SUM(norehidayat!D37,norehuda!D37,norehira!D37,meQuran!D37,Amiri!D37,PDMS!D37,AlKareem!D37,KFGQPC!D37,LPMQ!D37,AlQalam!D37)</f>
        <v>0</v>
      </c>
      <c r="E37" s="51">
        <f>SUM(norehidayat!E37,norehuda!E37,norehira!E37,meQuran!E37,Amiri!E37,PDMS!E37,AlKareem!E37,KFGQPC!E37,LPMQ!E37,AlQalam!E37)</f>
        <v>0</v>
      </c>
      <c r="F37" s="51">
        <f>SUM(norehidayat!F37,norehuda!F37,norehira!F37,meQuran!F37,Amiri!F37,PDMS!F37,AlKareem!F37,KFGQPC!F37,LPMQ!F37,AlQalam!F37)</f>
        <v>0</v>
      </c>
      <c r="G37" s="51">
        <f>SUM(norehidayat!G37,norehuda!G37,norehira!G37,meQuran!G37,Amiri!G37,PDMS!G37,AlKareem!G37,KFGQPC!G37,LPMQ!G37,AlQalam!G37)</f>
        <v>0</v>
      </c>
      <c r="H37" s="51">
        <f>SUM(norehidayat!H37,norehuda!H37,norehira!H37,meQuran!H37,Amiri!H37,PDMS!H37,AlKareem!H37,KFGQPC!H37,LPMQ!H37,AlQalam!H37)</f>
        <v>0</v>
      </c>
      <c r="I37" s="51">
        <f>SUM(norehidayat!I37,norehuda!I37,norehira!I37,meQuran!I37,Amiri!I37,PDMS!I37,AlKareem!I37,KFGQPC!I37,LPMQ!I37,AlQalam!I37)</f>
        <v>0</v>
      </c>
      <c r="J37" s="51">
        <f>SUM(norehidayat!J37,norehuda!J37,norehira!J37,meQuran!J37,Amiri!J37,PDMS!J37,AlKareem!J37,KFGQPC!J37,LPMQ!J37,AlQalam!J37)</f>
        <v>0</v>
      </c>
      <c r="K37" s="51">
        <f>SUM(norehidayat!K37,norehuda!K37,norehira!K37,meQuran!K37,Amiri!K37,PDMS!K37,AlKareem!K37,KFGQPC!K37,LPMQ!K37,AlQalam!K37)</f>
        <v>0</v>
      </c>
      <c r="L37" s="51">
        <v>0</v>
      </c>
      <c r="M37" s="50">
        <f>SUM(norehidayat!M37,norehuda!M37,norehira!M37,meQuran!M37,Amiri!M37,PDMS!M37,AlKareem!M37,KFGQPC!M37,LPMQ!M37,AlQalam!M37)</f>
        <v>20</v>
      </c>
      <c r="N37" s="51">
        <f>SUM(norehidayat!N37,norehuda!N37,norehira!N37,meQuran!N37,Amiri!N37,PDMS!N37,AlKareem!N37,KFGQPC!N37,LPMQ!N37,AlQalam!N37)</f>
        <v>0</v>
      </c>
      <c r="O37" s="51">
        <f>SUM(norehidayat!O37,norehuda!O37,norehira!O37,meQuran!O37,Amiri!O37,PDMS!O37,AlKareem!O37,KFGQPC!O37,LPMQ!O37,AlQalam!O37)</f>
        <v>0</v>
      </c>
      <c r="P37" s="51">
        <f>SUM(norehidayat!P37,norehuda!P37,norehira!P37,meQuran!P37,Amiri!P37,PDMS!P37,AlKareem!P37,KFGQPC!P37,LPMQ!P37,AlQalam!P37)</f>
        <v>0</v>
      </c>
      <c r="Q37" s="51">
        <f>SUM(norehidayat!Q37,norehuda!Q37,norehira!Q37,meQuran!Q37,Amiri!Q37,PDMS!Q37,AlKareem!Q37,KFGQPC!Q37,LPMQ!Q37,AlQalam!Q37)</f>
        <v>0</v>
      </c>
      <c r="R37" s="51">
        <f>SUM(norehidayat!R37,norehuda!R37,norehira!R37,meQuran!R37,Amiri!R37,PDMS!R37,AlKareem!R37,KFGQPC!R37,LPMQ!R37,AlQalam!R37)</f>
        <v>0</v>
      </c>
      <c r="S37" s="51">
        <f>SUM(norehidayat!S37,norehuda!S37,norehira!S37,meQuran!S37,Amiri!S37,PDMS!S37,AlKareem!S37,KFGQPC!S37,LPMQ!S37,AlQalam!S37)</f>
        <v>0</v>
      </c>
      <c r="T37" s="51">
        <f>SUM(norehidayat!T37,norehuda!T37,norehira!T37,meQuran!T37,Amiri!T37,PDMS!T37,AlKareem!T37,KFGQPC!T37,LPMQ!T37,AlQalam!T37)</f>
        <v>0</v>
      </c>
      <c r="U37" s="51">
        <f>SUM(norehidayat!U37,norehuda!U37,norehira!U37,meQuran!U37,Amiri!U37,PDMS!U37,AlKareem!U37,KFGQPC!U37,LPMQ!U37,AlQalam!U37)</f>
        <v>0</v>
      </c>
      <c r="V37" s="51">
        <f>SUM(norehidayat!V37,norehuda!V37,norehira!V37,meQuran!V37,Amiri!V37,PDMS!V37,AlKareem!V37,KFGQPC!V37,LPMQ!V37,AlQalam!V37)</f>
        <v>0</v>
      </c>
      <c r="W37" s="51">
        <f>SUM(norehidayat!W37,norehuda!W37,norehira!W37,meQuran!W37,Amiri!W37,PDMS!W37,AlKareem!W37,KFGQPC!W37,LPMQ!W37,AlQalam!W37)</f>
        <v>0</v>
      </c>
      <c r="X37" s="51">
        <f>SUM(norehidayat!X37,norehuda!X37,norehira!X37,meQuran!X37,Amiri!X37,PDMS!X37,AlKareem!X37,KFGQPC!X37,LPMQ!X37,AlQalam!X37)</f>
        <v>0</v>
      </c>
      <c r="Y37" s="51">
        <f>SUM(norehidayat!Y37,norehuda!Y37,norehira!Y37,meQuran!Y37,Amiri!Y37,PDMS!Y37,AlKareem!Y37,KFGQPC!Y37,LPMQ!Y37,AlQalam!Y37)</f>
        <v>0</v>
      </c>
      <c r="Z37" s="51">
        <f>SUM(norehidayat!Z37,norehuda!Z37,norehira!Z37,meQuran!Z37,Amiri!Z37,PDMS!Z37,AlKareem!Z37,KFGQPC!Z37,LPMQ!Z37,AlQalam!Z37)</f>
        <v>0</v>
      </c>
      <c r="AA37" s="51">
        <f>SUM(norehidayat!AA37,norehuda!AA37,norehira!AA37,meQuran!AA37,Amiri!AA37,PDMS!AA37,AlKareem!AA37,KFGQPC!AA37,LPMQ!AA37,AlQalam!AA37)</f>
        <v>0</v>
      </c>
      <c r="AB37" s="51">
        <f>SUM(norehidayat!AB37,norehuda!AB37,norehira!AB37,meQuran!AB37,Amiri!AB37,PDMS!AB37,AlKareem!AB37,KFGQPC!AB37,LPMQ!AB37,AlQalam!AB37)</f>
        <v>0</v>
      </c>
      <c r="AC37" s="51">
        <f>SUM(norehidayat!AC37,norehuda!AC37,norehira!AC37,meQuran!AC37,Amiri!AC37,PDMS!AC37,AlKareem!AC37,KFGQPC!AC37,LPMQ!AC37,AlQalam!AC37)</f>
        <v>0</v>
      </c>
      <c r="AD37" s="44">
        <f>M37</f>
        <v>20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60"/>
        <v>1</v>
      </c>
      <c r="AI37" s="2">
        <f t="shared" si="61"/>
        <v>1</v>
      </c>
      <c r="AJ37" s="2">
        <f t="shared" si="62"/>
        <v>1</v>
      </c>
      <c r="AK37" s="2">
        <f t="shared" si="63"/>
        <v>1</v>
      </c>
      <c r="AS37" s="52" t="s">
        <v>92</v>
      </c>
      <c r="AT37" s="52"/>
      <c r="AU37" s="18" t="s">
        <v>24</v>
      </c>
      <c r="AV37" s="2">
        <f>SUM(Amiri!B4,Amiri!F4,Amiri!J4)</f>
        <v>141</v>
      </c>
      <c r="AW37" s="2">
        <f>SUM(Amiri!C4,Amiri!G4,Amiri!K4)</f>
        <v>91</v>
      </c>
      <c r="AX37" s="2">
        <f>SUM(Amiri!D4,Amiri!H4,Amiri!L4)</f>
        <v>0</v>
      </c>
      <c r="AY37" s="2">
        <f>SUM(Amiri!E4,Amiri!I4,Amiri!M4)</f>
        <v>0</v>
      </c>
      <c r="AZ37" s="2"/>
      <c r="BA37" s="2">
        <f>Amiri!P4</f>
        <v>137</v>
      </c>
      <c r="BB37" s="2">
        <f>Amiri!Q4</f>
        <v>4</v>
      </c>
      <c r="BC37" s="2"/>
      <c r="BD37" s="2">
        <f>Amiri!R4</f>
        <v>135</v>
      </c>
      <c r="BE37" s="2">
        <f>Amiri!S4</f>
        <v>2</v>
      </c>
      <c r="BF37" s="2">
        <f>Amiri!T4</f>
        <v>2</v>
      </c>
      <c r="BG37" s="2">
        <f>Amiri!U4</f>
        <v>0</v>
      </c>
      <c r="BH37" s="2"/>
      <c r="BI37" s="2">
        <f>Amiri!Z4</f>
        <v>135</v>
      </c>
      <c r="BJ37" s="2">
        <f>Amiri!AA4</f>
        <v>98</v>
      </c>
      <c r="BK37" s="2">
        <f>Amiri!AB4</f>
        <v>13</v>
      </c>
      <c r="BL37" s="2">
        <f>Amiri!AC4</f>
        <v>0</v>
      </c>
      <c r="BO37" s="52" t="s">
        <v>92</v>
      </c>
      <c r="BP37" s="52"/>
      <c r="BQ37" s="18" t="s">
        <v>24</v>
      </c>
      <c r="BR37" s="2">
        <f t="shared" si="55"/>
        <v>0.607758620689655</v>
      </c>
      <c r="BS37" s="5">
        <f t="shared" si="56"/>
        <v>0.607758620689655</v>
      </c>
      <c r="BT37" s="2">
        <f t="shared" si="57"/>
        <v>1</v>
      </c>
      <c r="BU37" s="5">
        <f t="shared" si="58"/>
        <v>0.756032171581769</v>
      </c>
      <c r="BX37" s="9">
        <f t="shared" si="64"/>
        <v>0.971631205673759</v>
      </c>
      <c r="BZ37" s="2">
        <f t="shared" si="47"/>
        <v>0.971223021582734</v>
      </c>
      <c r="CA37" s="5">
        <f t="shared" si="48"/>
        <v>0.985401459854015</v>
      </c>
      <c r="CB37" s="2">
        <f t="shared" si="49"/>
        <v>0.985401459854015</v>
      </c>
      <c r="CC37" s="5">
        <f t="shared" si="50"/>
        <v>0.985401459854015</v>
      </c>
      <c r="CE37" s="2">
        <f t="shared" si="51"/>
        <v>0.548780487804878</v>
      </c>
      <c r="CF37" s="5">
        <f t="shared" si="52"/>
        <v>0.579399141630901</v>
      </c>
      <c r="CG37" s="2">
        <f t="shared" si="53"/>
        <v>0.912162162162162</v>
      </c>
      <c r="CH37" s="5">
        <f t="shared" si="54"/>
        <v>0.708661417322835</v>
      </c>
    </row>
    <row r="38" spans="1:86">
      <c r="A38" s="4" t="s">
        <v>72</v>
      </c>
      <c r="B38" s="51">
        <f>SUM(norehidayat!B38,norehuda!B38,norehira!B38,meQuran!B38,Amiri!B38,PDMS!B38,AlKareem!B38,KFGQPC!B38,LPMQ!B38,AlQalam!B38)</f>
        <v>0</v>
      </c>
      <c r="C38" s="51">
        <f>SUM(norehidayat!C38,norehuda!C38,norehira!C38,meQuran!C38,Amiri!C38,PDMS!C38,AlKareem!C38,KFGQPC!C38,LPMQ!C38,AlQalam!C38)</f>
        <v>0</v>
      </c>
      <c r="D38" s="51">
        <f>SUM(norehidayat!D38,norehuda!D38,norehira!D38,meQuran!D38,Amiri!D38,PDMS!D38,AlKareem!D38,KFGQPC!D38,LPMQ!D38,AlQalam!D38)</f>
        <v>0</v>
      </c>
      <c r="E38" s="51">
        <f>SUM(norehidayat!E38,norehuda!E38,norehira!E38,meQuran!E38,Amiri!E38,PDMS!E38,AlKareem!E38,KFGQPC!E38,LPMQ!E38,AlQalam!E38)</f>
        <v>0</v>
      </c>
      <c r="F38" s="51">
        <f>SUM(norehidayat!F38,norehuda!F38,norehira!F38,meQuran!F38,Amiri!F38,PDMS!F38,AlKareem!F38,KFGQPC!F38,LPMQ!F38,AlQalam!F38)</f>
        <v>0</v>
      </c>
      <c r="G38" s="51">
        <f>SUM(norehidayat!G38,norehuda!G38,norehira!G38,meQuran!G38,Amiri!G38,PDMS!G38,AlKareem!G38,KFGQPC!G38,LPMQ!G38,AlQalam!G38)</f>
        <v>0</v>
      </c>
      <c r="H38" s="51">
        <f>SUM(norehidayat!H38,norehuda!H38,norehira!H38,meQuran!H38,Amiri!H38,PDMS!H38,AlKareem!H38,KFGQPC!H38,LPMQ!H38,AlQalam!H38)</f>
        <v>0</v>
      </c>
      <c r="I38" s="51">
        <f>SUM(norehidayat!I38,norehuda!I38,norehira!I38,meQuran!I38,Amiri!I38,PDMS!I38,AlKareem!I38,KFGQPC!I38,LPMQ!I38,AlQalam!I38)</f>
        <v>0</v>
      </c>
      <c r="J38" s="51">
        <f>SUM(norehidayat!J38,norehuda!J38,norehira!J38,meQuran!J38,Amiri!J38,PDMS!J38,AlKareem!J38,KFGQPC!J38,LPMQ!J38,AlQalam!J38)</f>
        <v>0</v>
      </c>
      <c r="K38" s="51">
        <f>SUM(norehidayat!K38,norehuda!K38,norehira!K38,meQuran!K38,Amiri!K38,PDMS!K38,AlKareem!K38,KFGQPC!K38,LPMQ!K38,AlQalam!K38)</f>
        <v>0</v>
      </c>
      <c r="L38" s="51">
        <f>SUM(norehidayat!L38,norehuda!L38,norehira!L38,meQuran!L38,Amiri!L38,PDMS!L38,AlKareem!L38,KFGQPC!L38,LPMQ!L38,AlQalam!L38)</f>
        <v>0</v>
      </c>
      <c r="M38" s="51">
        <f>SUM(norehidayat!M38,norehuda!M38,norehira!M38,meQuran!M38,Amiri!M38,PDMS!M38,AlKareem!M38,KFGQPC!M38,LPMQ!M38,AlQalam!M38)</f>
        <v>0</v>
      </c>
      <c r="N38" s="50">
        <f>SUM(norehidayat!N38,norehuda!N38,norehira!N38,meQuran!N38,Amiri!N38,PDMS!N38,AlKareem!N38,KFGQPC!N38,LPMQ!N38,AlQalam!N38)</f>
        <v>18</v>
      </c>
      <c r="O38" s="51">
        <f>SUM(norehidayat!O38,norehuda!O38,norehira!O38,meQuran!O38,Amiri!O38,PDMS!O38,AlKareem!O38,KFGQPC!O38,LPMQ!O38,AlQalam!O38)</f>
        <v>0</v>
      </c>
      <c r="P38" s="51">
        <f>SUM(norehidayat!P38,norehuda!P38,norehira!P38,meQuran!P38,Amiri!P38,PDMS!P38,AlKareem!P38,KFGQPC!P38,LPMQ!P38,AlQalam!P38)</f>
        <v>0</v>
      </c>
      <c r="Q38" s="51">
        <f>SUM(norehidayat!Q38,norehuda!Q38,norehira!Q38,meQuran!Q38,Amiri!Q38,PDMS!Q38,AlKareem!Q38,KFGQPC!Q38,LPMQ!Q38,AlQalam!Q38)</f>
        <v>0</v>
      </c>
      <c r="R38" s="51">
        <f>SUM(norehidayat!R38,norehuda!R38,norehira!R38,meQuran!R38,Amiri!R38,PDMS!R38,AlKareem!R38,KFGQPC!R38,LPMQ!R38,AlQalam!R38)</f>
        <v>0</v>
      </c>
      <c r="S38" s="51">
        <f>SUM(norehidayat!S38,norehuda!S38,norehira!S38,meQuran!S38,Amiri!S38,PDMS!S38,AlKareem!S38,KFGQPC!S38,LPMQ!S38,AlQalam!S38)</f>
        <v>0</v>
      </c>
      <c r="T38" s="51">
        <f>SUM(norehidayat!T38,norehuda!T38,norehira!T38,meQuran!T38,Amiri!T38,PDMS!T38,AlKareem!T38,KFGQPC!T38,LPMQ!T38,AlQalam!T38)</f>
        <v>0</v>
      </c>
      <c r="U38" s="51">
        <f>SUM(norehidayat!U38,norehuda!U38,norehira!U38,meQuran!U38,Amiri!U38,PDMS!U38,AlKareem!U38,KFGQPC!U38,LPMQ!U38,AlQalam!U38)</f>
        <v>0</v>
      </c>
      <c r="V38" s="51">
        <f>SUM(norehidayat!V38,norehuda!V38,norehira!V38,meQuran!V38,Amiri!V38,PDMS!V38,AlKareem!V38,KFGQPC!V38,LPMQ!V38,AlQalam!V38)</f>
        <v>0</v>
      </c>
      <c r="W38" s="51">
        <f>SUM(norehidayat!W38,norehuda!W38,norehira!W38,meQuran!W38,Amiri!W38,PDMS!W38,AlKareem!W38,KFGQPC!W38,LPMQ!W38,AlQalam!W38)</f>
        <v>0</v>
      </c>
      <c r="X38" s="51">
        <f>SUM(norehidayat!X38,norehuda!X38,norehira!X38,meQuran!X38,Amiri!X38,PDMS!X38,AlKareem!X38,KFGQPC!X38,LPMQ!X38,AlQalam!X38)</f>
        <v>0</v>
      </c>
      <c r="Y38" s="51">
        <f>SUM(norehidayat!Y38,norehuda!Y38,norehira!Y38,meQuran!Y38,Amiri!Y38,PDMS!Y38,AlKareem!Y38,KFGQPC!Y38,LPMQ!Y38,AlQalam!Y38)</f>
        <v>0</v>
      </c>
      <c r="Z38" s="51">
        <f>SUM(norehidayat!Z38,norehuda!Z38,norehira!Z38,meQuran!Z38,Amiri!Z38,PDMS!Z38,AlKareem!Z38,KFGQPC!Z38,LPMQ!Z38,AlQalam!Z38)</f>
        <v>0</v>
      </c>
      <c r="AA38" s="51">
        <f>SUM(norehidayat!AA38,norehuda!AA38,norehira!AA38,meQuran!AA38,Amiri!AA38,PDMS!AA38,AlKareem!AA38,KFGQPC!AA38,LPMQ!AA38,AlQalam!AA38)</f>
        <v>0</v>
      </c>
      <c r="AB38" s="51">
        <f>SUM(norehidayat!AB38,norehuda!AB38,norehira!AB38,meQuran!AB38,Amiri!AB38,PDMS!AB38,AlKareem!AB38,KFGQPC!AB38,LPMQ!AB38,AlQalam!AB38)</f>
        <v>0</v>
      </c>
      <c r="AC38" s="51">
        <f>SUM(norehidayat!AC38,norehuda!AC38,norehira!AC38,meQuran!AC38,Amiri!AC38,PDMS!AC38,AlKareem!AC38,KFGQPC!AC38,LPMQ!AC38,AlQalam!AC38)</f>
        <v>0</v>
      </c>
      <c r="AD38" s="45">
        <f>N38</f>
        <v>18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60"/>
        <v>1</v>
      </c>
      <c r="AI38" s="5">
        <f t="shared" si="61"/>
        <v>1</v>
      </c>
      <c r="AJ38" s="5">
        <f t="shared" si="62"/>
        <v>1</v>
      </c>
      <c r="AK38" s="5">
        <f t="shared" si="63"/>
        <v>1</v>
      </c>
      <c r="AS38" s="5"/>
      <c r="AT38" s="5"/>
      <c r="AU38" s="18" t="s">
        <v>26</v>
      </c>
      <c r="AV38" s="2">
        <f>SUM(Amiri!B5,Amiri!F5,Amiri!J5)</f>
        <v>141</v>
      </c>
      <c r="AW38" s="2">
        <f>SUM(Amiri!C5,Amiri!G5,Amiri!K5)</f>
        <v>58</v>
      </c>
      <c r="AX38" s="2">
        <f>SUM(Amiri!D5,Amiri!H5,Amiri!L5)</f>
        <v>0</v>
      </c>
      <c r="AY38" s="2">
        <f>SUM(Amiri!E5,Amiri!I5,Amiri!M5)</f>
        <v>0</v>
      </c>
      <c r="AZ38" s="5"/>
      <c r="BA38" s="2">
        <f>Amiri!P5</f>
        <v>137</v>
      </c>
      <c r="BB38" s="2">
        <f>Amiri!Q5</f>
        <v>4</v>
      </c>
      <c r="BC38" s="5"/>
      <c r="BD38" s="2">
        <f>Amiri!R5</f>
        <v>135</v>
      </c>
      <c r="BE38" s="2">
        <f>Amiri!S5</f>
        <v>2</v>
      </c>
      <c r="BF38" s="2">
        <f>Amiri!T5</f>
        <v>2</v>
      </c>
      <c r="BG38" s="2">
        <f>Amiri!U5</f>
        <v>0</v>
      </c>
      <c r="BH38" s="5"/>
      <c r="BI38" s="2">
        <f>Amiri!Z5</f>
        <v>135</v>
      </c>
      <c r="BJ38" s="2">
        <f>Amiri!AA5</f>
        <v>65</v>
      </c>
      <c r="BK38" s="2">
        <f>Amiri!AB5</f>
        <v>13</v>
      </c>
      <c r="BL38" s="2">
        <f>Amiri!AC5</f>
        <v>0</v>
      </c>
      <c r="BO38" s="5"/>
      <c r="BP38" s="5"/>
      <c r="BQ38" s="18" t="s">
        <v>26</v>
      </c>
      <c r="BR38" s="2">
        <f t="shared" si="55"/>
        <v>0.708542713567839</v>
      </c>
      <c r="BS38" s="5">
        <f t="shared" si="56"/>
        <v>0.708542713567839</v>
      </c>
      <c r="BT38" s="2">
        <f t="shared" si="57"/>
        <v>1</v>
      </c>
      <c r="BU38" s="5">
        <f t="shared" si="58"/>
        <v>0.829411764705882</v>
      </c>
      <c r="BX38" s="9">
        <f t="shared" si="64"/>
        <v>0.971631205673759</v>
      </c>
      <c r="BZ38" s="2">
        <f t="shared" si="47"/>
        <v>0.971223021582734</v>
      </c>
      <c r="CA38" s="5">
        <f t="shared" si="48"/>
        <v>0.985401459854015</v>
      </c>
      <c r="CB38" s="2">
        <f t="shared" si="49"/>
        <v>0.985401459854015</v>
      </c>
      <c r="CC38" s="5">
        <f t="shared" si="50"/>
        <v>0.985401459854015</v>
      </c>
      <c r="CE38" s="2">
        <f t="shared" si="51"/>
        <v>0.633802816901408</v>
      </c>
      <c r="CF38" s="5">
        <f t="shared" si="52"/>
        <v>0.675</v>
      </c>
      <c r="CG38" s="2">
        <f t="shared" si="53"/>
        <v>0.912162162162162</v>
      </c>
      <c r="CH38" s="5">
        <f t="shared" si="54"/>
        <v>0.775862068965517</v>
      </c>
    </row>
    <row r="39" spans="1:86">
      <c r="A39" s="4" t="s">
        <v>73</v>
      </c>
      <c r="B39" s="51">
        <f>SUM(norehidayat!B39,norehuda!B39,norehira!B39,meQuran!B39,Amiri!B39,PDMS!B39,AlKareem!B39,KFGQPC!B39,LPMQ!B39,AlQalam!B39)</f>
        <v>0</v>
      </c>
      <c r="C39" s="51">
        <f>SUM(norehidayat!C39,norehuda!C39,norehira!C39,meQuran!C39,Amiri!C39,PDMS!C39,AlKareem!C39,KFGQPC!C39,LPMQ!C39,AlQalam!C39)</f>
        <v>0</v>
      </c>
      <c r="D39" s="51">
        <f>SUM(norehidayat!D39,norehuda!D39,norehira!D39,meQuran!D39,Amiri!D39,PDMS!D39,AlKareem!D39,KFGQPC!D39,LPMQ!D39,AlQalam!D39)</f>
        <v>0</v>
      </c>
      <c r="E39" s="51">
        <f>SUM(norehidayat!E39,norehuda!E39,norehira!E39,meQuran!E39,Amiri!E39,PDMS!E39,AlKareem!E39,KFGQPC!E39,LPMQ!E39,AlQalam!E39)</f>
        <v>0</v>
      </c>
      <c r="F39" s="51">
        <f>SUM(norehidayat!F39,norehuda!F39,norehira!F39,meQuran!F39,Amiri!F39,PDMS!F39,AlKareem!F39,KFGQPC!F39,LPMQ!F39,AlQalam!F39)</f>
        <v>0</v>
      </c>
      <c r="G39" s="51">
        <f>SUM(norehidayat!G39,norehuda!G39,norehira!G39,meQuran!G39,Amiri!G39,PDMS!G39,AlKareem!G39,KFGQPC!G39,LPMQ!G39,AlQalam!G39)</f>
        <v>0</v>
      </c>
      <c r="H39" s="51">
        <f>SUM(norehidayat!H39,norehuda!H39,norehira!H39,meQuran!H39,Amiri!H39,PDMS!H39,AlKareem!H39,KFGQPC!H39,LPMQ!H39,AlQalam!H39)</f>
        <v>0</v>
      </c>
      <c r="I39" s="51">
        <f>SUM(norehidayat!I39,norehuda!I39,norehira!I39,meQuran!I39,Amiri!I39,PDMS!I39,AlKareem!I39,KFGQPC!I39,LPMQ!I39,AlQalam!I39)</f>
        <v>0</v>
      </c>
      <c r="J39" s="51">
        <f>SUM(norehidayat!J39,norehuda!J39,norehira!J39,meQuran!J39,Amiri!J39,PDMS!J39,AlKareem!J39,KFGQPC!J39,LPMQ!J39,AlQalam!J39)</f>
        <v>0</v>
      </c>
      <c r="K39" s="51">
        <f>SUM(norehidayat!K39,norehuda!K39,norehira!K39,meQuran!K39,Amiri!K39,PDMS!K39,AlKareem!K39,KFGQPC!K39,LPMQ!K39,AlQalam!K39)</f>
        <v>0</v>
      </c>
      <c r="L39" s="51">
        <f>SUM(norehidayat!L39,norehuda!L39,norehira!L39,meQuran!L39,Amiri!L39,PDMS!L39,AlKareem!L39,KFGQPC!L39,LPMQ!L39,AlQalam!L39)</f>
        <v>0</v>
      </c>
      <c r="M39" s="51">
        <f>SUM(norehidayat!M39,norehuda!M39,norehira!M39,meQuran!M39,Amiri!M39,PDMS!M39,AlKareem!M39,KFGQPC!M39,LPMQ!M39,AlQalam!M39)</f>
        <v>0</v>
      </c>
      <c r="N39" s="51">
        <f>SUM(norehidayat!N39,norehuda!N39,norehira!N39,meQuran!N39,Amiri!N39,PDMS!N39,AlKareem!N39,KFGQPC!N39,LPMQ!N39,AlQalam!N39)</f>
        <v>0</v>
      </c>
      <c r="O39" s="50">
        <f>SUM(norehidayat!O39,norehuda!O39,norehira!O39,meQuran!O39,Amiri!O39,PDMS!O39,AlKareem!O39,KFGQPC!O39,LPMQ!O39,AlQalam!O39)</f>
        <v>20</v>
      </c>
      <c r="P39" s="51">
        <f>SUM(norehidayat!P39,norehuda!P39,norehira!P39,meQuran!P39,Amiri!P39,PDMS!P39,AlKareem!P39,KFGQPC!P39,LPMQ!P39,AlQalam!P39)</f>
        <v>0</v>
      </c>
      <c r="Q39" s="51">
        <f>SUM(norehidayat!Q39,norehuda!Q39,norehira!Q39,meQuran!Q39,Amiri!Q39,PDMS!Q39,AlKareem!Q39,KFGQPC!Q39,LPMQ!Q39,AlQalam!Q39)</f>
        <v>0</v>
      </c>
      <c r="R39" s="51">
        <f>SUM(norehidayat!R39,norehuda!R39,norehira!R39,meQuran!R39,Amiri!R39,PDMS!R39,AlKareem!R39,KFGQPC!R39,LPMQ!R39,AlQalam!R39)</f>
        <v>0</v>
      </c>
      <c r="S39" s="51">
        <f>SUM(norehidayat!S39,norehuda!S39,norehira!S39,meQuran!S39,Amiri!S39,PDMS!S39,AlKareem!S39,KFGQPC!S39,LPMQ!S39,AlQalam!S39)</f>
        <v>0</v>
      </c>
      <c r="T39" s="51">
        <f>SUM(norehidayat!T39,norehuda!T39,norehira!T39,meQuran!T39,Amiri!T39,PDMS!T39,AlKareem!T39,KFGQPC!T39,LPMQ!T39,AlQalam!T39)</f>
        <v>0</v>
      </c>
      <c r="U39" s="51">
        <v>0</v>
      </c>
      <c r="V39" s="51">
        <f>SUM(norehidayat!V39,norehuda!V39,norehira!V39,meQuran!V39,Amiri!V39,PDMS!V39,AlKareem!V39,KFGQPC!V39,LPMQ!V39,AlQalam!V39)</f>
        <v>0</v>
      </c>
      <c r="W39" s="51">
        <f>SUM(norehidayat!W39,norehuda!W39,norehira!W39,meQuran!W39,Amiri!W39,PDMS!W39,AlKareem!W39,KFGQPC!W39,LPMQ!W39,AlQalam!W39)</f>
        <v>0</v>
      </c>
      <c r="X39" s="51">
        <f>SUM(norehidayat!X39,norehuda!X39,norehira!X39,meQuran!X39,Amiri!X39,PDMS!X39,AlKareem!X39,KFGQPC!X39,LPMQ!X39,AlQalam!X39)</f>
        <v>0</v>
      </c>
      <c r="Y39" s="51">
        <f>SUM(norehidayat!Y39,norehuda!Y39,norehira!Y39,meQuran!Y39,Amiri!Y39,PDMS!Y39,AlKareem!Y39,KFGQPC!Y39,LPMQ!Y39,AlQalam!Y39)</f>
        <v>0</v>
      </c>
      <c r="Z39" s="51">
        <f>SUM(norehidayat!Z39,norehuda!Z39,norehira!Z39,meQuran!Z39,Amiri!Z39,PDMS!Z39,AlKareem!Z39,KFGQPC!Z39,LPMQ!Z39,AlQalam!Z39)</f>
        <v>0</v>
      </c>
      <c r="AA39" s="51">
        <f>SUM(norehidayat!AA39,norehuda!AA39,norehira!AA39,meQuran!AA39,Amiri!AA39,PDMS!AA39,AlKareem!AA39,KFGQPC!AA39,LPMQ!AA39,AlQalam!AA39)</f>
        <v>0</v>
      </c>
      <c r="AB39" s="51">
        <f>SUM(norehidayat!AB39,norehuda!AB39,norehira!AB39,meQuran!AB39,Amiri!AB39,PDMS!AB39,AlKareem!AB39,KFGQPC!AB39,LPMQ!AB39,AlQalam!AB39)</f>
        <v>0</v>
      </c>
      <c r="AC39" s="51">
        <f>SUM(norehidayat!AC39,norehuda!AC39,norehira!AC39,meQuran!AC39,Amiri!AC39,PDMS!AC39,AlKareem!AC39,KFGQPC!AC39,LPMQ!AC39,AlQalam!AC39)</f>
        <v>0</v>
      </c>
      <c r="AD39" s="44">
        <f>O39</f>
        <v>20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60"/>
        <v>1</v>
      </c>
      <c r="AI39" s="2">
        <f t="shared" si="61"/>
        <v>1</v>
      </c>
      <c r="AJ39" s="2">
        <f t="shared" si="62"/>
        <v>1</v>
      </c>
      <c r="AK39" s="2">
        <f t="shared" si="63"/>
        <v>1</v>
      </c>
      <c r="AS39" s="2"/>
      <c r="AT39" s="2"/>
      <c r="AU39" s="18" t="s">
        <v>28</v>
      </c>
      <c r="AV39" s="2">
        <f>SUM(Amiri!B6,Amiri!F6,Amiri!J6)</f>
        <v>141</v>
      </c>
      <c r="AW39" s="2">
        <f>SUM(Amiri!C6,Amiri!G6,Amiri!K6)</f>
        <v>36</v>
      </c>
      <c r="AX39" s="2">
        <f>SUM(Amiri!D6,Amiri!H6,Amiri!L6)</f>
        <v>0</v>
      </c>
      <c r="AY39" s="2">
        <f>SUM(Amiri!E6,Amiri!I6,Amiri!M6)</f>
        <v>0</v>
      </c>
      <c r="AZ39" s="2"/>
      <c r="BA39" s="2">
        <f>Amiri!P6</f>
        <v>137</v>
      </c>
      <c r="BB39" s="2">
        <f>Amiri!Q6</f>
        <v>4</v>
      </c>
      <c r="BC39" s="2"/>
      <c r="BD39" s="2">
        <f>Amiri!R6</f>
        <v>135</v>
      </c>
      <c r="BE39" s="2">
        <f>Amiri!S6</f>
        <v>2</v>
      </c>
      <c r="BF39" s="2">
        <f>Amiri!T6</f>
        <v>2</v>
      </c>
      <c r="BG39" s="2">
        <f>Amiri!U6</f>
        <v>0</v>
      </c>
      <c r="BH39" s="2"/>
      <c r="BI39" s="2">
        <f>Amiri!Z6</f>
        <v>135</v>
      </c>
      <c r="BJ39" s="2">
        <f>Amiri!AA6</f>
        <v>41</v>
      </c>
      <c r="BK39" s="2">
        <f>Amiri!AB6</f>
        <v>12</v>
      </c>
      <c r="BL39" s="2">
        <f>Amiri!AC6</f>
        <v>0</v>
      </c>
      <c r="BO39" s="2"/>
      <c r="BP39" s="2"/>
      <c r="BQ39" s="18" t="s">
        <v>28</v>
      </c>
      <c r="BR39" s="2">
        <f t="shared" si="55"/>
        <v>0.796610169491525</v>
      </c>
      <c r="BS39" s="5">
        <f t="shared" si="56"/>
        <v>0.796610169491525</v>
      </c>
      <c r="BT39" s="2">
        <f t="shared" si="57"/>
        <v>1</v>
      </c>
      <c r="BU39" s="5">
        <f t="shared" si="58"/>
        <v>0.886792452830189</v>
      </c>
      <c r="BX39" s="9">
        <f t="shared" si="64"/>
        <v>0.971631205673759</v>
      </c>
      <c r="BZ39" s="2">
        <f t="shared" si="47"/>
        <v>0.971223021582734</v>
      </c>
      <c r="CA39" s="5">
        <f t="shared" si="48"/>
        <v>0.985401459854015</v>
      </c>
      <c r="CB39" s="2">
        <f t="shared" si="49"/>
        <v>0.985401459854015</v>
      </c>
      <c r="CC39" s="5">
        <f t="shared" si="50"/>
        <v>0.985401459854015</v>
      </c>
      <c r="CE39" s="2">
        <f t="shared" si="51"/>
        <v>0.718085106382979</v>
      </c>
      <c r="CF39" s="5">
        <f t="shared" si="52"/>
        <v>0.767045454545455</v>
      </c>
      <c r="CG39" s="2">
        <f t="shared" si="53"/>
        <v>0.918367346938776</v>
      </c>
      <c r="CH39" s="5">
        <f t="shared" si="54"/>
        <v>0.835913312693499</v>
      </c>
    </row>
    <row r="40" spans="1:86">
      <c r="A40" s="4" t="s">
        <v>74</v>
      </c>
      <c r="B40" s="51">
        <f>SUM(norehidayat!B40,norehuda!B40,norehira!B40,meQuran!B40,Amiri!B40,PDMS!B40,AlKareem!B40,KFGQPC!B40,LPMQ!B40,AlQalam!B40)</f>
        <v>0</v>
      </c>
      <c r="C40" s="51">
        <f>SUM(norehidayat!C40,norehuda!C40,norehira!C40,meQuran!C40,Amiri!C40,PDMS!C40,AlKareem!C40,KFGQPC!C40,LPMQ!C40,AlQalam!C40)</f>
        <v>0</v>
      </c>
      <c r="D40" s="51">
        <f>SUM(norehidayat!D40,norehuda!D40,norehira!D40,meQuran!D40,Amiri!D40,PDMS!D40,AlKareem!D40,KFGQPC!D40,LPMQ!D40,AlQalam!D40)</f>
        <v>0</v>
      </c>
      <c r="E40" s="51">
        <f>SUM(norehidayat!E40,norehuda!E40,norehira!E40,meQuran!E40,Amiri!E40,PDMS!E40,AlKareem!E40,KFGQPC!E40,LPMQ!E40,AlQalam!E40)</f>
        <v>0</v>
      </c>
      <c r="F40" s="51">
        <f>SUM(norehidayat!F40,norehuda!F40,norehira!F40,meQuran!F40,Amiri!F40,PDMS!F40,AlKareem!F40,KFGQPC!F40,LPMQ!F40,AlQalam!F40)</f>
        <v>0</v>
      </c>
      <c r="G40" s="51">
        <f>SUM(norehidayat!G40,norehuda!G40,norehira!G40,meQuran!G40,Amiri!G40,PDMS!G40,AlKareem!G40,KFGQPC!G40,LPMQ!G40,AlQalam!G40)</f>
        <v>0</v>
      </c>
      <c r="H40" s="51">
        <f>SUM(norehidayat!H40,norehuda!H40,norehira!H40,meQuran!H40,Amiri!H40,PDMS!H40,AlKareem!H40,KFGQPC!H40,LPMQ!H40,AlQalam!H40)</f>
        <v>0</v>
      </c>
      <c r="I40" s="51">
        <f>SUM(norehidayat!I40,norehuda!I40,norehira!I40,meQuran!I40,Amiri!I40,PDMS!I40,AlKareem!I40,KFGQPC!I40,LPMQ!I40,AlQalam!I40)</f>
        <v>0</v>
      </c>
      <c r="J40" s="51">
        <f>SUM(norehidayat!J40,norehuda!J40,norehira!J40,meQuran!J40,Amiri!J40,PDMS!J40,AlKareem!J40,KFGQPC!J40,LPMQ!J40,AlQalam!J40)</f>
        <v>0</v>
      </c>
      <c r="K40" s="51">
        <f>SUM(norehidayat!K40,norehuda!K40,norehira!K40,meQuran!K40,Amiri!K40,PDMS!K40,AlKareem!K40,KFGQPC!K40,LPMQ!K40,AlQalam!K40)</f>
        <v>0</v>
      </c>
      <c r="L40" s="51">
        <f>SUM(norehidayat!L40,norehuda!L40,norehira!L40,meQuran!L40,Amiri!L40,PDMS!L40,AlKareem!L40,KFGQPC!L40,LPMQ!L40,AlQalam!L40)</f>
        <v>0</v>
      </c>
      <c r="M40" s="51">
        <f>SUM(norehidayat!M40,norehuda!M40,norehira!M40,meQuran!M40,Amiri!M40,PDMS!M40,AlKareem!M40,KFGQPC!M40,LPMQ!M40,AlQalam!M40)</f>
        <v>0</v>
      </c>
      <c r="N40" s="51">
        <f>SUM(norehidayat!N40,norehuda!N40,norehira!N40,meQuran!N40,Amiri!N40,PDMS!N40,AlKareem!N40,KFGQPC!N40,LPMQ!N40,AlQalam!N40)</f>
        <v>0</v>
      </c>
      <c r="O40" s="51">
        <f>SUM(norehidayat!O40,norehuda!O40,norehira!O40,meQuran!O40,Amiri!O40,PDMS!O40,AlKareem!O40,KFGQPC!O40,LPMQ!O40,AlQalam!O40)</f>
        <v>0</v>
      </c>
      <c r="P40" s="50">
        <f>SUM(norehidayat!P40,norehuda!P40,norehira!P40,meQuran!P40,Amiri!P40,PDMS!P40,AlKareem!P40,KFGQPC!P40,LPMQ!P40,AlQalam!P40)</f>
        <v>9</v>
      </c>
      <c r="Q40" s="51">
        <f>SUM(norehidayat!Q40,norehuda!Q40,norehira!Q40,meQuran!Q40,Amiri!Q40,PDMS!Q40,AlKareem!Q40,KFGQPC!Q40,LPMQ!Q40,AlQalam!Q40)</f>
        <v>0</v>
      </c>
      <c r="R40" s="51">
        <f>SUM(norehidayat!R40,norehuda!R40,norehira!R40,meQuran!R40,Amiri!R40,PDMS!R40,AlKareem!R40,KFGQPC!R40,LPMQ!R40,AlQalam!R40)</f>
        <v>0</v>
      </c>
      <c r="S40" s="51">
        <f>SUM(norehidayat!S40,norehuda!S40,norehira!S40,meQuran!S40,Amiri!S40,PDMS!S40,AlKareem!S40,KFGQPC!S40,LPMQ!S40,AlQalam!S40)</f>
        <v>0</v>
      </c>
      <c r="T40" s="51">
        <f>SUM(norehidayat!T40,norehuda!T40,norehira!T40,meQuran!T40,Amiri!T40,PDMS!T40,AlKareem!T40,KFGQPC!T40,LPMQ!T40,AlQalam!T40)</f>
        <v>0</v>
      </c>
      <c r="U40" s="51">
        <f>SUM(norehidayat!U40,norehuda!U40,norehira!U40,meQuran!U40,Amiri!U40,PDMS!U40,AlKareem!U40,KFGQPC!U40,LPMQ!U40,AlQalam!U40)</f>
        <v>0</v>
      </c>
      <c r="V40" s="51">
        <f>SUM(norehidayat!V40,norehuda!V40,norehira!V40,meQuran!V40,Amiri!V40,PDMS!V40,AlKareem!V40,KFGQPC!V40,LPMQ!V40,AlQalam!V40)</f>
        <v>0</v>
      </c>
      <c r="W40" s="51">
        <v>0</v>
      </c>
      <c r="X40" s="51">
        <f>SUM(norehidayat!X40,norehuda!X40,norehira!X40,meQuran!X40,Amiri!X40,PDMS!X40,AlKareem!X40,KFGQPC!X40,LPMQ!X40,AlQalam!X40)</f>
        <v>0</v>
      </c>
      <c r="Y40" s="51">
        <f>SUM(norehidayat!Y40,norehuda!Y40,norehira!Y40,meQuran!Y40,Amiri!Y40,PDMS!Y40,AlKareem!Y40,KFGQPC!Y40,LPMQ!Y40,AlQalam!Y40)</f>
        <v>0</v>
      </c>
      <c r="Z40" s="51">
        <f>SUM(norehidayat!Z40,norehuda!Z40,norehira!Z40,meQuran!Z40,Amiri!Z40,PDMS!Z40,AlKareem!Z40,KFGQPC!Z40,LPMQ!Z40,AlQalam!Z40)</f>
        <v>0</v>
      </c>
      <c r="AA40" s="51">
        <f>SUM(norehidayat!AA40,norehuda!AA40,norehira!AA40,meQuran!AA40,Amiri!AA40,PDMS!AA40,AlKareem!AA40,KFGQPC!AA40,LPMQ!AA40,AlQalam!AA40)</f>
        <v>0</v>
      </c>
      <c r="AB40" s="51">
        <v>0</v>
      </c>
      <c r="AC40" s="51">
        <f>SUM(norehidayat!AC40,norehuda!AC40,norehira!AC40,meQuran!AC40,Amiri!AC40,PDMS!AC40,AlKareem!AC40,KFGQPC!AC40,LPMQ!AC40,AlQalam!AC40)</f>
        <v>0</v>
      </c>
      <c r="AD40" s="45">
        <f>P40</f>
        <v>9</v>
      </c>
      <c r="AE40" s="45">
        <f>SUM(B40:O40,Q40:AC40)</f>
        <v>0</v>
      </c>
      <c r="AF40" s="45">
        <f>SUM(P26:P39,P41:P53)</f>
        <v>1</v>
      </c>
      <c r="AG40" s="45">
        <v>0</v>
      </c>
      <c r="AH40" s="5">
        <f t="shared" si="60"/>
        <v>0.9</v>
      </c>
      <c r="AI40" s="5">
        <f t="shared" si="61"/>
        <v>1</v>
      </c>
      <c r="AJ40" s="5">
        <f t="shared" si="62"/>
        <v>0.9</v>
      </c>
      <c r="AK40" s="5">
        <f t="shared" si="63"/>
        <v>0.947368421052632</v>
      </c>
      <c r="AS40" s="5"/>
      <c r="AT40" s="5"/>
      <c r="AU40" s="18" t="s">
        <v>30</v>
      </c>
      <c r="AV40" s="2">
        <f>SUM(Amiri!B7,Amiri!F7,Amiri!J7)</f>
        <v>141</v>
      </c>
      <c r="AW40" s="2">
        <f>SUM(Amiri!C7,Amiri!G7,Amiri!K7)</f>
        <v>17</v>
      </c>
      <c r="AX40" s="2">
        <f>SUM(Amiri!D7,Amiri!H7,Amiri!L7)</f>
        <v>0</v>
      </c>
      <c r="AY40" s="2">
        <f>SUM(Amiri!E7,Amiri!I7,Amiri!M7)</f>
        <v>0</v>
      </c>
      <c r="AZ40" s="5"/>
      <c r="BA40" s="2">
        <f>Amiri!P7</f>
        <v>137</v>
      </c>
      <c r="BB40" s="2">
        <f>Amiri!Q7</f>
        <v>4</v>
      </c>
      <c r="BC40" s="5"/>
      <c r="BD40" s="2">
        <f>Amiri!R7</f>
        <v>135</v>
      </c>
      <c r="BE40" s="2">
        <f>Amiri!S7</f>
        <v>2</v>
      </c>
      <c r="BF40" s="2">
        <f>Amiri!T7</f>
        <v>2</v>
      </c>
      <c r="BG40" s="2">
        <f>Amiri!U7</f>
        <v>0</v>
      </c>
      <c r="BH40" s="5"/>
      <c r="BI40" s="2">
        <f>Amiri!Z7</f>
        <v>135</v>
      </c>
      <c r="BJ40" s="2">
        <f>Amiri!AA7</f>
        <v>21</v>
      </c>
      <c r="BK40" s="2">
        <f>Amiri!AB7</f>
        <v>9</v>
      </c>
      <c r="BL40" s="2">
        <f>Amiri!AC7</f>
        <v>0</v>
      </c>
      <c r="BO40" s="5"/>
      <c r="BP40" s="5"/>
      <c r="BQ40" s="18" t="s">
        <v>30</v>
      </c>
      <c r="BR40" s="2">
        <f t="shared" si="55"/>
        <v>0.892405063291139</v>
      </c>
      <c r="BS40" s="5">
        <f t="shared" si="56"/>
        <v>0.892405063291139</v>
      </c>
      <c r="BT40" s="2">
        <f t="shared" si="57"/>
        <v>1</v>
      </c>
      <c r="BU40" s="5">
        <f t="shared" si="58"/>
        <v>0.94314381270903</v>
      </c>
      <c r="BX40" s="9">
        <f t="shared" si="64"/>
        <v>0.971631205673759</v>
      </c>
      <c r="BZ40" s="2">
        <f t="shared" si="47"/>
        <v>0.971223021582734</v>
      </c>
      <c r="CA40" s="5">
        <f t="shared" si="48"/>
        <v>0.985401459854015</v>
      </c>
      <c r="CB40" s="2">
        <f t="shared" si="49"/>
        <v>0.985401459854015</v>
      </c>
      <c r="CC40" s="5">
        <f t="shared" si="50"/>
        <v>0.985401459854015</v>
      </c>
      <c r="CE40" s="2">
        <f t="shared" si="51"/>
        <v>0.818181818181818</v>
      </c>
      <c r="CF40" s="5">
        <f t="shared" si="52"/>
        <v>0.865384615384615</v>
      </c>
      <c r="CG40" s="2">
        <f t="shared" si="53"/>
        <v>0.9375</v>
      </c>
      <c r="CH40" s="5">
        <f t="shared" si="54"/>
        <v>0.9</v>
      </c>
    </row>
    <row r="41" spans="1:86">
      <c r="A41" s="4" t="s">
        <v>75</v>
      </c>
      <c r="B41" s="51">
        <f>SUM(norehidayat!B41,norehuda!B41,norehira!B41,meQuran!B41,Amiri!B41,PDMS!B41,AlKareem!B41,KFGQPC!B41,LPMQ!B41,AlQalam!B41)</f>
        <v>0</v>
      </c>
      <c r="C41" s="51">
        <f>SUM(norehidayat!C41,norehuda!C41,norehira!C41,meQuran!C41,Amiri!C41,PDMS!C41,AlKareem!C41,KFGQPC!C41,LPMQ!C41,AlQalam!C41)</f>
        <v>0</v>
      </c>
      <c r="D41" s="51">
        <f>SUM(norehidayat!D41,norehuda!D41,norehira!D41,meQuran!D41,Amiri!D41,PDMS!D41,AlKareem!D41,KFGQPC!D41,LPMQ!D41,AlQalam!D41)</f>
        <v>0</v>
      </c>
      <c r="E41" s="51">
        <f>SUM(norehidayat!E41,norehuda!E41,norehira!E41,meQuran!E41,Amiri!E41,PDMS!E41,AlKareem!E41,KFGQPC!E41,LPMQ!E41,AlQalam!E41)</f>
        <v>0</v>
      </c>
      <c r="F41" s="51">
        <f>SUM(norehidayat!F41,norehuda!F41,norehira!F41,meQuran!F41,Amiri!F41,PDMS!F41,AlKareem!F41,KFGQPC!F41,LPMQ!F41,AlQalam!F41)</f>
        <v>0</v>
      </c>
      <c r="G41" s="51">
        <f>SUM(norehidayat!G41,norehuda!G41,norehira!G41,meQuran!G41,Amiri!G41,PDMS!G41,AlKareem!G41,KFGQPC!G41,LPMQ!G41,AlQalam!G41)</f>
        <v>0</v>
      </c>
      <c r="H41" s="51">
        <f>SUM(norehidayat!H41,norehuda!H41,norehira!H41,meQuran!H41,Amiri!H41,PDMS!H41,AlKareem!H41,KFGQPC!H41,LPMQ!H41,AlQalam!H41)</f>
        <v>0</v>
      </c>
      <c r="I41" s="51">
        <f>SUM(norehidayat!I41,norehuda!I41,norehira!I41,meQuran!I41,Amiri!I41,PDMS!I41,AlKareem!I41,KFGQPC!I41,LPMQ!I41,AlQalam!I41)</f>
        <v>0</v>
      </c>
      <c r="J41" s="51">
        <f>SUM(norehidayat!J41,norehuda!J41,norehira!J41,meQuran!J41,Amiri!J41,PDMS!J41,AlKareem!J41,KFGQPC!J41,LPMQ!J41,AlQalam!J41)</f>
        <v>0</v>
      </c>
      <c r="K41" s="51">
        <f>SUM(norehidayat!K41,norehuda!K41,norehira!K41,meQuran!K41,Amiri!K41,PDMS!K41,AlKareem!K41,KFGQPC!K41,LPMQ!K41,AlQalam!K41)</f>
        <v>0</v>
      </c>
      <c r="L41" s="51">
        <f>SUM(norehidayat!L41,norehuda!L41,norehira!L41,meQuran!L41,Amiri!L41,PDMS!L41,AlKareem!L41,KFGQPC!L41,LPMQ!L41,AlQalam!L41)</f>
        <v>0</v>
      </c>
      <c r="M41" s="51">
        <f>SUM(norehidayat!M41,norehuda!M41,norehira!M41,meQuran!M41,Amiri!M41,PDMS!M41,AlKareem!M41,KFGQPC!M41,LPMQ!M41,AlQalam!M41)</f>
        <v>0</v>
      </c>
      <c r="N41" s="51">
        <f>SUM(norehidayat!N41,norehuda!N41,norehira!N41,meQuran!N41,Amiri!N41,PDMS!N41,AlKareem!N41,KFGQPC!N41,LPMQ!N41,AlQalam!N41)</f>
        <v>0</v>
      </c>
      <c r="O41" s="51">
        <f>SUM(norehidayat!O41,norehuda!O41,norehira!O41,meQuran!O41,Amiri!O41,PDMS!O41,AlKareem!O41,KFGQPC!O41,LPMQ!O41,AlQalam!O41)</f>
        <v>0</v>
      </c>
      <c r="P41" s="51">
        <f>SUM(norehidayat!P41,norehuda!P41,norehira!P41,meQuran!P41,Amiri!P41,PDMS!P41,AlKareem!P41,KFGQPC!P41,LPMQ!P41,AlQalam!P41)</f>
        <v>0</v>
      </c>
      <c r="Q41" s="50">
        <f>SUM(norehidayat!Q41,norehuda!Q41,norehira!Q41,meQuran!Q41,Amiri!Q41,PDMS!Q41,AlKareem!Q41,KFGQPC!Q41,LPMQ!Q41,AlQalam!Q41)</f>
        <v>10</v>
      </c>
      <c r="R41" s="51">
        <v>0</v>
      </c>
      <c r="S41" s="51">
        <f>SUM(norehidayat!S41,norehuda!S41,norehira!S41,meQuran!S41,Amiri!S41,PDMS!S41,AlKareem!S41,KFGQPC!S41,LPMQ!S41,AlQalam!S41)</f>
        <v>0</v>
      </c>
      <c r="T41" s="51">
        <f>SUM(norehidayat!T41,norehuda!T41,norehira!T41,meQuran!T41,Amiri!T41,PDMS!T41,AlKareem!T41,KFGQPC!T41,LPMQ!T41,AlQalam!T41)</f>
        <v>0</v>
      </c>
      <c r="U41" s="51">
        <f>SUM(norehidayat!U41,norehuda!U41,norehira!U41,meQuran!U41,Amiri!U41,PDMS!U41,AlKareem!U41,KFGQPC!U41,LPMQ!U41,AlQalam!U41)</f>
        <v>0</v>
      </c>
      <c r="V41" s="51">
        <f>SUM(norehidayat!V41,norehuda!V41,norehira!V41,meQuran!V41,Amiri!V41,PDMS!V41,AlKareem!V41,KFGQPC!V41,LPMQ!V41,AlQalam!V41)</f>
        <v>0</v>
      </c>
      <c r="W41" s="51">
        <f>SUM(norehidayat!W41,norehuda!W41,norehira!W41,meQuran!W41,Amiri!W41,PDMS!W41,AlKareem!W41,KFGQPC!W41,LPMQ!W41,AlQalam!W41)</f>
        <v>0</v>
      </c>
      <c r="X41" s="51">
        <f>SUM(norehidayat!X41,norehuda!X41,norehira!X41,meQuran!X41,Amiri!X41,PDMS!X41,AlKareem!X41,KFGQPC!X41,LPMQ!X41,AlQalam!X41)</f>
        <v>0</v>
      </c>
      <c r="Y41" s="51">
        <f>SUM(norehidayat!Y41,norehuda!Y41,norehira!Y41,meQuran!Y41,Amiri!Y41,PDMS!Y41,AlKareem!Y41,KFGQPC!Y41,LPMQ!Y41,AlQalam!Y41)</f>
        <v>0</v>
      </c>
      <c r="Z41" s="51">
        <f>SUM(norehidayat!Z41,norehuda!Z41,norehira!Z41,meQuran!Z41,Amiri!Z41,PDMS!Z41,AlKareem!Z41,KFGQPC!Z41,LPMQ!Z41,AlQalam!Z41)</f>
        <v>0</v>
      </c>
      <c r="AA41" s="51">
        <f>SUM(norehidayat!AA41,norehuda!AA41,norehira!AA41,meQuran!AA41,Amiri!AA41,PDMS!AA41,AlKareem!AA41,KFGQPC!AA41,LPMQ!AA41,AlQalam!AA41)</f>
        <v>0</v>
      </c>
      <c r="AB41" s="51">
        <f>SUM(norehidayat!AB41,norehuda!AB41,norehira!AB41,meQuran!AB41,Amiri!AB41,PDMS!AB41,AlKareem!AB41,KFGQPC!AB41,LPMQ!AB41,AlQalam!AB41)</f>
        <v>0</v>
      </c>
      <c r="AC41" s="51">
        <f>SUM(norehidayat!AC41,norehuda!AC41,norehira!AC41,meQuran!AC41,Amiri!AC41,PDMS!AC41,AlKareem!AC41,KFGQPC!AC41,LPMQ!AC41,AlQalam!AC41)</f>
        <v>0</v>
      </c>
      <c r="AD41" s="44">
        <f>Q41</f>
        <v>10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60"/>
        <v>1</v>
      </c>
      <c r="AI41" s="2">
        <f t="shared" si="61"/>
        <v>1</v>
      </c>
      <c r="AJ41" s="2">
        <f t="shared" si="62"/>
        <v>1</v>
      </c>
      <c r="AK41" s="2">
        <f t="shared" si="63"/>
        <v>1</v>
      </c>
      <c r="AS41" s="2"/>
      <c r="AT41" s="2"/>
      <c r="AU41" s="18" t="s">
        <v>32</v>
      </c>
      <c r="AV41" s="2">
        <f>SUM(Amiri!B8,Amiri!F8,Amiri!J8)</f>
        <v>141</v>
      </c>
      <c r="AW41" s="2">
        <f>SUM(Amiri!C8,Amiri!G8,Amiri!K8)</f>
        <v>14</v>
      </c>
      <c r="AX41" s="2">
        <f>SUM(Amiri!D8,Amiri!H8,Amiri!L8)</f>
        <v>0</v>
      </c>
      <c r="AY41" s="2">
        <f>SUM(Amiri!E8,Amiri!I8,Amiri!M8)</f>
        <v>0</v>
      </c>
      <c r="AZ41" s="2"/>
      <c r="BA41" s="2">
        <f>Amiri!P8</f>
        <v>137</v>
      </c>
      <c r="BB41" s="2">
        <f>Amiri!Q8</f>
        <v>4</v>
      </c>
      <c r="BC41" s="2"/>
      <c r="BD41" s="2">
        <f>Amiri!R8</f>
        <v>135</v>
      </c>
      <c r="BE41" s="2">
        <f>Amiri!S8</f>
        <v>2</v>
      </c>
      <c r="BF41" s="2">
        <f>Amiri!T8</f>
        <v>2</v>
      </c>
      <c r="BG41" s="2">
        <f>Amiri!U8</f>
        <v>0</v>
      </c>
      <c r="BH41" s="2"/>
      <c r="BI41" s="2">
        <f>Amiri!Z8</f>
        <v>135</v>
      </c>
      <c r="BJ41" s="2">
        <f>Amiri!AA8</f>
        <v>18</v>
      </c>
      <c r="BK41" s="2">
        <f>Amiri!AB8</f>
        <v>9</v>
      </c>
      <c r="BL41" s="2">
        <f>Amiri!AC8</f>
        <v>0</v>
      </c>
      <c r="BO41" s="2"/>
      <c r="BP41" s="2"/>
      <c r="BQ41" s="18" t="s">
        <v>32</v>
      </c>
      <c r="BR41" s="2">
        <f t="shared" si="55"/>
        <v>0.909677419354839</v>
      </c>
      <c r="BS41" s="5">
        <f t="shared" si="56"/>
        <v>0.909677419354839</v>
      </c>
      <c r="BT41" s="2">
        <f t="shared" si="57"/>
        <v>1</v>
      </c>
      <c r="BU41" s="5">
        <f t="shared" si="58"/>
        <v>0.952702702702703</v>
      </c>
      <c r="BX41" s="9">
        <f t="shared" si="64"/>
        <v>0.971631205673759</v>
      </c>
      <c r="BZ41" s="2">
        <f t="shared" si="47"/>
        <v>0.971223021582734</v>
      </c>
      <c r="CA41" s="5">
        <f t="shared" si="48"/>
        <v>0.985401459854015</v>
      </c>
      <c r="CB41" s="2">
        <f t="shared" si="49"/>
        <v>0.985401459854015</v>
      </c>
      <c r="CC41" s="5">
        <f t="shared" si="50"/>
        <v>0.985401459854015</v>
      </c>
      <c r="CE41" s="2">
        <f t="shared" si="51"/>
        <v>0.833333333333333</v>
      </c>
      <c r="CF41" s="5">
        <f t="shared" si="52"/>
        <v>0.882352941176471</v>
      </c>
      <c r="CG41" s="2">
        <f t="shared" si="53"/>
        <v>0.9375</v>
      </c>
      <c r="CH41" s="5">
        <f t="shared" si="54"/>
        <v>0.909090909090909</v>
      </c>
    </row>
    <row r="42" spans="1:86">
      <c r="A42" s="4" t="s">
        <v>76</v>
      </c>
      <c r="B42" s="51">
        <f>SUM(norehidayat!B42,norehuda!B42,norehira!B42,meQuran!B42,Amiri!B42,PDMS!B42,AlKareem!B42,KFGQPC!B42,LPMQ!B42,AlQalam!B42)</f>
        <v>0</v>
      </c>
      <c r="C42" s="51">
        <f>SUM(norehidayat!C42,norehuda!C42,norehira!C42,meQuran!C42,Amiri!C42,PDMS!C42,AlKareem!C42,KFGQPC!C42,LPMQ!C42,AlQalam!C42)</f>
        <v>0</v>
      </c>
      <c r="D42" s="51">
        <f>SUM(norehidayat!D42,norehuda!D42,norehira!D42,meQuran!D42,Amiri!D42,PDMS!D42,AlKareem!D42,KFGQPC!D42,LPMQ!D42,AlQalam!D42)</f>
        <v>0</v>
      </c>
      <c r="E42" s="51">
        <f>SUM(norehidayat!E42,norehuda!E42,norehira!E42,meQuran!E42,Amiri!E42,PDMS!E42,AlKareem!E42,KFGQPC!E42,LPMQ!E42,AlQalam!E42)</f>
        <v>0</v>
      </c>
      <c r="F42" s="51">
        <f>SUM(norehidayat!F42,norehuda!F42,norehira!F42,meQuran!F42,Amiri!F42,PDMS!F42,AlKareem!F42,KFGQPC!F42,LPMQ!F42,AlQalam!F42)</f>
        <v>0</v>
      </c>
      <c r="G42" s="51">
        <f>SUM(norehidayat!G42,norehuda!G42,norehira!G42,meQuran!G42,Amiri!G42,PDMS!G42,AlKareem!G42,KFGQPC!G42,LPMQ!G42,AlQalam!G42)</f>
        <v>0</v>
      </c>
      <c r="H42" s="51">
        <f>SUM(norehidayat!H42,norehuda!H42,norehira!H42,meQuran!H42,Amiri!H42,PDMS!H42,AlKareem!H42,KFGQPC!H42,LPMQ!H42,AlQalam!H42)</f>
        <v>0</v>
      </c>
      <c r="I42" s="51">
        <f>SUM(norehidayat!I42,norehuda!I42,norehira!I42,meQuran!I42,Amiri!I42,PDMS!I42,AlKareem!I42,KFGQPC!I42,LPMQ!I42,AlQalam!I42)</f>
        <v>0</v>
      </c>
      <c r="J42" s="51">
        <f>SUM(norehidayat!J42,norehuda!J42,norehira!J42,meQuran!J42,Amiri!J42,PDMS!J42,AlKareem!J42,KFGQPC!J42,LPMQ!J42,AlQalam!J42)</f>
        <v>0</v>
      </c>
      <c r="K42" s="51">
        <f>SUM(norehidayat!K42,norehuda!K42,norehira!K42,meQuran!K42,Amiri!K42,PDMS!K42,AlKareem!K42,KFGQPC!K42,LPMQ!K42,AlQalam!K42)</f>
        <v>0</v>
      </c>
      <c r="L42" s="51">
        <f>SUM(norehidayat!L42,norehuda!L42,norehira!L42,meQuran!L42,Amiri!L42,PDMS!L42,AlKareem!L42,KFGQPC!L42,LPMQ!L42,AlQalam!L42)</f>
        <v>0</v>
      </c>
      <c r="M42" s="51">
        <f>SUM(norehidayat!M42,norehuda!M42,norehira!M42,meQuran!M42,Amiri!M42,PDMS!M42,AlKareem!M42,KFGQPC!M42,LPMQ!M42,AlQalam!M42)</f>
        <v>0</v>
      </c>
      <c r="N42" s="51">
        <f>SUM(norehidayat!N42,norehuda!N42,norehira!N42,meQuran!N42,Amiri!N42,PDMS!N42,AlKareem!N42,KFGQPC!N42,LPMQ!N42,AlQalam!N42)</f>
        <v>0</v>
      </c>
      <c r="O42" s="51">
        <f>SUM(norehidayat!O42,norehuda!O42,norehira!O42,meQuran!O42,Amiri!O42,PDMS!O42,AlKareem!O42,KFGQPC!O42,LPMQ!O42,AlQalam!O42)</f>
        <v>0</v>
      </c>
      <c r="P42" s="51">
        <f>SUM(norehidayat!P42,norehuda!P42,norehira!P42,meQuran!P42,Amiri!P42,PDMS!P42,AlKareem!P42,KFGQPC!P42,LPMQ!P42,AlQalam!P42)</f>
        <v>0</v>
      </c>
      <c r="Q42" s="51">
        <f>SUM(norehidayat!Q42,norehuda!Q42,norehira!Q42,meQuran!Q42,Amiri!Q42,PDMS!Q42,AlKareem!Q42,KFGQPC!Q42,LPMQ!Q42,AlQalam!Q42)</f>
        <v>0</v>
      </c>
      <c r="R42" s="50">
        <f>SUM(norehidayat!R42,norehuda!R42,norehira!R42,meQuran!R42,Amiri!R42,PDMS!R42,AlKareem!R42,KFGQPC!R42,LPMQ!R42,AlQalam!R42)</f>
        <v>9</v>
      </c>
      <c r="S42" s="51">
        <f>SUM(norehidayat!S42,norehuda!S42,norehira!S42,meQuran!S42,Amiri!S42,PDMS!S42,AlKareem!S42,KFGQPC!S42,LPMQ!S42,AlQalam!S42)</f>
        <v>0</v>
      </c>
      <c r="T42" s="51">
        <f>SUM(norehidayat!T42,norehuda!T42,norehira!T42,meQuran!T42,Amiri!T42,PDMS!T42,AlKareem!T42,KFGQPC!T42,LPMQ!T42,AlQalam!T42)</f>
        <v>0</v>
      </c>
      <c r="U42" s="51">
        <f>SUM(norehidayat!U42,norehuda!U42,norehira!U42,meQuran!U42,Amiri!U42,PDMS!U42,AlKareem!U42,KFGQPC!U42,LPMQ!U42,AlQalam!U42)</f>
        <v>0</v>
      </c>
      <c r="V42" s="51">
        <f>SUM(norehidayat!V42,norehuda!V42,norehira!V42,meQuran!V42,Amiri!V42,PDMS!V42,AlKareem!V42,KFGQPC!V42,LPMQ!V42,AlQalam!V42)</f>
        <v>0</v>
      </c>
      <c r="W42" s="51">
        <f>SUM(norehidayat!W42,norehuda!W42,norehira!W42,meQuran!W42,Amiri!W42,PDMS!W42,AlKareem!W42,KFGQPC!W42,LPMQ!W42,AlQalam!W42)</f>
        <v>0</v>
      </c>
      <c r="X42" s="51">
        <f>SUM(norehidayat!X42,norehuda!X42,norehira!X42,meQuran!X42,Amiri!X42,PDMS!X42,AlKareem!X42,KFGQPC!X42,LPMQ!X42,AlQalam!X42)</f>
        <v>0</v>
      </c>
      <c r="Y42" s="51">
        <f>SUM(norehidayat!Y42,norehuda!Y42,norehira!Y42,meQuran!Y42,Amiri!Y42,PDMS!Y42,AlKareem!Y42,KFGQPC!Y42,LPMQ!Y42,AlQalam!Y42)</f>
        <v>0</v>
      </c>
      <c r="Z42" s="51">
        <f>SUM(norehidayat!Z42,norehuda!Z42,norehira!Z42,meQuran!Z42,Amiri!Z42,PDMS!Z42,AlKareem!Z42,KFGQPC!Z42,LPMQ!Z42,AlQalam!Z42)</f>
        <v>0</v>
      </c>
      <c r="AA42" s="51">
        <f>SUM(norehidayat!AA42,norehuda!AA42,norehira!AA42,meQuran!AA42,Amiri!AA42,PDMS!AA42,AlKareem!AA42,KFGQPC!AA42,LPMQ!AA42,AlQalam!AA42)</f>
        <v>0</v>
      </c>
      <c r="AB42" s="51">
        <f>SUM(norehidayat!AB42,norehuda!AB42,norehira!AB42,meQuran!AB42,Amiri!AB42,PDMS!AB42,AlKareem!AB42,KFGQPC!AB42,LPMQ!AB42,AlQalam!AB42)</f>
        <v>0</v>
      </c>
      <c r="AC42" s="51">
        <f>SUM(norehidayat!AC42,norehuda!AC42,norehira!AC42,meQuran!AC42,Amiri!AC42,PDMS!AC42,AlKareem!AC42,KFGQPC!AC42,LPMQ!AC42,AlQalam!AC42)</f>
        <v>0</v>
      </c>
      <c r="AD42" s="45">
        <f>R42</f>
        <v>9</v>
      </c>
      <c r="AE42" s="45">
        <v>0</v>
      </c>
      <c r="AF42" s="45">
        <f>SUM(R26:R41,R43:R53)</f>
        <v>0</v>
      </c>
      <c r="AG42" s="45">
        <v>0</v>
      </c>
      <c r="AH42" s="5">
        <f t="shared" si="60"/>
        <v>1</v>
      </c>
      <c r="AI42" s="5">
        <f t="shared" si="61"/>
        <v>1</v>
      </c>
      <c r="AJ42" s="5">
        <f t="shared" si="62"/>
        <v>1</v>
      </c>
      <c r="AK42" s="5">
        <f t="shared" si="63"/>
        <v>1</v>
      </c>
      <c r="AS42" s="53" t="s">
        <v>93</v>
      </c>
      <c r="AT42" s="53"/>
      <c r="AU42" s="18" t="s">
        <v>24</v>
      </c>
      <c r="AV42" s="5">
        <f>SUM(meQuran!B4,meQuran!F4,meQuran!J4)</f>
        <v>141</v>
      </c>
      <c r="AW42" s="5">
        <f>SUM(meQuran!C4,meQuran!G4,meQuran!K4)</f>
        <v>97</v>
      </c>
      <c r="AX42" s="5">
        <f>SUM(meQuran!D4,meQuran!H4,meQuran!L4)</f>
        <v>0</v>
      </c>
      <c r="AY42" s="5">
        <f>SUM(meQuran!E4,meQuran!I4,meQuran!M4)</f>
        <v>0</v>
      </c>
      <c r="AZ42" s="5"/>
      <c r="BA42" s="5">
        <f>meQuran!P4</f>
        <v>135</v>
      </c>
      <c r="BB42" s="5">
        <f>meQuran!Q4</f>
        <v>6</v>
      </c>
      <c r="BC42" s="5"/>
      <c r="BD42" s="5">
        <f>meQuran!R4</f>
        <v>131</v>
      </c>
      <c r="BE42" s="5">
        <f>meQuran!S4</f>
        <v>4</v>
      </c>
      <c r="BF42" s="5">
        <f>meQuran!T4</f>
        <v>4</v>
      </c>
      <c r="BG42" s="5">
        <f>meQuran!U4</f>
        <v>0</v>
      </c>
      <c r="BH42" s="5"/>
      <c r="BI42" s="5">
        <f>meQuran!Z4</f>
        <v>137</v>
      </c>
      <c r="BJ42" s="5">
        <f>meQuran!AA4</f>
        <v>97</v>
      </c>
      <c r="BK42" s="5">
        <f>meQuran!AB4</f>
        <v>9</v>
      </c>
      <c r="BL42" s="5">
        <f>meQuran!AC4</f>
        <v>0</v>
      </c>
      <c r="BO42" s="53" t="s">
        <v>93</v>
      </c>
      <c r="BP42" s="53"/>
      <c r="BQ42" s="18" t="s">
        <v>24</v>
      </c>
      <c r="BR42" s="2">
        <f t="shared" si="55"/>
        <v>0.592436974789916</v>
      </c>
      <c r="BS42" s="5">
        <f t="shared" si="56"/>
        <v>0.592436974789916</v>
      </c>
      <c r="BT42" s="2">
        <f t="shared" si="57"/>
        <v>1</v>
      </c>
      <c r="BU42" s="5">
        <f t="shared" si="58"/>
        <v>0.744063324538259</v>
      </c>
      <c r="BX42" s="9">
        <f t="shared" si="64"/>
        <v>0.957446808510638</v>
      </c>
      <c r="BZ42" s="2">
        <f t="shared" si="47"/>
        <v>0.942446043165468</v>
      </c>
      <c r="CA42" s="5">
        <f t="shared" si="48"/>
        <v>0.97037037037037</v>
      </c>
      <c r="CB42" s="2">
        <f t="shared" si="49"/>
        <v>0.97037037037037</v>
      </c>
      <c r="CC42" s="5">
        <f t="shared" si="50"/>
        <v>0.97037037037037</v>
      </c>
      <c r="CE42" s="2">
        <f t="shared" si="51"/>
        <v>0.563786008230453</v>
      </c>
      <c r="CF42" s="5">
        <f t="shared" si="52"/>
        <v>0.585470085470085</v>
      </c>
      <c r="CG42" s="2">
        <f t="shared" si="53"/>
        <v>0.938356164383562</v>
      </c>
      <c r="CH42" s="5">
        <f t="shared" si="54"/>
        <v>0.721052631578947</v>
      </c>
    </row>
    <row r="43" spans="1:86">
      <c r="A43" s="4" t="s">
        <v>77</v>
      </c>
      <c r="B43" s="51">
        <f>SUM(norehidayat!B43,norehuda!B43,norehira!B43,meQuran!B43,Amiri!B43,PDMS!B43,AlKareem!B43,KFGQPC!B43,LPMQ!B43,AlQalam!B43)</f>
        <v>0</v>
      </c>
      <c r="C43" s="51">
        <f>SUM(norehidayat!C43,norehuda!C43,norehira!C43,meQuran!C43,Amiri!C43,PDMS!C43,AlKareem!C43,KFGQPC!C43,LPMQ!C43,AlQalam!C43)</f>
        <v>0</v>
      </c>
      <c r="D43" s="51">
        <f>SUM(norehidayat!D43,norehuda!D43,norehira!D43,meQuran!D43,Amiri!D43,PDMS!D43,AlKareem!D43,KFGQPC!D43,LPMQ!D43,AlQalam!D43)</f>
        <v>0</v>
      </c>
      <c r="E43" s="51">
        <f>SUM(norehidayat!E43,norehuda!E43,norehira!E43,meQuran!E43,Amiri!E43,PDMS!E43,AlKareem!E43,KFGQPC!E43,LPMQ!E43,AlQalam!E43)</f>
        <v>0</v>
      </c>
      <c r="F43" s="51">
        <f>SUM(norehidayat!F43,norehuda!F43,norehira!F43,meQuran!F43,Amiri!F43,PDMS!F43,AlKareem!F43,KFGQPC!F43,LPMQ!F43,AlQalam!F43)</f>
        <v>0</v>
      </c>
      <c r="G43" s="51">
        <f>SUM(norehidayat!G43,norehuda!G43,norehira!G43,meQuran!G43,Amiri!G43,PDMS!G43,AlKareem!G43,KFGQPC!G43,LPMQ!G43,AlQalam!G43)</f>
        <v>0</v>
      </c>
      <c r="H43" s="51">
        <f>SUM(norehidayat!H43,norehuda!H43,norehira!H43,meQuran!H43,Amiri!H43,PDMS!H43,AlKareem!H43,KFGQPC!H43,LPMQ!H43,AlQalam!H43)</f>
        <v>0</v>
      </c>
      <c r="I43" s="51">
        <f>SUM(norehidayat!I43,norehuda!I43,norehira!I43,meQuran!I43,Amiri!I43,PDMS!I43,AlKareem!I43,KFGQPC!I43,LPMQ!I43,AlQalam!I43)</f>
        <v>0</v>
      </c>
      <c r="J43" s="51">
        <f>SUM(norehidayat!J43,norehuda!J43,norehira!J43,meQuran!J43,Amiri!J43,PDMS!J43,AlKareem!J43,KFGQPC!J43,LPMQ!J43,AlQalam!J43)</f>
        <v>0</v>
      </c>
      <c r="K43" s="51">
        <f>SUM(norehidayat!K43,norehuda!K43,norehira!K43,meQuran!K43,Amiri!K43,PDMS!K43,AlKareem!K43,KFGQPC!K43,LPMQ!K43,AlQalam!K43)</f>
        <v>0</v>
      </c>
      <c r="L43" s="51">
        <f>SUM(norehidayat!L43,norehuda!L43,norehira!L43,meQuran!L43,Amiri!L43,PDMS!L43,AlKareem!L43,KFGQPC!L43,LPMQ!L43,AlQalam!L43)</f>
        <v>0</v>
      </c>
      <c r="M43" s="51">
        <f>SUM(norehidayat!M43,norehuda!M43,norehira!M43,meQuran!M43,Amiri!M43,PDMS!M43,AlKareem!M43,KFGQPC!M43,LPMQ!M43,AlQalam!M43)</f>
        <v>0</v>
      </c>
      <c r="N43" s="51">
        <f>SUM(norehidayat!N43,norehuda!N43,norehira!N43,meQuran!N43,Amiri!N43,PDMS!N43,AlKareem!N43,KFGQPC!N43,LPMQ!N43,AlQalam!N43)</f>
        <v>0</v>
      </c>
      <c r="O43" s="51">
        <f>SUM(norehidayat!O43,norehuda!O43,norehira!O43,meQuran!O43,Amiri!O43,PDMS!O43,AlKareem!O43,KFGQPC!O43,LPMQ!O43,AlQalam!O43)</f>
        <v>0</v>
      </c>
      <c r="P43" s="51">
        <f>SUM(norehidayat!P43,norehuda!P43,norehira!P43,meQuran!P43,Amiri!P43,PDMS!P43,AlKareem!P43,KFGQPC!P43,LPMQ!P43,AlQalam!P43)</f>
        <v>0</v>
      </c>
      <c r="Q43" s="51">
        <f>SUM(norehidayat!Q43,norehuda!Q43,norehira!Q43,meQuran!Q43,Amiri!Q43,PDMS!Q43,AlKareem!Q43,KFGQPC!Q43,LPMQ!Q43,AlQalam!Q43)</f>
        <v>0</v>
      </c>
      <c r="R43" s="51">
        <f>SUM(norehidayat!R43,norehuda!R43,norehira!R43,meQuran!R43,Amiri!R43,PDMS!R43,AlKareem!R43,KFGQPC!R43,LPMQ!R43,AlQalam!R43)</f>
        <v>0</v>
      </c>
      <c r="S43" s="50">
        <v>20</v>
      </c>
      <c r="T43" s="51">
        <f>SUM(norehidayat!T43,norehuda!T43,norehira!T43,meQuran!T43,Amiri!T43,PDMS!T43,AlKareem!T43,KFGQPC!T43,LPMQ!T43,AlQalam!T43)</f>
        <v>0</v>
      </c>
      <c r="U43" s="51">
        <f>SUM(norehidayat!U43,norehuda!U43,norehira!U43,meQuran!U43,Amiri!U43,PDMS!U43,AlKareem!U43,KFGQPC!U43,LPMQ!U43,AlQalam!U43)</f>
        <v>0</v>
      </c>
      <c r="V43" s="51">
        <f>SUM(norehidayat!V43,norehuda!V43,norehira!V43,meQuran!V43,Amiri!V43,PDMS!V43,AlKareem!V43,KFGQPC!V43,LPMQ!V43,AlQalam!V43)</f>
        <v>0</v>
      </c>
      <c r="W43" s="51">
        <f>SUM(norehidayat!W43,norehuda!W43,norehira!W43,meQuran!W43,Amiri!W43,PDMS!W43,AlKareem!W43,KFGQPC!W43,LPMQ!W43,AlQalam!W43)</f>
        <v>0</v>
      </c>
      <c r="X43" s="51">
        <f>SUM(norehidayat!X43,norehuda!X43,norehira!X43,meQuran!X43,Amiri!X43,PDMS!X43,AlKareem!X43,KFGQPC!X43,LPMQ!X43,AlQalam!X43)</f>
        <v>0</v>
      </c>
      <c r="Y43" s="51">
        <f>SUM(norehidayat!Y43,norehuda!Y43,norehira!Y43,meQuran!Y43,Amiri!Y43,PDMS!Y43,AlKareem!Y43,KFGQPC!Y43,LPMQ!Y43,AlQalam!Y43)</f>
        <v>0</v>
      </c>
      <c r="Z43" s="51">
        <f>SUM(norehidayat!Z43,norehuda!Z43,norehira!Z43,meQuran!Z43,Amiri!Z43,PDMS!Z43,AlKareem!Z43,KFGQPC!Z43,LPMQ!Z43,AlQalam!Z43)</f>
        <v>0</v>
      </c>
      <c r="AA43" s="51">
        <f>SUM(norehidayat!AA43,norehuda!AA43,norehira!AA43,meQuran!AA43,Amiri!AA43,PDMS!AA43,AlKareem!AA43,KFGQPC!AA43,LPMQ!AA43,AlQalam!AA43)</f>
        <v>0</v>
      </c>
      <c r="AB43" s="51">
        <f>SUM(norehidayat!AB43,norehuda!AB43,norehira!AB43,meQuran!AB43,Amiri!AB43,PDMS!AB43,AlKareem!AB43,KFGQPC!AB43,LPMQ!AB43,AlQalam!AB43)</f>
        <v>0</v>
      </c>
      <c r="AC43" s="51">
        <f>SUM(norehidayat!AC43,norehuda!AC43,norehira!AC43,meQuran!AC43,Amiri!AC43,PDMS!AC43,AlKareem!AC43,KFGQPC!AC43,LPMQ!AC43,AlQalam!AC43)</f>
        <v>0</v>
      </c>
      <c r="AD43" s="44">
        <f>S43</f>
        <v>20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60"/>
        <v>1</v>
      </c>
      <c r="AI43" s="2">
        <f t="shared" si="61"/>
        <v>1</v>
      </c>
      <c r="AJ43" s="2">
        <f t="shared" si="62"/>
        <v>1</v>
      </c>
      <c r="AK43" s="2">
        <f t="shared" si="63"/>
        <v>1</v>
      </c>
      <c r="AS43" s="2"/>
      <c r="AT43" s="2"/>
      <c r="AU43" s="18" t="s">
        <v>26</v>
      </c>
      <c r="AV43" s="5">
        <f>SUM(meQuran!B5,meQuran!F5,meQuran!J5)</f>
        <v>141</v>
      </c>
      <c r="AW43" s="5">
        <f>SUM(meQuran!C5,meQuran!G5,meQuran!K5)</f>
        <v>44</v>
      </c>
      <c r="AX43" s="5">
        <f>SUM(meQuran!D5,meQuran!H5,meQuran!L5)</f>
        <v>0</v>
      </c>
      <c r="AY43" s="5">
        <f>SUM(meQuran!E5,meQuran!I5,meQuran!M5)</f>
        <v>0</v>
      </c>
      <c r="AZ43" s="2"/>
      <c r="BA43" s="5">
        <f>meQuran!P5</f>
        <v>135</v>
      </c>
      <c r="BB43" s="5">
        <f>meQuran!Q5</f>
        <v>6</v>
      </c>
      <c r="BC43" s="2"/>
      <c r="BD43" s="5">
        <f>meQuran!R5</f>
        <v>131</v>
      </c>
      <c r="BE43" s="5">
        <f>meQuran!S5</f>
        <v>4</v>
      </c>
      <c r="BF43" s="5">
        <f>meQuran!T5</f>
        <v>4</v>
      </c>
      <c r="BG43" s="5">
        <f>meQuran!U5</f>
        <v>0</v>
      </c>
      <c r="BH43" s="2"/>
      <c r="BI43" s="5">
        <f>meQuran!Z5</f>
        <v>137</v>
      </c>
      <c r="BJ43" s="5">
        <f>meQuran!AA5</f>
        <v>54</v>
      </c>
      <c r="BK43" s="5">
        <f>meQuran!AB5</f>
        <v>9</v>
      </c>
      <c r="BL43" s="5">
        <f>meQuran!AC5</f>
        <v>0</v>
      </c>
      <c r="BO43" s="2"/>
      <c r="BP43" s="2"/>
      <c r="BQ43" s="18" t="s">
        <v>26</v>
      </c>
      <c r="BR43" s="2">
        <f t="shared" si="55"/>
        <v>0.762162162162162</v>
      </c>
      <c r="BS43" s="5">
        <f t="shared" si="56"/>
        <v>0.762162162162162</v>
      </c>
      <c r="BT43" s="2">
        <f t="shared" si="57"/>
        <v>1</v>
      </c>
      <c r="BU43" s="5">
        <f t="shared" si="58"/>
        <v>0.865030674846626</v>
      </c>
      <c r="BX43" s="9">
        <f t="shared" si="64"/>
        <v>0.957446808510638</v>
      </c>
      <c r="BZ43" s="2">
        <f t="shared" si="47"/>
        <v>0.942446043165468</v>
      </c>
      <c r="CA43" s="5">
        <f t="shared" si="48"/>
        <v>0.97037037037037</v>
      </c>
      <c r="CB43" s="2">
        <f t="shared" si="49"/>
        <v>0.97037037037037</v>
      </c>
      <c r="CC43" s="5">
        <f t="shared" si="50"/>
        <v>0.97037037037037</v>
      </c>
      <c r="CE43" s="2">
        <f t="shared" si="51"/>
        <v>0.685</v>
      </c>
      <c r="CF43" s="5">
        <f t="shared" si="52"/>
        <v>0.717277486910995</v>
      </c>
      <c r="CG43" s="2">
        <f t="shared" si="53"/>
        <v>0.938356164383562</v>
      </c>
      <c r="CH43" s="5">
        <f t="shared" si="54"/>
        <v>0.813056379821958</v>
      </c>
    </row>
    <row r="44" spans="1:86">
      <c r="A44" s="4" t="s">
        <v>78</v>
      </c>
      <c r="B44" s="51">
        <f>SUM(norehidayat!B44,norehuda!B44,norehira!B44,meQuran!B44,Amiri!B44,PDMS!B44,AlKareem!B44,KFGQPC!B44,LPMQ!B44,AlQalam!B44)</f>
        <v>0</v>
      </c>
      <c r="C44" s="51">
        <f>SUM(norehidayat!C44,norehuda!C44,norehira!C44,meQuran!C44,Amiri!C44,PDMS!C44,AlKareem!C44,KFGQPC!C44,LPMQ!C44,AlQalam!C44)</f>
        <v>0</v>
      </c>
      <c r="D44" s="51">
        <f>SUM(norehidayat!D44,norehuda!D44,norehira!D44,meQuran!D44,Amiri!D44,PDMS!D44,AlKareem!D44,KFGQPC!D44,LPMQ!D44,AlQalam!D44)</f>
        <v>0</v>
      </c>
      <c r="E44" s="51">
        <f>SUM(norehidayat!E44,norehuda!E44,norehira!E44,meQuran!E44,Amiri!E44,PDMS!E44,AlKareem!E44,KFGQPC!E44,LPMQ!E44,AlQalam!E44)</f>
        <v>0</v>
      </c>
      <c r="F44" s="51">
        <f>SUM(norehidayat!F44,norehuda!F44,norehira!F44,meQuran!F44,Amiri!F44,PDMS!F44,AlKareem!F44,KFGQPC!F44,LPMQ!F44,AlQalam!F44)</f>
        <v>0</v>
      </c>
      <c r="G44" s="51">
        <f>SUM(norehidayat!G44,norehuda!G44,norehira!G44,meQuran!G44,Amiri!G44,PDMS!G44,AlKareem!G44,KFGQPC!G44,LPMQ!G44,AlQalam!G44)</f>
        <v>0</v>
      </c>
      <c r="H44" s="51">
        <f>SUM(norehidayat!H44,norehuda!H44,norehira!H44,meQuran!H44,Amiri!H44,PDMS!H44,AlKareem!H44,KFGQPC!H44,LPMQ!H44,AlQalam!H44)</f>
        <v>0</v>
      </c>
      <c r="I44" s="51">
        <v>0</v>
      </c>
      <c r="J44" s="51">
        <f>SUM(norehidayat!J44,norehuda!J44,norehira!J44,meQuran!J44,Amiri!J44,PDMS!J44,AlKareem!J44,KFGQPC!J44,LPMQ!J44,AlQalam!J44)</f>
        <v>0</v>
      </c>
      <c r="K44" s="51">
        <f>SUM(norehidayat!K44,norehuda!K44,norehira!K44,meQuran!K44,Amiri!K44,PDMS!K44,AlKareem!K44,KFGQPC!K44,LPMQ!K44,AlQalam!K44)</f>
        <v>0</v>
      </c>
      <c r="L44" s="51">
        <f>SUM(norehidayat!L44,norehuda!L44,norehira!L44,meQuran!L44,Amiri!L44,PDMS!L44,AlKareem!L44,KFGQPC!L44,LPMQ!L44,AlQalam!L44)</f>
        <v>0</v>
      </c>
      <c r="M44" s="51">
        <f>SUM(norehidayat!M44,norehuda!M44,norehira!M44,meQuran!M44,Amiri!M44,PDMS!M44,AlKareem!M44,KFGQPC!M44,LPMQ!M44,AlQalam!M44)</f>
        <v>0</v>
      </c>
      <c r="N44" s="51">
        <f>SUM(norehidayat!N44,norehuda!N44,norehira!N44,meQuran!N44,Amiri!N44,PDMS!N44,AlKareem!N44,KFGQPC!N44,LPMQ!N44,AlQalam!N44)</f>
        <v>0</v>
      </c>
      <c r="O44" s="51">
        <f>SUM(norehidayat!O44,norehuda!O44,norehira!O44,meQuran!O44,Amiri!O44,PDMS!O44,AlKareem!O44,KFGQPC!O44,LPMQ!O44,AlQalam!O44)</f>
        <v>0</v>
      </c>
      <c r="P44" s="51">
        <f>SUM(norehidayat!P44,norehuda!P44,norehira!P44,meQuran!P44,Amiri!P44,PDMS!P44,AlKareem!P44,KFGQPC!P44,LPMQ!P44,AlQalam!P44)</f>
        <v>0</v>
      </c>
      <c r="Q44" s="51">
        <f>SUM(norehidayat!Q44,norehuda!Q44,norehira!Q44,meQuran!Q44,Amiri!Q44,PDMS!Q44,AlKareem!Q44,KFGQPC!Q44,LPMQ!Q44,AlQalam!Q44)</f>
        <v>0</v>
      </c>
      <c r="R44" s="51">
        <f>SUM(norehidayat!R44,norehuda!R44,norehira!R44,meQuran!R44,Amiri!R44,PDMS!R44,AlKareem!R44,KFGQPC!R44,LPMQ!R44,AlQalam!R44)</f>
        <v>0</v>
      </c>
      <c r="S44" s="51">
        <f>SUM(norehidayat!S44,norehuda!S44,norehira!S44,meQuran!S44,Amiri!S44,PDMS!S44,AlKareem!S44,KFGQPC!S44,LPMQ!S44,AlQalam!S44)</f>
        <v>0</v>
      </c>
      <c r="T44" s="50">
        <f>SUM(norehidayat!T44,norehuda!T44,norehira!T44,meQuran!T44,Amiri!T44,PDMS!T44,AlKareem!T44,KFGQPC!T44,LPMQ!T44,AlQalam!T44)</f>
        <v>20</v>
      </c>
      <c r="U44" s="51">
        <f>SUM(norehidayat!U44,norehuda!U44,norehira!U44,meQuran!U44,Amiri!U44,PDMS!U44,AlKareem!U44,KFGQPC!U44,LPMQ!U44,AlQalam!U44)</f>
        <v>0</v>
      </c>
      <c r="V44" s="51">
        <f>SUM(norehidayat!V44,norehuda!V44,norehira!V44,meQuran!V44,Amiri!V44,PDMS!V44,AlKareem!V44,KFGQPC!V44,LPMQ!V44,AlQalam!V44)</f>
        <v>0</v>
      </c>
      <c r="W44" s="51">
        <f>SUM(norehidayat!W44,norehuda!W44,norehira!W44,meQuran!W44,Amiri!W44,PDMS!W44,AlKareem!W44,KFGQPC!W44,LPMQ!W44,AlQalam!W44)</f>
        <v>0</v>
      </c>
      <c r="X44" s="51">
        <f>SUM(norehidayat!X44,norehuda!X44,norehira!X44,meQuran!X44,Amiri!X44,PDMS!X44,AlKareem!X44,KFGQPC!X44,LPMQ!X44,AlQalam!X44)</f>
        <v>0</v>
      </c>
      <c r="Y44" s="51">
        <f>SUM(norehidayat!Y44,norehuda!Y44,norehira!Y44,meQuran!Y44,Amiri!Y44,PDMS!Y44,AlKareem!Y44,KFGQPC!Y44,LPMQ!Y44,AlQalam!Y44)</f>
        <v>0</v>
      </c>
      <c r="Z44" s="51">
        <f>SUM(norehidayat!Z44,norehuda!Z44,norehira!Z44,meQuran!Z44,Amiri!Z44,PDMS!Z44,AlKareem!Z44,KFGQPC!Z44,LPMQ!Z44,AlQalam!Z44)</f>
        <v>0</v>
      </c>
      <c r="AA44" s="51">
        <f>SUM(norehidayat!AA44,norehuda!AA44,norehira!AA44,meQuran!AA44,Amiri!AA44,PDMS!AA44,AlKareem!AA44,KFGQPC!AA44,LPMQ!AA44,AlQalam!AA44)</f>
        <v>0</v>
      </c>
      <c r="AB44" s="51">
        <f>SUM(norehidayat!AB44,norehuda!AB44,norehira!AB44,meQuran!AB44,Amiri!AB44,PDMS!AB44,AlKareem!AB44,KFGQPC!AB44,LPMQ!AB44,AlQalam!AB44)</f>
        <v>0</v>
      </c>
      <c r="AC44" s="51">
        <f>SUM(norehidayat!AC44,norehuda!AC44,norehira!AC44,meQuran!AC44,Amiri!AC44,PDMS!AC44,AlKareem!AC44,KFGQPC!AC44,LPMQ!AC44,AlQalam!AC44)</f>
        <v>0</v>
      </c>
      <c r="AD44" s="45">
        <f>T44</f>
        <v>20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60"/>
        <v>1</v>
      </c>
      <c r="AI44" s="5">
        <f t="shared" si="61"/>
        <v>1</v>
      </c>
      <c r="AJ44" s="5">
        <f t="shared" si="62"/>
        <v>1</v>
      </c>
      <c r="AK44" s="5">
        <f t="shared" si="63"/>
        <v>1</v>
      </c>
      <c r="AS44" s="5"/>
      <c r="AT44" s="5"/>
      <c r="AU44" s="18" t="s">
        <v>28</v>
      </c>
      <c r="AV44" s="5">
        <f>SUM(meQuran!B6,meQuran!F6,meQuran!J6)</f>
        <v>141</v>
      </c>
      <c r="AW44" s="5">
        <f>SUM(meQuran!C6,meQuran!G6,meQuran!K6)</f>
        <v>19</v>
      </c>
      <c r="AX44" s="5">
        <f>SUM(meQuran!D6,meQuran!H6,meQuran!L6)</f>
        <v>0</v>
      </c>
      <c r="AY44" s="5">
        <f>SUM(meQuran!E6,meQuran!I6,meQuran!M6)</f>
        <v>0</v>
      </c>
      <c r="AZ44" s="5"/>
      <c r="BA44" s="5">
        <f>meQuran!P6</f>
        <v>135</v>
      </c>
      <c r="BB44" s="5">
        <f>meQuran!Q6</f>
        <v>6</v>
      </c>
      <c r="BC44" s="5"/>
      <c r="BD44" s="5">
        <f>meQuran!R6</f>
        <v>131</v>
      </c>
      <c r="BE44" s="5">
        <f>meQuran!S6</f>
        <v>4</v>
      </c>
      <c r="BF44" s="5">
        <f>meQuran!T6</f>
        <v>4</v>
      </c>
      <c r="BG44" s="5">
        <f>meQuran!U6</f>
        <v>0</v>
      </c>
      <c r="BH44" s="5"/>
      <c r="BI44" s="5">
        <f>meQuran!Z6</f>
        <v>137</v>
      </c>
      <c r="BJ44" s="5">
        <f>meQuran!AA6</f>
        <v>23</v>
      </c>
      <c r="BK44" s="5">
        <f>meQuran!AB6</f>
        <v>7</v>
      </c>
      <c r="BL44" s="5">
        <f>meQuran!AC6</f>
        <v>0</v>
      </c>
      <c r="BO44" s="5"/>
      <c r="BP44" s="5"/>
      <c r="BQ44" s="18" t="s">
        <v>28</v>
      </c>
      <c r="BR44" s="2">
        <f t="shared" si="55"/>
        <v>0.88125</v>
      </c>
      <c r="BS44" s="5">
        <f t="shared" si="56"/>
        <v>0.88125</v>
      </c>
      <c r="BT44" s="2">
        <f t="shared" si="57"/>
        <v>1</v>
      </c>
      <c r="BU44" s="5">
        <f t="shared" si="58"/>
        <v>0.93687707641196</v>
      </c>
      <c r="BX44" s="9">
        <f t="shared" si="64"/>
        <v>0.957446808510638</v>
      </c>
      <c r="BZ44" s="2">
        <f t="shared" si="47"/>
        <v>0.942446043165468</v>
      </c>
      <c r="CA44" s="5">
        <f t="shared" si="48"/>
        <v>0.97037037037037</v>
      </c>
      <c r="CB44" s="2">
        <f t="shared" si="49"/>
        <v>0.97037037037037</v>
      </c>
      <c r="CC44" s="5">
        <f t="shared" si="50"/>
        <v>0.97037037037037</v>
      </c>
      <c r="CE44" s="2">
        <f t="shared" si="51"/>
        <v>0.820359281437126</v>
      </c>
      <c r="CF44" s="5">
        <f t="shared" si="52"/>
        <v>0.85625</v>
      </c>
      <c r="CG44" s="2">
        <f t="shared" si="53"/>
        <v>0.951388888888889</v>
      </c>
      <c r="CH44" s="5">
        <f t="shared" si="54"/>
        <v>0.901315789473684</v>
      </c>
    </row>
    <row r="45" spans="1:86">
      <c r="A45" s="4" t="s">
        <v>79</v>
      </c>
      <c r="B45" s="51">
        <f>SUM(norehidayat!B45,norehuda!B45,norehira!B45,meQuran!B45,Amiri!B45,PDMS!B45,AlKareem!B45,KFGQPC!B45,LPMQ!B45,AlQalam!B45)</f>
        <v>0</v>
      </c>
      <c r="C45" s="51">
        <f>SUM(norehidayat!C45,norehuda!C45,norehira!C45,meQuran!C45,Amiri!C45,PDMS!C45,AlKareem!C45,KFGQPC!C45,LPMQ!C45,AlQalam!C45)</f>
        <v>0</v>
      </c>
      <c r="D45" s="51">
        <f>SUM(norehidayat!D45,norehuda!D45,norehira!D45,meQuran!D45,Amiri!D45,PDMS!D45,AlKareem!D45,KFGQPC!D45,LPMQ!D45,AlQalam!D45)</f>
        <v>0</v>
      </c>
      <c r="E45" s="51">
        <f>SUM(norehidayat!E45,norehuda!E45,norehira!E45,meQuran!E45,Amiri!E45,PDMS!E45,AlKareem!E45,KFGQPC!E45,LPMQ!E45,AlQalam!E45)</f>
        <v>0</v>
      </c>
      <c r="F45" s="51">
        <f>SUM(norehidayat!F45,norehuda!F45,norehira!F45,meQuran!F45,Amiri!F45,PDMS!F45,AlKareem!F45,KFGQPC!F45,LPMQ!F45,AlQalam!F45)</f>
        <v>0</v>
      </c>
      <c r="G45" s="51">
        <f>SUM(norehidayat!G45,norehuda!G45,norehira!G45,meQuran!G45,Amiri!G45,PDMS!G45,AlKareem!G45,KFGQPC!G45,LPMQ!G45,AlQalam!G45)</f>
        <v>0</v>
      </c>
      <c r="H45" s="51">
        <f>SUM(norehidayat!H45,norehuda!H45,norehira!H45,meQuran!H45,Amiri!H45,PDMS!H45,AlKareem!H45,KFGQPC!H45,LPMQ!H45,AlQalam!H45)</f>
        <v>0</v>
      </c>
      <c r="I45" s="51">
        <f>SUM(norehidayat!I45,norehuda!I45,norehira!I45,meQuran!I45,Amiri!I45,PDMS!I45,AlKareem!I45,KFGQPC!I45,LPMQ!I45,AlQalam!I45)</f>
        <v>0</v>
      </c>
      <c r="J45" s="51">
        <f>SUM(norehidayat!J45,norehuda!J45,norehira!J45,meQuran!J45,Amiri!J45,PDMS!J45,AlKareem!J45,KFGQPC!J45,LPMQ!J45,AlQalam!J45)</f>
        <v>0</v>
      </c>
      <c r="K45" s="51">
        <f>SUM(norehidayat!K45,norehuda!K45,norehira!K45,meQuran!K45,Amiri!K45,PDMS!K45,AlKareem!K45,KFGQPC!K45,LPMQ!K45,AlQalam!K45)</f>
        <v>0</v>
      </c>
      <c r="L45" s="51">
        <f>SUM(norehidayat!L45,norehuda!L45,norehira!L45,meQuran!L45,Amiri!L45,PDMS!L45,AlKareem!L45,KFGQPC!L45,LPMQ!L45,AlQalam!L45)</f>
        <v>0</v>
      </c>
      <c r="M45" s="51">
        <f>SUM(norehidayat!M45,norehuda!M45,norehira!M45,meQuran!M45,Amiri!M45,PDMS!M45,AlKareem!M45,KFGQPC!M45,LPMQ!M45,AlQalam!M45)</f>
        <v>0</v>
      </c>
      <c r="N45" s="51">
        <f>SUM(norehidayat!N45,norehuda!N45,norehira!N45,meQuran!N45,Amiri!N45,PDMS!N45,AlKareem!N45,KFGQPC!N45,LPMQ!N45,AlQalam!N45)</f>
        <v>0</v>
      </c>
      <c r="O45" s="51">
        <f>SUM(norehidayat!O45,norehuda!O45,norehira!O45,meQuran!O45,Amiri!O45,PDMS!O45,AlKareem!O45,KFGQPC!O45,LPMQ!O45,AlQalam!O45)</f>
        <v>0</v>
      </c>
      <c r="P45" s="51">
        <f>SUM(norehidayat!P45,norehuda!P45,norehira!P45,meQuran!P45,Amiri!P45,PDMS!P45,AlKareem!P45,KFGQPC!P45,LPMQ!P45,AlQalam!P45)</f>
        <v>0</v>
      </c>
      <c r="Q45" s="51">
        <f>SUM(norehidayat!Q45,norehuda!Q45,norehira!Q45,meQuran!Q45,Amiri!Q45,PDMS!Q45,AlKareem!Q45,KFGQPC!Q45,LPMQ!Q45,AlQalam!Q45)</f>
        <v>0</v>
      </c>
      <c r="R45" s="51">
        <f>SUM(norehidayat!R45,norehuda!R45,norehira!R45,meQuran!R45,Amiri!R45,PDMS!R45,AlKareem!R45,KFGQPC!R45,LPMQ!R45,AlQalam!R45)</f>
        <v>0</v>
      </c>
      <c r="S45" s="51">
        <f>SUM(norehidayat!S45,norehuda!S45,norehira!S45,meQuran!S45,Amiri!S45,PDMS!S45,AlKareem!S45,KFGQPC!S45,LPMQ!S45,AlQalam!S45)</f>
        <v>0</v>
      </c>
      <c r="T45" s="51">
        <f>SUM(norehidayat!T45,norehuda!T45,norehira!T45,meQuran!T45,Amiri!T45,PDMS!T45,AlKareem!T45,KFGQPC!T45,LPMQ!T45,AlQalam!T45)</f>
        <v>0</v>
      </c>
      <c r="U45" s="50">
        <f>SUM(norehidayat!U45,norehuda!U45,norehira!U45,meQuran!U45,Amiri!U45,PDMS!U45,AlKareem!U45,KFGQPC!U45,LPMQ!U45,AlQalam!U45)</f>
        <v>53</v>
      </c>
      <c r="V45" s="51">
        <f>SUM(norehidayat!V45,norehuda!V45,norehira!V45,meQuran!V45,Amiri!V45,PDMS!V45,AlKareem!V45,KFGQPC!V45,LPMQ!V45,AlQalam!V45)</f>
        <v>0</v>
      </c>
      <c r="W45" s="51">
        <f>SUM(norehidayat!W45,norehuda!W45,norehira!W45,meQuran!W45,Amiri!W45,PDMS!W45,AlKareem!W45,KFGQPC!W45,LPMQ!W45,AlQalam!W45)</f>
        <v>0</v>
      </c>
      <c r="X45" s="51">
        <f>SUM(norehidayat!X45,norehuda!X45,norehira!X45,meQuran!X45,Amiri!X45,PDMS!X45,AlKareem!X45,KFGQPC!X45,LPMQ!X45,AlQalam!X45)</f>
        <v>0</v>
      </c>
      <c r="Y45" s="51">
        <f>SUM(norehidayat!Y45,norehuda!Y45,norehira!Y45,meQuran!Y45,Amiri!Y45,PDMS!Y45,AlKareem!Y45,KFGQPC!Y45,LPMQ!Y45,AlQalam!Y45)</f>
        <v>0</v>
      </c>
      <c r="Z45" s="51">
        <f>SUM(norehidayat!Z45,norehuda!Z45,norehira!Z45,meQuran!Z45,Amiri!Z45,PDMS!Z45,AlKareem!Z45,KFGQPC!Z45,LPMQ!Z45,AlQalam!Z45)</f>
        <v>0</v>
      </c>
      <c r="AA45" s="51">
        <f>SUM(norehidayat!AA45,norehuda!AA45,norehira!AA45,meQuran!AA45,Amiri!AA45,PDMS!AA45,AlKareem!AA45,KFGQPC!AA45,LPMQ!AA45,AlQalam!AA45)</f>
        <v>0</v>
      </c>
      <c r="AB45" s="51">
        <f>SUM(norehidayat!AB45,norehuda!AB45,norehira!AB45,meQuran!AB45,Amiri!AB45,PDMS!AB45,AlKareem!AB45,KFGQPC!AB45,LPMQ!AB45,AlQalam!AB45)</f>
        <v>1</v>
      </c>
      <c r="AC45" s="51">
        <f>SUM(norehidayat!AC45,norehuda!AC45,norehira!AC45,meQuran!AC45,Amiri!AC45,PDMS!AC45,AlKareem!AC45,KFGQPC!AC45,LPMQ!AC45,AlQalam!AC45)</f>
        <v>0</v>
      </c>
      <c r="AD45" s="44">
        <f>U45</f>
        <v>53</v>
      </c>
      <c r="AE45" s="44">
        <f>SUM(B45:T45,V45:AC45)</f>
        <v>1</v>
      </c>
      <c r="AF45" s="44">
        <f>SUM(U26:U44,U46:U53)</f>
        <v>0</v>
      </c>
      <c r="AG45" s="44">
        <v>0</v>
      </c>
      <c r="AH45" s="2">
        <f t="shared" si="60"/>
        <v>0.981481481481482</v>
      </c>
      <c r="AI45" s="2">
        <f t="shared" si="61"/>
        <v>0.981481481481482</v>
      </c>
      <c r="AJ45" s="2">
        <f t="shared" si="62"/>
        <v>1</v>
      </c>
      <c r="AK45" s="2">
        <f t="shared" si="63"/>
        <v>0.990654205607477</v>
      </c>
      <c r="AS45" s="2"/>
      <c r="AT45" s="2"/>
      <c r="AU45" s="18" t="s">
        <v>30</v>
      </c>
      <c r="AV45" s="5">
        <f>SUM(meQuran!B7,meQuran!F7,meQuran!J7)</f>
        <v>141</v>
      </c>
      <c r="AW45" s="5">
        <f>SUM(meQuran!C7,meQuran!G7,meQuran!K7)</f>
        <v>9</v>
      </c>
      <c r="AX45" s="5">
        <f>SUM(meQuran!D7,meQuran!H7,meQuran!L7)</f>
        <v>0</v>
      </c>
      <c r="AY45" s="5">
        <f>SUM(meQuran!E7,meQuran!I7,meQuran!M7)</f>
        <v>0</v>
      </c>
      <c r="AZ45" s="2"/>
      <c r="BA45" s="5">
        <f>meQuran!P7</f>
        <v>135</v>
      </c>
      <c r="BB45" s="5">
        <f>meQuran!Q7</f>
        <v>6</v>
      </c>
      <c r="BC45" s="2"/>
      <c r="BD45" s="5">
        <f>meQuran!R7</f>
        <v>131</v>
      </c>
      <c r="BE45" s="5">
        <f>meQuran!S7</f>
        <v>4</v>
      </c>
      <c r="BF45" s="5">
        <f>meQuran!T7</f>
        <v>4</v>
      </c>
      <c r="BG45" s="5">
        <f>meQuran!U7</f>
        <v>0</v>
      </c>
      <c r="BH45" s="2"/>
      <c r="BI45" s="5">
        <f>meQuran!Z7</f>
        <v>137</v>
      </c>
      <c r="BJ45" s="5">
        <f>meQuran!AA7</f>
        <v>15</v>
      </c>
      <c r="BK45" s="5">
        <f>meQuran!AB7</f>
        <v>7</v>
      </c>
      <c r="BL45" s="5">
        <f>meQuran!AC7</f>
        <v>0</v>
      </c>
      <c r="BO45" s="2"/>
      <c r="BP45" s="2"/>
      <c r="BQ45" s="18" t="s">
        <v>30</v>
      </c>
      <c r="BR45" s="2">
        <f t="shared" si="55"/>
        <v>0.94</v>
      </c>
      <c r="BS45" s="5">
        <f t="shared" si="56"/>
        <v>0.94</v>
      </c>
      <c r="BT45" s="2">
        <f t="shared" si="57"/>
        <v>1</v>
      </c>
      <c r="BU45" s="5">
        <f t="shared" si="58"/>
        <v>0.969072164948454</v>
      </c>
      <c r="BX45" s="9">
        <f t="shared" si="64"/>
        <v>0.957446808510638</v>
      </c>
      <c r="BZ45" s="2">
        <f t="shared" si="47"/>
        <v>0.942446043165468</v>
      </c>
      <c r="CA45" s="5">
        <f t="shared" si="48"/>
        <v>0.97037037037037</v>
      </c>
      <c r="CB45" s="2">
        <f t="shared" si="49"/>
        <v>0.97037037037037</v>
      </c>
      <c r="CC45" s="5">
        <f t="shared" si="50"/>
        <v>0.97037037037037</v>
      </c>
      <c r="CE45" s="2">
        <f t="shared" si="51"/>
        <v>0.861635220125786</v>
      </c>
      <c r="CF45" s="5">
        <f t="shared" si="52"/>
        <v>0.901315789473684</v>
      </c>
      <c r="CG45" s="2">
        <f t="shared" si="53"/>
        <v>0.951388888888889</v>
      </c>
      <c r="CH45" s="5">
        <f t="shared" si="54"/>
        <v>0.925675675675676</v>
      </c>
    </row>
    <row r="46" spans="1:86">
      <c r="A46" s="4" t="s">
        <v>80</v>
      </c>
      <c r="B46" s="51">
        <f>SUM(norehidayat!B46,norehuda!B46,norehira!B46,meQuran!B46,Amiri!B46,PDMS!B46,AlKareem!B46,KFGQPC!B46,LPMQ!B46,AlQalam!B46)</f>
        <v>0</v>
      </c>
      <c r="C46" s="51">
        <f>SUM(norehidayat!C46,norehuda!C46,norehira!C46,meQuran!C46,Amiri!C46,PDMS!C46,AlKareem!C46,KFGQPC!C46,LPMQ!C46,AlQalam!C46)</f>
        <v>0</v>
      </c>
      <c r="D46" s="51">
        <f>SUM(norehidayat!D46,norehuda!D46,norehira!D46,meQuran!D46,Amiri!D46,PDMS!D46,AlKareem!D46,KFGQPC!D46,LPMQ!D46,AlQalam!D46)</f>
        <v>0</v>
      </c>
      <c r="E46" s="51">
        <f>SUM(norehidayat!E46,norehuda!E46,norehira!E46,meQuran!E46,Amiri!E46,PDMS!E46,AlKareem!E46,KFGQPC!E46,LPMQ!E46,AlQalam!E46)</f>
        <v>0</v>
      </c>
      <c r="F46" s="51">
        <f>SUM(norehidayat!F46,norehuda!F46,norehira!F46,meQuran!F46,Amiri!F46,PDMS!F46,AlKareem!F46,KFGQPC!F46,LPMQ!F46,AlQalam!F46)</f>
        <v>0</v>
      </c>
      <c r="G46" s="51">
        <f>SUM(norehidayat!G46,norehuda!G46,norehira!G46,meQuran!G46,Amiri!G46,PDMS!G46,AlKareem!G46,KFGQPC!G46,LPMQ!G46,AlQalam!G46)</f>
        <v>0</v>
      </c>
      <c r="H46" s="51">
        <f>SUM(norehidayat!H46,norehuda!H46,norehira!H46,meQuran!H46,Amiri!H46,PDMS!H46,AlKareem!H46,KFGQPC!H46,LPMQ!H46,AlQalam!H46)</f>
        <v>0</v>
      </c>
      <c r="I46" s="51">
        <f>SUM(norehidayat!I46,norehuda!I46,norehira!I46,meQuran!I46,Amiri!I46,PDMS!I46,AlKareem!I46,KFGQPC!I46,LPMQ!I46,AlQalam!I46)</f>
        <v>0</v>
      </c>
      <c r="J46" s="51">
        <f>SUM(norehidayat!J46,norehuda!J46,norehira!J46,meQuran!J46,Amiri!J46,PDMS!J46,AlKareem!J46,KFGQPC!J46,LPMQ!J46,AlQalam!J46)</f>
        <v>0</v>
      </c>
      <c r="K46" s="51">
        <f>SUM(norehidayat!K46,norehuda!K46,norehira!K46,meQuran!K46,Amiri!K46,PDMS!K46,AlKareem!K46,KFGQPC!K46,LPMQ!K46,AlQalam!K46)</f>
        <v>0</v>
      </c>
      <c r="L46" s="51">
        <f>SUM(norehidayat!L46,norehuda!L46,norehira!L46,meQuran!L46,Amiri!L46,PDMS!L46,AlKareem!L46,KFGQPC!L46,LPMQ!L46,AlQalam!L46)</f>
        <v>0</v>
      </c>
      <c r="M46" s="51">
        <f>SUM(norehidayat!M46,norehuda!M46,norehira!M46,meQuran!M46,Amiri!M46,PDMS!M46,AlKareem!M46,KFGQPC!M46,LPMQ!M46,AlQalam!M46)</f>
        <v>0</v>
      </c>
      <c r="N46" s="51">
        <f>SUM(norehidayat!N46,norehuda!N46,norehira!N46,meQuran!N46,Amiri!N46,PDMS!N46,AlKareem!N46,KFGQPC!N46,LPMQ!N46,AlQalam!N46)</f>
        <v>0</v>
      </c>
      <c r="O46" s="51">
        <f>SUM(norehidayat!O46,norehuda!O46,norehira!O46,meQuran!O46,Amiri!O46,PDMS!O46,AlKareem!O46,KFGQPC!O46,LPMQ!O46,AlQalam!O46)</f>
        <v>0</v>
      </c>
      <c r="P46" s="51">
        <f>SUM(norehidayat!P46,norehuda!P46,norehira!P46,meQuran!P46,Amiri!P46,PDMS!P46,AlKareem!P46,KFGQPC!P46,LPMQ!P46,AlQalam!P46)</f>
        <v>0</v>
      </c>
      <c r="Q46" s="51">
        <f>SUM(norehidayat!Q46,norehuda!Q46,norehira!Q46,meQuran!Q46,Amiri!Q46,PDMS!Q46,AlKareem!Q46,KFGQPC!Q46,LPMQ!Q46,AlQalam!Q46)</f>
        <v>0</v>
      </c>
      <c r="R46" s="51">
        <f>SUM(norehidayat!R46,norehuda!R46,norehira!R46,meQuran!R46,Amiri!R46,PDMS!R46,AlKareem!R46,KFGQPC!R46,LPMQ!R46,AlQalam!R46)</f>
        <v>0</v>
      </c>
      <c r="S46" s="51">
        <f>SUM(norehidayat!S46,norehuda!S46,norehira!S46,meQuran!S46,Amiri!S46,PDMS!S46,AlKareem!S46,KFGQPC!S46,LPMQ!S46,AlQalam!S46)</f>
        <v>0</v>
      </c>
      <c r="T46" s="51">
        <f>SUM(norehidayat!T46,norehuda!T46,norehira!T46,meQuran!T46,Amiri!T46,PDMS!T46,AlKareem!T46,KFGQPC!T46,LPMQ!T46,AlQalam!T46)</f>
        <v>0</v>
      </c>
      <c r="U46" s="51">
        <f>SUM(norehidayat!U46,norehuda!U46,norehira!U46,meQuran!U46,Amiri!U46,PDMS!U46,AlKareem!U46,KFGQPC!U46,LPMQ!U46,AlQalam!U46)</f>
        <v>0</v>
      </c>
      <c r="V46" s="50">
        <f>SUM(norehidayat!V46,norehuda!V46,norehira!V46,meQuran!V46,Amiri!V46,PDMS!V46,AlKareem!V46,KFGQPC!V46,LPMQ!V46,AlQalam!V46)</f>
        <v>24</v>
      </c>
      <c r="W46" s="51">
        <f>SUM(norehidayat!W46,norehuda!W46,norehira!W46,meQuran!W46,Amiri!W46,PDMS!W46,AlKareem!W46,KFGQPC!W46,LPMQ!W46,AlQalam!W46)</f>
        <v>0</v>
      </c>
      <c r="X46" s="51">
        <f>SUM(norehidayat!X46,norehuda!X46,norehira!X46,meQuran!X46,Amiri!X46,PDMS!X46,AlKareem!X46,KFGQPC!X46,LPMQ!X46,AlQalam!X46)</f>
        <v>0</v>
      </c>
      <c r="Y46" s="51">
        <f>SUM(norehidayat!Y46,norehuda!Y46,norehira!Y46,meQuran!Y46,Amiri!Y46,PDMS!Y46,AlKareem!Y46,KFGQPC!Y46,LPMQ!Y46,AlQalam!Y46)</f>
        <v>0</v>
      </c>
      <c r="Z46" s="51">
        <f>SUM(norehidayat!Z46,norehuda!Z46,norehira!Z46,meQuran!Z46,Amiri!Z46,PDMS!Z46,AlKareem!Z46,KFGQPC!Z46,LPMQ!Z46,AlQalam!Z46)</f>
        <v>0</v>
      </c>
      <c r="AA46" s="51">
        <f>SUM(norehidayat!AA46,norehuda!AA46,norehira!AA46,meQuran!AA46,Amiri!AA46,PDMS!AA46,AlKareem!AA46,KFGQPC!AA46,LPMQ!AA46,AlQalam!AA46)</f>
        <v>0</v>
      </c>
      <c r="AB46" s="51">
        <f>SUM(norehidayat!AB46,norehuda!AB46,norehira!AB46,meQuran!AB46,Amiri!AB46,PDMS!AB46,AlKareem!AB46,KFGQPC!AB46,LPMQ!AB46,AlQalam!AB46)</f>
        <v>0</v>
      </c>
      <c r="AC46" s="51">
        <f>SUM(norehidayat!AC46,norehuda!AC46,norehira!AC46,meQuran!AC46,Amiri!AC46,PDMS!AC46,AlKareem!AC46,KFGQPC!AC46,LPMQ!AC46,AlQalam!AC46)</f>
        <v>0</v>
      </c>
      <c r="AD46" s="45">
        <f>V46</f>
        <v>24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60"/>
        <v>1</v>
      </c>
      <c r="AI46" s="5">
        <f t="shared" si="61"/>
        <v>1</v>
      </c>
      <c r="AJ46" s="5">
        <f t="shared" si="62"/>
        <v>1</v>
      </c>
      <c r="AK46" s="5">
        <f t="shared" si="63"/>
        <v>1</v>
      </c>
      <c r="AS46" s="5"/>
      <c r="AT46" s="5"/>
      <c r="AU46" s="18" t="s">
        <v>32</v>
      </c>
      <c r="AV46" s="5">
        <f>SUM(meQuran!B8,meQuran!F8,meQuran!J8)</f>
        <v>121</v>
      </c>
      <c r="AW46" s="5">
        <f>SUM(meQuran!C8,meQuran!G8,meQuran!K8)</f>
        <v>5</v>
      </c>
      <c r="AX46" s="5">
        <f>SUM(meQuran!D8,meQuran!H8,meQuran!L8)</f>
        <v>20</v>
      </c>
      <c r="AY46" s="5">
        <f>SUM(meQuran!E8,meQuran!I8,meQuran!M8)</f>
        <v>0</v>
      </c>
      <c r="AZ46" s="5"/>
      <c r="BA46" s="5">
        <f>meQuran!P8</f>
        <v>120</v>
      </c>
      <c r="BB46" s="5">
        <f>meQuran!Q8</f>
        <v>1</v>
      </c>
      <c r="BC46" s="5"/>
      <c r="BD46" s="5">
        <f>meQuran!R8</f>
        <v>116</v>
      </c>
      <c r="BE46" s="5">
        <f>meQuran!S8</f>
        <v>4</v>
      </c>
      <c r="BF46" s="5">
        <f>meQuran!T8</f>
        <v>4</v>
      </c>
      <c r="BG46" s="5">
        <f>meQuran!U8</f>
        <v>0</v>
      </c>
      <c r="BH46" s="5"/>
      <c r="BI46" s="5">
        <f>meQuran!Z8</f>
        <v>120</v>
      </c>
      <c r="BJ46" s="5">
        <f>meQuran!AA8</f>
        <v>10</v>
      </c>
      <c r="BK46" s="5">
        <f>meQuran!AB8</f>
        <v>21</v>
      </c>
      <c r="BL46" s="5">
        <f>meQuran!AC8</f>
        <v>0</v>
      </c>
      <c r="BO46" s="5"/>
      <c r="BP46" s="5"/>
      <c r="BQ46" s="18" t="s">
        <v>32</v>
      </c>
      <c r="BR46" s="2">
        <f t="shared" si="55"/>
        <v>0.828767123287671</v>
      </c>
      <c r="BS46" s="5">
        <f t="shared" si="56"/>
        <v>0.96031746031746</v>
      </c>
      <c r="BT46" s="2">
        <f t="shared" si="57"/>
        <v>0.858156028368794</v>
      </c>
      <c r="BU46" s="5">
        <f t="shared" si="58"/>
        <v>0.906367041198502</v>
      </c>
      <c r="BX46" s="9">
        <f t="shared" si="64"/>
        <v>0.991735537190083</v>
      </c>
      <c r="BZ46" s="2">
        <f t="shared" si="47"/>
        <v>0.935483870967742</v>
      </c>
      <c r="CA46" s="5">
        <f t="shared" si="48"/>
        <v>0.966666666666667</v>
      </c>
      <c r="CB46" s="2">
        <f t="shared" si="49"/>
        <v>0.966666666666667</v>
      </c>
      <c r="CC46" s="5">
        <f t="shared" si="50"/>
        <v>0.966666666666667</v>
      </c>
      <c r="CE46" s="2">
        <f t="shared" si="51"/>
        <v>0.794701986754967</v>
      </c>
      <c r="CF46" s="5">
        <f t="shared" si="52"/>
        <v>0.923076923076923</v>
      </c>
      <c r="CG46" s="2">
        <f t="shared" si="53"/>
        <v>0.851063829787234</v>
      </c>
      <c r="CH46" s="5">
        <f t="shared" si="54"/>
        <v>0.885608856088561</v>
      </c>
    </row>
    <row r="47" spans="1:86">
      <c r="A47" s="4" t="s">
        <v>81</v>
      </c>
      <c r="B47" s="51">
        <f>SUM(norehidayat!B47,norehuda!B47,norehira!B47,meQuran!B47,Amiri!B47,PDMS!B47,AlKareem!B47,KFGQPC!B47,LPMQ!B47,AlQalam!B47)</f>
        <v>0</v>
      </c>
      <c r="C47" s="51">
        <f>SUM(norehidayat!C47,norehuda!C47,norehira!C47,meQuran!C47,Amiri!C47,PDMS!C47,AlKareem!C47,KFGQPC!C47,LPMQ!C47,AlQalam!C47)</f>
        <v>0</v>
      </c>
      <c r="D47" s="51">
        <f>SUM(norehidayat!D47,norehuda!D47,norehira!D47,meQuran!D47,Amiri!D47,PDMS!D47,AlKareem!D47,KFGQPC!D47,LPMQ!D47,AlQalam!D47)</f>
        <v>0</v>
      </c>
      <c r="E47" s="51">
        <f>SUM(norehidayat!E47,norehuda!E47,norehira!E47,meQuran!E47,Amiri!E47,PDMS!E47,AlKareem!E47,KFGQPC!E47,LPMQ!E47,AlQalam!E47)</f>
        <v>0</v>
      </c>
      <c r="F47" s="51">
        <f>SUM(norehidayat!F47,norehuda!F47,norehira!F47,meQuran!F47,Amiri!F47,PDMS!F47,AlKareem!F47,KFGQPC!F47,LPMQ!F47,AlQalam!F47)</f>
        <v>0</v>
      </c>
      <c r="G47" s="51">
        <f>SUM(norehidayat!G47,norehuda!G47,norehira!G47,meQuran!G47,Amiri!G47,PDMS!G47,AlKareem!G47,KFGQPC!G47,LPMQ!G47,AlQalam!G47)</f>
        <v>0</v>
      </c>
      <c r="H47" s="51">
        <f>SUM(norehidayat!H47,norehuda!H47,norehira!H47,meQuran!H47,Amiri!H47,PDMS!H47,AlKareem!H47,KFGQPC!H47,LPMQ!H47,AlQalam!H47)</f>
        <v>0</v>
      </c>
      <c r="I47" s="51">
        <f>SUM(norehidayat!I47,norehuda!I47,norehira!I47,meQuran!I47,Amiri!I47,PDMS!I47,AlKareem!I47,KFGQPC!I47,LPMQ!I47,AlQalam!I47)</f>
        <v>0</v>
      </c>
      <c r="J47" s="51">
        <f>SUM(norehidayat!J47,norehuda!J47,norehira!J47,meQuran!J47,Amiri!J47,PDMS!J47,AlKareem!J47,KFGQPC!J47,LPMQ!J47,AlQalam!J47)</f>
        <v>0</v>
      </c>
      <c r="K47" s="51">
        <f>SUM(norehidayat!K47,norehuda!K47,norehira!K47,meQuran!K47,Amiri!K47,PDMS!K47,AlKareem!K47,KFGQPC!K47,LPMQ!K47,AlQalam!K47)</f>
        <v>0</v>
      </c>
      <c r="L47" s="51">
        <f>SUM(norehidayat!L47,norehuda!L47,norehira!L47,meQuran!L47,Amiri!L47,PDMS!L47,AlKareem!L47,KFGQPC!L47,LPMQ!L47,AlQalam!L47)</f>
        <v>0</v>
      </c>
      <c r="M47" s="51">
        <f>SUM(norehidayat!M47,norehuda!M47,norehira!M47,meQuran!M47,Amiri!M47,PDMS!M47,AlKareem!M47,KFGQPC!M47,LPMQ!M47,AlQalam!M47)</f>
        <v>0</v>
      </c>
      <c r="N47" s="51">
        <f>SUM(norehidayat!N47,norehuda!N47,norehira!N47,meQuran!N47,Amiri!N47,PDMS!N47,AlKareem!N47,KFGQPC!N47,LPMQ!N47,AlQalam!N47)</f>
        <v>0</v>
      </c>
      <c r="O47" s="51">
        <f>SUM(norehidayat!O47,norehuda!O47,norehira!O47,meQuran!O47,Amiri!O47,PDMS!O47,AlKareem!O47,KFGQPC!O47,LPMQ!O47,AlQalam!O47)</f>
        <v>0</v>
      </c>
      <c r="P47" s="51">
        <f>SUM(norehidayat!P47,norehuda!P47,norehira!P47,meQuran!P47,Amiri!P47,PDMS!P47,AlKareem!P47,KFGQPC!P47,LPMQ!P47,AlQalam!P47)</f>
        <v>0</v>
      </c>
      <c r="Q47" s="51">
        <f>SUM(norehidayat!Q47,norehuda!Q47,norehira!Q47,meQuran!Q47,Amiri!Q47,PDMS!Q47,AlKareem!Q47,KFGQPC!Q47,LPMQ!Q47,AlQalam!Q47)</f>
        <v>0</v>
      </c>
      <c r="R47" s="51">
        <f>SUM(norehidayat!R47,norehuda!R47,norehira!R47,meQuran!R47,Amiri!R47,PDMS!R47,AlKareem!R47,KFGQPC!R47,LPMQ!R47,AlQalam!R47)</f>
        <v>0</v>
      </c>
      <c r="S47" s="51">
        <f>SUM(norehidayat!S47,norehuda!S47,norehira!S47,meQuran!S47,Amiri!S47,PDMS!S47,AlKareem!S47,KFGQPC!S47,LPMQ!S47,AlQalam!S47)</f>
        <v>0</v>
      </c>
      <c r="T47" s="51">
        <f>SUM(norehidayat!T47,norehuda!T47,norehira!T47,meQuran!T47,Amiri!T47,PDMS!T47,AlKareem!T47,KFGQPC!T47,LPMQ!T47,AlQalam!T47)</f>
        <v>0</v>
      </c>
      <c r="U47" s="51">
        <f>SUM(norehidayat!U47,norehuda!U47,norehira!U47,meQuran!U47,Amiri!U47,PDMS!U47,AlKareem!U47,KFGQPC!U47,LPMQ!U47,AlQalam!U47)</f>
        <v>0</v>
      </c>
      <c r="V47" s="51">
        <f>SUM(norehidayat!V47,norehuda!V47,norehira!V47,meQuran!V47,Amiri!V47,PDMS!V47,AlKareem!V47,KFGQPC!V47,LPMQ!V47,AlQalam!V47)</f>
        <v>0</v>
      </c>
      <c r="W47" s="50">
        <f>SUM(norehidayat!W47,norehuda!W47,norehira!W47,meQuran!W47,Amiri!W47,PDMS!W47,AlKareem!W47,KFGQPC!W47,LPMQ!W47,AlQalam!W47)</f>
        <v>58</v>
      </c>
      <c r="X47" s="51">
        <f>SUM(norehidayat!X47,norehuda!X47,norehira!X47,meQuran!X47,Amiri!X47,PDMS!X47,AlKareem!X47,KFGQPC!X47,LPMQ!X47,AlQalam!X47)</f>
        <v>0</v>
      </c>
      <c r="Y47" s="51">
        <f>SUM(norehidayat!Y47,norehuda!Y47,norehira!Y47,meQuran!Y47,Amiri!Y47,PDMS!Y47,AlKareem!Y47,KFGQPC!Y47,LPMQ!Y47,AlQalam!Y47)</f>
        <v>0</v>
      </c>
      <c r="Z47" s="51">
        <f>SUM(norehidayat!Z47,norehuda!Z47,norehira!Z47,meQuran!Z47,Amiri!Z47,PDMS!Z47,AlKareem!Z47,KFGQPC!Z47,LPMQ!Z47,AlQalam!Z47)</f>
        <v>0</v>
      </c>
      <c r="AA47" s="51">
        <v>0</v>
      </c>
      <c r="AB47" s="51">
        <f>SUM(norehidayat!AB47,norehuda!AB47,norehira!AB47,meQuran!AB47,Amiri!AB47,PDMS!AB47,AlKareem!AB47,KFGQPC!AB47,LPMQ!AB47,AlQalam!AB47)</f>
        <v>0</v>
      </c>
      <c r="AC47" s="51">
        <f>SUM(norehidayat!AC47,norehuda!AC47,norehira!AC47,meQuran!AC47,Amiri!AC47,PDMS!AC47,AlKareem!AC47,KFGQPC!AC47,LPMQ!AC47,AlQalam!AC47)</f>
        <v>0</v>
      </c>
      <c r="AD47" s="44">
        <f>W47</f>
        <v>58</v>
      </c>
      <c r="AE47" s="44">
        <f>SUM(B47:V47,X47:AC47)</f>
        <v>0</v>
      </c>
      <c r="AF47" s="44">
        <f>SUM(W26:W46,W48:W53)</f>
        <v>1</v>
      </c>
      <c r="AG47" s="45">
        <v>0</v>
      </c>
      <c r="AH47" s="2">
        <f t="shared" si="60"/>
        <v>0.983050847457627</v>
      </c>
      <c r="AI47" s="2">
        <f t="shared" si="61"/>
        <v>1</v>
      </c>
      <c r="AJ47" s="2">
        <f t="shared" si="62"/>
        <v>0.983050847457627</v>
      </c>
      <c r="AK47" s="2">
        <f t="shared" si="63"/>
        <v>0.991452991452991</v>
      </c>
      <c r="AS47" s="52" t="s">
        <v>94</v>
      </c>
      <c r="AT47" s="52"/>
      <c r="AU47" s="18" t="s">
        <v>24</v>
      </c>
      <c r="AV47" s="2">
        <f>SUM(norehidayat!B4,norehidayat!F4,norehidayat!J4)</f>
        <v>141</v>
      </c>
      <c r="AW47" s="2">
        <f>SUM(norehidayat!C4,norehidayat!G4,norehidayat!K4)</f>
        <v>98</v>
      </c>
      <c r="AX47" s="2">
        <f>SUM(norehidayat!D4,norehidayat!H4,norehidayat!L4)</f>
        <v>0</v>
      </c>
      <c r="AY47" s="2">
        <f>SUM(norehidayat!E4,norehidayat!I4,norehidayat!M4)</f>
        <v>0</v>
      </c>
      <c r="AZ47" s="2"/>
      <c r="BA47" s="2">
        <f>norehidayat!P4</f>
        <v>124</v>
      </c>
      <c r="BB47" s="2">
        <f>norehidayat!Q4</f>
        <v>17</v>
      </c>
      <c r="BC47" s="2"/>
      <c r="BD47" s="2">
        <f>norehidayat!R4</f>
        <v>121</v>
      </c>
      <c r="BE47" s="2">
        <f>norehidayat!S4</f>
        <v>3</v>
      </c>
      <c r="BF47" s="2">
        <f>norehidayat!T4</f>
        <v>3</v>
      </c>
      <c r="BG47" s="2">
        <f>norehidayat!U4</f>
        <v>0</v>
      </c>
      <c r="BH47" s="2"/>
      <c r="BI47" s="2">
        <f>norehidayat!Z4</f>
        <v>126</v>
      </c>
      <c r="BJ47" s="2">
        <f>norehidayat!AA4</f>
        <v>103</v>
      </c>
      <c r="BK47" s="2">
        <f>norehidayat!AB4</f>
        <v>19</v>
      </c>
      <c r="BL47" s="2">
        <f>norehidayat!AC4</f>
        <v>0</v>
      </c>
      <c r="BO47" s="52" t="s">
        <v>94</v>
      </c>
      <c r="BP47" s="52"/>
      <c r="BQ47" s="18" t="s">
        <v>24</v>
      </c>
      <c r="BR47" s="2">
        <f t="shared" si="55"/>
        <v>0.589958158995816</v>
      </c>
      <c r="BS47" s="5">
        <f t="shared" si="56"/>
        <v>0.589958158995816</v>
      </c>
      <c r="BT47" s="2">
        <f t="shared" si="57"/>
        <v>1</v>
      </c>
      <c r="BU47" s="5">
        <f t="shared" si="58"/>
        <v>0.742105263157895</v>
      </c>
      <c r="BX47" s="9">
        <f t="shared" si="64"/>
        <v>0.879432624113475</v>
      </c>
      <c r="BZ47" s="2">
        <f t="shared" si="47"/>
        <v>0.952755905511811</v>
      </c>
      <c r="CA47" s="5">
        <f t="shared" si="48"/>
        <v>0.975806451612903</v>
      </c>
      <c r="CB47" s="2">
        <f t="shared" si="49"/>
        <v>0.975806451612903</v>
      </c>
      <c r="CC47" s="5">
        <f t="shared" si="50"/>
        <v>0.975806451612903</v>
      </c>
      <c r="CE47" s="2">
        <f t="shared" si="51"/>
        <v>0.508064516129032</v>
      </c>
      <c r="CF47" s="5">
        <f t="shared" si="52"/>
        <v>0.550218340611354</v>
      </c>
      <c r="CG47" s="2">
        <f t="shared" si="53"/>
        <v>0.868965517241379</v>
      </c>
      <c r="CH47" s="5">
        <f t="shared" si="54"/>
        <v>0.67379679144385</v>
      </c>
    </row>
    <row r="48" spans="1:86">
      <c r="A48" s="4" t="s">
        <v>82</v>
      </c>
      <c r="B48" s="51">
        <f>SUM(norehidayat!B48,norehuda!B48,norehira!B48,meQuran!B48,Amiri!B48,PDMS!B48,AlKareem!B48,KFGQPC!B48,LPMQ!B48,AlQalam!B48)</f>
        <v>0</v>
      </c>
      <c r="C48" s="51">
        <f>SUM(norehidayat!C48,norehuda!C48,norehira!C48,meQuran!C48,Amiri!C48,PDMS!C48,AlKareem!C48,KFGQPC!C48,LPMQ!C48,AlQalam!C48)</f>
        <v>0</v>
      </c>
      <c r="D48" s="51">
        <f>SUM(norehidayat!D48,norehuda!D48,norehira!D48,meQuran!D48,Amiri!D48,PDMS!D48,AlKareem!D48,KFGQPC!D48,LPMQ!D48,AlQalam!D48)</f>
        <v>0</v>
      </c>
      <c r="E48" s="51">
        <f>SUM(norehidayat!E48,norehuda!E48,norehira!E48,meQuran!E48,Amiri!E48,PDMS!E48,AlKareem!E48,KFGQPC!E48,LPMQ!E48,AlQalam!E48)</f>
        <v>0</v>
      </c>
      <c r="F48" s="51">
        <f>SUM(norehidayat!F48,norehuda!F48,norehira!F48,meQuran!F48,Amiri!F48,PDMS!F48,AlKareem!F48,KFGQPC!F48,LPMQ!F48,AlQalam!F48)</f>
        <v>0</v>
      </c>
      <c r="G48" s="51">
        <f>SUM(norehidayat!G48,norehuda!G48,norehira!G48,meQuran!G48,Amiri!G48,PDMS!G48,AlKareem!G48,KFGQPC!G48,LPMQ!G48,AlQalam!G48)</f>
        <v>0</v>
      </c>
      <c r="H48" s="51">
        <f>SUM(norehidayat!H48,norehuda!H48,norehira!H48,meQuran!H48,Amiri!H48,PDMS!H48,AlKareem!H48,KFGQPC!H48,LPMQ!H48,AlQalam!H48)</f>
        <v>0</v>
      </c>
      <c r="I48" s="51">
        <f>SUM(norehidayat!I48,norehuda!I48,norehira!I48,meQuran!I48,Amiri!I48,PDMS!I48,AlKareem!I48,KFGQPC!I48,LPMQ!I48,AlQalam!I48)</f>
        <v>4</v>
      </c>
      <c r="J48" s="51">
        <f>SUM(norehidayat!J48,norehuda!J48,norehira!J48,meQuran!J48,Amiri!J48,PDMS!J48,AlKareem!J48,KFGQPC!J48,LPMQ!J48,AlQalam!J48)</f>
        <v>0</v>
      </c>
      <c r="K48" s="51">
        <v>0</v>
      </c>
      <c r="L48" s="51">
        <f>SUM(norehidayat!L48,norehuda!L48,norehira!L48,meQuran!L48,Amiri!L48,PDMS!L48,AlKareem!L48,KFGQPC!L48,LPMQ!L48,AlQalam!L48)</f>
        <v>0</v>
      </c>
      <c r="M48" s="51">
        <f>SUM(norehidayat!M48,norehuda!M48,norehira!M48,meQuran!M48,Amiri!M48,PDMS!M48,AlKareem!M48,KFGQPC!M48,LPMQ!M48,AlQalam!M48)</f>
        <v>0</v>
      </c>
      <c r="N48" s="51">
        <f>SUM(norehidayat!N48,norehuda!N48,norehira!N48,meQuran!N48,Amiri!N48,PDMS!N48,AlKareem!N48,KFGQPC!N48,LPMQ!N48,AlQalam!N48)</f>
        <v>0</v>
      </c>
      <c r="O48" s="51">
        <f>SUM(norehidayat!O48,norehuda!O48,norehira!O48,meQuran!O48,Amiri!O48,PDMS!O48,AlKareem!O48,KFGQPC!O48,LPMQ!O48,AlQalam!O48)</f>
        <v>0</v>
      </c>
      <c r="P48" s="51">
        <f>SUM(norehidayat!P48,norehuda!P48,norehira!P48,meQuran!P48,Amiri!P48,PDMS!P48,AlKareem!P48,KFGQPC!P48,LPMQ!P48,AlQalam!P48)</f>
        <v>0</v>
      </c>
      <c r="Q48" s="51">
        <f>SUM(norehidayat!Q48,norehuda!Q48,norehira!Q48,meQuran!Q48,Amiri!Q48,PDMS!Q48,AlKareem!Q48,KFGQPC!Q48,LPMQ!Q48,AlQalam!Q48)</f>
        <v>0</v>
      </c>
      <c r="R48" s="51">
        <f>SUM(norehidayat!R48,norehuda!R48,norehira!R48,meQuran!R48,Amiri!R48,PDMS!R48,AlKareem!R48,KFGQPC!R48,LPMQ!R48,AlQalam!R48)</f>
        <v>0</v>
      </c>
      <c r="S48" s="51">
        <f>SUM(norehidayat!S48,norehuda!S48,norehira!S48,meQuran!S48,Amiri!S48,PDMS!S48,AlKareem!S48,KFGQPC!S48,LPMQ!S48,AlQalam!S48)</f>
        <v>0</v>
      </c>
      <c r="T48" s="51">
        <f>SUM(norehidayat!T48,norehuda!T48,norehira!T48,meQuran!T48,Amiri!T48,PDMS!T48,AlKareem!T48,KFGQPC!T48,LPMQ!T48,AlQalam!T48)</f>
        <v>0</v>
      </c>
      <c r="U48" s="51">
        <f>SUM(norehidayat!U48,norehuda!U48,norehira!U48,meQuran!U48,Amiri!U48,PDMS!U48,AlKareem!U48,KFGQPC!U48,LPMQ!U48,AlQalam!U48)</f>
        <v>0</v>
      </c>
      <c r="V48" s="51">
        <f>SUM(norehidayat!V48,norehuda!V48,norehira!V48,meQuran!V48,Amiri!V48,PDMS!V48,AlKareem!V48,KFGQPC!V48,LPMQ!V48,AlQalam!V48)</f>
        <v>0</v>
      </c>
      <c r="W48" s="51">
        <f>SUM(norehidayat!W48,norehuda!W48,norehira!W48,meQuran!W48,Amiri!W48,PDMS!W48,AlKareem!W48,KFGQPC!W48,LPMQ!W48,AlQalam!W48)</f>
        <v>0</v>
      </c>
      <c r="X48" s="50">
        <f>SUM(norehidayat!X48,norehuda!X48,norehira!X48,meQuran!X48,Amiri!X48,PDMS!X48,AlKareem!X48,KFGQPC!X48,LPMQ!X48,AlQalam!X48)</f>
        <v>32</v>
      </c>
      <c r="Y48" s="51">
        <f>SUM(norehidayat!Y48,norehuda!Y48,norehira!Y48,meQuran!Y48,Amiri!Y48,PDMS!Y48,AlKareem!Y48,KFGQPC!Y48,LPMQ!Y48,AlQalam!Y48)</f>
        <v>0</v>
      </c>
      <c r="Z48" s="51">
        <f>SUM(norehidayat!Z48,norehuda!Z48,norehira!Z48,meQuran!Z48,Amiri!Z48,PDMS!Z48,AlKareem!Z48,KFGQPC!Z48,LPMQ!Z48,AlQalam!Z48)</f>
        <v>0</v>
      </c>
      <c r="AA48" s="51">
        <f>SUM(norehidayat!AA48,norehuda!AA48,norehira!AA48,meQuran!AA48,Amiri!AA48,PDMS!AA48,AlKareem!AA48,KFGQPC!AA48,LPMQ!AA48,AlQalam!AA48)</f>
        <v>0</v>
      </c>
      <c r="AB48" s="51">
        <f>SUM(norehidayat!AB48,norehuda!AB48,norehira!AB48,meQuran!AB48,Amiri!AB48,PDMS!AB48,AlKareem!AB48,KFGQPC!AB48,LPMQ!AB48,AlQalam!AB48)</f>
        <v>0</v>
      </c>
      <c r="AC48" s="51">
        <f>SUM(norehidayat!AC48,norehuda!AC48,norehira!AC48,meQuran!AC48,Amiri!AC48,PDMS!AC48,AlKareem!AC48,KFGQPC!AC48,LPMQ!AC48,AlQalam!AC48)</f>
        <v>0</v>
      </c>
      <c r="AD48" s="45">
        <f>X48</f>
        <v>32</v>
      </c>
      <c r="AE48" s="45">
        <f>SUM(B48:W48,Y48:AC48)</f>
        <v>4</v>
      </c>
      <c r="AF48" s="45">
        <f>SUM(X26:X47,X49:X53)</f>
        <v>6</v>
      </c>
      <c r="AG48" s="44">
        <v>0</v>
      </c>
      <c r="AH48" s="5">
        <f t="shared" si="60"/>
        <v>0.761904761904762</v>
      </c>
      <c r="AI48" s="5">
        <f t="shared" si="61"/>
        <v>0.888888888888889</v>
      </c>
      <c r="AJ48" s="5">
        <f t="shared" si="62"/>
        <v>0.842105263157895</v>
      </c>
      <c r="AK48" s="5">
        <f t="shared" si="63"/>
        <v>0.864864864864865</v>
      </c>
      <c r="AS48" s="5"/>
      <c r="AT48" s="5"/>
      <c r="AU48" s="18" t="s">
        <v>26</v>
      </c>
      <c r="AV48" s="2">
        <f>SUM(norehidayat!B5,norehidayat!F5,norehidayat!J5)</f>
        <v>141</v>
      </c>
      <c r="AW48" s="2">
        <f>SUM(norehidayat!C5,norehidayat!G5,norehidayat!K5)</f>
        <v>71</v>
      </c>
      <c r="AX48" s="2">
        <f>SUM(norehidayat!D5,norehidayat!H5,norehidayat!L5)</f>
        <v>0</v>
      </c>
      <c r="AY48" s="2">
        <f>SUM(norehidayat!E5,norehidayat!I5,norehidayat!M5)</f>
        <v>0</v>
      </c>
      <c r="AZ48" s="5"/>
      <c r="BA48" s="2">
        <f>norehidayat!P5</f>
        <v>124</v>
      </c>
      <c r="BB48" s="2">
        <f>norehidayat!Q5</f>
        <v>17</v>
      </c>
      <c r="BC48" s="5"/>
      <c r="BD48" s="2">
        <f>norehidayat!R5</f>
        <v>121</v>
      </c>
      <c r="BE48" s="2">
        <f>norehidayat!S5</f>
        <v>3</v>
      </c>
      <c r="BF48" s="2">
        <f>norehidayat!T5</f>
        <v>3</v>
      </c>
      <c r="BG48" s="2">
        <f>norehidayat!U5</f>
        <v>0</v>
      </c>
      <c r="BH48" s="5"/>
      <c r="BI48" s="2">
        <f>norehidayat!Z5</f>
        <v>126</v>
      </c>
      <c r="BJ48" s="2">
        <f>norehidayat!AA5</f>
        <v>80</v>
      </c>
      <c r="BK48" s="2">
        <f>norehidayat!AB5</f>
        <v>19</v>
      </c>
      <c r="BL48" s="2">
        <f>norehidayat!AC5</f>
        <v>0</v>
      </c>
      <c r="BO48" s="5"/>
      <c r="BP48" s="5"/>
      <c r="BQ48" s="18" t="s">
        <v>26</v>
      </c>
      <c r="BR48" s="2">
        <f t="shared" si="55"/>
        <v>0.665094339622642</v>
      </c>
      <c r="BS48" s="5">
        <f t="shared" si="56"/>
        <v>0.665094339622642</v>
      </c>
      <c r="BT48" s="2">
        <f t="shared" si="57"/>
        <v>1</v>
      </c>
      <c r="BU48" s="5">
        <f t="shared" si="58"/>
        <v>0.798866855524079</v>
      </c>
      <c r="BX48" s="9">
        <f t="shared" si="64"/>
        <v>0.879432624113475</v>
      </c>
      <c r="BZ48" s="2">
        <f t="shared" si="47"/>
        <v>0.952755905511811</v>
      </c>
      <c r="CA48" s="5">
        <f t="shared" si="48"/>
        <v>0.975806451612903</v>
      </c>
      <c r="CB48" s="2">
        <f t="shared" si="49"/>
        <v>0.975806451612903</v>
      </c>
      <c r="CC48" s="5">
        <f t="shared" si="50"/>
        <v>0.975806451612903</v>
      </c>
      <c r="CE48" s="2">
        <f t="shared" si="51"/>
        <v>0.56</v>
      </c>
      <c r="CF48" s="5">
        <f t="shared" si="52"/>
        <v>0.611650485436893</v>
      </c>
      <c r="CG48" s="2">
        <f t="shared" si="53"/>
        <v>0.868965517241379</v>
      </c>
      <c r="CH48" s="5">
        <f t="shared" si="54"/>
        <v>0.717948717948718</v>
      </c>
    </row>
    <row r="49" spans="1:86">
      <c r="A49" s="4" t="s">
        <v>83</v>
      </c>
      <c r="B49" s="51">
        <f>SUM(norehidayat!B49,norehuda!B49,norehira!B49,meQuran!B49,Amiri!B49,PDMS!B49,AlKareem!B49,KFGQPC!B49,LPMQ!B49,AlQalam!B49)</f>
        <v>0</v>
      </c>
      <c r="C49" s="51">
        <f>SUM(norehidayat!C49,norehuda!C49,norehira!C49,meQuran!C49,Amiri!C49,PDMS!C49,AlKareem!C49,KFGQPC!C49,LPMQ!C49,AlQalam!C49)</f>
        <v>0</v>
      </c>
      <c r="D49" s="51">
        <f>SUM(norehidayat!D49,norehuda!D49,norehira!D49,meQuran!D49,Amiri!D49,PDMS!D49,AlKareem!D49,KFGQPC!D49,LPMQ!D49,AlQalam!D49)</f>
        <v>0</v>
      </c>
      <c r="E49" s="51">
        <f>SUM(norehidayat!E49,norehuda!E49,norehira!E49,meQuran!E49,Amiri!E49,PDMS!E49,AlKareem!E49,KFGQPC!E49,LPMQ!E49,AlQalam!E49)</f>
        <v>0</v>
      </c>
      <c r="F49" s="51">
        <f>SUM(norehidayat!F49,norehuda!F49,norehira!F49,meQuran!F49,Amiri!F49,PDMS!F49,AlKareem!F49,KFGQPC!F49,LPMQ!F49,AlQalam!F49)</f>
        <v>0</v>
      </c>
      <c r="G49" s="51">
        <f>SUM(norehidayat!G49,norehuda!G49,norehira!G49,meQuran!G49,Amiri!G49,PDMS!G49,AlKareem!G49,KFGQPC!G49,LPMQ!G49,AlQalam!G49)</f>
        <v>0</v>
      </c>
      <c r="H49" s="51">
        <f>SUM(norehidayat!H49,norehuda!H49,norehira!H49,meQuran!H49,Amiri!H49,PDMS!H49,AlKareem!H49,KFGQPC!H49,LPMQ!H49,AlQalam!H49)</f>
        <v>0</v>
      </c>
      <c r="I49" s="51">
        <f>SUM(norehidayat!I49,norehuda!I49,norehira!I49,meQuran!I49,Amiri!I49,PDMS!I49,AlKareem!I49,KFGQPC!I49,LPMQ!I49,AlQalam!I49)</f>
        <v>0</v>
      </c>
      <c r="J49" s="51">
        <f>SUM(norehidayat!J49,norehuda!J49,norehira!J49,meQuran!J49,Amiri!J49,PDMS!J49,AlKareem!J49,KFGQPC!J49,LPMQ!J49,AlQalam!J49)</f>
        <v>0</v>
      </c>
      <c r="K49" s="51">
        <f>SUM(norehidayat!K49,norehuda!K49,norehira!K49,meQuran!K49,Amiri!K49,PDMS!K49,AlKareem!K49,KFGQPC!K49,LPMQ!K49,AlQalam!K49)</f>
        <v>0</v>
      </c>
      <c r="L49" s="51">
        <f>SUM(norehidayat!L49,norehuda!L49,norehira!L49,meQuran!L49,Amiri!L49,PDMS!L49,AlKareem!L49,KFGQPC!L49,LPMQ!L49,AlQalam!L49)</f>
        <v>0</v>
      </c>
      <c r="M49" s="51">
        <f>SUM(norehidayat!M49,norehuda!M49,norehira!M49,meQuran!M49,Amiri!M49,PDMS!M49,AlKareem!M49,KFGQPC!M49,LPMQ!M49,AlQalam!M49)</f>
        <v>0</v>
      </c>
      <c r="N49" s="51">
        <f>SUM(norehidayat!N49,norehuda!N49,norehira!N49,meQuran!N49,Amiri!N49,PDMS!N49,AlKareem!N49,KFGQPC!N49,LPMQ!N49,AlQalam!N49)</f>
        <v>0</v>
      </c>
      <c r="O49" s="51">
        <f>SUM(norehidayat!O49,norehuda!O49,norehira!O49,meQuran!O49,Amiri!O49,PDMS!O49,AlKareem!O49,KFGQPC!O49,LPMQ!O49,AlQalam!O49)</f>
        <v>0</v>
      </c>
      <c r="P49" s="51">
        <f>SUM(norehidayat!P49,norehuda!P49,norehira!P49,meQuran!P49,Amiri!P49,PDMS!P49,AlKareem!P49,KFGQPC!P49,LPMQ!P49,AlQalam!P49)</f>
        <v>0</v>
      </c>
      <c r="Q49" s="51">
        <f>SUM(norehidayat!Q49,norehuda!Q49,norehira!Q49,meQuran!Q49,Amiri!Q49,PDMS!Q49,AlKareem!Q49,KFGQPC!Q49,LPMQ!Q49,AlQalam!Q49)</f>
        <v>0</v>
      </c>
      <c r="R49" s="51">
        <f>SUM(norehidayat!R49,norehuda!R49,norehira!R49,meQuran!R49,Amiri!R49,PDMS!R49,AlKareem!R49,KFGQPC!R49,LPMQ!R49,AlQalam!R49)</f>
        <v>0</v>
      </c>
      <c r="S49" s="51">
        <f>SUM(norehidayat!S49,norehuda!S49,norehira!S49,meQuran!S49,Amiri!S49,PDMS!S49,AlKareem!S49,KFGQPC!S49,LPMQ!S49,AlQalam!S49)</f>
        <v>0</v>
      </c>
      <c r="T49" s="51">
        <f>SUM(norehidayat!T49,norehuda!T49,norehira!T49,meQuran!T49,Amiri!T49,PDMS!T49,AlKareem!T49,KFGQPC!T49,LPMQ!T49,AlQalam!T49)</f>
        <v>0</v>
      </c>
      <c r="U49" s="51">
        <f>SUM(norehidayat!U49,norehuda!U49,norehira!U49,meQuran!U49,Amiri!U49,PDMS!U49,AlKareem!U49,KFGQPC!U49,LPMQ!U49,AlQalam!U49)</f>
        <v>0</v>
      </c>
      <c r="V49" s="51">
        <f>SUM(norehidayat!V49,norehuda!V49,norehira!V49,meQuran!V49,Amiri!V49,PDMS!V49,AlKareem!V49,KFGQPC!V49,LPMQ!V49,AlQalam!V49)</f>
        <v>0</v>
      </c>
      <c r="W49" s="51">
        <f>SUM(norehidayat!W49,norehuda!W49,norehira!W49,meQuran!W49,Amiri!W49,PDMS!W49,AlKareem!W49,KFGQPC!W49,LPMQ!W49,AlQalam!W49)</f>
        <v>0</v>
      </c>
      <c r="X49" s="51">
        <f>SUM(norehidayat!X49,norehuda!X49,norehira!X49,meQuran!X49,Amiri!X49,PDMS!X49,AlKareem!X49,KFGQPC!X49,LPMQ!X49,AlQalam!X49)</f>
        <v>4</v>
      </c>
      <c r="Y49" s="50">
        <v>215</v>
      </c>
      <c r="Z49" s="51">
        <f>SUM(norehidayat!Z49,norehuda!Z49,norehira!Z49,meQuran!Z49,Amiri!Z49,PDMS!Z49,AlKareem!Z49,KFGQPC!Z49,LPMQ!Z49,AlQalam!Z49)</f>
        <v>0</v>
      </c>
      <c r="AA49" s="51">
        <v>0</v>
      </c>
      <c r="AB49" s="51">
        <f>SUM(norehidayat!AB49,norehuda!AB49,norehira!AB49,meQuran!AB49,Amiri!AB49,PDMS!AB49,AlKareem!AB49,KFGQPC!AB49,LPMQ!AB49,AlQalam!AB49)</f>
        <v>0</v>
      </c>
      <c r="AC49" s="51">
        <f>SUM(norehidayat!AC49,norehuda!AC49,norehira!AC49,meQuran!AC49,Amiri!AC49,PDMS!AC49,AlKareem!AC49,KFGQPC!AC49,LPMQ!AC49,AlQalam!AC49)</f>
        <v>0</v>
      </c>
      <c r="AD49" s="44">
        <f>Y49</f>
        <v>215</v>
      </c>
      <c r="AE49" s="44">
        <f>SUM(B49:X49,Z49:AC49)</f>
        <v>4</v>
      </c>
      <c r="AF49" s="44">
        <f>SUM(Y26:Y48,Y50:Y53)</f>
        <v>0</v>
      </c>
      <c r="AG49" s="45">
        <v>0</v>
      </c>
      <c r="AH49" s="2">
        <f t="shared" si="60"/>
        <v>0.981735159817352</v>
      </c>
      <c r="AI49" s="2">
        <f t="shared" si="61"/>
        <v>0.981735159817352</v>
      </c>
      <c r="AJ49" s="2">
        <f t="shared" si="62"/>
        <v>1</v>
      </c>
      <c r="AK49" s="2">
        <f t="shared" si="63"/>
        <v>0.990783410138249</v>
      </c>
      <c r="AS49" s="2"/>
      <c r="AT49" s="2"/>
      <c r="AU49" s="18" t="s">
        <v>28</v>
      </c>
      <c r="AV49" s="2">
        <f>SUM(norehidayat!B6,norehidayat!F6,norehidayat!J6)</f>
        <v>139</v>
      </c>
      <c r="AW49" s="2">
        <f>SUM(norehidayat!C6,norehidayat!G6,norehidayat!K6)</f>
        <v>21</v>
      </c>
      <c r="AX49" s="2">
        <f>SUM(norehidayat!D6,norehidayat!H6,norehidayat!L6)</f>
        <v>2</v>
      </c>
      <c r="AY49" s="2">
        <f>SUM(norehidayat!E6,norehidayat!I6,norehidayat!M6)</f>
        <v>0</v>
      </c>
      <c r="AZ49" s="2"/>
      <c r="BA49" s="2">
        <f>norehidayat!P6</f>
        <v>122</v>
      </c>
      <c r="BB49" s="2">
        <f>norehidayat!Q6</f>
        <v>17</v>
      </c>
      <c r="BC49" s="2"/>
      <c r="BD49" s="2">
        <f>norehidayat!R6</f>
        <v>119</v>
      </c>
      <c r="BE49" s="2">
        <f>norehidayat!S6</f>
        <v>3</v>
      </c>
      <c r="BF49" s="2">
        <f>norehidayat!T6</f>
        <v>3</v>
      </c>
      <c r="BG49" s="2">
        <f>norehidayat!U6</f>
        <v>0</v>
      </c>
      <c r="BH49" s="2"/>
      <c r="BI49" s="2">
        <f>norehidayat!Z6</f>
        <v>124</v>
      </c>
      <c r="BJ49" s="2">
        <f>norehidayat!AA6</f>
        <v>37</v>
      </c>
      <c r="BK49" s="2">
        <f>norehidayat!AB6</f>
        <v>20</v>
      </c>
      <c r="BL49" s="2">
        <f>norehidayat!AC6</f>
        <v>0</v>
      </c>
      <c r="BO49" s="2"/>
      <c r="BP49" s="2"/>
      <c r="BQ49" s="18" t="s">
        <v>28</v>
      </c>
      <c r="BR49" s="2">
        <f t="shared" si="55"/>
        <v>0.858024691358025</v>
      </c>
      <c r="BS49" s="5">
        <f t="shared" si="56"/>
        <v>0.86875</v>
      </c>
      <c r="BT49" s="2">
        <f t="shared" si="57"/>
        <v>0.985815602836879</v>
      </c>
      <c r="BU49" s="5">
        <f t="shared" si="58"/>
        <v>0.92358803986711</v>
      </c>
      <c r="BX49" s="9">
        <f t="shared" si="64"/>
        <v>0.877697841726619</v>
      </c>
      <c r="BZ49" s="2">
        <f t="shared" si="47"/>
        <v>0.952</v>
      </c>
      <c r="CA49" s="5">
        <f t="shared" si="48"/>
        <v>0.975409836065574</v>
      </c>
      <c r="CB49" s="2">
        <f t="shared" si="49"/>
        <v>0.975409836065574</v>
      </c>
      <c r="CC49" s="5">
        <f t="shared" si="50"/>
        <v>0.975409836065574</v>
      </c>
      <c r="CE49" s="2">
        <f t="shared" si="51"/>
        <v>0.685082872928177</v>
      </c>
      <c r="CF49" s="5">
        <f t="shared" si="52"/>
        <v>0.770186335403727</v>
      </c>
      <c r="CG49" s="2">
        <f t="shared" si="53"/>
        <v>0.861111111111111</v>
      </c>
      <c r="CH49" s="5">
        <f t="shared" si="54"/>
        <v>0.813114754098361</v>
      </c>
    </row>
    <row r="50" spans="1:86">
      <c r="A50" s="4" t="s">
        <v>84</v>
      </c>
      <c r="B50" s="51">
        <f>SUM(norehidayat!B50,norehuda!B50,norehira!B50,meQuran!B50,Amiri!B50,PDMS!B50,AlKareem!B50,KFGQPC!B50,LPMQ!B50,AlQalam!B50)</f>
        <v>0</v>
      </c>
      <c r="C50" s="51">
        <f>SUM(norehidayat!C50,norehuda!C50,norehira!C50,meQuran!C50,Amiri!C50,PDMS!C50,AlKareem!C50,KFGQPC!C50,LPMQ!C50,AlQalam!C50)</f>
        <v>4</v>
      </c>
      <c r="D50" s="51">
        <f>SUM(norehidayat!D50,norehuda!D50,norehira!D50,meQuran!D50,Amiri!D50,PDMS!D50,AlKareem!D50,KFGQPC!D50,LPMQ!D50,AlQalam!D50)</f>
        <v>0</v>
      </c>
      <c r="E50" s="51">
        <f>SUM(norehidayat!E50,norehuda!E50,norehira!E50,meQuran!E50,Amiri!E50,PDMS!E50,AlKareem!E50,KFGQPC!E50,LPMQ!E50,AlQalam!E50)</f>
        <v>0</v>
      </c>
      <c r="F50" s="51">
        <f>SUM(norehidayat!F50,norehuda!F50,norehira!F50,meQuran!F50,Amiri!F50,PDMS!F50,AlKareem!F50,KFGQPC!F50,LPMQ!F50,AlQalam!F50)</f>
        <v>0</v>
      </c>
      <c r="G50" s="51">
        <f>SUM(norehidayat!G50,norehuda!G50,norehira!G50,meQuran!G50,Amiri!G50,PDMS!G50,AlKareem!G50,KFGQPC!G50,LPMQ!G50,AlQalam!G50)</f>
        <v>0</v>
      </c>
      <c r="H50" s="51">
        <f>SUM(norehidayat!H50,norehuda!H50,norehira!H50,meQuran!H50,Amiri!H50,PDMS!H50,AlKareem!H50,KFGQPC!H50,LPMQ!H50,AlQalam!H50)</f>
        <v>0</v>
      </c>
      <c r="I50" s="51">
        <f>SUM(norehidayat!I50,norehuda!I50,norehira!I50,meQuran!I50,Amiri!I50,PDMS!I50,AlKareem!I50,KFGQPC!I50,LPMQ!I50,AlQalam!I50)</f>
        <v>0</v>
      </c>
      <c r="J50" s="51">
        <f>SUM(norehidayat!J50,norehuda!J50,norehira!J50,meQuran!J50,Amiri!J50,PDMS!J50,AlKareem!J50,KFGQPC!J50,LPMQ!J50,AlQalam!J50)</f>
        <v>0</v>
      </c>
      <c r="K50" s="51">
        <f>SUM(norehidayat!K50,norehuda!K50,norehira!K50,meQuran!K50,Amiri!K50,PDMS!K50,AlKareem!K50,KFGQPC!K50,LPMQ!K50,AlQalam!K50)</f>
        <v>0</v>
      </c>
      <c r="L50" s="51">
        <f>SUM(norehidayat!L50,norehuda!L50,norehira!L50,meQuran!L50,Amiri!L50,PDMS!L50,AlKareem!L50,KFGQPC!L50,LPMQ!L50,AlQalam!L50)</f>
        <v>0</v>
      </c>
      <c r="M50" s="51">
        <f>SUM(norehidayat!M50,norehuda!M50,norehira!M50,meQuran!M50,Amiri!M50,PDMS!M50,AlKareem!M50,KFGQPC!M50,LPMQ!M50,AlQalam!M50)</f>
        <v>0</v>
      </c>
      <c r="N50" s="51">
        <f>SUM(norehidayat!N50,norehuda!N50,norehira!N50,meQuran!N50,Amiri!N50,PDMS!N50,AlKareem!N50,KFGQPC!N50,LPMQ!N50,AlQalam!N50)</f>
        <v>0</v>
      </c>
      <c r="O50" s="51">
        <f>SUM(norehidayat!O50,norehuda!O50,norehira!O50,meQuran!O50,Amiri!O50,PDMS!O50,AlKareem!O50,KFGQPC!O50,LPMQ!O50,AlQalam!O50)</f>
        <v>0</v>
      </c>
      <c r="P50" s="51">
        <f>SUM(norehidayat!P50,norehuda!P50,norehira!P50,meQuran!P50,Amiri!P50,PDMS!P50,AlKareem!P50,KFGQPC!P50,LPMQ!P50,AlQalam!P50)</f>
        <v>1</v>
      </c>
      <c r="Q50" s="51">
        <f>SUM(norehidayat!Q50,norehuda!Q50,norehira!Q50,meQuran!Q50,Amiri!Q50,PDMS!Q50,AlKareem!Q50,KFGQPC!Q50,LPMQ!Q50,AlQalam!Q50)</f>
        <v>0</v>
      </c>
      <c r="R50" s="51">
        <f>SUM(norehidayat!R50,norehuda!R50,norehira!R50,meQuran!R50,Amiri!R50,PDMS!R50,AlKareem!R50,KFGQPC!R50,LPMQ!R50,AlQalam!R50)</f>
        <v>0</v>
      </c>
      <c r="S50" s="51">
        <f>SUM(norehidayat!S50,norehuda!S50,norehira!S50,meQuran!S50,Amiri!S50,PDMS!S50,AlKareem!S50,KFGQPC!S50,LPMQ!S50,AlQalam!S50)</f>
        <v>0</v>
      </c>
      <c r="T50" s="51">
        <f>SUM(norehidayat!T50,norehuda!T50,norehira!T50,meQuran!T50,Amiri!T50,PDMS!T50,AlKareem!T50,KFGQPC!T50,LPMQ!T50,AlQalam!T50)</f>
        <v>0</v>
      </c>
      <c r="U50" s="51">
        <f>SUM(norehidayat!U50,norehuda!U50,norehira!U50,meQuran!U50,Amiri!U50,PDMS!U50,AlKareem!U50,KFGQPC!U50,LPMQ!U50,AlQalam!U50)</f>
        <v>0</v>
      </c>
      <c r="V50" s="51">
        <f>SUM(norehidayat!V50,norehuda!V50,norehira!V50,meQuran!V50,Amiri!V50,PDMS!V50,AlKareem!V50,KFGQPC!V50,LPMQ!V50,AlQalam!V50)</f>
        <v>0</v>
      </c>
      <c r="W50" s="51">
        <f>SUM(norehidayat!W50,norehuda!W50,norehira!W50,meQuran!W50,Amiri!W50,PDMS!W50,AlKareem!W50,KFGQPC!W50,LPMQ!W50,AlQalam!W50)</f>
        <v>0</v>
      </c>
      <c r="X50" s="51">
        <f>SUM(norehidayat!X50,norehuda!X50,norehira!X50,meQuran!X50,Amiri!X50,PDMS!X50,AlKareem!X50,KFGQPC!X50,LPMQ!X50,AlQalam!X50)</f>
        <v>2</v>
      </c>
      <c r="Y50" s="51">
        <f>SUM(norehidayat!Y50,norehuda!Y50,norehira!Y50,meQuran!Y50,Amiri!Y50,PDMS!Y50,AlKareem!Y50,KFGQPC!Y50,LPMQ!Y50,AlQalam!Y50)</f>
        <v>0</v>
      </c>
      <c r="Z50" s="50">
        <f>SUM(norehidayat!Z50,norehuda!Z50,norehira!Z50,meQuran!Z50,Amiri!Z50,PDMS!Z50,AlKareem!Z50,KFGQPC!Z50,LPMQ!Z50,AlQalam!Z50)</f>
        <v>37</v>
      </c>
      <c r="AA50" s="51">
        <f>SUM(norehidayat!AA50,norehuda!AA50,norehira!AA50,meQuran!AA50,Amiri!AA50,PDMS!AA50,AlKareem!AA50,KFGQPC!AA50,LPMQ!AA50,AlQalam!AA50)</f>
        <v>0</v>
      </c>
      <c r="AB50" s="51">
        <f>SUM(norehidayat!AB50,norehuda!AB50,norehira!AB50,meQuran!AB50,Amiri!AB50,PDMS!AB50,AlKareem!AB50,KFGQPC!AB50,LPMQ!AB50,AlQalam!AB50)</f>
        <v>0</v>
      </c>
      <c r="AC50" s="51">
        <f>SUM(norehidayat!AC50,norehuda!AC50,norehira!AC50,meQuran!AC50,Amiri!AC50,PDMS!AC50,AlKareem!AC50,KFGQPC!AC50,LPMQ!AC50,AlQalam!AC50)</f>
        <v>0</v>
      </c>
      <c r="AD50" s="45">
        <f>Z50</f>
        <v>37</v>
      </c>
      <c r="AE50" s="45">
        <f>SUM(B50:Y50,AA50:AC50)</f>
        <v>7</v>
      </c>
      <c r="AF50" s="45">
        <f>SUM(Z26:Z49,Z51:Z53)</f>
        <v>1</v>
      </c>
      <c r="AG50" s="44">
        <v>0</v>
      </c>
      <c r="AH50" s="5">
        <f t="shared" si="60"/>
        <v>0.822222222222222</v>
      </c>
      <c r="AI50" s="5">
        <f t="shared" si="61"/>
        <v>0.840909090909091</v>
      </c>
      <c r="AJ50" s="5">
        <f t="shared" si="62"/>
        <v>0.973684210526316</v>
      </c>
      <c r="AK50" s="5">
        <f t="shared" si="63"/>
        <v>0.902439024390244</v>
      </c>
      <c r="AS50" s="5"/>
      <c r="AT50" s="5"/>
      <c r="AU50" s="18" t="s">
        <v>30</v>
      </c>
      <c r="AV50" s="2">
        <f>SUM(norehidayat!B7,norehidayat!F7,norehidayat!J7)</f>
        <v>138</v>
      </c>
      <c r="AW50" s="2">
        <f>SUM(norehidayat!C7,norehidayat!G7,norehidayat!K7)</f>
        <v>9</v>
      </c>
      <c r="AX50" s="2">
        <f>SUM(norehidayat!D7,norehidayat!H7,norehidayat!L7)</f>
        <v>3</v>
      </c>
      <c r="AY50" s="2">
        <f>SUM(norehidayat!E7,norehidayat!I7,norehidayat!M7)</f>
        <v>0</v>
      </c>
      <c r="AZ50" s="5"/>
      <c r="BA50" s="2">
        <f>norehidayat!P7</f>
        <v>121</v>
      </c>
      <c r="BB50" s="2">
        <f>norehidayat!Q7</f>
        <v>17</v>
      </c>
      <c r="BC50" s="5"/>
      <c r="BD50" s="2">
        <f>norehidayat!R7</f>
        <v>118</v>
      </c>
      <c r="BE50" s="2">
        <f>norehidayat!S7</f>
        <v>3</v>
      </c>
      <c r="BF50" s="2">
        <f>norehidayat!T7</f>
        <v>3</v>
      </c>
      <c r="BG50" s="2">
        <f>norehidayat!U7</f>
        <v>0</v>
      </c>
      <c r="BH50" s="5"/>
      <c r="BI50" s="2">
        <f>norehidayat!Z7</f>
        <v>122</v>
      </c>
      <c r="BJ50" s="2">
        <f>norehidayat!AA7</f>
        <v>25</v>
      </c>
      <c r="BK50" s="2">
        <f>norehidayat!AB7</f>
        <v>21</v>
      </c>
      <c r="BL50" s="2">
        <f>norehidayat!AC7</f>
        <v>0</v>
      </c>
      <c r="BO50" s="5"/>
      <c r="BP50" s="5"/>
      <c r="BQ50" s="18" t="s">
        <v>30</v>
      </c>
      <c r="BR50" s="2">
        <f t="shared" si="55"/>
        <v>0.92</v>
      </c>
      <c r="BS50" s="5">
        <f t="shared" si="56"/>
        <v>0.938775510204082</v>
      </c>
      <c r="BT50" s="2">
        <f t="shared" si="57"/>
        <v>0.978723404255319</v>
      </c>
      <c r="BU50" s="5">
        <f t="shared" si="58"/>
        <v>0.958333333333333</v>
      </c>
      <c r="BX50" s="9">
        <f t="shared" si="64"/>
        <v>0.876811594202899</v>
      </c>
      <c r="BZ50" s="2">
        <f t="shared" si="47"/>
        <v>0.951612903225806</v>
      </c>
      <c r="CA50" s="5">
        <f t="shared" si="48"/>
        <v>0.975206611570248</v>
      </c>
      <c r="CB50" s="2">
        <f t="shared" si="49"/>
        <v>0.975206611570248</v>
      </c>
      <c r="CC50" s="5">
        <f t="shared" si="50"/>
        <v>0.975206611570248</v>
      </c>
      <c r="CE50" s="2">
        <f t="shared" si="51"/>
        <v>0.726190476190476</v>
      </c>
      <c r="CF50" s="5">
        <f t="shared" si="52"/>
        <v>0.829931972789116</v>
      </c>
      <c r="CG50" s="2">
        <f t="shared" si="53"/>
        <v>0.853146853146853</v>
      </c>
      <c r="CH50" s="5">
        <f t="shared" si="54"/>
        <v>0.841379310344828</v>
      </c>
    </row>
    <row r="51" spans="1:86">
      <c r="A51" s="4" t="s">
        <v>85</v>
      </c>
      <c r="B51" s="51">
        <f>SUM(norehidayat!B51,norehuda!B51,norehira!B51,meQuran!B51,Amiri!B51,PDMS!B51,AlKareem!B51,KFGQPC!B51,LPMQ!B51,AlQalam!B51)</f>
        <v>0</v>
      </c>
      <c r="C51" s="51">
        <f>SUM(norehidayat!C51,norehuda!C51,norehira!C51,meQuran!C51,Amiri!C51,PDMS!C51,AlKareem!C51,KFGQPC!C51,LPMQ!C51,AlQalam!C51)</f>
        <v>0</v>
      </c>
      <c r="D51" s="51">
        <f>SUM(norehidayat!D51,norehuda!D51,norehira!D51,meQuran!D51,Amiri!D51,PDMS!D51,AlKareem!D51,KFGQPC!D51,LPMQ!D51,AlQalam!D51)</f>
        <v>0</v>
      </c>
      <c r="E51" s="51">
        <f>SUM(norehidayat!E51,norehuda!E51,norehira!E51,meQuran!E51,Amiri!E51,PDMS!E51,AlKareem!E51,KFGQPC!E51,LPMQ!E51,AlQalam!E51)</f>
        <v>0</v>
      </c>
      <c r="F51" s="51">
        <f>SUM(norehidayat!F51,norehuda!F51,norehira!F51,meQuran!F51,Amiri!F51,PDMS!F51,AlKareem!F51,KFGQPC!F51,LPMQ!F51,AlQalam!F51)</f>
        <v>0</v>
      </c>
      <c r="G51" s="51">
        <f>SUM(norehidayat!G51,norehuda!G51,norehira!G51,meQuran!G51,Amiri!G51,PDMS!G51,AlKareem!G51,KFGQPC!G51,LPMQ!G51,AlQalam!G51)</f>
        <v>0</v>
      </c>
      <c r="H51" s="51">
        <f>SUM(norehidayat!H51,norehuda!H51,norehira!H51,meQuran!H51,Amiri!H51,PDMS!H51,AlKareem!H51,KFGQPC!H51,LPMQ!H51,AlQalam!H51)</f>
        <v>0</v>
      </c>
      <c r="I51" s="51">
        <f>SUM(norehidayat!I51,norehuda!I51,norehira!I51,meQuran!I51,Amiri!I51,PDMS!I51,AlKareem!I51,KFGQPC!I51,LPMQ!I51,AlQalam!I51)</f>
        <v>0</v>
      </c>
      <c r="J51" s="51">
        <f>SUM(norehidayat!J51,norehuda!J51,norehira!J51,meQuran!J51,Amiri!J51,PDMS!J51,AlKareem!J51,KFGQPC!J51,LPMQ!J51,AlQalam!J51)</f>
        <v>0</v>
      </c>
      <c r="K51" s="51">
        <f>SUM(norehidayat!K51,norehuda!K51,norehira!K51,meQuran!K51,Amiri!K51,PDMS!K51,AlKareem!K51,KFGQPC!K51,LPMQ!K51,AlQalam!K51)</f>
        <v>0</v>
      </c>
      <c r="L51" s="51">
        <f>SUM(norehidayat!L51,norehuda!L51,norehira!L51,meQuran!L51,Amiri!L51,PDMS!L51,AlKareem!L51,KFGQPC!L51,LPMQ!L51,AlQalam!L51)</f>
        <v>0</v>
      </c>
      <c r="M51" s="51">
        <f>SUM(norehidayat!M51,norehuda!M51,norehira!M51,meQuran!M51,Amiri!M51,PDMS!M51,AlKareem!M51,KFGQPC!M51,LPMQ!M51,AlQalam!M51)</f>
        <v>0</v>
      </c>
      <c r="N51" s="51">
        <f>SUM(norehidayat!N51,norehuda!N51,norehira!N51,meQuran!N51,Amiri!N51,PDMS!N51,AlKareem!N51,KFGQPC!N51,LPMQ!N51,AlQalam!N51)</f>
        <v>0</v>
      </c>
      <c r="O51" s="51">
        <f>SUM(norehidayat!O51,norehuda!O51,norehira!O51,meQuran!O51,Amiri!O51,PDMS!O51,AlKareem!O51,KFGQPC!O51,LPMQ!O51,AlQalam!O51)</f>
        <v>0</v>
      </c>
      <c r="P51" s="51">
        <f>SUM(norehidayat!P51,norehuda!P51,norehira!P51,meQuran!P51,Amiri!P51,PDMS!P51,AlKareem!P51,KFGQPC!P51,LPMQ!P51,AlQalam!P51)</f>
        <v>0</v>
      </c>
      <c r="Q51" s="51">
        <f>SUM(norehidayat!Q51,norehuda!Q51,norehira!Q51,meQuran!Q51,Amiri!Q51,PDMS!Q51,AlKareem!Q51,KFGQPC!Q51,LPMQ!Q51,AlQalam!Q51)</f>
        <v>0</v>
      </c>
      <c r="R51" s="51">
        <f>SUM(norehidayat!R51,norehuda!R51,norehira!R51,meQuran!R51,Amiri!R51,PDMS!R51,AlKareem!R51,KFGQPC!R51,LPMQ!R51,AlQalam!R51)</f>
        <v>0</v>
      </c>
      <c r="S51" s="51">
        <f>SUM(norehidayat!S51,norehuda!S51,norehira!S51,meQuran!S51,Amiri!S51,PDMS!S51,AlKareem!S51,KFGQPC!S51,LPMQ!S51,AlQalam!S51)</f>
        <v>0</v>
      </c>
      <c r="T51" s="51">
        <f>SUM(norehidayat!T51,norehuda!T51,norehira!T51,meQuran!T51,Amiri!T51,PDMS!T51,AlKareem!T51,KFGQPC!T51,LPMQ!T51,AlQalam!T51)</f>
        <v>0</v>
      </c>
      <c r="U51" s="51">
        <f>SUM(norehidayat!U51,norehuda!U51,norehira!U51,meQuran!U51,Amiri!U51,PDMS!U51,AlKareem!U51,KFGQPC!U51,LPMQ!U51,AlQalam!U51)</f>
        <v>0</v>
      </c>
      <c r="V51" s="51">
        <f>SUM(norehidayat!V51,norehuda!V51,norehira!V51,meQuran!V51,Amiri!V51,PDMS!V51,AlKareem!V51,KFGQPC!V51,LPMQ!V51,AlQalam!V51)</f>
        <v>0</v>
      </c>
      <c r="W51" s="51">
        <f>SUM(norehidayat!W51,norehuda!W51,norehira!W51,meQuran!W51,Amiri!W51,PDMS!W51,AlKareem!W51,KFGQPC!W51,LPMQ!W51,AlQalam!W51)</f>
        <v>0</v>
      </c>
      <c r="X51" s="51">
        <f>SUM(norehidayat!X51,norehuda!X51,norehira!X51,meQuran!X51,Amiri!X51,PDMS!X51,AlKareem!X51,KFGQPC!X51,LPMQ!X51,AlQalam!X51)</f>
        <v>0</v>
      </c>
      <c r="Y51" s="51">
        <f>SUM(norehidayat!Y51,norehuda!Y51,norehira!Y51,meQuran!Y51,Amiri!Y51,PDMS!Y51,AlKareem!Y51,KFGQPC!Y51,LPMQ!Y51,AlQalam!Y51)</f>
        <v>0</v>
      </c>
      <c r="Z51" s="51">
        <f>SUM(norehidayat!Z51,norehuda!Z51,norehira!Z51,meQuran!Z51,Amiri!Z51,PDMS!Z51,AlKareem!Z51,KFGQPC!Z51,LPMQ!Z51,AlQalam!Z51)</f>
        <v>0</v>
      </c>
      <c r="AA51" s="50">
        <f>SUM(norehidayat!AA51,norehuda!AA51,norehira!AA51,meQuran!AA51,Amiri!AA51,PDMS!AA51,AlKareem!AA51,KFGQPC!AA51,LPMQ!AA51,AlQalam!AA51)</f>
        <v>59</v>
      </c>
      <c r="AB51" s="51">
        <f>SUM(norehidayat!AB51,norehuda!AB51,norehira!AB51,meQuran!AB51,Amiri!AB51,PDMS!AB51,AlKareem!AB51,KFGQPC!AB51,LPMQ!AB51,AlQalam!AB51)</f>
        <v>0</v>
      </c>
      <c r="AC51" s="51">
        <f>SUM(norehidayat!AC51,norehuda!AC51,norehira!AC51,meQuran!AC51,Amiri!AC51,PDMS!AC51,AlKareem!AC51,KFGQPC!AC51,LPMQ!AC51,AlQalam!AC51)</f>
        <v>0</v>
      </c>
      <c r="AD51" s="44">
        <f>AA51</f>
        <v>59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60"/>
        <v>1</v>
      </c>
      <c r="AI51" s="2">
        <f t="shared" si="61"/>
        <v>1</v>
      </c>
      <c r="AJ51" s="2">
        <f t="shared" si="62"/>
        <v>1</v>
      </c>
      <c r="AK51" s="2">
        <f t="shared" si="63"/>
        <v>1</v>
      </c>
      <c r="AS51" s="2"/>
      <c r="AT51" s="2"/>
      <c r="AU51" s="18" t="s">
        <v>32</v>
      </c>
      <c r="AV51" s="2">
        <f>SUM(norehidayat!B8,norehidayat!F8,norehidayat!J8)</f>
        <v>125</v>
      </c>
      <c r="AW51" s="2">
        <f>SUM(norehidayat!C8,norehidayat!G8,norehidayat!K8)</f>
        <v>8</v>
      </c>
      <c r="AX51" s="2">
        <f>SUM(norehidayat!D8,norehidayat!H8,norehidayat!L8)</f>
        <v>16</v>
      </c>
      <c r="AY51" s="2">
        <f>SUM(norehidayat!E8,norehidayat!I8,norehidayat!M8)</f>
        <v>0</v>
      </c>
      <c r="AZ51" s="2"/>
      <c r="BA51" s="2">
        <f>norehidayat!P8</f>
        <v>109</v>
      </c>
      <c r="BB51" s="2">
        <f>norehidayat!Q8</f>
        <v>16</v>
      </c>
      <c r="BC51" s="2"/>
      <c r="BD51" s="2">
        <f>norehidayat!R8</f>
        <v>106</v>
      </c>
      <c r="BE51" s="2">
        <f>norehidayat!S8</f>
        <v>3</v>
      </c>
      <c r="BF51" s="2">
        <f>norehidayat!T8</f>
        <v>3</v>
      </c>
      <c r="BG51" s="2">
        <f>norehidayat!U8</f>
        <v>0</v>
      </c>
      <c r="BH51" s="2"/>
      <c r="BI51" s="2">
        <f>norehidayat!Z8</f>
        <v>110</v>
      </c>
      <c r="BJ51" s="2">
        <f>norehidayat!AA8</f>
        <v>22</v>
      </c>
      <c r="BK51" s="2">
        <f>norehidayat!AB8</f>
        <v>32</v>
      </c>
      <c r="BL51" s="2">
        <f>norehidayat!AC8</f>
        <v>0</v>
      </c>
      <c r="BO51" s="2"/>
      <c r="BP51" s="2"/>
      <c r="BQ51" s="18" t="s">
        <v>32</v>
      </c>
      <c r="BR51" s="2">
        <f t="shared" si="55"/>
        <v>0.838926174496644</v>
      </c>
      <c r="BS51" s="5">
        <f t="shared" si="56"/>
        <v>0.93984962406015</v>
      </c>
      <c r="BT51" s="2">
        <f t="shared" si="57"/>
        <v>0.886524822695035</v>
      </c>
      <c r="BU51" s="5">
        <f t="shared" si="58"/>
        <v>0.912408759124088</v>
      </c>
      <c r="BX51" s="9">
        <f t="shared" si="64"/>
        <v>0.872</v>
      </c>
      <c r="BZ51" s="2">
        <f t="shared" si="47"/>
        <v>0.946428571428571</v>
      </c>
      <c r="CA51" s="5">
        <f t="shared" si="48"/>
        <v>0.972477064220184</v>
      </c>
      <c r="CB51" s="2">
        <f t="shared" si="49"/>
        <v>0.972477064220184</v>
      </c>
      <c r="CC51" s="5">
        <f t="shared" si="50"/>
        <v>0.972477064220184</v>
      </c>
      <c r="CE51" s="2">
        <f t="shared" si="51"/>
        <v>0.670731707317073</v>
      </c>
      <c r="CF51" s="5">
        <f t="shared" si="52"/>
        <v>0.833333333333333</v>
      </c>
      <c r="CG51" s="2">
        <f t="shared" si="53"/>
        <v>0.774647887323944</v>
      </c>
      <c r="CH51" s="5">
        <f t="shared" si="54"/>
        <v>0.802919708029197</v>
      </c>
    </row>
    <row r="52" spans="1:86">
      <c r="A52" s="4" t="s">
        <v>86</v>
      </c>
      <c r="B52" s="51">
        <f>SUM(norehidayat!B52,norehuda!B52,norehira!B52,meQuran!B52,Amiri!B52,PDMS!B52,AlKareem!B52,KFGQPC!B52,LPMQ!B52,AlQalam!B52)</f>
        <v>0</v>
      </c>
      <c r="C52" s="51">
        <f>SUM(norehidayat!C52,norehuda!C52,norehira!C52,meQuran!C52,Amiri!C52,PDMS!C52,AlKareem!C52,KFGQPC!C52,LPMQ!C52,AlQalam!C52)</f>
        <v>0</v>
      </c>
      <c r="D52" s="51">
        <f>SUM(norehidayat!D52,norehuda!D52,norehira!D52,meQuran!D52,Amiri!D52,PDMS!D52,AlKareem!D52,KFGQPC!D52,LPMQ!D52,AlQalam!D52)</f>
        <v>0</v>
      </c>
      <c r="E52" s="51">
        <f>SUM(norehidayat!E52,norehuda!E52,norehira!E52,meQuran!E52,Amiri!E52,PDMS!E52,AlKareem!E52,KFGQPC!E52,LPMQ!E52,AlQalam!E52)</f>
        <v>0</v>
      </c>
      <c r="F52" s="51">
        <f>SUM(norehidayat!F52,norehuda!F52,norehira!F52,meQuran!F52,Amiri!F52,PDMS!F52,AlKareem!F52,KFGQPC!F52,LPMQ!F52,AlQalam!F52)</f>
        <v>0</v>
      </c>
      <c r="G52" s="51">
        <f>SUM(norehidayat!G52,norehuda!G52,norehira!G52,meQuran!G52,Amiri!G52,PDMS!G52,AlKareem!G52,KFGQPC!G52,LPMQ!G52,AlQalam!G52)</f>
        <v>0</v>
      </c>
      <c r="H52" s="51">
        <f>SUM(norehidayat!H52,norehuda!H52,norehira!H52,meQuran!H52,Amiri!H52,PDMS!H52,AlKareem!H52,KFGQPC!H52,LPMQ!H52,AlQalam!H52)</f>
        <v>0</v>
      </c>
      <c r="I52" s="51">
        <f>SUM(norehidayat!I52,norehuda!I52,norehira!I52,meQuran!I52,Amiri!I52,PDMS!I52,AlKareem!I52,KFGQPC!I52,LPMQ!I52,AlQalam!I52)</f>
        <v>0</v>
      </c>
      <c r="J52" s="51">
        <f>SUM(norehidayat!J52,norehuda!J52,norehira!J52,meQuran!J52,Amiri!J52,PDMS!J52,AlKareem!J52,KFGQPC!J52,LPMQ!J52,AlQalam!J52)</f>
        <v>0</v>
      </c>
      <c r="K52" s="51">
        <f>SUM(norehidayat!K52,norehuda!K52,norehira!K52,meQuran!K52,Amiri!K52,PDMS!K52,AlKareem!K52,KFGQPC!K52,LPMQ!K52,AlQalam!K52)</f>
        <v>0</v>
      </c>
      <c r="L52" s="51">
        <f>SUM(norehidayat!L52,norehuda!L52,norehira!L52,meQuran!L52,Amiri!L52,PDMS!L52,AlKareem!L52,KFGQPC!L52,LPMQ!L52,AlQalam!L52)</f>
        <v>0</v>
      </c>
      <c r="M52" s="51">
        <f>SUM(norehidayat!M52,norehuda!M52,norehira!M52,meQuran!M52,Amiri!M52,PDMS!M52,AlKareem!M52,KFGQPC!M52,LPMQ!M52,AlQalam!M52)</f>
        <v>0</v>
      </c>
      <c r="N52" s="51">
        <f>SUM(norehidayat!N52,norehuda!N52,norehira!N52,meQuran!N52,Amiri!N52,PDMS!N52,AlKareem!N52,KFGQPC!N52,LPMQ!N52,AlQalam!N52)</f>
        <v>0</v>
      </c>
      <c r="O52" s="51">
        <f>SUM(norehidayat!O52,norehuda!O52,norehira!O52,meQuran!O52,Amiri!O52,PDMS!O52,AlKareem!O52,KFGQPC!O52,LPMQ!O52,AlQalam!O52)</f>
        <v>0</v>
      </c>
      <c r="P52" s="51">
        <f>SUM(norehidayat!P52,norehuda!P52,norehira!P52,meQuran!P52,Amiri!P52,PDMS!P52,AlKareem!P52,KFGQPC!P52,LPMQ!P52,AlQalam!P52)</f>
        <v>0</v>
      </c>
      <c r="Q52" s="51">
        <f>SUM(norehidayat!Q52,norehuda!Q52,norehira!Q52,meQuran!Q52,Amiri!Q52,PDMS!Q52,AlKareem!Q52,KFGQPC!Q52,LPMQ!Q52,AlQalam!Q52)</f>
        <v>0</v>
      </c>
      <c r="R52" s="51">
        <f>SUM(norehidayat!R52,norehuda!R52,norehira!R52,meQuran!R52,Amiri!R52,PDMS!R52,AlKareem!R52,KFGQPC!R52,LPMQ!R52,AlQalam!R52)</f>
        <v>0</v>
      </c>
      <c r="S52" s="51">
        <f>SUM(norehidayat!S52,norehuda!S52,norehira!S52,meQuran!S52,Amiri!S52,PDMS!S52,AlKareem!S52,KFGQPC!S52,LPMQ!S52,AlQalam!S52)</f>
        <v>0</v>
      </c>
      <c r="T52" s="51">
        <f>SUM(norehidayat!T52,norehuda!T52,norehira!T52,meQuran!T52,Amiri!T52,PDMS!T52,AlKareem!T52,KFGQPC!T52,LPMQ!T52,AlQalam!T52)</f>
        <v>0</v>
      </c>
      <c r="U52" s="51">
        <f>SUM(norehidayat!U52,norehuda!U52,norehira!U52,meQuran!U52,Amiri!U52,PDMS!U52,AlKareem!U52,KFGQPC!U52,LPMQ!U52,AlQalam!U52)</f>
        <v>0</v>
      </c>
      <c r="V52" s="51">
        <f>SUM(norehidayat!V52,norehuda!V52,norehira!V52,meQuran!V52,Amiri!V52,PDMS!V52,AlKareem!V52,KFGQPC!V52,LPMQ!V52,AlQalam!V52)</f>
        <v>0</v>
      </c>
      <c r="W52" s="51">
        <f>SUM(norehidayat!W52,norehuda!W52,norehira!W52,meQuran!W52,Amiri!W52,PDMS!W52,AlKareem!W52,KFGQPC!W52,LPMQ!W52,AlQalam!W52)</f>
        <v>0</v>
      </c>
      <c r="X52" s="51">
        <f>SUM(norehidayat!X52,norehuda!X52,norehira!X52,meQuran!X52,Amiri!X52,PDMS!X52,AlKareem!X52,KFGQPC!X52,LPMQ!X52,AlQalam!X52)</f>
        <v>0</v>
      </c>
      <c r="Y52" s="51">
        <f>SUM(norehidayat!Y52,norehuda!Y52,norehira!Y52,meQuran!Y52,Amiri!Y52,PDMS!Y52,AlKareem!Y52,KFGQPC!Y52,LPMQ!Y52,AlQalam!Y52)</f>
        <v>0</v>
      </c>
      <c r="Z52" s="51">
        <f>SUM(norehidayat!Z52,norehuda!Z52,norehira!Z52,meQuran!Z52,Amiri!Z52,PDMS!Z52,AlKareem!Z52,KFGQPC!Z52,LPMQ!Z52,AlQalam!Z52)</f>
        <v>0</v>
      </c>
      <c r="AA52" s="51">
        <f>SUM(norehidayat!AA52,norehuda!AA52,norehira!AA52,meQuran!AA52,Amiri!AA52,PDMS!AA52,AlKareem!AA52,KFGQPC!AA52,LPMQ!AA52,AlQalam!AA52)</f>
        <v>0</v>
      </c>
      <c r="AB52" s="50">
        <f>SUM(norehidayat!AB52,norehuda!AB52,norehira!AB52,meQuran!AB52,Amiri!AB52,PDMS!AB52,AlKareem!AB52,KFGQPC!AB52,LPMQ!AB52,AlQalam!AB52)</f>
        <v>24</v>
      </c>
      <c r="AC52" s="51">
        <f>SUM(norehidayat!AC52,norehuda!AC52,norehira!AC52,meQuran!AC52,Amiri!AC52,PDMS!AC52,AlKareem!AC52,KFGQPC!AC52,LPMQ!AC52,AlQalam!AC52)</f>
        <v>0</v>
      </c>
      <c r="AD52" s="45">
        <f>AB52</f>
        <v>24</v>
      </c>
      <c r="AE52" s="45">
        <f>SUM(B52:AA52,AC52)</f>
        <v>0</v>
      </c>
      <c r="AF52" s="45">
        <f>SUM(AB26:AB51,AB53)</f>
        <v>1</v>
      </c>
      <c r="AG52" s="45">
        <v>0</v>
      </c>
      <c r="AH52" s="5">
        <f t="shared" si="60"/>
        <v>0.96</v>
      </c>
      <c r="AI52" s="5">
        <f t="shared" si="61"/>
        <v>1</v>
      </c>
      <c r="AJ52" s="5">
        <f t="shared" si="62"/>
        <v>0.96</v>
      </c>
      <c r="AK52" s="5">
        <f t="shared" si="63"/>
        <v>0.979591836734694</v>
      </c>
      <c r="AS52" s="53" t="s">
        <v>95</v>
      </c>
      <c r="AT52" s="53"/>
      <c r="AU52" s="18" t="s">
        <v>24</v>
      </c>
      <c r="AV52" s="5">
        <f>SUM(norehira!B4,norehira!F4,norehira!J4)</f>
        <v>141</v>
      </c>
      <c r="AW52" s="5">
        <f>SUM(norehira!C4,norehira!G4,norehira!K4)</f>
        <v>87</v>
      </c>
      <c r="AX52" s="5">
        <f>SUM(norehira!D4,norehira!H4,norehira!L4)</f>
        <v>0</v>
      </c>
      <c r="AY52" s="5">
        <f>SUM(norehira!E4,norehira!I4,norehira!M4)</f>
        <v>0</v>
      </c>
      <c r="AZ52" s="5"/>
      <c r="BA52" s="5">
        <f>norehira!P4</f>
        <v>133</v>
      </c>
      <c r="BB52" s="5">
        <f>norehira!Q4</f>
        <v>8</v>
      </c>
      <c r="BC52" s="5"/>
      <c r="BD52" s="5">
        <f>norehira!R4</f>
        <v>129</v>
      </c>
      <c r="BE52" s="5">
        <f>norehira!S4</f>
        <v>4</v>
      </c>
      <c r="BF52" s="5">
        <f>norehira!T4</f>
        <v>4</v>
      </c>
      <c r="BG52" s="5">
        <f>norehira!U4</f>
        <v>0</v>
      </c>
      <c r="BH52" s="5"/>
      <c r="BI52" s="5">
        <f>norehira!Z4</f>
        <v>136</v>
      </c>
      <c r="BJ52" s="5">
        <f>norehira!AA4</f>
        <v>83</v>
      </c>
      <c r="BK52" s="5">
        <f>norehira!AB4</f>
        <v>9</v>
      </c>
      <c r="BL52" s="5">
        <f>norehira!AC4</f>
        <v>0</v>
      </c>
      <c r="BO52" s="53" t="s">
        <v>95</v>
      </c>
      <c r="BP52" s="53"/>
      <c r="BQ52" s="18" t="s">
        <v>24</v>
      </c>
      <c r="BR52" s="2">
        <f t="shared" si="55"/>
        <v>0.618421052631579</v>
      </c>
      <c r="BS52" s="5">
        <f t="shared" si="56"/>
        <v>0.618421052631579</v>
      </c>
      <c r="BT52" s="2">
        <f t="shared" si="57"/>
        <v>1</v>
      </c>
      <c r="BU52" s="5">
        <f t="shared" si="58"/>
        <v>0.764227642276423</v>
      </c>
      <c r="BX52" s="9">
        <f t="shared" si="64"/>
        <v>0.943262411347518</v>
      </c>
      <c r="BZ52" s="2">
        <f t="shared" si="47"/>
        <v>0.941605839416058</v>
      </c>
      <c r="CA52" s="5">
        <f t="shared" si="48"/>
        <v>0.969924812030075</v>
      </c>
      <c r="CB52" s="2">
        <f t="shared" si="49"/>
        <v>0.969924812030075</v>
      </c>
      <c r="CC52" s="5">
        <f t="shared" si="50"/>
        <v>0.969924812030075</v>
      </c>
      <c r="CE52" s="2">
        <f t="shared" si="51"/>
        <v>0.596491228070175</v>
      </c>
      <c r="CF52" s="5">
        <f t="shared" si="52"/>
        <v>0.621004566210046</v>
      </c>
      <c r="CG52" s="2">
        <f t="shared" si="53"/>
        <v>0.937931034482759</v>
      </c>
      <c r="CH52" s="5">
        <f t="shared" si="54"/>
        <v>0.747252747252747</v>
      </c>
    </row>
    <row r="53" spans="1:86">
      <c r="A53" s="10" t="s">
        <v>87</v>
      </c>
      <c r="B53" s="51">
        <f>SUM(norehidayat!B53,norehuda!B53,norehira!B53,meQuran!B53,Amiri!B53,PDMS!B53,AlKareem!B53,KFGQPC!B53,LPMQ!B53,AlQalam!B53)</f>
        <v>0</v>
      </c>
      <c r="C53" s="51">
        <f>SUM(norehidayat!C53,norehuda!C53,norehira!C53,meQuran!C53,Amiri!C53,PDMS!C53,AlKareem!C53,KFGQPC!C53,LPMQ!C53,AlQalam!C53)</f>
        <v>0</v>
      </c>
      <c r="D53" s="51">
        <f>SUM(norehidayat!D53,norehuda!D53,norehira!D53,meQuran!D53,Amiri!D53,PDMS!D53,AlKareem!D53,KFGQPC!D53,LPMQ!D53,AlQalam!D53)</f>
        <v>0</v>
      </c>
      <c r="E53" s="51">
        <f>SUM(norehidayat!E53,norehuda!E53,norehira!E53,meQuran!E53,Amiri!E53,PDMS!E53,AlKareem!E53,KFGQPC!E53,LPMQ!E53,AlQalam!E53)</f>
        <v>0</v>
      </c>
      <c r="F53" s="51">
        <f>SUM(norehidayat!F53,norehuda!F53,norehira!F53,meQuran!F53,Amiri!F53,PDMS!F53,AlKareem!F53,KFGQPC!F53,LPMQ!F53,AlQalam!F53)</f>
        <v>0</v>
      </c>
      <c r="G53" s="51">
        <f>SUM(norehidayat!G53,norehuda!G53,norehira!G53,meQuran!G53,Amiri!G53,PDMS!G53,AlKareem!G53,KFGQPC!G53,LPMQ!G53,AlQalam!G53)</f>
        <v>0</v>
      </c>
      <c r="H53" s="51">
        <f>SUM(norehidayat!H53,norehuda!H53,norehira!H53,meQuran!H53,Amiri!H53,PDMS!H53,AlKareem!H53,KFGQPC!H53,LPMQ!H53,AlQalam!H53)</f>
        <v>0</v>
      </c>
      <c r="I53" s="51">
        <f>SUM(norehidayat!I53,norehuda!I53,norehira!I53,meQuran!I53,Amiri!I53,PDMS!I53,AlKareem!I53,KFGQPC!I53,LPMQ!I53,AlQalam!I53)</f>
        <v>0</v>
      </c>
      <c r="J53" s="51">
        <f>SUM(norehidayat!J53,norehuda!J53,norehira!J53,meQuran!J53,Amiri!J53,PDMS!J53,AlKareem!J53,KFGQPC!J53,LPMQ!J53,AlQalam!J53)</f>
        <v>0</v>
      </c>
      <c r="K53" s="51">
        <f>SUM(norehidayat!K53,norehuda!K53,norehira!K53,meQuran!K53,Amiri!K53,PDMS!K53,AlKareem!K53,KFGQPC!K53,LPMQ!K53,AlQalam!K53)</f>
        <v>0</v>
      </c>
      <c r="L53" s="51">
        <f>SUM(norehidayat!L53,norehuda!L53,norehira!L53,meQuran!L53,Amiri!L53,PDMS!L53,AlKareem!L53,KFGQPC!L53,LPMQ!L53,AlQalam!L53)</f>
        <v>0</v>
      </c>
      <c r="M53" s="51">
        <f>SUM(norehidayat!M53,norehuda!M53,norehira!M53,meQuran!M53,Amiri!M53,PDMS!M53,AlKareem!M53,KFGQPC!M53,LPMQ!M53,AlQalam!M53)</f>
        <v>0</v>
      </c>
      <c r="N53" s="51">
        <f>SUM(norehidayat!N53,norehuda!N53,norehira!N53,meQuran!N53,Amiri!N53,PDMS!N53,AlKareem!N53,KFGQPC!N53,LPMQ!N53,AlQalam!N53)</f>
        <v>0</v>
      </c>
      <c r="O53" s="51">
        <f>SUM(norehidayat!O53,norehuda!O53,norehira!O53,meQuran!O53,Amiri!O53,PDMS!O53,AlKareem!O53,KFGQPC!O53,LPMQ!O53,AlQalam!O53)</f>
        <v>0</v>
      </c>
      <c r="P53" s="51">
        <f>SUM(norehidayat!P53,norehuda!P53,norehira!P53,meQuran!P53,Amiri!P53,PDMS!P53,AlKareem!P53,KFGQPC!P53,LPMQ!P53,AlQalam!P53)</f>
        <v>0</v>
      </c>
      <c r="Q53" s="51">
        <f>SUM(norehidayat!Q53,norehuda!Q53,norehira!Q53,meQuran!Q53,Amiri!Q53,PDMS!Q53,AlKareem!Q53,KFGQPC!Q53,LPMQ!Q53,AlQalam!Q53)</f>
        <v>0</v>
      </c>
      <c r="R53" s="51">
        <f>SUM(norehidayat!R53,norehuda!R53,norehira!R53,meQuran!R53,Amiri!R53,PDMS!R53,AlKareem!R53,KFGQPC!R53,LPMQ!R53,AlQalam!R53)</f>
        <v>0</v>
      </c>
      <c r="S53" s="51">
        <f>SUM(norehidayat!S53,norehuda!S53,norehira!S53,meQuran!S53,Amiri!S53,PDMS!S53,AlKareem!S53,KFGQPC!S53,LPMQ!S53,AlQalam!S53)</f>
        <v>0</v>
      </c>
      <c r="T53" s="51">
        <f>SUM(norehidayat!T53,norehuda!T53,norehira!T53,meQuran!T53,Amiri!T53,PDMS!T53,AlKareem!T53,KFGQPC!T53,LPMQ!T53,AlQalam!T53)</f>
        <v>0</v>
      </c>
      <c r="U53" s="51">
        <f>SUM(norehidayat!U53,norehuda!U53,norehira!U53,meQuran!U53,Amiri!U53,PDMS!U53,AlKareem!U53,KFGQPC!U53,LPMQ!U53,AlQalam!U53)</f>
        <v>0</v>
      </c>
      <c r="V53" s="51">
        <f>SUM(norehidayat!V53,norehuda!V53,norehira!V53,meQuran!V53,Amiri!V53,PDMS!V53,AlKareem!V53,KFGQPC!V53,LPMQ!V53,AlQalam!V53)</f>
        <v>0</v>
      </c>
      <c r="W53" s="51">
        <f>SUM(norehidayat!W53,norehuda!W53,norehira!W53,meQuran!W53,Amiri!W53,PDMS!W53,AlKareem!W53,KFGQPC!W53,LPMQ!W53,AlQalam!W53)</f>
        <v>0</v>
      </c>
      <c r="X53" s="51">
        <f>SUM(norehidayat!X53,norehuda!X53,norehira!X53,meQuran!X53,Amiri!X53,PDMS!X53,AlKareem!X53,KFGQPC!X53,LPMQ!X53,AlQalam!X53)</f>
        <v>0</v>
      </c>
      <c r="Y53" s="51">
        <f>SUM(norehidayat!Y53,norehuda!Y53,norehira!Y53,meQuran!Y53,Amiri!Y53,PDMS!Y53,AlKareem!Y53,KFGQPC!Y53,LPMQ!Y53,AlQalam!Y53)</f>
        <v>0</v>
      </c>
      <c r="Z53" s="51">
        <f>SUM(norehidayat!Z53,norehuda!Z53,norehira!Z53,meQuran!Z53,Amiri!Z53,PDMS!Z53,AlKareem!Z53,KFGQPC!Z53,LPMQ!Z53,AlQalam!Z53)</f>
        <v>0</v>
      </c>
      <c r="AA53" s="51">
        <f>SUM(norehidayat!AA53,norehuda!AA53,norehira!AA53,meQuran!AA53,Amiri!AA53,PDMS!AA53,AlKareem!AA53,KFGQPC!AA53,LPMQ!AA53,AlQalam!AA53)</f>
        <v>0</v>
      </c>
      <c r="AB53" s="51">
        <f>SUM(norehidayat!AB53,norehuda!AB53,norehira!AB53,meQuran!AB53,Amiri!AB53,PDMS!AB53,AlKareem!AB53,KFGQPC!AB53,LPMQ!AB53,AlQalam!AB53)</f>
        <v>0</v>
      </c>
      <c r="AC53" s="50">
        <f>SUM(norehidayat!AC53,norehuda!AC53,norehira!AC53,meQuran!AC53,Amiri!AC53,PDMS!AC53,AlKareem!AC53,KFGQPC!AC53,LPMQ!AC53,AlQalam!AC53)</f>
        <v>10</v>
      </c>
      <c r="AD53" s="44">
        <f>AC53</f>
        <v>10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60"/>
        <v>1</v>
      </c>
      <c r="AI53" s="2">
        <f t="shared" si="61"/>
        <v>1</v>
      </c>
      <c r="AJ53" s="2">
        <f t="shared" si="62"/>
        <v>1</v>
      </c>
      <c r="AK53" s="2">
        <f t="shared" si="63"/>
        <v>1</v>
      </c>
      <c r="AS53" s="2"/>
      <c r="AT53" s="2"/>
      <c r="AU53" s="18" t="s">
        <v>26</v>
      </c>
      <c r="AV53" s="5">
        <f>SUM(norehira!B5,norehira!F5,norehira!J5)</f>
        <v>141</v>
      </c>
      <c r="AW53" s="5">
        <f>SUM(norehira!C5,norehira!G5,norehira!K5)</f>
        <v>48</v>
      </c>
      <c r="AX53" s="5">
        <f>SUM(norehira!D5,norehira!H5,norehira!L5)</f>
        <v>0</v>
      </c>
      <c r="AY53" s="5">
        <f>SUM(norehira!E5,norehira!I5,norehira!M5)</f>
        <v>0</v>
      </c>
      <c r="AZ53" s="2"/>
      <c r="BA53" s="5">
        <f>norehira!P5</f>
        <v>133</v>
      </c>
      <c r="BB53" s="5">
        <f>norehira!Q5</f>
        <v>8</v>
      </c>
      <c r="BC53" s="2"/>
      <c r="BD53" s="5">
        <f>norehira!R5</f>
        <v>129</v>
      </c>
      <c r="BE53" s="5">
        <f>norehira!S5</f>
        <v>4</v>
      </c>
      <c r="BF53" s="5">
        <f>norehira!T5</f>
        <v>4</v>
      </c>
      <c r="BG53" s="5">
        <f>norehira!U5</f>
        <v>0</v>
      </c>
      <c r="BH53" s="2"/>
      <c r="BI53" s="5">
        <f>norehira!Z5</f>
        <v>136</v>
      </c>
      <c r="BJ53" s="5">
        <f>norehira!AA5</f>
        <v>47</v>
      </c>
      <c r="BK53" s="5">
        <f>norehira!AB5</f>
        <v>9</v>
      </c>
      <c r="BL53" s="5">
        <f>norehira!AC5</f>
        <v>0</v>
      </c>
      <c r="BO53" s="2"/>
      <c r="BP53" s="2"/>
      <c r="BQ53" s="18" t="s">
        <v>26</v>
      </c>
      <c r="BR53" s="2">
        <f t="shared" si="55"/>
        <v>0.746031746031746</v>
      </c>
      <c r="BS53" s="5">
        <f t="shared" si="56"/>
        <v>0.746031746031746</v>
      </c>
      <c r="BT53" s="2">
        <f t="shared" si="57"/>
        <v>1</v>
      </c>
      <c r="BU53" s="5">
        <f t="shared" si="58"/>
        <v>0.854545454545455</v>
      </c>
      <c r="BX53" s="9">
        <f t="shared" si="64"/>
        <v>0.943262411347518</v>
      </c>
      <c r="BZ53" s="2">
        <f t="shared" si="47"/>
        <v>0.941605839416058</v>
      </c>
      <c r="CA53" s="5">
        <f t="shared" si="48"/>
        <v>0.969924812030075</v>
      </c>
      <c r="CB53" s="2">
        <f t="shared" si="49"/>
        <v>0.969924812030075</v>
      </c>
      <c r="CC53" s="5">
        <f t="shared" si="50"/>
        <v>0.969924812030075</v>
      </c>
      <c r="CE53" s="2">
        <f t="shared" si="51"/>
        <v>0.708333333333333</v>
      </c>
      <c r="CF53" s="5">
        <f t="shared" si="52"/>
        <v>0.743169398907104</v>
      </c>
      <c r="CG53" s="2">
        <f t="shared" si="53"/>
        <v>0.937931034482759</v>
      </c>
      <c r="CH53" s="5">
        <f t="shared" si="54"/>
        <v>0.829268292682927</v>
      </c>
    </row>
    <row r="54" spans="28:86">
      <c r="AB54" s="42" t="s">
        <v>58</v>
      </c>
      <c r="AC54" s="42"/>
      <c r="AD54" s="45">
        <f t="shared" ref="AD54:AF54" si="65">SUM(AD26:AD53)</f>
        <v>1307</v>
      </c>
      <c r="AE54" s="45">
        <f t="shared" si="65"/>
        <v>26</v>
      </c>
      <c r="AF54" s="45">
        <f t="shared" si="65"/>
        <v>26</v>
      </c>
      <c r="AG54" s="45">
        <v>0</v>
      </c>
      <c r="AH54" s="5">
        <f t="shared" si="60"/>
        <v>0.961736571008094</v>
      </c>
      <c r="AI54" s="5">
        <f t="shared" si="61"/>
        <v>0.980495123780945</v>
      </c>
      <c r="AJ54" s="5">
        <f t="shared" si="62"/>
        <v>0.980495123780945</v>
      </c>
      <c r="AK54" s="5">
        <f t="shared" si="63"/>
        <v>0.980495123780945</v>
      </c>
      <c r="AS54" s="5"/>
      <c r="AT54" s="5"/>
      <c r="AU54" s="18" t="s">
        <v>28</v>
      </c>
      <c r="AV54" s="5">
        <f>SUM(norehira!B6,norehira!F6,norehira!J6)</f>
        <v>141</v>
      </c>
      <c r="AW54" s="5">
        <f>SUM(norehira!C6,norehira!G6,norehira!K6)</f>
        <v>23</v>
      </c>
      <c r="AX54" s="5">
        <f>SUM(norehira!D6,norehira!H6,norehira!L6)</f>
        <v>0</v>
      </c>
      <c r="AY54" s="5">
        <f>SUM(norehira!E6,norehira!I6,norehira!M6)</f>
        <v>0</v>
      </c>
      <c r="AZ54" s="5"/>
      <c r="BA54" s="5">
        <f>norehira!P6</f>
        <v>133</v>
      </c>
      <c r="BB54" s="5">
        <f>norehira!Q6</f>
        <v>8</v>
      </c>
      <c r="BC54" s="5"/>
      <c r="BD54" s="5">
        <f>norehira!R6</f>
        <v>129</v>
      </c>
      <c r="BE54" s="5">
        <f>norehira!S6</f>
        <v>4</v>
      </c>
      <c r="BF54" s="5">
        <f>norehira!T6</f>
        <v>4</v>
      </c>
      <c r="BG54" s="5">
        <f>norehira!U6</f>
        <v>0</v>
      </c>
      <c r="BH54" s="5"/>
      <c r="BI54" s="5">
        <f>norehira!Z6</f>
        <v>136</v>
      </c>
      <c r="BJ54" s="5">
        <f>norehira!AA6</f>
        <v>26</v>
      </c>
      <c r="BK54" s="5">
        <f>norehira!AB6</f>
        <v>8</v>
      </c>
      <c r="BL54" s="5">
        <f>norehira!AC6</f>
        <v>0</v>
      </c>
      <c r="BO54" s="5"/>
      <c r="BP54" s="5"/>
      <c r="BQ54" s="18" t="s">
        <v>28</v>
      </c>
      <c r="BR54" s="2">
        <f t="shared" si="55"/>
        <v>0.859756097560976</v>
      </c>
      <c r="BS54" s="5">
        <f t="shared" si="56"/>
        <v>0.859756097560976</v>
      </c>
      <c r="BT54" s="2">
        <f t="shared" si="57"/>
        <v>1</v>
      </c>
      <c r="BU54" s="5">
        <f t="shared" si="58"/>
        <v>0.924590163934426</v>
      </c>
      <c r="BX54" s="9">
        <f t="shared" ref="BX54:BX61" si="66">BA54/AV54</f>
        <v>0.943262411347518</v>
      </c>
      <c r="BZ54" s="2">
        <f t="shared" si="47"/>
        <v>0.941605839416058</v>
      </c>
      <c r="CA54" s="5">
        <f t="shared" si="48"/>
        <v>0.969924812030075</v>
      </c>
      <c r="CB54" s="2">
        <f t="shared" si="49"/>
        <v>0.969924812030075</v>
      </c>
      <c r="CC54" s="5">
        <f t="shared" si="50"/>
        <v>0.969924812030075</v>
      </c>
      <c r="CE54" s="2">
        <f t="shared" si="51"/>
        <v>0.8</v>
      </c>
      <c r="CF54" s="5">
        <f t="shared" si="52"/>
        <v>0.839506172839506</v>
      </c>
      <c r="CG54" s="2">
        <f t="shared" si="53"/>
        <v>0.944444444444444</v>
      </c>
      <c r="CH54" s="5">
        <f t="shared" si="54"/>
        <v>0.888888888888889</v>
      </c>
    </row>
    <row r="55" spans="45:86">
      <c r="AS55" s="2"/>
      <c r="AT55" s="2"/>
      <c r="AU55" s="18" t="s">
        <v>30</v>
      </c>
      <c r="AV55" s="5">
        <f>SUM(norehira!B7,norehira!F7,norehira!J7)</f>
        <v>141</v>
      </c>
      <c r="AW55" s="5">
        <f>SUM(norehira!C7,norehira!G7,norehira!K7)</f>
        <v>13</v>
      </c>
      <c r="AX55" s="5">
        <f>SUM(norehira!D7,norehira!H7,norehira!L7)</f>
        <v>0</v>
      </c>
      <c r="AY55" s="5">
        <f>SUM(norehira!E7,norehira!I7,norehira!M7)</f>
        <v>0</v>
      </c>
      <c r="AZ55" s="2"/>
      <c r="BA55" s="5">
        <f>norehira!P7</f>
        <v>133</v>
      </c>
      <c r="BB55" s="5">
        <f>norehira!Q7</f>
        <v>8</v>
      </c>
      <c r="BC55" s="2"/>
      <c r="BD55" s="5">
        <f>norehira!R7</f>
        <v>129</v>
      </c>
      <c r="BE55" s="5">
        <f>norehira!S7</f>
        <v>4</v>
      </c>
      <c r="BF55" s="5">
        <f>norehira!T7</f>
        <v>4</v>
      </c>
      <c r="BG55" s="5">
        <f>norehira!U7</f>
        <v>0</v>
      </c>
      <c r="BH55" s="2"/>
      <c r="BI55" s="5">
        <f>norehira!Z7</f>
        <v>136</v>
      </c>
      <c r="BJ55" s="5">
        <f>norehira!AA7</f>
        <v>18</v>
      </c>
      <c r="BK55" s="5">
        <f>norehira!AB7</f>
        <v>8</v>
      </c>
      <c r="BL55" s="5">
        <f>norehira!AC7</f>
        <v>0</v>
      </c>
      <c r="BO55" s="2"/>
      <c r="BP55" s="2"/>
      <c r="BQ55" s="18" t="s">
        <v>30</v>
      </c>
      <c r="BR55" s="2">
        <f t="shared" si="55"/>
        <v>0.915584415584416</v>
      </c>
      <c r="BS55" s="5">
        <f t="shared" si="56"/>
        <v>0.915584415584416</v>
      </c>
      <c r="BT55" s="2">
        <f t="shared" si="57"/>
        <v>1</v>
      </c>
      <c r="BU55" s="5">
        <f t="shared" si="58"/>
        <v>0.95593220338983</v>
      </c>
      <c r="BX55" s="9">
        <f t="shared" si="66"/>
        <v>0.943262411347518</v>
      </c>
      <c r="BZ55" s="2">
        <f t="shared" si="47"/>
        <v>0.941605839416058</v>
      </c>
      <c r="CA55" s="5">
        <f t="shared" si="48"/>
        <v>0.969924812030075</v>
      </c>
      <c r="CB55" s="2">
        <f t="shared" si="49"/>
        <v>0.969924812030075</v>
      </c>
      <c r="CC55" s="5">
        <f t="shared" si="50"/>
        <v>0.969924812030075</v>
      </c>
      <c r="CE55" s="2">
        <f t="shared" si="51"/>
        <v>0.839506172839506</v>
      </c>
      <c r="CF55" s="5">
        <f t="shared" si="52"/>
        <v>0.883116883116883</v>
      </c>
      <c r="CG55" s="2">
        <f t="shared" si="53"/>
        <v>0.944444444444444</v>
      </c>
      <c r="CH55" s="5">
        <f t="shared" si="54"/>
        <v>0.912751677852349</v>
      </c>
    </row>
    <row r="56" spans="1:86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S56" s="5"/>
      <c r="AT56" s="5"/>
      <c r="AU56" s="18" t="s">
        <v>32</v>
      </c>
      <c r="AV56" s="5">
        <f>SUM(norehira!B8,norehira!F8,norehira!J8)</f>
        <v>123</v>
      </c>
      <c r="AW56" s="5">
        <f>SUM(norehira!C8,norehira!G8,norehira!K8)</f>
        <v>10</v>
      </c>
      <c r="AX56" s="5">
        <f>SUM(norehira!D8,norehira!H8,norehira!L8)</f>
        <v>18</v>
      </c>
      <c r="AY56" s="5">
        <f>SUM(norehira!E8,norehira!I8,norehira!M8)</f>
        <v>0</v>
      </c>
      <c r="AZ56" s="5"/>
      <c r="BA56" s="5">
        <f>norehira!P8</f>
        <v>117</v>
      </c>
      <c r="BB56" s="5">
        <f>norehira!Q8</f>
        <v>6</v>
      </c>
      <c r="BC56" s="5"/>
      <c r="BD56" s="5">
        <f>norehira!R8</f>
        <v>113</v>
      </c>
      <c r="BE56" s="5">
        <f>norehira!S8</f>
        <v>4</v>
      </c>
      <c r="BF56" s="5">
        <f>norehira!T8</f>
        <v>4</v>
      </c>
      <c r="BG56" s="5">
        <f>norehira!U8</f>
        <v>0</v>
      </c>
      <c r="BH56" s="5"/>
      <c r="BI56" s="5">
        <f>norehira!Z8</f>
        <v>119</v>
      </c>
      <c r="BJ56" s="5">
        <f>norehira!AA8</f>
        <v>14</v>
      </c>
      <c r="BK56" s="5">
        <f>norehira!AB8</f>
        <v>24</v>
      </c>
      <c r="BL56" s="5">
        <f>norehira!AC8</f>
        <v>0</v>
      </c>
      <c r="BO56" s="5"/>
      <c r="BP56" s="5"/>
      <c r="BQ56" s="18" t="s">
        <v>32</v>
      </c>
      <c r="BR56" s="2">
        <f t="shared" si="55"/>
        <v>0.814569536423841</v>
      </c>
      <c r="BS56" s="5">
        <f t="shared" si="56"/>
        <v>0.924812030075188</v>
      </c>
      <c r="BT56" s="2">
        <f t="shared" si="57"/>
        <v>0.872340425531915</v>
      </c>
      <c r="BU56" s="5">
        <f t="shared" si="58"/>
        <v>0.897810218978102</v>
      </c>
      <c r="BX56" s="9">
        <f t="shared" si="66"/>
        <v>0.951219512195122</v>
      </c>
      <c r="BZ56" s="2">
        <f t="shared" si="47"/>
        <v>0.933884297520661</v>
      </c>
      <c r="CA56" s="5">
        <f t="shared" si="48"/>
        <v>0.965811965811966</v>
      </c>
      <c r="CB56" s="2">
        <f t="shared" si="49"/>
        <v>0.965811965811966</v>
      </c>
      <c r="CC56" s="5">
        <f t="shared" si="50"/>
        <v>0.965811965811966</v>
      </c>
      <c r="CE56" s="2">
        <f t="shared" si="51"/>
        <v>0.75796178343949</v>
      </c>
      <c r="CF56" s="5">
        <f t="shared" si="52"/>
        <v>0.894736842105263</v>
      </c>
      <c r="CG56" s="2">
        <f t="shared" si="53"/>
        <v>0.832167832167832</v>
      </c>
      <c r="CH56" s="5">
        <f t="shared" si="54"/>
        <v>0.86231884057971</v>
      </c>
    </row>
    <row r="57" spans="1:86">
      <c r="A57" s="20" t="str">
        <f>A56</f>
        <v>0.8</v>
      </c>
      <c r="B57" s="13" t="s">
        <v>36</v>
      </c>
      <c r="C57" s="13"/>
      <c r="D57" s="13"/>
      <c r="AS57" s="52" t="s">
        <v>96</v>
      </c>
      <c r="AT57" s="52"/>
      <c r="AU57" s="18" t="s">
        <v>24</v>
      </c>
      <c r="AV57" s="2">
        <f>SUM(norehuda!B4,norehuda!F4,norehuda!J4)</f>
        <v>141</v>
      </c>
      <c r="AW57" s="2">
        <f>SUM(norehuda!C4,norehuda!G4,norehuda!K4)</f>
        <v>103</v>
      </c>
      <c r="AX57" s="2">
        <f>SUM(norehuda!D4,norehuda!H4,norehuda!L4)</f>
        <v>0</v>
      </c>
      <c r="AY57" s="2">
        <f>SUM(norehuda!E4,norehuda!I4,norehuda!M4)</f>
        <v>0</v>
      </c>
      <c r="AZ57" s="2"/>
      <c r="BA57" s="2">
        <f>norehuda!P4</f>
        <v>136</v>
      </c>
      <c r="BB57" s="2">
        <f>norehuda!Q4</f>
        <v>5</v>
      </c>
      <c r="BC57" s="2"/>
      <c r="BD57" s="2">
        <f>norehuda!R4</f>
        <v>133</v>
      </c>
      <c r="BE57" s="2">
        <f>norehuda!S4</f>
        <v>3</v>
      </c>
      <c r="BF57" s="2">
        <f>norehuda!T4</f>
        <v>3</v>
      </c>
      <c r="BG57" s="2">
        <f>norehuda!U4</f>
        <v>0</v>
      </c>
      <c r="BH57" s="2"/>
      <c r="BI57" s="2">
        <f>norehuda!Z4</f>
        <v>137</v>
      </c>
      <c r="BJ57" s="2">
        <f>norehuda!AA4</f>
        <v>101</v>
      </c>
      <c r="BK57" s="2">
        <f>norehuda!AB4</f>
        <v>10</v>
      </c>
      <c r="BL57" s="2">
        <f>norehuda!AC4</f>
        <v>0</v>
      </c>
      <c r="BO57" s="52" t="s">
        <v>96</v>
      </c>
      <c r="BP57" s="52"/>
      <c r="BQ57" s="18" t="s">
        <v>24</v>
      </c>
      <c r="BR57" s="2">
        <f t="shared" si="55"/>
        <v>0.577868852459016</v>
      </c>
      <c r="BS57" s="5">
        <f t="shared" si="56"/>
        <v>0.577868852459016</v>
      </c>
      <c r="BT57" s="2">
        <f t="shared" si="57"/>
        <v>1</v>
      </c>
      <c r="BU57" s="5">
        <f t="shared" si="58"/>
        <v>0.732467532467532</v>
      </c>
      <c r="BX57" s="9">
        <f t="shared" si="66"/>
        <v>0.964539007092199</v>
      </c>
      <c r="BZ57" s="2">
        <f t="shared" si="47"/>
        <v>0.956834532374101</v>
      </c>
      <c r="CA57" s="5">
        <f t="shared" si="48"/>
        <v>0.977941176470588</v>
      </c>
      <c r="CB57" s="2">
        <f t="shared" si="49"/>
        <v>0.977941176470588</v>
      </c>
      <c r="CC57" s="5">
        <f t="shared" si="50"/>
        <v>0.977941176470588</v>
      </c>
      <c r="CE57" s="2">
        <f t="shared" si="51"/>
        <v>0.55241935483871</v>
      </c>
      <c r="CF57" s="5">
        <f t="shared" si="52"/>
        <v>0.57563025210084</v>
      </c>
      <c r="CG57" s="2">
        <f t="shared" si="53"/>
        <v>0.931972789115646</v>
      </c>
      <c r="CH57" s="5">
        <f t="shared" si="54"/>
        <v>0.711688311688312</v>
      </c>
    </row>
    <row r="58" ht="14.25" spans="1:86">
      <c r="A58" s="21" t="str">
        <f>A1</f>
        <v>FULL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  <c r="AS58" s="5"/>
      <c r="AT58" s="5"/>
      <c r="AU58" s="18" t="s">
        <v>26</v>
      </c>
      <c r="AV58" s="2">
        <f>SUM(norehuda!B5,norehuda!F5,norehuda!J5)</f>
        <v>141</v>
      </c>
      <c r="AW58" s="2">
        <f>SUM(norehuda!C5,norehuda!G5,norehuda!K5)</f>
        <v>76</v>
      </c>
      <c r="AX58" s="2">
        <f>SUM(norehuda!D5,norehuda!H5,norehuda!L5)</f>
        <v>0</v>
      </c>
      <c r="AY58" s="2">
        <f>SUM(norehuda!E5,norehuda!I5,norehuda!M5)</f>
        <v>0</v>
      </c>
      <c r="AZ58" s="5"/>
      <c r="BA58" s="2">
        <f>norehuda!P5</f>
        <v>136</v>
      </c>
      <c r="BB58" s="2">
        <f>norehuda!Q5</f>
        <v>5</v>
      </c>
      <c r="BC58" s="5"/>
      <c r="BD58" s="2">
        <f>norehuda!R5</f>
        <v>133</v>
      </c>
      <c r="BE58" s="2">
        <f>norehuda!S5</f>
        <v>3</v>
      </c>
      <c r="BF58" s="2">
        <f>norehuda!T5</f>
        <v>3</v>
      </c>
      <c r="BG58" s="2">
        <f>norehuda!U5</f>
        <v>0</v>
      </c>
      <c r="BH58" s="5"/>
      <c r="BI58" s="2">
        <f>norehuda!Z5</f>
        <v>137</v>
      </c>
      <c r="BJ58" s="2">
        <f>norehuda!AA5</f>
        <v>79</v>
      </c>
      <c r="BK58" s="2">
        <f>norehuda!AB5</f>
        <v>10</v>
      </c>
      <c r="BL58" s="2">
        <f>norehuda!AC5</f>
        <v>0</v>
      </c>
      <c r="BO58" s="5"/>
      <c r="BP58" s="5"/>
      <c r="BQ58" s="18" t="s">
        <v>26</v>
      </c>
      <c r="BR58" s="2">
        <f t="shared" si="55"/>
        <v>0.649769585253456</v>
      </c>
      <c r="BS58" s="5">
        <f t="shared" si="56"/>
        <v>0.649769585253456</v>
      </c>
      <c r="BT58" s="2">
        <f t="shared" si="57"/>
        <v>1</v>
      </c>
      <c r="BU58" s="5">
        <f t="shared" si="58"/>
        <v>0.787709497206704</v>
      </c>
      <c r="BX58" s="9">
        <f t="shared" si="66"/>
        <v>0.964539007092199</v>
      </c>
      <c r="BZ58" s="2">
        <f t="shared" si="47"/>
        <v>0.956834532374101</v>
      </c>
      <c r="CA58" s="5">
        <f t="shared" si="48"/>
        <v>0.977941176470588</v>
      </c>
      <c r="CB58" s="2">
        <f t="shared" si="49"/>
        <v>0.977941176470588</v>
      </c>
      <c r="CC58" s="5">
        <f t="shared" si="50"/>
        <v>0.977941176470588</v>
      </c>
      <c r="CE58" s="2">
        <f t="shared" si="51"/>
        <v>0.606194690265487</v>
      </c>
      <c r="CF58" s="5">
        <f t="shared" si="52"/>
        <v>0.634259259259259</v>
      </c>
      <c r="CG58" s="2">
        <f t="shared" si="53"/>
        <v>0.931972789115646</v>
      </c>
      <c r="CH58" s="5">
        <f t="shared" si="54"/>
        <v>0.754820936639118</v>
      </c>
    </row>
    <row r="59" ht="14.25" spans="1:86">
      <c r="A59" s="6" t="s">
        <v>38</v>
      </c>
      <c r="B59" s="50">
        <f>SUM(norehidayat!B59,norehuda!B59,norehira!B59,meQuran!B59,Amiri!B59,PDMS!B59,AlKareem!B59,KFGQPC!B59,LPMQ!B59,AlQalam!B59)</f>
        <v>170</v>
      </c>
      <c r="C59" s="51">
        <f>SUM(norehidayat!C59,norehuda!C59,norehira!C59,meQuran!C59,Amiri!C59,PDMS!C59,AlKareem!C59,KFGQPC!C59,LPMQ!C59,AlQalam!C59)</f>
        <v>5</v>
      </c>
      <c r="D59" s="51">
        <f>SUM(norehidayat!D59,norehuda!D59,norehira!D59,meQuran!D59,Amiri!D59,PDMS!D59,AlKareem!D59,KFGQPC!D59,LPMQ!D59,AlQalam!D59)</f>
        <v>1</v>
      </c>
      <c r="E59" s="51">
        <f>SUM(norehidayat!E59,norehuda!E59,norehira!E59,meQuran!E59,Amiri!E59,PDMS!E59,AlKareem!E59,KFGQPC!E59,LPMQ!E59,AlQalam!E59)</f>
        <v>3</v>
      </c>
      <c r="F59" s="51">
        <f>SUM(norehidayat!F59,norehuda!F59,norehira!F59,meQuran!F59,Amiri!F59,PDMS!F59,AlKareem!F59,KFGQPC!F59,LPMQ!F59,AlQalam!F59)</f>
        <v>1</v>
      </c>
      <c r="G59" s="51">
        <f>SUM(norehidayat!G59,norehuda!G59,norehira!G59,meQuran!G59,Amiri!G59,PDMS!G59,AlKareem!G59,KFGQPC!G59,LPMQ!G59,AlQalam!G59)</f>
        <v>16</v>
      </c>
      <c r="H59" s="51">
        <f>SUM(norehidayat!H59,norehuda!H59,norehira!H59,meQuran!H59,Amiri!H59,PDMS!H59,AlKareem!H59,KFGQPC!H59,LPMQ!H59,AlQalam!H59)</f>
        <v>0</v>
      </c>
      <c r="I59" s="51">
        <f>SUM(norehidayat!I59,norehuda!I59,norehira!I59,meQuran!I59,Amiri!I59,PDMS!I59,AlKareem!I59,KFGQPC!I59,LPMQ!I59,AlQalam!I59)</f>
        <v>4</v>
      </c>
      <c r="J59" s="51">
        <f>SUM(norehidayat!J59,norehuda!J59,norehira!J59,meQuran!J59,Amiri!J59,PDMS!J59,AlKareem!J59,KFGQPC!J59,LPMQ!J59,AlQalam!J59)</f>
        <v>61</v>
      </c>
      <c r="L59" s="3" t="s">
        <v>38</v>
      </c>
      <c r="M59" s="13" t="s">
        <v>47</v>
      </c>
      <c r="N59" s="13"/>
      <c r="O59" s="13"/>
      <c r="P59" s="13"/>
      <c r="Q59" s="45">
        <f>B59</f>
        <v>170</v>
      </c>
      <c r="R59" s="45">
        <f>SUM(C59:J59)</f>
        <v>91</v>
      </c>
      <c r="S59" s="45">
        <f>SUM(B60:B67)</f>
        <v>5</v>
      </c>
      <c r="T59" s="45">
        <v>0</v>
      </c>
      <c r="U59" s="5">
        <f t="shared" ref="U59:U66" si="67">(SUM(Q59,T59)/SUM(Q59,R59,S59,T59))</f>
        <v>0.639097744360902</v>
      </c>
      <c r="V59" s="5">
        <f t="shared" ref="V59:V66" si="68">Q59/(SUM(Q59,R59))</f>
        <v>0.651340996168582</v>
      </c>
      <c r="W59" s="5">
        <f t="shared" ref="W59:W66" si="69">Q59/SUM(Q59,S59)</f>
        <v>0.971428571428571</v>
      </c>
      <c r="X59" s="5">
        <f t="shared" ref="X59:X66" si="70">2*V59*W59/(SUM(V59,W59))</f>
        <v>0.779816513761468</v>
      </c>
      <c r="AS59" s="2"/>
      <c r="AT59" s="2"/>
      <c r="AU59" s="18" t="s">
        <v>28</v>
      </c>
      <c r="AV59" s="2">
        <f>SUM(norehuda!B6,norehuda!F6,norehuda!J6)</f>
        <v>141</v>
      </c>
      <c r="AW59" s="2">
        <f>SUM(norehuda!C6,norehuda!G6,norehuda!K6)</f>
        <v>22</v>
      </c>
      <c r="AX59" s="2">
        <f>SUM(norehuda!D6,norehuda!H6,norehuda!L6)</f>
        <v>0</v>
      </c>
      <c r="AY59" s="2">
        <f>SUM(norehuda!E6,norehuda!I6,norehuda!M6)</f>
        <v>0</v>
      </c>
      <c r="AZ59" s="2"/>
      <c r="BA59" s="2">
        <f>norehuda!P6</f>
        <v>136</v>
      </c>
      <c r="BB59" s="2">
        <f>norehuda!Q6</f>
        <v>5</v>
      </c>
      <c r="BC59" s="2"/>
      <c r="BD59" s="2">
        <f>norehuda!R6</f>
        <v>133</v>
      </c>
      <c r="BE59" s="2">
        <f>norehuda!S6</f>
        <v>3</v>
      </c>
      <c r="BF59" s="2">
        <f>norehuda!T6</f>
        <v>3</v>
      </c>
      <c r="BG59" s="2">
        <f>norehuda!U6</f>
        <v>0</v>
      </c>
      <c r="BH59" s="2"/>
      <c r="BI59" s="2">
        <f>norehuda!Z6</f>
        <v>137</v>
      </c>
      <c r="BJ59" s="2">
        <f>norehuda!AA6</f>
        <v>27</v>
      </c>
      <c r="BK59" s="2">
        <f>norehuda!AB6</f>
        <v>7</v>
      </c>
      <c r="BL59" s="2">
        <f>norehuda!AC6</f>
        <v>0</v>
      </c>
      <c r="BO59" s="2"/>
      <c r="BP59" s="2"/>
      <c r="BQ59" s="18" t="s">
        <v>28</v>
      </c>
      <c r="BR59" s="2">
        <f t="shared" si="55"/>
        <v>0.865030674846626</v>
      </c>
      <c r="BS59" s="5">
        <f t="shared" si="56"/>
        <v>0.865030674846626</v>
      </c>
      <c r="BT59" s="2">
        <f t="shared" si="57"/>
        <v>1</v>
      </c>
      <c r="BU59" s="5">
        <f t="shared" si="58"/>
        <v>0.927631578947368</v>
      </c>
      <c r="BX59" s="9">
        <f t="shared" si="66"/>
        <v>0.964539007092199</v>
      </c>
      <c r="BZ59" s="2">
        <f t="shared" si="47"/>
        <v>0.956834532374101</v>
      </c>
      <c r="CA59" s="5">
        <f t="shared" si="48"/>
        <v>0.977941176470588</v>
      </c>
      <c r="CB59" s="2">
        <f t="shared" si="49"/>
        <v>0.977941176470588</v>
      </c>
      <c r="CC59" s="5">
        <f t="shared" si="50"/>
        <v>0.977941176470588</v>
      </c>
      <c r="CE59" s="2">
        <f t="shared" si="51"/>
        <v>0.801169590643275</v>
      </c>
      <c r="CF59" s="5">
        <f t="shared" si="52"/>
        <v>0.835365853658537</v>
      </c>
      <c r="CG59" s="2">
        <f t="shared" si="53"/>
        <v>0.951388888888889</v>
      </c>
      <c r="CH59" s="5">
        <f t="shared" si="54"/>
        <v>0.88961038961039</v>
      </c>
    </row>
    <row r="60" spans="1:86">
      <c r="A60" s="7" t="s">
        <v>39</v>
      </c>
      <c r="B60" s="51">
        <f>SUM(norehidayat!B60,norehuda!B60,norehira!B60,meQuran!B60,Amiri!B60,PDMS!B60,AlKareem!B60,KFGQPC!B60,LPMQ!B60,AlQalam!B60)</f>
        <v>0</v>
      </c>
      <c r="C60" s="50">
        <f>SUM(norehidayat!C60,norehuda!C60,norehira!C60,meQuran!C60,Amiri!C60,PDMS!C60,AlKareem!C60,KFGQPC!C60,LPMQ!C60,AlQalam!C60)</f>
        <v>110</v>
      </c>
      <c r="D60" s="51">
        <f>SUM(norehidayat!D60,norehuda!D60,norehira!D60,meQuran!D60,Amiri!D60,PDMS!D60,AlKareem!D60,KFGQPC!D60,LPMQ!D60,AlQalam!D60)</f>
        <v>0</v>
      </c>
      <c r="E60" s="51">
        <f>SUM(norehidayat!E60,norehuda!E60,norehira!E60,meQuran!E60,Amiri!E60,PDMS!E60,AlKareem!E60,KFGQPC!E60,LPMQ!E60,AlQalam!E60)</f>
        <v>7</v>
      </c>
      <c r="F60" s="51">
        <f>SUM(norehidayat!F60,norehuda!F60,norehira!F60,meQuran!F60,Amiri!F60,PDMS!F60,AlKareem!F60,KFGQPC!F60,LPMQ!F60,AlQalam!F60)</f>
        <v>0</v>
      </c>
      <c r="G60" s="51">
        <f>SUM(norehidayat!G60,norehuda!G60,norehira!G60,meQuran!G60,Amiri!G60,PDMS!G60,AlKareem!G60,KFGQPC!G60,LPMQ!G60,AlQalam!G60)</f>
        <v>4</v>
      </c>
      <c r="H60" s="51">
        <f>SUM(norehidayat!H60,norehuda!H60,norehira!H60,meQuran!H60,Amiri!H60,PDMS!H60,AlKareem!H60,KFGQPC!H60,LPMQ!H60,AlQalam!H60)</f>
        <v>0</v>
      </c>
      <c r="I60" s="51">
        <f>SUM(norehidayat!I60,norehuda!I60,norehira!I60,meQuran!I60,Amiri!I60,PDMS!I60,AlKareem!I60,KFGQPC!I60,LPMQ!I60,AlQalam!I60)</f>
        <v>0</v>
      </c>
      <c r="J60" s="51">
        <f>SUM(norehidayat!J60,norehuda!J60,norehira!J60,meQuran!J60,Amiri!J60,PDMS!J60,AlKareem!J60,KFGQPC!J60,LPMQ!J60,AlQalam!J60)</f>
        <v>46</v>
      </c>
      <c r="L60" s="3" t="s">
        <v>39</v>
      </c>
      <c r="M60" s="13" t="s">
        <v>48</v>
      </c>
      <c r="N60" s="13"/>
      <c r="O60" s="13"/>
      <c r="P60" s="13"/>
      <c r="Q60" s="44">
        <f>C60</f>
        <v>110</v>
      </c>
      <c r="R60" s="44">
        <f>SUM(B60,D60:J60)</f>
        <v>57</v>
      </c>
      <c r="S60" s="44">
        <f>SUM(C59,C61:C67)</f>
        <v>11</v>
      </c>
      <c r="T60" s="44">
        <v>0</v>
      </c>
      <c r="U60" s="2">
        <f t="shared" si="67"/>
        <v>0.617977528089888</v>
      </c>
      <c r="V60" s="2">
        <f t="shared" si="68"/>
        <v>0.658682634730539</v>
      </c>
      <c r="W60" s="2">
        <f t="shared" si="69"/>
        <v>0.909090909090909</v>
      </c>
      <c r="X60" s="2">
        <f t="shared" si="70"/>
        <v>0.763888888888889</v>
      </c>
      <c r="AS60" s="5"/>
      <c r="AT60" s="5"/>
      <c r="AU60" s="18" t="s">
        <v>30</v>
      </c>
      <c r="AV60" s="2">
        <f>SUM(norehuda!B7,norehuda!F7,norehuda!J7)</f>
        <v>141</v>
      </c>
      <c r="AW60" s="2">
        <f>SUM(norehuda!C7,norehuda!G7,norehuda!K7)</f>
        <v>9</v>
      </c>
      <c r="AX60" s="2">
        <f>SUM(norehuda!D7,norehuda!H7,norehuda!L7)</f>
        <v>0</v>
      </c>
      <c r="AY60" s="2">
        <f>SUM(norehuda!E7,norehuda!I7,norehuda!M7)</f>
        <v>0</v>
      </c>
      <c r="AZ60" s="5"/>
      <c r="BA60" s="2">
        <f>norehuda!P7</f>
        <v>136</v>
      </c>
      <c r="BB60" s="2">
        <f>norehuda!Q7</f>
        <v>5</v>
      </c>
      <c r="BC60" s="5"/>
      <c r="BD60" s="2">
        <f>norehuda!R7</f>
        <v>133</v>
      </c>
      <c r="BE60" s="2">
        <f>norehuda!S7</f>
        <v>3</v>
      </c>
      <c r="BF60" s="2">
        <f>norehuda!T7</f>
        <v>3</v>
      </c>
      <c r="BG60" s="2">
        <f>norehuda!U7</f>
        <v>0</v>
      </c>
      <c r="BH60" s="5"/>
      <c r="BI60" s="2">
        <f>norehuda!Z7</f>
        <v>137</v>
      </c>
      <c r="BJ60" s="2">
        <f>norehuda!AA7</f>
        <v>14</v>
      </c>
      <c r="BK60" s="2">
        <f>norehuda!AB7</f>
        <v>7</v>
      </c>
      <c r="BL60" s="2">
        <f>norehuda!AC7</f>
        <v>0</v>
      </c>
      <c r="BO60" s="5"/>
      <c r="BP60" s="5"/>
      <c r="BQ60" s="18" t="s">
        <v>30</v>
      </c>
      <c r="BR60" s="2">
        <f t="shared" si="55"/>
        <v>0.94</v>
      </c>
      <c r="BS60" s="5">
        <f t="shared" si="56"/>
        <v>0.94</v>
      </c>
      <c r="BT60" s="2">
        <f t="shared" si="57"/>
        <v>1</v>
      </c>
      <c r="BU60" s="5">
        <f t="shared" si="58"/>
        <v>0.969072164948454</v>
      </c>
      <c r="BX60" s="9">
        <f t="shared" si="66"/>
        <v>0.964539007092199</v>
      </c>
      <c r="BZ60" s="2">
        <f t="shared" si="47"/>
        <v>0.956834532374101</v>
      </c>
      <c r="CA60" s="5">
        <f t="shared" si="48"/>
        <v>0.977941176470588</v>
      </c>
      <c r="CB60" s="2">
        <f t="shared" si="49"/>
        <v>0.977941176470588</v>
      </c>
      <c r="CC60" s="5">
        <f t="shared" si="50"/>
        <v>0.977941176470588</v>
      </c>
      <c r="CE60" s="2">
        <f t="shared" si="51"/>
        <v>0.867088607594937</v>
      </c>
      <c r="CF60" s="5">
        <f t="shared" si="52"/>
        <v>0.907284768211921</v>
      </c>
      <c r="CG60" s="2">
        <f t="shared" si="53"/>
        <v>0.951388888888889</v>
      </c>
      <c r="CH60" s="5">
        <f t="shared" si="54"/>
        <v>0.928813559322034</v>
      </c>
    </row>
    <row r="61" spans="1:86">
      <c r="A61" s="7" t="s">
        <v>40</v>
      </c>
      <c r="B61" s="51">
        <f>SUM(norehidayat!B61,norehuda!B61,norehira!B61,meQuran!B61,Amiri!B61,PDMS!B61,AlKareem!B61,KFGQPC!B61,LPMQ!B61,AlQalam!B61)</f>
        <v>4</v>
      </c>
      <c r="C61" s="51">
        <f>SUM(norehidayat!C61,norehuda!C61,norehira!C61,meQuran!C61,Amiri!C61,PDMS!C61,AlKareem!C61,KFGQPC!C61,LPMQ!C61,AlQalam!C61)</f>
        <v>0</v>
      </c>
      <c r="D61" s="50">
        <f>SUM(norehidayat!D61,norehuda!D61,norehira!D61,meQuran!D61,Amiri!D61,PDMS!D61,AlKareem!D61,KFGQPC!D61,LPMQ!D61,AlQalam!D61)</f>
        <v>98</v>
      </c>
      <c r="E61" s="51">
        <f>SUM(norehidayat!E61,norehuda!E61,norehira!E61,meQuran!E61,Amiri!E61,PDMS!E61,AlKareem!E61,KFGQPC!E61,LPMQ!E61,AlQalam!E61)</f>
        <v>0</v>
      </c>
      <c r="F61" s="51">
        <f>SUM(norehidayat!F61,norehuda!F61,norehira!F61,meQuran!F61,Amiri!F61,PDMS!F61,AlKareem!F61,KFGQPC!F61,LPMQ!F61,AlQalam!F61)</f>
        <v>0</v>
      </c>
      <c r="G61" s="51">
        <f>SUM(norehidayat!G61,norehuda!G61,norehira!G61,meQuran!G61,Amiri!G61,PDMS!G61,AlKareem!G61,KFGQPC!G61,LPMQ!G61,AlQalam!G61)</f>
        <v>0</v>
      </c>
      <c r="H61" s="51">
        <f>SUM(norehidayat!H61,norehuda!H61,norehira!H61,meQuran!H61,Amiri!H61,PDMS!H61,AlKareem!H61,KFGQPC!H61,LPMQ!H61,AlQalam!H61)</f>
        <v>0</v>
      </c>
      <c r="I61" s="51">
        <f>SUM(norehidayat!I61,norehuda!I61,norehira!I61,meQuran!I61,Amiri!I61,PDMS!I61,AlKareem!I61,KFGQPC!I61,LPMQ!I61,AlQalam!I61)</f>
        <v>0</v>
      </c>
      <c r="J61" s="51">
        <f>SUM(norehidayat!J61,norehuda!J61,norehira!J61,meQuran!J61,Amiri!J61,PDMS!J61,AlKareem!J61,KFGQPC!J61,LPMQ!J61,AlQalam!J61)</f>
        <v>9</v>
      </c>
      <c r="L61" s="3" t="s">
        <v>40</v>
      </c>
      <c r="M61" s="13" t="s">
        <v>49</v>
      </c>
      <c r="N61" s="13"/>
      <c r="O61" s="13"/>
      <c r="P61" s="13"/>
      <c r="Q61" s="45">
        <f>D61</f>
        <v>98</v>
      </c>
      <c r="R61" s="45">
        <f>SUM(B61:C61,E61:J61)</f>
        <v>13</v>
      </c>
      <c r="S61" s="45">
        <f>SUM(D59:D60,D62:D67)</f>
        <v>3</v>
      </c>
      <c r="T61" s="45">
        <v>0</v>
      </c>
      <c r="U61" s="5">
        <f t="shared" si="67"/>
        <v>0.859649122807018</v>
      </c>
      <c r="V61" s="5">
        <f t="shared" si="68"/>
        <v>0.882882882882883</v>
      </c>
      <c r="W61" s="5">
        <f t="shared" si="69"/>
        <v>0.97029702970297</v>
      </c>
      <c r="X61" s="5">
        <f t="shared" si="70"/>
        <v>0.924528301886792</v>
      </c>
      <c r="AS61" s="2"/>
      <c r="AT61" s="2"/>
      <c r="AU61" s="18" t="s">
        <v>32</v>
      </c>
      <c r="AV61" s="2">
        <f>SUM(norehuda!B8,norehuda!F8,norehuda!J8)</f>
        <v>119</v>
      </c>
      <c r="AW61" s="2">
        <f>SUM(norehuda!C8,norehuda!G8,norehuda!K8)</f>
        <v>7</v>
      </c>
      <c r="AX61" s="2">
        <f>SUM(norehuda!D8,norehuda!H8,norehuda!L8)</f>
        <v>22</v>
      </c>
      <c r="AY61" s="2">
        <f>SUM(norehuda!E8,norehuda!I8,norehuda!M8)</f>
        <v>0</v>
      </c>
      <c r="AZ61" s="2"/>
      <c r="BA61" s="2">
        <f>norehuda!P8</f>
        <v>114</v>
      </c>
      <c r="BB61" s="2">
        <f>norehuda!Q8</f>
        <v>5</v>
      </c>
      <c r="BC61" s="2"/>
      <c r="BD61" s="2">
        <f>norehuda!R8</f>
        <v>111</v>
      </c>
      <c r="BE61" s="2">
        <f>norehuda!S8</f>
        <v>3</v>
      </c>
      <c r="BF61" s="2">
        <f>norehuda!T8</f>
        <v>3</v>
      </c>
      <c r="BG61" s="2">
        <f>norehuda!U8</f>
        <v>0</v>
      </c>
      <c r="BH61" s="2"/>
      <c r="BI61" s="2">
        <f>norehuda!Z8</f>
        <v>115</v>
      </c>
      <c r="BJ61" s="2">
        <f>norehuda!AA8</f>
        <v>10</v>
      </c>
      <c r="BK61" s="2">
        <f>norehuda!AB8</f>
        <v>24</v>
      </c>
      <c r="BL61" s="2">
        <f>norehuda!AC8</f>
        <v>0</v>
      </c>
      <c r="BO61" s="2"/>
      <c r="BP61" s="2"/>
      <c r="BQ61" s="18" t="s">
        <v>32</v>
      </c>
      <c r="BR61" s="2">
        <f t="shared" si="55"/>
        <v>0.804054054054054</v>
      </c>
      <c r="BS61" s="5">
        <f t="shared" si="56"/>
        <v>0.944444444444444</v>
      </c>
      <c r="BT61" s="2">
        <f t="shared" si="57"/>
        <v>0.843971631205674</v>
      </c>
      <c r="BU61" s="5">
        <f t="shared" si="58"/>
        <v>0.891385767790262</v>
      </c>
      <c r="BX61" s="9">
        <f t="shared" si="66"/>
        <v>0.957983193277311</v>
      </c>
      <c r="BZ61" s="2">
        <f t="shared" si="47"/>
        <v>0.948717948717949</v>
      </c>
      <c r="CA61" s="5">
        <f t="shared" si="48"/>
        <v>0.973684210526316</v>
      </c>
      <c r="CB61" s="2">
        <f t="shared" si="49"/>
        <v>0.973684210526316</v>
      </c>
      <c r="CC61" s="5">
        <f t="shared" si="50"/>
        <v>0.973684210526316</v>
      </c>
      <c r="CE61" s="2">
        <f t="shared" si="51"/>
        <v>0.771812080536913</v>
      </c>
      <c r="CF61" s="5">
        <f t="shared" si="52"/>
        <v>0.92</v>
      </c>
      <c r="CG61" s="2">
        <f t="shared" si="53"/>
        <v>0.827338129496403</v>
      </c>
      <c r="CH61" s="5">
        <f t="shared" si="54"/>
        <v>0.871212121212121</v>
      </c>
    </row>
    <row r="62" spans="1:24">
      <c r="A62" s="7" t="s">
        <v>41</v>
      </c>
      <c r="B62" s="51">
        <f>SUM(norehidayat!B62,norehuda!B62,norehira!B62,meQuran!B62,Amiri!B62,PDMS!B62,AlKareem!B62,KFGQPC!B62,LPMQ!B62,AlQalam!B62)</f>
        <v>0</v>
      </c>
      <c r="C62" s="51">
        <f>SUM(norehidayat!C62,norehuda!C62,norehira!C62,meQuran!C62,Amiri!C62,PDMS!C62,AlKareem!C62,KFGQPC!C62,LPMQ!C62,AlQalam!C62)</f>
        <v>1</v>
      </c>
      <c r="D62" s="51">
        <f>SUM(norehidayat!D62,norehuda!D62,norehira!D62,meQuran!D62,Amiri!D62,PDMS!D62,AlKareem!D62,KFGQPC!D62,LPMQ!D62,AlQalam!D62)</f>
        <v>0</v>
      </c>
      <c r="E62" s="50">
        <f>SUM(norehidayat!E62,norehuda!E62,norehira!E62,meQuran!E62,Amiri!E62,PDMS!E62,AlKareem!E62,KFGQPC!E62,LPMQ!E62,AlQalam!E62)</f>
        <v>199</v>
      </c>
      <c r="F62" s="51">
        <f>SUM(norehidayat!F62,norehuda!F62,norehira!F62,meQuran!F62,Amiri!F62,PDMS!F62,AlKareem!F62,KFGQPC!F62,LPMQ!F62,AlQalam!F62)</f>
        <v>1</v>
      </c>
      <c r="G62" s="51">
        <f>SUM(norehidayat!G62,norehuda!G62,norehira!G62,meQuran!G62,Amiri!G62,PDMS!G62,AlKareem!G62,KFGQPC!G62,LPMQ!G62,AlQalam!G62)</f>
        <v>5</v>
      </c>
      <c r="H62" s="51">
        <f>SUM(norehidayat!H62,norehuda!H62,norehira!H62,meQuran!H62,Amiri!H62,PDMS!H62,AlKareem!H62,KFGQPC!H62,LPMQ!H62,AlQalam!H62)</f>
        <v>0</v>
      </c>
      <c r="I62" s="51">
        <f>SUM(norehidayat!I62,norehuda!I62,norehira!I62,meQuran!I62,Amiri!I62,PDMS!I62,AlKareem!I62,KFGQPC!I62,LPMQ!I62,AlQalam!I62)</f>
        <v>7</v>
      </c>
      <c r="J62" s="51">
        <f>SUM(norehidayat!J62,norehuda!J62,norehira!J62,meQuran!J62,Amiri!J62,PDMS!J62,AlKareem!J62,KFGQPC!J62,LPMQ!J62,AlQalam!J62)</f>
        <v>38</v>
      </c>
      <c r="L62" s="3" t="s">
        <v>41</v>
      </c>
      <c r="M62" s="13" t="s">
        <v>50</v>
      </c>
      <c r="N62" s="13"/>
      <c r="O62" s="13"/>
      <c r="P62" s="13"/>
      <c r="Q62" s="44">
        <f>E62</f>
        <v>199</v>
      </c>
      <c r="R62" s="44">
        <f>SUM(B62:D62,F62:J62)</f>
        <v>52</v>
      </c>
      <c r="S62" s="44">
        <f>SUM(E59:E61,E63:E67)</f>
        <v>21</v>
      </c>
      <c r="T62" s="44">
        <v>0</v>
      </c>
      <c r="U62" s="2">
        <f t="shared" si="67"/>
        <v>0.731617647058823</v>
      </c>
      <c r="V62" s="2">
        <f t="shared" si="68"/>
        <v>0.792828685258964</v>
      </c>
      <c r="W62" s="2">
        <f t="shared" si="69"/>
        <v>0.904545454545455</v>
      </c>
      <c r="X62" s="2">
        <f t="shared" si="70"/>
        <v>0.845010615711253</v>
      </c>
    </row>
    <row r="63" spans="1:86">
      <c r="A63" s="7" t="s">
        <v>42</v>
      </c>
      <c r="B63" s="51">
        <f>SUM(norehidayat!B63,norehuda!B63,norehira!B63,meQuran!B63,Amiri!B63,PDMS!B63,AlKareem!B63,KFGQPC!B63,LPMQ!B63,AlQalam!B63)</f>
        <v>1</v>
      </c>
      <c r="C63" s="51">
        <f>SUM(norehidayat!C63,norehuda!C63,norehira!C63,meQuran!C63,Amiri!C63,PDMS!C63,AlKareem!C63,KFGQPC!C63,LPMQ!C63,AlQalam!C63)</f>
        <v>0</v>
      </c>
      <c r="D63" s="51">
        <f>SUM(norehidayat!D63,norehuda!D63,norehira!D63,meQuran!D63,Amiri!D63,PDMS!D63,AlKareem!D63,KFGQPC!D63,LPMQ!D63,AlQalam!D63)</f>
        <v>2</v>
      </c>
      <c r="E63" s="51">
        <f>SUM(norehidayat!E63,norehuda!E63,norehira!E63,meQuran!E63,Amiri!E63,PDMS!E63,AlKareem!E63,KFGQPC!E63,LPMQ!E63,AlQalam!E63)</f>
        <v>6</v>
      </c>
      <c r="F63" s="50">
        <f>SUM(norehidayat!F63,norehuda!F63,norehira!F63,meQuran!F63,Amiri!F63,PDMS!F63,AlKareem!F63,KFGQPC!F63,LPMQ!F63,AlQalam!F63)</f>
        <v>289</v>
      </c>
      <c r="G63" s="51">
        <f>SUM(norehidayat!G63,norehuda!G63,norehira!G63,meQuran!G63,Amiri!G63,PDMS!G63,AlKareem!G63,KFGQPC!G63,LPMQ!G63,AlQalam!G63)</f>
        <v>9</v>
      </c>
      <c r="H63" s="51">
        <f>SUM(norehidayat!H63,norehuda!H63,norehira!H63,meQuran!H63,Amiri!H63,PDMS!H63,AlKareem!H63,KFGQPC!H63,LPMQ!H63,AlQalam!H63)</f>
        <v>5</v>
      </c>
      <c r="I63" s="51">
        <f>SUM(norehidayat!I63,norehuda!I63,norehira!I63,meQuran!I63,Amiri!I63,PDMS!I63,AlKareem!I63,KFGQPC!I63,LPMQ!I63,AlQalam!I63)</f>
        <v>0</v>
      </c>
      <c r="J63" s="51">
        <f>SUM(norehidayat!J63,norehuda!J63,norehira!J63,meQuran!J63,Amiri!J63,PDMS!J63,AlKareem!J63,KFGQPC!J63,LPMQ!J63,AlQalam!J63)</f>
        <v>220</v>
      </c>
      <c r="L63" s="3" t="s">
        <v>42</v>
      </c>
      <c r="M63" s="13" t="s">
        <v>52</v>
      </c>
      <c r="N63" s="13"/>
      <c r="O63" s="13"/>
      <c r="P63" s="13"/>
      <c r="Q63" s="45">
        <f>F63</f>
        <v>289</v>
      </c>
      <c r="R63" s="45">
        <f>SUM(B63:E63,G63:J63)</f>
        <v>243</v>
      </c>
      <c r="S63" s="45">
        <f>SUM(F59:F62,F64:F67)</f>
        <v>5</v>
      </c>
      <c r="T63" s="45">
        <v>0</v>
      </c>
      <c r="U63" s="5">
        <f t="shared" si="67"/>
        <v>0.538175046554935</v>
      </c>
      <c r="V63" s="5">
        <f t="shared" si="68"/>
        <v>0.543233082706767</v>
      </c>
      <c r="W63" s="5">
        <f t="shared" si="69"/>
        <v>0.982993197278912</v>
      </c>
      <c r="X63" s="5">
        <f t="shared" si="70"/>
        <v>0.699757869249395</v>
      </c>
      <c r="BO63" s="72" t="s">
        <v>35</v>
      </c>
      <c r="BP63" s="73" t="s">
        <v>34</v>
      </c>
      <c r="BQ63" s="75"/>
      <c r="BR63" s="44" t="s">
        <v>20</v>
      </c>
      <c r="BS63" s="44" t="s">
        <v>21</v>
      </c>
      <c r="BT63" s="44" t="s">
        <v>22</v>
      </c>
      <c r="BU63" s="44" t="s">
        <v>23</v>
      </c>
      <c r="BV63" s="44"/>
      <c r="BW63" s="44"/>
      <c r="BX63" s="44" t="e">
        <f>'Full 10 FONT'!$CE$64:$CH$113</f>
        <v>#VALUE!</v>
      </c>
      <c r="BY63" s="44"/>
      <c r="BZ63" s="44" t="s">
        <v>20</v>
      </c>
      <c r="CA63" s="44" t="s">
        <v>21</v>
      </c>
      <c r="CB63" s="44" t="s">
        <v>22</v>
      </c>
      <c r="CC63" s="44" t="s">
        <v>23</v>
      </c>
      <c r="CD63" s="44"/>
      <c r="CE63" s="44" t="s">
        <v>20</v>
      </c>
      <c r="CF63" s="44" t="s">
        <v>21</v>
      </c>
      <c r="CG63" s="44" t="s">
        <v>22</v>
      </c>
      <c r="CH63" s="44" t="s">
        <v>23</v>
      </c>
    </row>
    <row r="64" spans="1:86">
      <c r="A64" s="7" t="s">
        <v>43</v>
      </c>
      <c r="B64" s="51">
        <f>SUM(norehidayat!B64,norehuda!B64,norehira!B64,meQuran!B64,Amiri!B64,PDMS!B64,AlKareem!B64,KFGQPC!B64,LPMQ!B64,AlQalam!B64)</f>
        <v>0</v>
      </c>
      <c r="C64" s="51">
        <f>SUM(norehidayat!C64,norehuda!C64,norehira!C64,meQuran!C64,Amiri!C64,PDMS!C64,AlKareem!C64,KFGQPC!C64,LPMQ!C64,AlQalam!C64)</f>
        <v>4</v>
      </c>
      <c r="D64" s="51">
        <f>SUM(norehidayat!D64,norehuda!D64,norehira!D64,meQuran!D64,Amiri!D64,PDMS!D64,AlKareem!D64,KFGQPC!D64,LPMQ!D64,AlQalam!D64)</f>
        <v>0</v>
      </c>
      <c r="E64" s="51">
        <f>SUM(norehidayat!E64,norehuda!E64,norehira!E64,meQuran!E64,Amiri!E64,PDMS!E64,AlKareem!E64,KFGQPC!E64,LPMQ!E64,AlQalam!E64)</f>
        <v>3</v>
      </c>
      <c r="F64" s="51">
        <f>SUM(norehidayat!F64,norehuda!F64,norehira!F64,meQuran!F64,Amiri!F64,PDMS!F64,AlKareem!F64,KFGQPC!F64,LPMQ!F64,AlQalam!F64)</f>
        <v>2</v>
      </c>
      <c r="G64" s="50">
        <f>SUM(norehidayat!G64,norehuda!G64,norehira!G64,meQuran!G64,Amiri!G64,PDMS!G64,AlKareem!G64,KFGQPC!G64,LPMQ!G64,AlQalam!G64)</f>
        <v>276</v>
      </c>
      <c r="H64" s="51">
        <f>SUM(norehidayat!H64,norehuda!H64,norehira!H64,meQuran!H64,Amiri!H64,PDMS!H64,AlKareem!H64,KFGQPC!H64,LPMQ!H64,AlQalam!H64)</f>
        <v>1</v>
      </c>
      <c r="I64" s="51">
        <f>SUM(norehidayat!I64,norehuda!I64,norehira!I64,meQuran!I64,Amiri!I64,PDMS!I64,AlKareem!I64,KFGQPC!I64,LPMQ!I64,AlQalam!I64)</f>
        <v>0</v>
      </c>
      <c r="J64" s="51">
        <f>SUM(norehidayat!J64,norehuda!J64,norehira!J64,meQuran!J64,Amiri!J64,PDMS!J64,AlKareem!J64,KFGQPC!J64,LPMQ!J64,AlQalam!J64)</f>
        <v>55</v>
      </c>
      <c r="L64" s="3" t="s">
        <v>43</v>
      </c>
      <c r="M64" s="13" t="s">
        <v>53</v>
      </c>
      <c r="N64" s="13"/>
      <c r="O64" s="13"/>
      <c r="P64" s="13"/>
      <c r="Q64" s="44">
        <f>G64</f>
        <v>276</v>
      </c>
      <c r="R64" s="44">
        <f>SUM(B64:F64,H64:J64)</f>
        <v>65</v>
      </c>
      <c r="S64" s="44">
        <f>SUM(G59:G63,G65:G67)</f>
        <v>37</v>
      </c>
      <c r="T64" s="44">
        <v>0</v>
      </c>
      <c r="U64" s="2">
        <f t="shared" si="67"/>
        <v>0.73015873015873</v>
      </c>
      <c r="V64" s="2">
        <f t="shared" si="68"/>
        <v>0.809384164222874</v>
      </c>
      <c r="W64" s="2">
        <f t="shared" si="69"/>
        <v>0.881789137380192</v>
      </c>
      <c r="X64" s="2">
        <f t="shared" si="70"/>
        <v>0.844036697247706</v>
      </c>
      <c r="BO64" s="2" t="s">
        <v>24</v>
      </c>
      <c r="BP64" s="74" t="s">
        <v>37</v>
      </c>
      <c r="BQ64" s="76"/>
      <c r="BR64" s="5">
        <f>BR12</f>
        <v>0.652777777777778</v>
      </c>
      <c r="BS64" s="2">
        <f t="shared" ref="BS64:BX64" si="71">BS12</f>
        <v>0.652777777777778</v>
      </c>
      <c r="BT64" s="5">
        <f t="shared" si="71"/>
        <v>1</v>
      </c>
      <c r="BU64" s="2">
        <f t="shared" si="71"/>
        <v>0.789915966386555</v>
      </c>
      <c r="BV64" s="5"/>
      <c r="BW64" s="2"/>
      <c r="BX64" s="5">
        <f t="shared" si="71"/>
        <v>0.99290780141844</v>
      </c>
      <c r="BY64" s="2"/>
      <c r="BZ64" s="5">
        <f t="shared" ref="BZ64:CC64" si="72">BZ12</f>
        <v>1</v>
      </c>
      <c r="CA64" s="2">
        <f t="shared" si="72"/>
        <v>1</v>
      </c>
      <c r="CB64" s="5">
        <f t="shared" si="72"/>
        <v>1</v>
      </c>
      <c r="CC64" s="2">
        <f t="shared" si="72"/>
        <v>1</v>
      </c>
      <c r="CD64" s="5"/>
      <c r="CE64" s="2">
        <f t="shared" ref="CE64:CH64" si="73">CE12</f>
        <v>0.666666666666667</v>
      </c>
      <c r="CF64" s="5">
        <f t="shared" si="73"/>
        <v>0.686274509803922</v>
      </c>
      <c r="CG64" s="2">
        <f t="shared" si="73"/>
        <v>0.958904109589041</v>
      </c>
      <c r="CH64" s="5">
        <f t="shared" si="73"/>
        <v>0.8</v>
      </c>
    </row>
    <row r="65" spans="1:86">
      <c r="A65" s="7" t="s">
        <v>44</v>
      </c>
      <c r="B65" s="51">
        <f>SUM(norehidayat!B65,norehuda!B65,norehira!B65,meQuran!B65,Amiri!B65,PDMS!B65,AlKareem!B65,KFGQPC!B65,LPMQ!B65,AlQalam!B65)</f>
        <v>0</v>
      </c>
      <c r="C65" s="51">
        <f>SUM(norehidayat!C65,norehuda!C65,norehira!C65,meQuran!C65,Amiri!C65,PDMS!C65,AlKareem!C65,KFGQPC!C65,LPMQ!C65,AlQalam!C65)</f>
        <v>0</v>
      </c>
      <c r="D65" s="51">
        <f>SUM(norehidayat!D65,norehuda!D65,norehira!D65,meQuran!D65,Amiri!D65,PDMS!D65,AlKareem!D65,KFGQPC!D65,LPMQ!D65,AlQalam!D65)</f>
        <v>0</v>
      </c>
      <c r="E65" s="51">
        <f>SUM(norehidayat!E65,norehuda!E65,norehira!E65,meQuran!E65,Amiri!E65,PDMS!E65,AlKareem!E65,KFGQPC!E65,LPMQ!E65,AlQalam!E65)</f>
        <v>0</v>
      </c>
      <c r="F65" s="51">
        <f>SUM(norehidayat!F65,norehuda!F65,norehira!F65,meQuran!F65,Amiri!F65,PDMS!F65,AlKareem!F65,KFGQPC!F65,LPMQ!F65,AlQalam!F65)</f>
        <v>1</v>
      </c>
      <c r="G65" s="51">
        <f>SUM(norehidayat!G65,norehuda!G65,norehira!G65,meQuran!G65,Amiri!G65,PDMS!G65,AlKareem!G65,KFGQPC!G65,LPMQ!G65,AlQalam!G65)</f>
        <v>0</v>
      </c>
      <c r="H65" s="50">
        <f>SUM(norehidayat!H65,norehuda!H65,norehira!H65,meQuran!H65,Amiri!H65,PDMS!H65,AlKareem!H65,KFGQPC!H65,LPMQ!H65,AlQalam!H65)</f>
        <v>105</v>
      </c>
      <c r="I65" s="51">
        <f>SUM(norehidayat!I65,norehuda!I65,norehira!I65,meQuran!I65,Amiri!I65,PDMS!I65,AlKareem!I65,KFGQPC!I65,LPMQ!I65,AlQalam!I65)</f>
        <v>3</v>
      </c>
      <c r="J65" s="51">
        <f>SUM(norehidayat!J65,norehuda!J65,norehira!J65,meQuran!J65,Amiri!J65,PDMS!J65,AlKareem!J65,KFGQPC!J65,LPMQ!J65,AlQalam!J65)</f>
        <v>2</v>
      </c>
      <c r="L65" s="3" t="s">
        <v>44</v>
      </c>
      <c r="M65" s="13" t="s">
        <v>54</v>
      </c>
      <c r="N65" s="13"/>
      <c r="O65" s="13"/>
      <c r="P65" s="13"/>
      <c r="Q65" s="45">
        <f>H65</f>
        <v>105</v>
      </c>
      <c r="R65" s="45">
        <f>SUM(B65:G65,I65:J65)</f>
        <v>6</v>
      </c>
      <c r="S65" s="45">
        <f>SUM(H59:H64,H66:H67)</f>
        <v>6</v>
      </c>
      <c r="T65" s="45">
        <v>0</v>
      </c>
      <c r="U65" s="5">
        <f t="shared" si="67"/>
        <v>0.897435897435897</v>
      </c>
      <c r="V65" s="5">
        <f t="shared" si="68"/>
        <v>0.945945945945946</v>
      </c>
      <c r="W65" s="5">
        <f t="shared" si="69"/>
        <v>0.945945945945946</v>
      </c>
      <c r="X65" s="5">
        <f t="shared" si="70"/>
        <v>0.945945945945946</v>
      </c>
      <c r="BO65" s="2"/>
      <c r="BP65" s="74" t="s">
        <v>51</v>
      </c>
      <c r="BQ65" s="76"/>
      <c r="BR65" s="5">
        <f>BR17</f>
        <v>0.649769585253456</v>
      </c>
      <c r="BS65" s="2">
        <f t="shared" ref="BS65:BX65" si="74">BS17</f>
        <v>0.649769585253456</v>
      </c>
      <c r="BT65" s="5">
        <f t="shared" si="74"/>
        <v>1</v>
      </c>
      <c r="BU65" s="2">
        <f t="shared" si="74"/>
        <v>0.787709497206704</v>
      </c>
      <c r="BV65" s="5"/>
      <c r="BW65" s="2"/>
      <c r="BX65" s="5">
        <f t="shared" si="74"/>
        <v>0.985815602836879</v>
      </c>
      <c r="BY65" s="2"/>
      <c r="BZ65" s="5">
        <f t="shared" ref="BZ65:CC65" si="75">BZ17</f>
        <v>0.944055944055944</v>
      </c>
      <c r="CA65" s="2">
        <f t="shared" si="75"/>
        <v>0.971223021582734</v>
      </c>
      <c r="CB65" s="5">
        <f t="shared" si="75"/>
        <v>0.971223021582734</v>
      </c>
      <c r="CC65" s="2">
        <f t="shared" si="75"/>
        <v>0.971223021582734</v>
      </c>
      <c r="CD65" s="5"/>
      <c r="CE65" s="2">
        <f t="shared" ref="CE65:CH65" si="76">CE17</f>
        <v>0.600858369098712</v>
      </c>
      <c r="CF65" s="5">
        <f t="shared" si="76"/>
        <v>0.62780269058296</v>
      </c>
      <c r="CG65" s="2">
        <f t="shared" si="76"/>
        <v>0.933333333333333</v>
      </c>
      <c r="CH65" s="5">
        <f t="shared" si="76"/>
        <v>0.750670241286863</v>
      </c>
    </row>
    <row r="66" spans="1:86">
      <c r="A66" s="7" t="s">
        <v>45</v>
      </c>
      <c r="B66" s="51">
        <f>SUM(norehidayat!B66,norehuda!B66,norehira!B66,meQuran!B66,Amiri!B66,PDMS!B66,AlKareem!B66,KFGQPC!B66,LPMQ!B66,AlQalam!B66)</f>
        <v>0</v>
      </c>
      <c r="C66" s="51">
        <f>SUM(norehidayat!C66,norehuda!C66,norehira!C66,meQuran!C66,Amiri!C66,PDMS!C66,AlKareem!C66,KFGQPC!C66,LPMQ!C66,AlQalam!C66)</f>
        <v>0</v>
      </c>
      <c r="D66" s="51">
        <f>SUM(norehidayat!D66,norehuda!D66,norehira!D66,meQuran!D66,Amiri!D66,PDMS!D66,AlKareem!D66,KFGQPC!D66,LPMQ!D66,AlQalam!D66)</f>
        <v>0</v>
      </c>
      <c r="E66" s="51">
        <f>SUM(norehidayat!E66,norehuda!E66,norehira!E66,meQuran!E66,Amiri!E66,PDMS!E66,AlKareem!E66,KFGQPC!E66,LPMQ!E66,AlQalam!E66)</f>
        <v>1</v>
      </c>
      <c r="F66" s="51">
        <f>SUM(norehidayat!F66,norehuda!F66,norehira!F66,meQuran!F66,Amiri!F66,PDMS!F66,AlKareem!F66,KFGQPC!F66,LPMQ!F66,AlQalam!F66)</f>
        <v>0</v>
      </c>
      <c r="G66" s="51">
        <f>SUM(norehidayat!G66,norehuda!G66,norehira!G66,meQuran!G66,Amiri!G66,PDMS!G66,AlKareem!G66,KFGQPC!G66,LPMQ!G66,AlQalam!G66)</f>
        <v>3</v>
      </c>
      <c r="H66" s="51">
        <f>SUM(norehidayat!H66,norehuda!H66,norehira!H66,meQuran!H66,Amiri!H66,PDMS!H66,AlKareem!H66,KFGQPC!H66,LPMQ!H66,AlQalam!H66)</f>
        <v>0</v>
      </c>
      <c r="I66" s="50">
        <f>SUM(norehidayat!I66,norehuda!I66,norehira!I66,meQuran!I66,Amiri!I66,PDMS!I66,AlKareem!I66,KFGQPC!I66,LPMQ!I66,AlQalam!I66)</f>
        <v>101</v>
      </c>
      <c r="J66" s="51">
        <f>SUM(norehidayat!J66,norehuda!J66,norehira!J66,meQuran!J66,Amiri!J66,PDMS!J66,AlKareem!J66,KFGQPC!J66,LPMQ!J66,AlQalam!J66)</f>
        <v>11</v>
      </c>
      <c r="L66" s="3" t="s">
        <v>45</v>
      </c>
      <c r="M66" s="13" t="s">
        <v>55</v>
      </c>
      <c r="N66" s="13"/>
      <c r="O66" s="13"/>
      <c r="P66" s="13"/>
      <c r="Q66" s="44">
        <f>I66</f>
        <v>101</v>
      </c>
      <c r="R66" s="44">
        <f>SUM(J66,B66:H66)</f>
        <v>15</v>
      </c>
      <c r="S66" s="44">
        <f>SUM(I59:I65,I67)</f>
        <v>18</v>
      </c>
      <c r="T66" s="44">
        <v>0</v>
      </c>
      <c r="U66" s="2">
        <f t="shared" si="67"/>
        <v>0.753731343283582</v>
      </c>
      <c r="V66" s="2">
        <f t="shared" si="68"/>
        <v>0.870689655172414</v>
      </c>
      <c r="W66" s="2">
        <f t="shared" si="69"/>
        <v>0.848739495798319</v>
      </c>
      <c r="X66" s="2">
        <f t="shared" si="70"/>
        <v>0.859574468085106</v>
      </c>
      <c r="BO66" s="2"/>
      <c r="BP66" s="74" t="s">
        <v>57</v>
      </c>
      <c r="BQ66" s="76"/>
      <c r="BR66" s="5">
        <f>BR22</f>
        <v>0.643835616438356</v>
      </c>
      <c r="BS66" s="2">
        <f t="shared" ref="BS66:BX66" si="77">BS22</f>
        <v>0.643835616438356</v>
      </c>
      <c r="BT66" s="5">
        <f t="shared" si="77"/>
        <v>1</v>
      </c>
      <c r="BU66" s="2">
        <f t="shared" si="77"/>
        <v>0.783333333333333</v>
      </c>
      <c r="BV66" s="5"/>
      <c r="BW66" s="2"/>
      <c r="BX66" s="5">
        <f t="shared" si="77"/>
        <v>0.99290780141844</v>
      </c>
      <c r="BY66" s="2"/>
      <c r="BZ66" s="5">
        <f t="shared" ref="BZ66:CC66" si="78">BZ22</f>
        <v>0.985815602836879</v>
      </c>
      <c r="CA66" s="2">
        <f t="shared" si="78"/>
        <v>0.992857142857143</v>
      </c>
      <c r="CB66" s="5">
        <f t="shared" si="78"/>
        <v>0.992857142857143</v>
      </c>
      <c r="CC66" s="2">
        <f t="shared" si="78"/>
        <v>0.992857142857143</v>
      </c>
      <c r="CD66" s="5"/>
      <c r="CE66" s="2">
        <f t="shared" ref="CE66:CH66" si="79">CE22</f>
        <v>0.6289592760181</v>
      </c>
      <c r="CF66" s="5">
        <f t="shared" si="79"/>
        <v>0.649532710280374</v>
      </c>
      <c r="CG66" s="2">
        <f t="shared" si="79"/>
        <v>0.952054794520548</v>
      </c>
      <c r="CH66" s="5">
        <f t="shared" si="79"/>
        <v>0.772222222222222</v>
      </c>
    </row>
    <row r="67" spans="1:86">
      <c r="A67" s="27" t="s">
        <v>46</v>
      </c>
      <c r="B67" s="51">
        <f>SUM(norehidayat!B67,norehuda!B67,norehira!B67,meQuran!B67,Amiri!B67,PDMS!B67,AlKareem!B67,KFGQPC!B67,LPMQ!B67,AlQalam!B67)</f>
        <v>0</v>
      </c>
      <c r="C67" s="51">
        <f>SUM(norehidayat!C67,norehuda!C67,norehira!C67,meQuran!C67,Amiri!C67,PDMS!C67,AlKareem!C67,KFGQPC!C67,LPMQ!C67,AlQalam!C67)</f>
        <v>1</v>
      </c>
      <c r="D67" s="51">
        <f>SUM(norehidayat!D67,norehuda!D67,norehira!D67,meQuran!D67,Amiri!D67,PDMS!D67,AlKareem!D67,KFGQPC!D67,LPMQ!D67,AlQalam!D67)</f>
        <v>0</v>
      </c>
      <c r="E67" s="51">
        <f>SUM(norehidayat!E67,norehuda!E67,norehira!E67,meQuran!E67,Amiri!E67,PDMS!E67,AlKareem!E67,KFGQPC!E67,LPMQ!E67,AlQalam!E67)</f>
        <v>1</v>
      </c>
      <c r="F67" s="51">
        <f>SUM(norehidayat!F67,norehuda!F67,norehira!F67,meQuran!F67,Amiri!F67,PDMS!F67,AlKareem!F67,KFGQPC!F67,LPMQ!F67,AlQalam!F67)</f>
        <v>0</v>
      </c>
      <c r="G67" s="51">
        <f>SUM(norehidayat!G67,norehuda!G67,norehira!G67,meQuran!G67,Amiri!G67,PDMS!G67,AlKareem!G67,KFGQPC!G67,LPMQ!G67,AlQalam!G67)</f>
        <v>0</v>
      </c>
      <c r="H67" s="51">
        <f>SUM(norehidayat!H67,norehuda!H67,norehira!H67,meQuran!H67,Amiri!H67,PDMS!H67,AlKareem!H67,KFGQPC!H67,LPMQ!H67,AlQalam!H67)</f>
        <v>0</v>
      </c>
      <c r="I67" s="51">
        <f>SUM(norehidayat!I67,norehuda!I67,norehira!I67,meQuran!I67,Amiri!I67,PDMS!I67,AlKareem!I67,KFGQPC!I67,LPMQ!I67,AlQalam!I67)</f>
        <v>4</v>
      </c>
      <c r="J67" s="50">
        <f>SUM(norehidayat!J67,norehuda!J67,norehira!J67,meQuran!J67,Amiri!J67,PDMS!J67,AlKareem!J67,KFGQPC!J67,LPMQ!J67,AlQalam!J67)</f>
        <v>0</v>
      </c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  <c r="BO67" s="2"/>
      <c r="BP67" s="74" t="s">
        <v>89</v>
      </c>
      <c r="BQ67" s="76"/>
      <c r="BR67" s="5">
        <f>BR27</f>
        <v>0.649769585253456</v>
      </c>
      <c r="BS67" s="2">
        <f t="shared" ref="BS67:BX67" si="80">BS27</f>
        <v>0.649769585253456</v>
      </c>
      <c r="BT67" s="5">
        <f t="shared" si="80"/>
        <v>1</v>
      </c>
      <c r="BU67" s="2">
        <f t="shared" si="80"/>
        <v>0.787709497206704</v>
      </c>
      <c r="BV67" s="5"/>
      <c r="BW67" s="2"/>
      <c r="BX67" s="5">
        <f t="shared" si="80"/>
        <v>0.964539007092199</v>
      </c>
      <c r="BY67" s="2"/>
      <c r="BZ67" s="5">
        <f t="shared" ref="BZ67:CC67" si="81">BZ27</f>
        <v>0.971014492753623</v>
      </c>
      <c r="CA67" s="2">
        <f t="shared" si="81"/>
        <v>0.985294117647059</v>
      </c>
      <c r="CB67" s="5">
        <f t="shared" si="81"/>
        <v>0.985294117647059</v>
      </c>
      <c r="CC67" s="2">
        <f t="shared" si="81"/>
        <v>0.985294117647059</v>
      </c>
      <c r="CD67" s="5"/>
      <c r="CE67" s="2">
        <f t="shared" ref="CE67:CH67" si="82">CE27</f>
        <v>0.612334801762115</v>
      </c>
      <c r="CF67" s="5">
        <f t="shared" si="82"/>
        <v>0.637614678899083</v>
      </c>
      <c r="CG67" s="2">
        <f t="shared" si="82"/>
        <v>0.939189189189189</v>
      </c>
      <c r="CH67" s="5">
        <f t="shared" si="82"/>
        <v>0.759562841530055</v>
      </c>
    </row>
    <row r="68" spans="15:86">
      <c r="O68" s="42" t="s">
        <v>58</v>
      </c>
      <c r="P68" s="42"/>
      <c r="Q68" s="44">
        <f t="shared" ref="Q68:T68" si="83">SUM(Q59:Q66)</f>
        <v>1348</v>
      </c>
      <c r="R68" s="44">
        <f t="shared" si="83"/>
        <v>542</v>
      </c>
      <c r="S68" s="44">
        <f t="shared" si="83"/>
        <v>106</v>
      </c>
      <c r="T68" s="44">
        <f t="shared" si="83"/>
        <v>0</v>
      </c>
      <c r="U68" s="2">
        <f>(SUM(Q68,T68)/SUM(Q68,R68,S68,T68))</f>
        <v>0.675350701402806</v>
      </c>
      <c r="V68" s="2">
        <f>Q68/(SUM(Q68,R68))</f>
        <v>0.713227513227513</v>
      </c>
      <c r="W68" s="2">
        <f>Q68/SUM(Q68,S68)</f>
        <v>0.927097661623109</v>
      </c>
      <c r="X68" s="2">
        <f>2*V68*W68/(SUM(V68,W68))</f>
        <v>0.80622009569378</v>
      </c>
      <c r="BO68" s="2"/>
      <c r="BP68" s="74" t="s">
        <v>90</v>
      </c>
      <c r="BQ68" s="76"/>
      <c r="BR68" s="5">
        <f>BR32</f>
        <v>0.665094339622642</v>
      </c>
      <c r="BS68" s="2">
        <f t="shared" ref="BS68:BX68" si="84">BS32</f>
        <v>0.665094339622642</v>
      </c>
      <c r="BT68" s="5">
        <f t="shared" si="84"/>
        <v>1</v>
      </c>
      <c r="BU68" s="2">
        <f t="shared" si="84"/>
        <v>0.798866855524079</v>
      </c>
      <c r="BV68" s="5"/>
      <c r="BW68" s="2"/>
      <c r="BX68" s="5">
        <f t="shared" si="84"/>
        <v>0.801418439716312</v>
      </c>
      <c r="BY68" s="2"/>
      <c r="BZ68" s="5">
        <f t="shared" ref="BZ68:CC68" si="85">BZ32</f>
        <v>0.948275862068966</v>
      </c>
      <c r="CA68" s="2">
        <f t="shared" si="85"/>
        <v>0.973451327433628</v>
      </c>
      <c r="CB68" s="5">
        <f t="shared" si="85"/>
        <v>0.973451327433628</v>
      </c>
      <c r="CC68" s="2">
        <f t="shared" si="85"/>
        <v>0.973451327433628</v>
      </c>
      <c r="CD68" s="5"/>
      <c r="CE68" s="2">
        <f t="shared" ref="CE68:CH68" si="86">CE32</f>
        <v>0.550925925925926</v>
      </c>
      <c r="CF68" s="5">
        <f t="shared" si="86"/>
        <v>0.616580310880829</v>
      </c>
      <c r="CG68" s="2">
        <f t="shared" si="86"/>
        <v>0.838028169014085</v>
      </c>
      <c r="CH68" s="5">
        <f t="shared" si="86"/>
        <v>0.71044776119403</v>
      </c>
    </row>
    <row r="69" spans="1:86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1333</v>
      </c>
      <c r="BO69" s="2"/>
      <c r="BP69" s="74" t="s">
        <v>92</v>
      </c>
      <c r="BQ69" s="76"/>
      <c r="BR69" s="5">
        <f>BR37</f>
        <v>0.607758620689655</v>
      </c>
      <c r="BS69" s="2">
        <f t="shared" ref="BS69:BX69" si="87">BS37</f>
        <v>0.607758620689655</v>
      </c>
      <c r="BT69" s="5">
        <f t="shared" si="87"/>
        <v>1</v>
      </c>
      <c r="BU69" s="2">
        <f t="shared" si="87"/>
        <v>0.756032171581769</v>
      </c>
      <c r="BV69" s="5"/>
      <c r="BW69" s="2"/>
      <c r="BX69" s="5">
        <f t="shared" si="87"/>
        <v>0.971631205673759</v>
      </c>
      <c r="BY69" s="2"/>
      <c r="BZ69" s="5">
        <f t="shared" ref="BZ69:CC69" si="88">BZ37</f>
        <v>0.971223021582734</v>
      </c>
      <c r="CA69" s="2">
        <f t="shared" si="88"/>
        <v>0.985401459854015</v>
      </c>
      <c r="CB69" s="5">
        <f t="shared" si="88"/>
        <v>0.985401459854015</v>
      </c>
      <c r="CC69" s="2">
        <f t="shared" si="88"/>
        <v>0.985401459854015</v>
      </c>
      <c r="CD69" s="5"/>
      <c r="CE69" s="2">
        <f t="shared" ref="CE69:CH69" si="89">CE37</f>
        <v>0.548780487804878</v>
      </c>
      <c r="CF69" s="5">
        <f t="shared" si="89"/>
        <v>0.579399141630901</v>
      </c>
      <c r="CG69" s="2">
        <f t="shared" si="89"/>
        <v>0.912162162162162</v>
      </c>
      <c r="CH69" s="5">
        <f t="shared" si="89"/>
        <v>0.708661417322835</v>
      </c>
    </row>
    <row r="70" ht="14.25" spans="1:86">
      <c r="A70" s="30" t="str">
        <f>A1</f>
        <v>FULL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  <c r="BO70" s="2"/>
      <c r="BP70" s="74" t="s">
        <v>93</v>
      </c>
      <c r="BQ70" s="76"/>
      <c r="BR70" s="5">
        <f>BR42</f>
        <v>0.592436974789916</v>
      </c>
      <c r="BS70" s="2">
        <f t="shared" ref="BS70:BX70" si="90">BS42</f>
        <v>0.592436974789916</v>
      </c>
      <c r="BT70" s="5">
        <f t="shared" si="90"/>
        <v>1</v>
      </c>
      <c r="BU70" s="2">
        <f t="shared" si="90"/>
        <v>0.744063324538259</v>
      </c>
      <c r="BV70" s="5"/>
      <c r="BW70" s="2"/>
      <c r="BX70" s="5">
        <f t="shared" si="90"/>
        <v>0.957446808510638</v>
      </c>
      <c r="BY70" s="2"/>
      <c r="BZ70" s="5">
        <f t="shared" ref="BZ70:CC70" si="91">BZ42</f>
        <v>0.942446043165468</v>
      </c>
      <c r="CA70" s="2">
        <f t="shared" si="91"/>
        <v>0.97037037037037</v>
      </c>
      <c r="CB70" s="5">
        <f t="shared" si="91"/>
        <v>0.97037037037037</v>
      </c>
      <c r="CC70" s="2">
        <f t="shared" si="91"/>
        <v>0.97037037037037</v>
      </c>
      <c r="CD70" s="5"/>
      <c r="CE70" s="2">
        <f t="shared" ref="CE70:CH70" si="92">CE42</f>
        <v>0.563786008230453</v>
      </c>
      <c r="CF70" s="5">
        <f t="shared" si="92"/>
        <v>0.585470085470085</v>
      </c>
      <c r="CG70" s="2">
        <f t="shared" si="92"/>
        <v>0.938356164383562</v>
      </c>
      <c r="CH70" s="5">
        <f t="shared" si="92"/>
        <v>0.721052631578947</v>
      </c>
    </row>
    <row r="71" ht="14.25" spans="1:86">
      <c r="A71" s="1" t="s">
        <v>60</v>
      </c>
      <c r="B71" s="50">
        <f>SUM(norehidayat!B71,norehuda!B71,norehira!B71,meQuran!B71,Amiri!B71,PDMS!B71,AlKareem!B71,KFGQPC!B71,LPMQ!B71,AlQalam!B71)</f>
        <v>150</v>
      </c>
      <c r="C71" s="51">
        <f>SUM(norehidayat!C71,norehuda!C71,norehira!C71,meQuran!C71,Amiri!C71,PDMS!C71,AlKareem!C71,KFGQPC!C71,LPMQ!C71,AlQalam!C71)</f>
        <v>0</v>
      </c>
      <c r="D71" s="51">
        <f>SUM(norehidayat!D71,norehuda!D71,norehira!D71,meQuran!D71,Amiri!D71,PDMS!D71,AlKareem!D71,KFGQPC!D71,LPMQ!D71,AlQalam!D71)</f>
        <v>0</v>
      </c>
      <c r="E71" s="51">
        <f>SUM(norehidayat!E71,norehuda!E71,norehira!E71,meQuran!E71,Amiri!E71,PDMS!E71,AlKareem!E71,KFGQPC!E71,LPMQ!E71,AlQalam!E71)</f>
        <v>0</v>
      </c>
      <c r="F71" s="51">
        <f>SUM(norehidayat!F71,norehuda!F71,norehira!F71,meQuran!F71,Amiri!F71,PDMS!F71,AlKareem!F71,KFGQPC!F71,LPMQ!F71,AlQalam!F71)</f>
        <v>0</v>
      </c>
      <c r="G71" s="51">
        <f>SUM(norehidayat!G71,norehuda!G71,norehira!G71,meQuran!G71,Amiri!G71,PDMS!G71,AlKareem!G71,KFGQPC!G71,LPMQ!G71,AlQalam!G71)</f>
        <v>0</v>
      </c>
      <c r="H71" s="51">
        <f>SUM(norehidayat!H71,norehuda!H71,norehira!H71,meQuran!H71,Amiri!H71,PDMS!H71,AlKareem!H71,KFGQPC!H71,LPMQ!H71,AlQalam!H71)</f>
        <v>0</v>
      </c>
      <c r="I71" s="51">
        <f>SUM(norehidayat!I71,norehuda!I71,norehira!I71,meQuran!I71,Amiri!I71,PDMS!I71,AlKareem!I71,KFGQPC!I71,LPMQ!I71,AlQalam!I71)</f>
        <v>0</v>
      </c>
      <c r="J71" s="51">
        <f>SUM(norehidayat!J71,norehuda!J71,norehira!J71,meQuran!J71,Amiri!J71,PDMS!J71,AlKareem!J71,KFGQPC!J71,LPMQ!J71,AlQalam!J71)</f>
        <v>0</v>
      </c>
      <c r="K71" s="51">
        <f>SUM(norehidayat!K71,norehuda!K71,norehira!K71,meQuran!K71,Amiri!K71,PDMS!K71,AlKareem!K71,KFGQPC!K71,LPMQ!K71,AlQalam!K71)</f>
        <v>0</v>
      </c>
      <c r="L71" s="51">
        <f>SUM(norehidayat!L71,norehuda!L71,norehira!L71,meQuran!L71,Amiri!L71,PDMS!L71,AlKareem!L71,KFGQPC!L71,LPMQ!L71,AlQalam!L71)</f>
        <v>0</v>
      </c>
      <c r="M71" s="51">
        <f>SUM(norehidayat!M71,norehuda!M71,norehira!M71,meQuran!M71,Amiri!M71,PDMS!M71,AlKareem!M71,KFGQPC!M71,LPMQ!M71,AlQalam!M71)</f>
        <v>0</v>
      </c>
      <c r="N71" s="51">
        <f>SUM(norehidayat!N71,norehuda!N71,norehira!N71,meQuran!N71,Amiri!N71,PDMS!N71,AlKareem!N71,KFGQPC!N71,LPMQ!N71,AlQalam!N71)</f>
        <v>0</v>
      </c>
      <c r="O71" s="51">
        <f>SUM(norehidayat!O71,norehuda!O71,norehira!O71,meQuran!O71,Amiri!O71,PDMS!O71,AlKareem!O71,KFGQPC!O71,LPMQ!O71,AlQalam!O71)</f>
        <v>0</v>
      </c>
      <c r="P71" s="51">
        <f>SUM(norehidayat!P71,norehuda!P71,norehira!P71,meQuran!P71,Amiri!P71,PDMS!P71,AlKareem!P71,KFGQPC!P71,LPMQ!P71,AlQalam!P71)</f>
        <v>0</v>
      </c>
      <c r="Q71" s="51">
        <f>SUM(norehidayat!Q71,norehuda!Q71,norehira!Q71,meQuran!Q71,Amiri!Q71,PDMS!Q71,AlKareem!Q71,KFGQPC!Q71,LPMQ!Q71,AlQalam!Q71)</f>
        <v>0</v>
      </c>
      <c r="R71" s="51">
        <f>SUM(norehidayat!R71,norehuda!R71,norehira!R71,meQuran!R71,Amiri!R71,PDMS!R71,AlKareem!R71,KFGQPC!R71,LPMQ!R71,AlQalam!R71)</f>
        <v>0</v>
      </c>
      <c r="S71" s="51">
        <f>SUM(norehidayat!S71,norehuda!S71,norehira!S71,meQuran!S71,Amiri!S71,PDMS!S71,AlKareem!S71,KFGQPC!S71,LPMQ!S71,AlQalam!S71)</f>
        <v>0</v>
      </c>
      <c r="T71" s="51">
        <f>SUM(norehidayat!T71,norehuda!T71,norehira!T71,meQuran!T71,Amiri!T71,PDMS!T71,AlKareem!T71,KFGQPC!T71,LPMQ!T71,AlQalam!T71)</f>
        <v>0</v>
      </c>
      <c r="U71" s="51">
        <f>SUM(norehidayat!U71,norehuda!U71,norehira!U71,meQuran!U71,Amiri!U71,PDMS!U71,AlKareem!U71,KFGQPC!U71,LPMQ!U71,AlQalam!U71)</f>
        <v>0</v>
      </c>
      <c r="V71" s="51">
        <f>SUM(norehidayat!V71,norehuda!V71,norehira!V71,meQuran!V71,Amiri!V71,PDMS!V71,AlKareem!V71,KFGQPC!V71,LPMQ!V71,AlQalam!V71)</f>
        <v>0</v>
      </c>
      <c r="W71" s="51">
        <f>SUM(norehidayat!W71,norehuda!W71,norehira!W71,meQuran!W71,Amiri!W71,PDMS!W71,AlKareem!W71,KFGQPC!W71,LPMQ!W71,AlQalam!W71)</f>
        <v>0</v>
      </c>
      <c r="X71" s="51">
        <f>SUM(norehidayat!X71,norehuda!X71,norehira!X71,meQuran!X71,Amiri!X71,PDMS!X71,AlKareem!X71,KFGQPC!X71,LPMQ!X71,AlQalam!X71)</f>
        <v>0</v>
      </c>
      <c r="Y71" s="51">
        <f>SUM(norehidayat!Y71,norehuda!Y71,norehira!Y71,meQuran!Y71,Amiri!Y71,PDMS!Y71,AlKareem!Y71,KFGQPC!Y71,LPMQ!Y71,AlQalam!Y71)</f>
        <v>0</v>
      </c>
      <c r="Z71" s="51">
        <f>SUM(norehidayat!Z71,norehuda!Z71,norehira!Z71,meQuran!Z71,Amiri!Z71,PDMS!Z71,AlKareem!Z71,KFGQPC!Z71,LPMQ!Z71,AlQalam!Z71)</f>
        <v>0</v>
      </c>
      <c r="AA71" s="51">
        <f>SUM(norehidayat!AA71,norehuda!AA71,norehira!AA71,meQuran!AA71,Amiri!AA71,PDMS!AA71,AlKareem!AA71,KFGQPC!AA71,LPMQ!AA71,AlQalam!AA71)</f>
        <v>0</v>
      </c>
      <c r="AB71" s="51">
        <f>SUM(norehidayat!AB71,norehuda!AB71,norehira!AB71,meQuran!AB71,Amiri!AB71,PDMS!AB71,AlKareem!AB71,KFGQPC!AB71,LPMQ!AB71,AlQalam!AB71)</f>
        <v>0</v>
      </c>
      <c r="AC71" s="51">
        <f>SUM(norehidayat!AC71,norehuda!AC71,norehira!AC71,meQuran!AC71,Amiri!AC71,PDMS!AC71,AlKareem!AC71,KFGQPC!AC71,LPMQ!AC71,AlQalam!AC71)</f>
        <v>0</v>
      </c>
      <c r="AD71" s="45">
        <f>B71</f>
        <v>150</v>
      </c>
      <c r="AE71" s="45">
        <f>SUM(C71:AC71)</f>
        <v>0</v>
      </c>
      <c r="AF71" s="45">
        <f>SUM(B72:B98)</f>
        <v>2</v>
      </c>
      <c r="AG71" s="45">
        <v>0</v>
      </c>
      <c r="AH71" s="5">
        <f t="shared" ref="AH71:AH99" si="93">(SUM(AD71,AG71)/SUM(AD71,AE71,AF71,AG71))</f>
        <v>0.986842105263158</v>
      </c>
      <c r="AI71" s="5">
        <f t="shared" ref="AI71:AI99" si="94">AD71/(SUM(AD71,AE71))</f>
        <v>1</v>
      </c>
      <c r="AJ71" s="5">
        <f t="shared" ref="AJ71:AJ99" si="95">AD71/SUM(AD71,AF71)</f>
        <v>0.986842105263158</v>
      </c>
      <c r="AK71" s="5">
        <f t="shared" ref="AK71:AK99" si="96">2*AI71*AJ71/(SUM(AI71,AJ71))</f>
        <v>0.993377483443709</v>
      </c>
      <c r="BO71" s="2"/>
      <c r="BP71" s="53" t="s">
        <v>94</v>
      </c>
      <c r="BQ71" s="53"/>
      <c r="BR71" s="5">
        <f>BR47</f>
        <v>0.589958158995816</v>
      </c>
      <c r="BS71" s="2">
        <f t="shared" ref="BS71:BX71" si="97">BS47</f>
        <v>0.589958158995816</v>
      </c>
      <c r="BT71" s="5">
        <f t="shared" si="97"/>
        <v>1</v>
      </c>
      <c r="BU71" s="2">
        <f t="shared" si="97"/>
        <v>0.742105263157895</v>
      </c>
      <c r="BV71" s="5"/>
      <c r="BW71" s="2"/>
      <c r="BX71" s="5">
        <f t="shared" si="97"/>
        <v>0.879432624113475</v>
      </c>
      <c r="BY71" s="2"/>
      <c r="BZ71" s="5">
        <f t="shared" ref="BZ71:CC71" si="98">BZ47</f>
        <v>0.952755905511811</v>
      </c>
      <c r="CA71" s="2">
        <f t="shared" si="98"/>
        <v>0.975806451612903</v>
      </c>
      <c r="CB71" s="5">
        <f t="shared" si="98"/>
        <v>0.975806451612903</v>
      </c>
      <c r="CC71" s="2">
        <f t="shared" si="98"/>
        <v>0.975806451612903</v>
      </c>
      <c r="CD71" s="5"/>
      <c r="CE71" s="2">
        <f t="shared" ref="CE71:CH71" si="99">CE47</f>
        <v>0.508064516129032</v>
      </c>
      <c r="CF71" s="5">
        <f t="shared" si="99"/>
        <v>0.550218340611354</v>
      </c>
      <c r="CG71" s="2">
        <f t="shared" si="99"/>
        <v>0.868965517241379</v>
      </c>
      <c r="CH71" s="5">
        <f t="shared" si="99"/>
        <v>0.67379679144385</v>
      </c>
    </row>
    <row r="72" spans="1:86">
      <c r="A72" s="4" t="s">
        <v>88</v>
      </c>
      <c r="B72" s="51">
        <f>SUM(norehidayat!B72,norehuda!B72,norehira!B72,meQuran!B72,Amiri!B72,PDMS!B72,AlKareem!B72,KFGQPC!B72,LPMQ!B72,AlQalam!B72)</f>
        <v>0</v>
      </c>
      <c r="C72" s="50">
        <f>SUM(norehidayat!C72,norehuda!C72,norehira!C72,meQuran!C72,Amiri!C72,PDMS!C72,AlKareem!C72,KFGQPC!C72,LPMQ!C72,AlQalam!C72)</f>
        <v>208</v>
      </c>
      <c r="D72" s="51">
        <f>SUM(norehidayat!D72,norehuda!D72,norehira!D72,meQuran!D72,Amiri!D72,PDMS!D72,AlKareem!D72,KFGQPC!D72,LPMQ!D72,AlQalam!D72)</f>
        <v>0</v>
      </c>
      <c r="E72" s="51">
        <f>SUM(norehidayat!E72,norehuda!E72,norehira!E72,meQuran!E72,Amiri!E72,PDMS!E72,AlKareem!E72,KFGQPC!E72,LPMQ!E72,AlQalam!E72)</f>
        <v>0</v>
      </c>
      <c r="F72" s="51">
        <f>SUM(norehidayat!F72,norehuda!F72,norehira!F72,meQuran!F72,Amiri!F72,PDMS!F72,AlKareem!F72,KFGQPC!F72,LPMQ!F72,AlQalam!F72)</f>
        <v>0</v>
      </c>
      <c r="G72" s="51">
        <f>SUM(norehidayat!G72,norehuda!G72,norehira!G72,meQuran!G72,Amiri!G72,PDMS!G72,AlKareem!G72,KFGQPC!G72,LPMQ!G72,AlQalam!G72)</f>
        <v>0</v>
      </c>
      <c r="H72" s="51">
        <f>SUM(norehidayat!H72,norehuda!H72,norehira!H72,meQuran!H72,Amiri!H72,PDMS!H72,AlKareem!H72,KFGQPC!H72,LPMQ!H72,AlQalam!H72)</f>
        <v>0</v>
      </c>
      <c r="I72" s="51">
        <f>SUM(norehidayat!I72,norehuda!I72,norehira!I72,meQuran!I72,Amiri!I72,PDMS!I72,AlKareem!I72,KFGQPC!I72,LPMQ!I72,AlQalam!I72)</f>
        <v>0</v>
      </c>
      <c r="J72" s="51">
        <f>SUM(norehidayat!J72,norehuda!J72,norehira!J72,meQuran!J72,Amiri!J72,PDMS!J72,AlKareem!J72,KFGQPC!J72,LPMQ!J72,AlQalam!J72)</f>
        <v>0</v>
      </c>
      <c r="K72" s="51">
        <f>SUM(norehidayat!K72,norehuda!K72,norehira!K72,meQuran!K72,Amiri!K72,PDMS!K72,AlKareem!K72,KFGQPC!K72,LPMQ!K72,AlQalam!K72)</f>
        <v>0</v>
      </c>
      <c r="L72" s="51">
        <f>SUM(norehidayat!L72,norehuda!L72,norehira!L72,meQuran!L72,Amiri!L72,PDMS!L72,AlKareem!L72,KFGQPC!L72,LPMQ!L72,AlQalam!L72)</f>
        <v>0</v>
      </c>
      <c r="M72" s="51">
        <f>SUM(norehidayat!M72,norehuda!M72,norehira!M72,meQuran!M72,Amiri!M72,PDMS!M72,AlKareem!M72,KFGQPC!M72,LPMQ!M72,AlQalam!M72)</f>
        <v>0</v>
      </c>
      <c r="N72" s="51">
        <f>SUM(norehidayat!N72,norehuda!N72,norehira!N72,meQuran!N72,Amiri!N72,PDMS!N72,AlKareem!N72,KFGQPC!N72,LPMQ!N72,AlQalam!N72)</f>
        <v>0</v>
      </c>
      <c r="O72" s="51">
        <f>SUM(norehidayat!O72,norehuda!O72,norehira!O72,meQuran!O72,Amiri!O72,PDMS!O72,AlKareem!O72,KFGQPC!O72,LPMQ!O72,AlQalam!O72)</f>
        <v>0</v>
      </c>
      <c r="P72" s="51">
        <f>SUM(norehidayat!P72,norehuda!P72,norehira!P72,meQuran!P72,Amiri!P72,PDMS!P72,AlKareem!P72,KFGQPC!P72,LPMQ!P72,AlQalam!P72)</f>
        <v>0</v>
      </c>
      <c r="Q72" s="51">
        <f>SUM(norehidayat!Q72,norehuda!Q72,norehira!Q72,meQuran!Q72,Amiri!Q72,PDMS!Q72,AlKareem!Q72,KFGQPC!Q72,LPMQ!Q72,AlQalam!Q72)</f>
        <v>0</v>
      </c>
      <c r="R72" s="51">
        <f>SUM(norehidayat!R72,norehuda!R72,norehira!R72,meQuran!R72,Amiri!R72,PDMS!R72,AlKareem!R72,KFGQPC!R72,LPMQ!R72,AlQalam!R72)</f>
        <v>0</v>
      </c>
      <c r="S72" s="51">
        <f>SUM(norehidayat!S72,norehuda!S72,norehira!S72,meQuran!S72,Amiri!S72,PDMS!S72,AlKareem!S72,KFGQPC!S72,LPMQ!S72,AlQalam!S72)</f>
        <v>0</v>
      </c>
      <c r="T72" s="51">
        <f>SUM(norehidayat!T72,norehuda!T72,norehira!T72,meQuran!T72,Amiri!T72,PDMS!T72,AlKareem!T72,KFGQPC!T72,LPMQ!T72,AlQalam!T72)</f>
        <v>0</v>
      </c>
      <c r="U72" s="51">
        <f>SUM(norehidayat!U72,norehuda!U72,norehira!U72,meQuran!U72,Amiri!U72,PDMS!U72,AlKareem!U72,KFGQPC!U72,LPMQ!U72,AlQalam!U72)</f>
        <v>0</v>
      </c>
      <c r="V72" s="51">
        <f>SUM(norehidayat!V72,norehuda!V72,norehira!V72,meQuran!V72,Amiri!V72,PDMS!V72,AlKareem!V72,KFGQPC!V72,LPMQ!V72,AlQalam!V72)</f>
        <v>0</v>
      </c>
      <c r="W72" s="51">
        <f>SUM(norehidayat!W72,norehuda!W72,norehira!W72,meQuran!W72,Amiri!W72,PDMS!W72,AlKareem!W72,KFGQPC!W72,LPMQ!W72,AlQalam!W72)</f>
        <v>0</v>
      </c>
      <c r="X72" s="51">
        <f>SUM(norehidayat!X72,norehuda!X72,norehira!X72,meQuran!X72,Amiri!X72,PDMS!X72,AlKareem!X72,KFGQPC!X72,LPMQ!X72,AlQalam!X72)</f>
        <v>0</v>
      </c>
      <c r="Y72" s="51">
        <f>SUM(norehidayat!Y72,norehuda!Y72,norehira!Y72,meQuran!Y72,Amiri!Y72,PDMS!Y72,AlKareem!Y72,KFGQPC!Y72,LPMQ!Y72,AlQalam!Y72)</f>
        <v>0</v>
      </c>
      <c r="Z72" s="51">
        <f>SUM(norehidayat!Z72,norehuda!Z72,norehira!Z72,meQuran!Z72,Amiri!Z72,PDMS!Z72,AlKareem!Z72,KFGQPC!Z72,LPMQ!Z72,AlQalam!Z72)</f>
        <v>0</v>
      </c>
      <c r="AA72" s="51">
        <f>SUM(norehidayat!AA72,norehuda!AA72,norehira!AA72,meQuran!AA72,Amiri!AA72,PDMS!AA72,AlKareem!AA72,KFGQPC!AA72,LPMQ!AA72,AlQalam!AA72)</f>
        <v>0</v>
      </c>
      <c r="AB72" s="51">
        <f>SUM(norehidayat!AB72,norehuda!AB72,norehira!AB72,meQuran!AB72,Amiri!AB72,PDMS!AB72,AlKareem!AB72,KFGQPC!AB72,LPMQ!AB72,AlQalam!AB72)</f>
        <v>0</v>
      </c>
      <c r="AC72" s="51">
        <f>SUM(norehidayat!AC72,norehuda!AC72,norehira!AC72,meQuran!AC72,Amiri!AC72,PDMS!AC72,AlKareem!AC72,KFGQPC!AC72,LPMQ!AC72,AlQalam!AC72)</f>
        <v>0</v>
      </c>
      <c r="AD72" s="44">
        <f>C72</f>
        <v>208</v>
      </c>
      <c r="AE72" s="44">
        <f>SUM(D72:AC72,B72)</f>
        <v>0</v>
      </c>
      <c r="AF72" s="44">
        <f>SUM(C71,C73:C98)</f>
        <v>4</v>
      </c>
      <c r="AG72" s="44">
        <v>0</v>
      </c>
      <c r="AH72" s="2">
        <f t="shared" si="93"/>
        <v>0.981132075471698</v>
      </c>
      <c r="AI72" s="2">
        <f t="shared" si="94"/>
        <v>1</v>
      </c>
      <c r="AJ72" s="2">
        <f t="shared" si="95"/>
        <v>0.981132075471698</v>
      </c>
      <c r="AK72" s="2">
        <f t="shared" si="96"/>
        <v>0.990476190476191</v>
      </c>
      <c r="BO72" s="2"/>
      <c r="BP72" s="74" t="s">
        <v>95</v>
      </c>
      <c r="BQ72" s="76"/>
      <c r="BR72" s="5">
        <f>BR52</f>
        <v>0.618421052631579</v>
      </c>
      <c r="BS72" s="2">
        <f t="shared" ref="BS72:BX72" si="100">BS52</f>
        <v>0.618421052631579</v>
      </c>
      <c r="BT72" s="5">
        <f t="shared" si="100"/>
        <v>1</v>
      </c>
      <c r="BU72" s="2">
        <f t="shared" si="100"/>
        <v>0.764227642276423</v>
      </c>
      <c r="BV72" s="5"/>
      <c r="BW72" s="2"/>
      <c r="BX72" s="5">
        <f t="shared" si="100"/>
        <v>0.943262411347518</v>
      </c>
      <c r="BY72" s="2"/>
      <c r="BZ72" s="5">
        <f t="shared" ref="BZ72:CC72" si="101">BZ52</f>
        <v>0.941605839416058</v>
      </c>
      <c r="CA72" s="2">
        <f t="shared" si="101"/>
        <v>0.969924812030075</v>
      </c>
      <c r="CB72" s="5">
        <f t="shared" si="101"/>
        <v>0.969924812030075</v>
      </c>
      <c r="CC72" s="2">
        <f t="shared" si="101"/>
        <v>0.969924812030075</v>
      </c>
      <c r="CD72" s="5"/>
      <c r="CE72" s="2">
        <f t="shared" ref="CE72:CH72" si="102">CE52</f>
        <v>0.596491228070175</v>
      </c>
      <c r="CF72" s="5">
        <f t="shared" si="102"/>
        <v>0.621004566210046</v>
      </c>
      <c r="CG72" s="2">
        <f t="shared" si="102"/>
        <v>0.937931034482759</v>
      </c>
      <c r="CH72" s="5">
        <f t="shared" si="102"/>
        <v>0.747252747252747</v>
      </c>
    </row>
    <row r="73" spans="1:86">
      <c r="A73" s="4" t="s">
        <v>62</v>
      </c>
      <c r="B73" s="51">
        <f>SUM(norehidayat!B73,norehuda!B73,norehira!B73,meQuran!B73,Amiri!B73,PDMS!B73,AlKareem!B73,KFGQPC!B73,LPMQ!B73,AlQalam!B73)</f>
        <v>0</v>
      </c>
      <c r="C73" s="51">
        <f>SUM(norehidayat!C73,norehuda!C73,norehira!C73,meQuran!C73,Amiri!C73,PDMS!C73,AlKareem!C73,KFGQPC!C73,LPMQ!C73,AlQalam!C73)</f>
        <v>0</v>
      </c>
      <c r="D73" s="50">
        <f>SUM(norehidayat!D73,norehuda!D73,norehira!D73,meQuran!D73,Amiri!D73,PDMS!D73,AlKareem!D73,KFGQPC!D73,LPMQ!D73,AlQalam!D73)</f>
        <v>68</v>
      </c>
      <c r="E73" s="51">
        <f>SUM(norehidayat!E73,norehuda!E73,norehira!E73,meQuran!E73,Amiri!E73,PDMS!E73,AlKareem!E73,KFGQPC!E73,LPMQ!E73,AlQalam!E73)</f>
        <v>0</v>
      </c>
      <c r="F73" s="51">
        <f>SUM(norehidayat!F73,norehuda!F73,norehira!F73,meQuran!F73,Amiri!F73,PDMS!F73,AlKareem!F73,KFGQPC!F73,LPMQ!F73,AlQalam!F73)</f>
        <v>0</v>
      </c>
      <c r="G73" s="51">
        <f>SUM(norehidayat!G73,norehuda!G73,norehira!G73,meQuran!G73,Amiri!G73,PDMS!G73,AlKareem!G73,KFGQPC!G73,LPMQ!G73,AlQalam!G73)</f>
        <v>0</v>
      </c>
      <c r="H73" s="51">
        <f>SUM(norehidayat!H73,norehuda!H73,norehira!H73,meQuran!H73,Amiri!H73,PDMS!H73,AlKareem!H73,KFGQPC!H73,LPMQ!H73,AlQalam!H73)</f>
        <v>0</v>
      </c>
      <c r="I73" s="51">
        <f>SUM(norehidayat!I73,norehuda!I73,norehira!I73,meQuran!I73,Amiri!I73,PDMS!I73,AlKareem!I73,KFGQPC!I73,LPMQ!I73,AlQalam!I73)</f>
        <v>0</v>
      </c>
      <c r="J73" s="51">
        <f>SUM(norehidayat!J73,norehuda!J73,norehira!J73,meQuran!J73,Amiri!J73,PDMS!J73,AlKareem!J73,KFGQPC!J73,LPMQ!J73,AlQalam!J73)</f>
        <v>0</v>
      </c>
      <c r="K73" s="51">
        <f>SUM(norehidayat!K73,norehuda!K73,norehira!K73,meQuran!K73,Amiri!K73,PDMS!K73,AlKareem!K73,KFGQPC!K73,LPMQ!K73,AlQalam!K73)</f>
        <v>0</v>
      </c>
      <c r="L73" s="51">
        <f>SUM(norehidayat!L73,norehuda!L73,norehira!L73,meQuran!L73,Amiri!L73,PDMS!L73,AlKareem!L73,KFGQPC!L73,LPMQ!L73,AlQalam!L73)</f>
        <v>0</v>
      </c>
      <c r="M73" s="51">
        <f>SUM(norehidayat!M73,norehuda!M73,norehira!M73,meQuran!M73,Amiri!M73,PDMS!M73,AlKareem!M73,KFGQPC!M73,LPMQ!M73,AlQalam!M73)</f>
        <v>0</v>
      </c>
      <c r="N73" s="51">
        <f>SUM(norehidayat!N73,norehuda!N73,norehira!N73,meQuran!N73,Amiri!N73,PDMS!N73,AlKareem!N73,KFGQPC!N73,LPMQ!N73,AlQalam!N73)</f>
        <v>0</v>
      </c>
      <c r="O73" s="51">
        <f>SUM(norehidayat!O73,norehuda!O73,norehira!O73,meQuran!O73,Amiri!O73,PDMS!O73,AlKareem!O73,KFGQPC!O73,LPMQ!O73,AlQalam!O73)</f>
        <v>0</v>
      </c>
      <c r="P73" s="51">
        <f>SUM(norehidayat!P73,norehuda!P73,norehira!P73,meQuran!P73,Amiri!P73,PDMS!P73,AlKareem!P73,KFGQPC!P73,LPMQ!P73,AlQalam!P73)</f>
        <v>0</v>
      </c>
      <c r="Q73" s="51">
        <f>SUM(norehidayat!Q73,norehuda!Q73,norehira!Q73,meQuran!Q73,Amiri!Q73,PDMS!Q73,AlKareem!Q73,KFGQPC!Q73,LPMQ!Q73,AlQalam!Q73)</f>
        <v>0</v>
      </c>
      <c r="R73" s="51">
        <f>SUM(norehidayat!R73,norehuda!R73,norehira!R73,meQuran!R73,Amiri!R73,PDMS!R73,AlKareem!R73,KFGQPC!R73,LPMQ!R73,AlQalam!R73)</f>
        <v>0</v>
      </c>
      <c r="S73" s="51">
        <f>SUM(norehidayat!S73,norehuda!S73,norehira!S73,meQuran!S73,Amiri!S73,PDMS!S73,AlKareem!S73,KFGQPC!S73,LPMQ!S73,AlQalam!S73)</f>
        <v>0</v>
      </c>
      <c r="T73" s="51">
        <f>SUM(norehidayat!T73,norehuda!T73,norehira!T73,meQuran!T73,Amiri!T73,PDMS!T73,AlKareem!T73,KFGQPC!T73,LPMQ!T73,AlQalam!T73)</f>
        <v>0</v>
      </c>
      <c r="U73" s="51">
        <f>SUM(norehidayat!U73,norehuda!U73,norehira!U73,meQuran!U73,Amiri!U73,PDMS!U73,AlKareem!U73,KFGQPC!U73,LPMQ!U73,AlQalam!U73)</f>
        <v>0</v>
      </c>
      <c r="V73" s="51">
        <f>SUM(norehidayat!V73,norehuda!V73,norehira!V73,meQuran!V73,Amiri!V73,PDMS!V73,AlKareem!V73,KFGQPC!V73,LPMQ!V73,AlQalam!V73)</f>
        <v>0</v>
      </c>
      <c r="W73" s="51">
        <f>SUM(norehidayat!W73,norehuda!W73,norehira!W73,meQuran!W73,Amiri!W73,PDMS!W73,AlKareem!W73,KFGQPC!W73,LPMQ!W73,AlQalam!W73)</f>
        <v>0</v>
      </c>
      <c r="X73" s="51">
        <f>SUM(norehidayat!X73,norehuda!X73,norehira!X73,meQuran!X73,Amiri!X73,PDMS!X73,AlKareem!X73,KFGQPC!X73,LPMQ!X73,AlQalam!X73)</f>
        <v>0</v>
      </c>
      <c r="Y73" s="51">
        <f>SUM(norehidayat!Y73,norehuda!Y73,norehira!Y73,meQuran!Y73,Amiri!Y73,PDMS!Y73,AlKareem!Y73,KFGQPC!Y73,LPMQ!Y73,AlQalam!Y73)</f>
        <v>0</v>
      </c>
      <c r="Z73" s="51">
        <f>SUM(norehidayat!Z73,norehuda!Z73,norehira!Z73,meQuran!Z73,Amiri!Z73,PDMS!Z73,AlKareem!Z73,KFGQPC!Z73,LPMQ!Z73,AlQalam!Z73)</f>
        <v>1</v>
      </c>
      <c r="AA73" s="51">
        <f>SUM(norehidayat!AA73,norehuda!AA73,norehira!AA73,meQuran!AA73,Amiri!AA73,PDMS!AA73,AlKareem!AA73,KFGQPC!AA73,LPMQ!AA73,AlQalam!AA73)</f>
        <v>0</v>
      </c>
      <c r="AB73" s="51">
        <f>SUM(norehidayat!AB73,norehuda!AB73,norehira!AB73,meQuran!AB73,Amiri!AB73,PDMS!AB73,AlKareem!AB73,KFGQPC!AB73,LPMQ!AB73,AlQalam!AB73)</f>
        <v>0</v>
      </c>
      <c r="AC73" s="51">
        <f>SUM(norehidayat!AC73,norehuda!AC73,norehira!AC73,meQuran!AC73,Amiri!AC73,PDMS!AC73,AlKareem!AC73,KFGQPC!AC73,LPMQ!AC73,AlQalam!AC73)</f>
        <v>0</v>
      </c>
      <c r="AD73" s="45">
        <f>D73</f>
        <v>68</v>
      </c>
      <c r="AE73" s="45">
        <f>SUM(B73,C73,E73:AC73)</f>
        <v>1</v>
      </c>
      <c r="AF73" s="45">
        <f>SUM(D71,D72,D74:D98)</f>
        <v>0</v>
      </c>
      <c r="AG73" s="45">
        <v>0</v>
      </c>
      <c r="AH73" s="5">
        <f t="shared" si="93"/>
        <v>0.985507246376812</v>
      </c>
      <c r="AI73" s="5">
        <f t="shared" si="94"/>
        <v>0.985507246376812</v>
      </c>
      <c r="AJ73" s="5">
        <f t="shared" si="95"/>
        <v>1</v>
      </c>
      <c r="AK73" s="5">
        <f t="shared" si="96"/>
        <v>0.992700729927007</v>
      </c>
      <c r="BO73" s="2"/>
      <c r="BP73" s="74" t="s">
        <v>96</v>
      </c>
      <c r="BQ73" s="76"/>
      <c r="BR73" s="5">
        <f>BR57</f>
        <v>0.577868852459016</v>
      </c>
      <c r="BS73" s="2">
        <f t="shared" ref="BS73:BX73" si="103">BS57</f>
        <v>0.577868852459016</v>
      </c>
      <c r="BT73" s="5">
        <f t="shared" si="103"/>
        <v>1</v>
      </c>
      <c r="BU73" s="2">
        <f t="shared" si="103"/>
        <v>0.732467532467532</v>
      </c>
      <c r="BV73" s="5"/>
      <c r="BW73" s="2"/>
      <c r="BX73" s="5">
        <f t="shared" si="103"/>
        <v>0.964539007092199</v>
      </c>
      <c r="BY73" s="2"/>
      <c r="BZ73" s="5">
        <f t="shared" ref="BZ73:CC73" si="104">BZ57</f>
        <v>0.956834532374101</v>
      </c>
      <c r="CA73" s="2">
        <f t="shared" si="104"/>
        <v>0.977941176470588</v>
      </c>
      <c r="CB73" s="5">
        <f t="shared" si="104"/>
        <v>0.977941176470588</v>
      </c>
      <c r="CC73" s="2">
        <f t="shared" si="104"/>
        <v>0.977941176470588</v>
      </c>
      <c r="CD73" s="5"/>
      <c r="CE73" s="2">
        <f t="shared" ref="CE73:CH73" si="105">CE57</f>
        <v>0.55241935483871</v>
      </c>
      <c r="CF73" s="5">
        <f t="shared" si="105"/>
        <v>0.57563025210084</v>
      </c>
      <c r="CG73" s="2">
        <f t="shared" si="105"/>
        <v>0.931972789115646</v>
      </c>
      <c r="CH73" s="5">
        <f t="shared" si="105"/>
        <v>0.711688311688312</v>
      </c>
    </row>
    <row r="74" spans="1:86">
      <c r="A74" s="4" t="s">
        <v>63</v>
      </c>
      <c r="B74" s="51">
        <f>SUM(norehidayat!B74,norehuda!B74,norehira!B74,meQuran!B74,Amiri!B74,PDMS!B74,AlKareem!B74,KFGQPC!B74,LPMQ!B74,AlQalam!B74)</f>
        <v>0</v>
      </c>
      <c r="C74" s="51">
        <f>SUM(norehidayat!C74,norehuda!C74,norehira!C74,meQuran!C74,Amiri!C74,PDMS!C74,AlKareem!C74,KFGQPC!C74,LPMQ!C74,AlQalam!C74)</f>
        <v>0</v>
      </c>
      <c r="D74" s="51">
        <f>SUM(norehidayat!D74,norehuda!D74,norehira!D74,meQuran!D74,Amiri!D74,PDMS!D74,AlKareem!D74,KFGQPC!D74,LPMQ!D74,AlQalam!D74)</f>
        <v>0</v>
      </c>
      <c r="E74" s="50">
        <f>SUM(norehidayat!E74,norehuda!E74,norehira!E74,meQuran!E74,Amiri!E74,PDMS!E74,AlKareem!E74,KFGQPC!E74,LPMQ!E74,AlQalam!E74)</f>
        <v>19</v>
      </c>
      <c r="F74" s="51">
        <f>SUM(norehidayat!F74,norehuda!F74,norehira!F74,meQuran!F74,Amiri!F74,PDMS!F74,AlKareem!F74,KFGQPC!F74,LPMQ!F74,AlQalam!F74)</f>
        <v>0</v>
      </c>
      <c r="G74" s="51">
        <f>SUM(norehidayat!G74,norehuda!G74,norehira!G74,meQuran!G74,Amiri!G74,PDMS!G74,AlKareem!G74,KFGQPC!G74,LPMQ!G74,AlQalam!G74)</f>
        <v>0</v>
      </c>
      <c r="H74" s="51">
        <f>SUM(norehidayat!H74,norehuda!H74,norehira!H74,meQuran!H74,Amiri!H74,PDMS!H74,AlKareem!H74,KFGQPC!H74,LPMQ!H74,AlQalam!H74)</f>
        <v>0</v>
      </c>
      <c r="I74" s="51">
        <f>SUM(norehidayat!I74,norehuda!I74,norehira!I74,meQuran!I74,Amiri!I74,PDMS!I74,AlKareem!I74,KFGQPC!I74,LPMQ!I74,AlQalam!I74)</f>
        <v>0</v>
      </c>
      <c r="J74" s="51">
        <f>SUM(norehidayat!J74,norehuda!J74,norehira!J74,meQuran!J74,Amiri!J74,PDMS!J74,AlKareem!J74,KFGQPC!J74,LPMQ!J74,AlQalam!J74)</f>
        <v>0</v>
      </c>
      <c r="K74" s="51">
        <f>SUM(norehidayat!K74,norehuda!K74,norehira!K74,meQuran!K74,Amiri!K74,PDMS!K74,AlKareem!K74,KFGQPC!K74,LPMQ!K74,AlQalam!K74)</f>
        <v>0</v>
      </c>
      <c r="L74" s="51">
        <f>SUM(norehidayat!L74,norehuda!L74,norehira!L74,meQuran!L74,Amiri!L74,PDMS!L74,AlKareem!L74,KFGQPC!L74,LPMQ!L74,AlQalam!L74)</f>
        <v>0</v>
      </c>
      <c r="M74" s="51">
        <f>SUM(norehidayat!M74,norehuda!M74,norehira!M74,meQuran!M74,Amiri!M74,PDMS!M74,AlKareem!M74,KFGQPC!M74,LPMQ!M74,AlQalam!M74)</f>
        <v>0</v>
      </c>
      <c r="N74" s="51">
        <f>SUM(norehidayat!N74,norehuda!N74,norehira!N74,meQuran!N74,Amiri!N74,PDMS!N74,AlKareem!N74,KFGQPC!N74,LPMQ!N74,AlQalam!N74)</f>
        <v>0</v>
      </c>
      <c r="O74" s="51">
        <v>0</v>
      </c>
      <c r="P74" s="51">
        <f>SUM(norehidayat!P74,norehuda!P74,norehira!P74,meQuran!P74,Amiri!P74,PDMS!P74,AlKareem!P74,KFGQPC!P74,LPMQ!P74,AlQalam!P74)</f>
        <v>0</v>
      </c>
      <c r="Q74" s="51">
        <f>SUM(norehidayat!Q74,norehuda!Q74,norehira!Q74,meQuran!Q74,Amiri!Q74,PDMS!Q74,AlKareem!Q74,KFGQPC!Q74,LPMQ!Q74,AlQalam!Q74)</f>
        <v>0</v>
      </c>
      <c r="R74" s="51">
        <f>SUM(norehidayat!R74,norehuda!R74,norehira!R74,meQuran!R74,Amiri!R74,PDMS!R74,AlKareem!R74,KFGQPC!R74,LPMQ!R74,AlQalam!R74)</f>
        <v>0</v>
      </c>
      <c r="S74" s="51">
        <f>SUM(norehidayat!S74,norehuda!S74,norehira!S74,meQuran!S74,Amiri!S74,PDMS!S74,AlKareem!S74,KFGQPC!S74,LPMQ!S74,AlQalam!S74)</f>
        <v>0</v>
      </c>
      <c r="T74" s="51">
        <f>SUM(norehidayat!T74,norehuda!T74,norehira!T74,meQuran!T74,Amiri!T74,PDMS!T74,AlKareem!T74,KFGQPC!T74,LPMQ!T74,AlQalam!T74)</f>
        <v>0</v>
      </c>
      <c r="U74" s="51">
        <f>SUM(norehidayat!U74,norehuda!U74,norehira!U74,meQuran!U74,Amiri!U74,PDMS!U74,AlKareem!U74,KFGQPC!U74,LPMQ!U74,AlQalam!U74)</f>
        <v>0</v>
      </c>
      <c r="V74" s="51">
        <f>SUM(norehidayat!V74,norehuda!V74,norehira!V74,meQuran!V74,Amiri!V74,PDMS!V74,AlKareem!V74,KFGQPC!V74,LPMQ!V74,AlQalam!V74)</f>
        <v>0</v>
      </c>
      <c r="W74" s="51">
        <f>SUM(norehidayat!W74,norehuda!W74,norehira!W74,meQuran!W74,Amiri!W74,PDMS!W74,AlKareem!W74,KFGQPC!W74,LPMQ!W74,AlQalam!W74)</f>
        <v>0</v>
      </c>
      <c r="X74" s="51">
        <f>SUM(norehidayat!X74,norehuda!X74,norehira!X74,meQuran!X74,Amiri!X74,PDMS!X74,AlKareem!X74,KFGQPC!X74,LPMQ!X74,AlQalam!X74)</f>
        <v>0</v>
      </c>
      <c r="Y74" s="51">
        <f>SUM(norehidayat!Y74,norehuda!Y74,norehira!Y74,meQuran!Y74,Amiri!Y74,PDMS!Y74,AlKareem!Y74,KFGQPC!Y74,LPMQ!Y74,AlQalam!Y74)</f>
        <v>0</v>
      </c>
      <c r="Z74" s="51">
        <f>SUM(norehidayat!Z74,norehuda!Z74,norehira!Z74,meQuran!Z74,Amiri!Z74,PDMS!Z74,AlKareem!Z74,KFGQPC!Z74,LPMQ!Z74,AlQalam!Z74)</f>
        <v>0</v>
      </c>
      <c r="AA74" s="51">
        <f>SUM(norehidayat!AA74,norehuda!AA74,norehira!AA74,meQuran!AA74,Amiri!AA74,PDMS!AA74,AlKareem!AA74,KFGQPC!AA74,LPMQ!AA74,AlQalam!AA74)</f>
        <v>0</v>
      </c>
      <c r="AB74" s="51">
        <f>SUM(norehidayat!AB74,norehuda!AB74,norehira!AB74,meQuran!AB74,Amiri!AB74,PDMS!AB74,AlKareem!AB74,KFGQPC!AB74,LPMQ!AB74,AlQalam!AB74)</f>
        <v>0</v>
      </c>
      <c r="AC74" s="51">
        <f>SUM(norehidayat!AC74,norehuda!AC74,norehira!AC74,meQuran!AC74,Amiri!AC74,PDMS!AC74,AlKareem!AC74,KFGQPC!AC74,LPMQ!AC74,AlQalam!AC74)</f>
        <v>0</v>
      </c>
      <c r="AD74" s="44">
        <f>E74</f>
        <v>19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93"/>
        <v>1</v>
      </c>
      <c r="AI74" s="2">
        <f t="shared" si="94"/>
        <v>1</v>
      </c>
      <c r="AJ74" s="2">
        <f t="shared" si="95"/>
        <v>1</v>
      </c>
      <c r="AK74" s="2">
        <f t="shared" si="96"/>
        <v>1</v>
      </c>
      <c r="BO74" s="2" t="s">
        <v>97</v>
      </c>
      <c r="BP74" s="74" t="s">
        <v>37</v>
      </c>
      <c r="BQ74" s="76"/>
      <c r="BR74" s="5">
        <f>BR13</f>
        <v>0.758064516129032</v>
      </c>
      <c r="BS74" s="2">
        <f t="shared" ref="BS74:BX74" si="106">BS13</f>
        <v>0.758064516129032</v>
      </c>
      <c r="BT74" s="5">
        <f t="shared" si="106"/>
        <v>1</v>
      </c>
      <c r="BU74" s="2">
        <f t="shared" si="106"/>
        <v>0.862385321100917</v>
      </c>
      <c r="BV74" s="5"/>
      <c r="BW74" s="2"/>
      <c r="BX74" s="5">
        <f t="shared" si="106"/>
        <v>0.99290780141844</v>
      </c>
      <c r="BY74" s="2"/>
      <c r="BZ74" s="5">
        <f t="shared" ref="BZ74:CC74" si="107">BZ13</f>
        <v>1</v>
      </c>
      <c r="CA74" s="2">
        <f t="shared" si="107"/>
        <v>1</v>
      </c>
      <c r="CB74" s="5">
        <f t="shared" si="107"/>
        <v>1</v>
      </c>
      <c r="CC74" s="2">
        <f t="shared" si="107"/>
        <v>1</v>
      </c>
      <c r="CD74" s="5"/>
      <c r="CE74" s="2">
        <f t="shared" ref="CE74:CH74" si="108">CE13</f>
        <v>0.756756756756757</v>
      </c>
      <c r="CF74" s="5">
        <f t="shared" si="108"/>
        <v>0.773480662983425</v>
      </c>
      <c r="CG74" s="2">
        <f t="shared" si="108"/>
        <v>0.972222222222222</v>
      </c>
      <c r="CH74" s="5">
        <f t="shared" si="108"/>
        <v>0.861538461538462</v>
      </c>
    </row>
    <row r="75" spans="1:86">
      <c r="A75" s="4" t="s">
        <v>64</v>
      </c>
      <c r="B75" s="51">
        <f>SUM(norehidayat!B75,norehuda!B75,norehira!B75,meQuran!B75,Amiri!B75,PDMS!B75,AlKareem!B75,KFGQPC!B75,LPMQ!B75,AlQalam!B75)</f>
        <v>0</v>
      </c>
      <c r="C75" s="51">
        <f>SUM(norehidayat!C75,norehuda!C75,norehira!C75,meQuran!C75,Amiri!C75,PDMS!C75,AlKareem!C75,KFGQPC!C75,LPMQ!C75,AlQalam!C75)</f>
        <v>0</v>
      </c>
      <c r="D75" s="51">
        <f>SUM(norehidayat!D75,norehuda!D75,norehira!D75,meQuran!D75,Amiri!D75,PDMS!D75,AlKareem!D75,KFGQPC!D75,LPMQ!D75,AlQalam!D75)</f>
        <v>0</v>
      </c>
      <c r="E75" s="51">
        <f>SUM(norehidayat!E75,norehuda!E75,norehira!E75,meQuran!E75,Amiri!E75,PDMS!E75,AlKareem!E75,KFGQPC!E75,LPMQ!E75,AlQalam!E75)</f>
        <v>0</v>
      </c>
      <c r="F75" s="50">
        <f>SUM(norehidayat!F75,norehuda!F75,norehira!F75,meQuran!F75,Amiri!F75,PDMS!F75,AlKareem!F75,KFGQPC!F75,LPMQ!F75,AlQalam!F75)</f>
        <v>10</v>
      </c>
      <c r="G75" s="51">
        <f>SUM(norehidayat!G75,norehuda!G75,norehira!G75,meQuran!G75,Amiri!G75,PDMS!G75,AlKareem!G75,KFGQPC!G75,LPMQ!G75,AlQalam!G75)</f>
        <v>0</v>
      </c>
      <c r="H75" s="51">
        <v>0</v>
      </c>
      <c r="I75" s="51">
        <f>SUM(norehidayat!I75,norehuda!I75,norehira!I75,meQuran!I75,Amiri!I75,PDMS!I75,AlKareem!I75,KFGQPC!I75,LPMQ!I75,AlQalam!I75)</f>
        <v>0</v>
      </c>
      <c r="J75" s="51">
        <f>SUM(norehidayat!J75,norehuda!J75,norehira!J75,meQuran!J75,Amiri!J75,PDMS!J75,AlKareem!J75,KFGQPC!J75,LPMQ!J75,AlQalam!J75)</f>
        <v>0</v>
      </c>
      <c r="K75" s="51">
        <f>SUM(norehidayat!K75,norehuda!K75,norehira!K75,meQuran!K75,Amiri!K75,PDMS!K75,AlKareem!K75,KFGQPC!K75,LPMQ!K75,AlQalam!K75)</f>
        <v>0</v>
      </c>
      <c r="L75" s="51">
        <f>SUM(norehidayat!L75,norehuda!L75,norehira!L75,meQuran!L75,Amiri!L75,PDMS!L75,AlKareem!L75,KFGQPC!L75,LPMQ!L75,AlQalam!L75)</f>
        <v>0</v>
      </c>
      <c r="M75" s="51">
        <f>SUM(norehidayat!M75,norehuda!M75,norehira!M75,meQuran!M75,Amiri!M75,PDMS!M75,AlKareem!M75,KFGQPC!M75,LPMQ!M75,AlQalam!M75)</f>
        <v>0</v>
      </c>
      <c r="N75" s="51">
        <f>SUM(norehidayat!N75,norehuda!N75,norehira!N75,meQuran!N75,Amiri!N75,PDMS!N75,AlKareem!N75,KFGQPC!N75,LPMQ!N75,AlQalam!N75)</f>
        <v>0</v>
      </c>
      <c r="O75" s="51">
        <f>SUM(norehidayat!O75,norehuda!O75,norehira!O75,meQuran!O75,Amiri!O75,PDMS!O75,AlKareem!O75,KFGQPC!O75,LPMQ!O75,AlQalam!O75)</f>
        <v>0</v>
      </c>
      <c r="P75" s="51">
        <v>0</v>
      </c>
      <c r="Q75" s="51">
        <f>SUM(norehidayat!Q75,norehuda!Q75,norehira!Q75,meQuran!Q75,Amiri!Q75,PDMS!Q75,AlKareem!Q75,KFGQPC!Q75,LPMQ!Q75,AlQalam!Q75)</f>
        <v>0</v>
      </c>
      <c r="R75" s="51">
        <f>SUM(norehidayat!R75,norehuda!R75,norehira!R75,meQuran!R75,Amiri!R75,PDMS!R75,AlKareem!R75,KFGQPC!R75,LPMQ!R75,AlQalam!R75)</f>
        <v>0</v>
      </c>
      <c r="S75" s="51">
        <f>SUM(norehidayat!S75,norehuda!S75,norehira!S75,meQuran!S75,Amiri!S75,PDMS!S75,AlKareem!S75,KFGQPC!S75,LPMQ!S75,AlQalam!S75)</f>
        <v>0</v>
      </c>
      <c r="T75" s="51">
        <f>SUM(norehidayat!T75,norehuda!T75,norehira!T75,meQuran!T75,Amiri!T75,PDMS!T75,AlKareem!T75,KFGQPC!T75,LPMQ!T75,AlQalam!T75)</f>
        <v>0</v>
      </c>
      <c r="U75" s="51">
        <v>0</v>
      </c>
      <c r="V75" s="51">
        <f>SUM(norehidayat!V75,norehuda!V75,norehira!V75,meQuran!V75,Amiri!V75,PDMS!V75,AlKareem!V75,KFGQPC!V75,LPMQ!V75,AlQalam!V75)</f>
        <v>0</v>
      </c>
      <c r="W75" s="51">
        <f>SUM(norehidayat!W75,norehuda!W75,norehira!W75,meQuran!W75,Amiri!W75,PDMS!W75,AlKareem!W75,KFGQPC!W75,LPMQ!W75,AlQalam!W75)</f>
        <v>0</v>
      </c>
      <c r="X75" s="51">
        <f>SUM(norehidayat!X75,norehuda!X75,norehira!X75,meQuran!X75,Amiri!X75,PDMS!X75,AlKareem!X75,KFGQPC!X75,LPMQ!X75,AlQalam!X75)</f>
        <v>0</v>
      </c>
      <c r="Y75" s="51">
        <v>0</v>
      </c>
      <c r="Z75" s="51">
        <f>SUM(norehidayat!Z75,norehuda!Z75,norehira!Z75,meQuran!Z75,Amiri!Z75,PDMS!Z75,AlKareem!Z75,KFGQPC!Z75,LPMQ!Z75,AlQalam!Z75)</f>
        <v>0</v>
      </c>
      <c r="AA75" s="51">
        <f>SUM(norehidayat!AA75,norehuda!AA75,norehira!AA75,meQuran!AA75,Amiri!AA75,PDMS!AA75,AlKareem!AA75,KFGQPC!AA75,LPMQ!AA75,AlQalam!AA75)</f>
        <v>0</v>
      </c>
      <c r="AB75" s="51">
        <f>SUM(norehidayat!AB75,norehuda!AB75,norehira!AB75,meQuran!AB75,Amiri!AB75,PDMS!AB75,AlKareem!AB75,KFGQPC!AB75,LPMQ!AB75,AlQalam!AB75)</f>
        <v>0</v>
      </c>
      <c r="AC75" s="51">
        <v>0</v>
      </c>
      <c r="AD75" s="45">
        <f>F75</f>
        <v>10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93"/>
        <v>1</v>
      </c>
      <c r="AI75" s="5">
        <f t="shared" si="94"/>
        <v>1</v>
      </c>
      <c r="AJ75" s="5">
        <f t="shared" si="95"/>
        <v>1</v>
      </c>
      <c r="AK75" s="5">
        <f t="shared" si="96"/>
        <v>1</v>
      </c>
      <c r="BO75" s="2"/>
      <c r="BP75" s="74" t="s">
        <v>51</v>
      </c>
      <c r="BQ75" s="76"/>
      <c r="BR75" s="5">
        <f>BR18</f>
        <v>0.766304347826087</v>
      </c>
      <c r="BS75" s="2">
        <f t="shared" ref="BS75:BX75" si="109">BS18</f>
        <v>0.766304347826087</v>
      </c>
      <c r="BT75" s="5">
        <f t="shared" si="109"/>
        <v>1</v>
      </c>
      <c r="BU75" s="2">
        <f t="shared" si="109"/>
        <v>0.867692307692308</v>
      </c>
      <c r="BV75" s="5"/>
      <c r="BW75" s="2"/>
      <c r="BX75" s="5">
        <f t="shared" si="109"/>
        <v>0.985815602836879</v>
      </c>
      <c r="BY75" s="2"/>
      <c r="BZ75" s="5">
        <f t="shared" ref="BZ75:CC75" si="110">BZ18</f>
        <v>0.944055944055944</v>
      </c>
      <c r="CA75" s="2">
        <f t="shared" si="110"/>
        <v>0.971223021582734</v>
      </c>
      <c r="CB75" s="5">
        <f t="shared" si="110"/>
        <v>0.971223021582734</v>
      </c>
      <c r="CC75" s="2">
        <f t="shared" si="110"/>
        <v>0.971223021582734</v>
      </c>
      <c r="CD75" s="5"/>
      <c r="CE75" s="2">
        <f t="shared" ref="CE75:CH75" si="111">CE18</f>
        <v>0.760869565217391</v>
      </c>
      <c r="CF75" s="5">
        <f t="shared" si="111"/>
        <v>0.795454545454545</v>
      </c>
      <c r="CG75" s="2">
        <f t="shared" si="111"/>
        <v>0.945945945945946</v>
      </c>
      <c r="CH75" s="5">
        <f t="shared" si="111"/>
        <v>0.864197530864197</v>
      </c>
    </row>
    <row r="76" spans="1:86">
      <c r="A76" s="4" t="s">
        <v>65</v>
      </c>
      <c r="B76" s="51">
        <f>SUM(norehidayat!B76,norehuda!B76,norehira!B76,meQuran!B76,Amiri!B76,PDMS!B76,AlKareem!B76,KFGQPC!B76,LPMQ!B76,AlQalam!B76)</f>
        <v>2</v>
      </c>
      <c r="C76" s="51">
        <f>SUM(norehidayat!C76,norehuda!C76,norehira!C76,meQuran!C76,Amiri!C76,PDMS!C76,AlKareem!C76,KFGQPC!C76,LPMQ!C76,AlQalam!C76)</f>
        <v>0</v>
      </c>
      <c r="D76" s="51">
        <f>SUM(norehidayat!D76,norehuda!D76,norehira!D76,meQuran!D76,Amiri!D76,PDMS!D76,AlKareem!D76,KFGQPC!D76,LPMQ!D76,AlQalam!D76)</f>
        <v>0</v>
      </c>
      <c r="E76" s="51">
        <f>SUM(norehidayat!E76,norehuda!E76,norehira!E76,meQuran!E76,Amiri!E76,PDMS!E76,AlKareem!E76,KFGQPC!E76,LPMQ!E76,AlQalam!E76)</f>
        <v>0</v>
      </c>
      <c r="F76" s="51">
        <f>SUM(norehidayat!F76,norehuda!F76,norehira!F76,meQuran!F76,Amiri!F76,PDMS!F76,AlKareem!F76,KFGQPC!F76,LPMQ!F76,AlQalam!F76)</f>
        <v>0</v>
      </c>
      <c r="G76" s="50">
        <f>SUM(norehidayat!G76,norehuda!G76,norehira!G76,meQuran!G76,Amiri!G76,PDMS!G76,AlKareem!G76,KFGQPC!G76,LPMQ!G76,AlQalam!G76)</f>
        <v>20</v>
      </c>
      <c r="H76" s="51">
        <f>SUM(norehidayat!H76,norehuda!H76,norehira!H76,meQuran!H76,Amiri!H76,PDMS!H76,AlKareem!H76,KFGQPC!H76,LPMQ!H76,AlQalam!H76)</f>
        <v>0</v>
      </c>
      <c r="I76" s="51">
        <f>SUM(norehidayat!I76,norehuda!I76,norehira!I76,meQuran!I76,Amiri!I76,PDMS!I76,AlKareem!I76,KFGQPC!I76,LPMQ!I76,AlQalam!I76)</f>
        <v>0</v>
      </c>
      <c r="J76" s="51">
        <f>SUM(norehidayat!J76,norehuda!J76,norehira!J76,meQuran!J76,Amiri!J76,PDMS!J76,AlKareem!J76,KFGQPC!J76,LPMQ!J76,AlQalam!J76)</f>
        <v>0</v>
      </c>
      <c r="K76" s="51">
        <f>SUM(norehidayat!K76,norehuda!K76,norehira!K76,meQuran!K76,Amiri!K76,PDMS!K76,AlKareem!K76,KFGQPC!K76,LPMQ!K76,AlQalam!K76)</f>
        <v>0</v>
      </c>
      <c r="L76" s="51">
        <f>SUM(norehidayat!L76,norehuda!L76,norehira!L76,meQuran!L76,Amiri!L76,PDMS!L76,AlKareem!L76,KFGQPC!L76,LPMQ!L76,AlQalam!L76)</f>
        <v>0</v>
      </c>
      <c r="M76" s="51">
        <f>SUM(norehidayat!M76,norehuda!M76,norehira!M76,meQuran!M76,Amiri!M76,PDMS!M76,AlKareem!M76,KFGQPC!M76,LPMQ!M76,AlQalam!M76)</f>
        <v>0</v>
      </c>
      <c r="N76" s="51">
        <f>SUM(norehidayat!N76,norehuda!N76,norehira!N76,meQuran!N76,Amiri!N76,PDMS!N76,AlKareem!N76,KFGQPC!N76,LPMQ!N76,AlQalam!N76)</f>
        <v>0</v>
      </c>
      <c r="O76" s="51">
        <f>SUM(norehidayat!O76,norehuda!O76,norehira!O76,meQuran!O76,Amiri!O76,PDMS!O76,AlKareem!O76,KFGQPC!O76,LPMQ!O76,AlQalam!O76)</f>
        <v>0</v>
      </c>
      <c r="P76" s="51">
        <f>SUM(norehidayat!P76,norehuda!P76,norehira!P76,meQuran!P76,Amiri!P76,PDMS!P76,AlKareem!P76,KFGQPC!P76,LPMQ!P76,AlQalam!P76)</f>
        <v>0</v>
      </c>
      <c r="Q76" s="51">
        <f>SUM(norehidayat!Q76,norehuda!Q76,norehira!Q76,meQuran!Q76,Amiri!Q76,PDMS!Q76,AlKareem!Q76,KFGQPC!Q76,LPMQ!Q76,AlQalam!Q76)</f>
        <v>0</v>
      </c>
      <c r="R76" s="51">
        <f>SUM(norehidayat!R76,norehuda!R76,norehira!R76,meQuran!R76,Amiri!R76,PDMS!R76,AlKareem!R76,KFGQPC!R76,LPMQ!R76,AlQalam!R76)</f>
        <v>0</v>
      </c>
      <c r="S76" s="51">
        <f>SUM(norehidayat!S76,norehuda!S76,norehira!S76,meQuran!S76,Amiri!S76,PDMS!S76,AlKareem!S76,KFGQPC!S76,LPMQ!S76,AlQalam!S76)</f>
        <v>0</v>
      </c>
      <c r="T76" s="51">
        <v>0</v>
      </c>
      <c r="U76" s="51">
        <f>SUM(norehidayat!U76,norehuda!U76,norehira!U76,meQuran!U76,Amiri!U76,PDMS!U76,AlKareem!U76,KFGQPC!U76,LPMQ!U76,AlQalam!U76)</f>
        <v>0</v>
      </c>
      <c r="V76" s="51">
        <f>SUM(norehidayat!V76,norehuda!V76,norehira!V76,meQuran!V76,Amiri!V76,PDMS!V76,AlKareem!V76,KFGQPC!V76,LPMQ!V76,AlQalam!V76)</f>
        <v>0</v>
      </c>
      <c r="W76" s="51">
        <f>SUM(norehidayat!W76,norehuda!W76,norehira!W76,meQuran!W76,Amiri!W76,PDMS!W76,AlKareem!W76,KFGQPC!W76,LPMQ!W76,AlQalam!W76)</f>
        <v>0</v>
      </c>
      <c r="X76" s="51">
        <f>SUM(norehidayat!X76,norehuda!X76,norehira!X76,meQuran!X76,Amiri!X76,PDMS!X76,AlKareem!X76,KFGQPC!X76,LPMQ!X76,AlQalam!X76)</f>
        <v>0</v>
      </c>
      <c r="Y76" s="51">
        <f>SUM(norehidayat!Y76,norehuda!Y76,norehira!Y76,meQuran!Y76,Amiri!Y76,PDMS!Y76,AlKareem!Y76,KFGQPC!Y76,LPMQ!Y76,AlQalam!Y76)</f>
        <v>0</v>
      </c>
      <c r="Z76" s="51">
        <f>SUM(norehidayat!Z76,norehuda!Z76,norehira!Z76,meQuran!Z76,Amiri!Z76,PDMS!Z76,AlKareem!Z76,KFGQPC!Z76,LPMQ!Z76,AlQalam!Z76)</f>
        <v>0</v>
      </c>
      <c r="AA76" s="51">
        <f>SUM(norehidayat!AA76,norehuda!AA76,norehira!AA76,meQuran!AA76,Amiri!AA76,PDMS!AA76,AlKareem!AA76,KFGQPC!AA76,LPMQ!AA76,AlQalam!AA76)</f>
        <v>0</v>
      </c>
      <c r="AB76" s="51">
        <f>SUM(norehidayat!AB76,norehuda!AB76,norehira!AB76,meQuran!AB76,Amiri!AB76,PDMS!AB76,AlKareem!AB76,KFGQPC!AB76,LPMQ!AB76,AlQalam!AB76)</f>
        <v>0</v>
      </c>
      <c r="AC76" s="51">
        <v>0</v>
      </c>
      <c r="AD76" s="44">
        <f>G76</f>
        <v>20</v>
      </c>
      <c r="AE76" s="44">
        <f>SUM(B76:F76,H76:AC76)</f>
        <v>2</v>
      </c>
      <c r="AF76" s="44">
        <v>0</v>
      </c>
      <c r="AG76" s="44">
        <v>0</v>
      </c>
      <c r="AH76" s="2">
        <f t="shared" si="93"/>
        <v>0.909090909090909</v>
      </c>
      <c r="AI76" s="2">
        <f t="shared" si="94"/>
        <v>0.909090909090909</v>
      </c>
      <c r="AJ76" s="2">
        <f t="shared" si="95"/>
        <v>1</v>
      </c>
      <c r="AK76" s="2">
        <f t="shared" si="96"/>
        <v>0.952380952380952</v>
      </c>
      <c r="BO76" s="2"/>
      <c r="BP76" s="74" t="s">
        <v>57</v>
      </c>
      <c r="BQ76" s="76"/>
      <c r="BR76" s="5">
        <f>BR23</f>
        <v>0.746031746031746</v>
      </c>
      <c r="BS76" s="2">
        <f t="shared" ref="BS76:BX76" si="112">BS23</f>
        <v>0.746031746031746</v>
      </c>
      <c r="BT76" s="5">
        <f t="shared" si="112"/>
        <v>1</v>
      </c>
      <c r="BU76" s="2">
        <f t="shared" si="112"/>
        <v>0.854545454545455</v>
      </c>
      <c r="BV76" s="5"/>
      <c r="BW76" s="2"/>
      <c r="BX76" s="5">
        <f t="shared" si="112"/>
        <v>0.99290780141844</v>
      </c>
      <c r="BY76" s="2"/>
      <c r="BZ76" s="5">
        <f t="shared" ref="BZ76:CC76" si="113">BZ23</f>
        <v>0.985815602836879</v>
      </c>
      <c r="CA76" s="2">
        <f t="shared" si="113"/>
        <v>0.992857142857143</v>
      </c>
      <c r="CB76" s="5">
        <f t="shared" si="113"/>
        <v>0.992857142857143</v>
      </c>
      <c r="CC76" s="2">
        <f t="shared" si="113"/>
        <v>0.992857142857143</v>
      </c>
      <c r="CD76" s="5"/>
      <c r="CE76" s="2">
        <f t="shared" ref="CE76:CH76" si="114">CE23</f>
        <v>0.74331550802139</v>
      </c>
      <c r="CF76" s="5">
        <f t="shared" si="114"/>
        <v>0.751351351351351</v>
      </c>
      <c r="CG76" s="2">
        <f t="shared" si="114"/>
        <v>0.985815602836879</v>
      </c>
      <c r="CH76" s="5">
        <f t="shared" si="114"/>
        <v>0.852760736196319</v>
      </c>
    </row>
    <row r="77" spans="1:86">
      <c r="A77" s="4" t="s">
        <v>66</v>
      </c>
      <c r="B77" s="51">
        <f>SUM(norehidayat!B77,norehuda!B77,norehira!B77,meQuran!B77,Amiri!B77,PDMS!B77,AlKareem!B77,KFGQPC!B77,LPMQ!B77,AlQalam!B77)</f>
        <v>0</v>
      </c>
      <c r="C77" s="51">
        <f>SUM(norehidayat!C77,norehuda!C77,norehira!C77,meQuran!C77,Amiri!C77,PDMS!C77,AlKareem!C77,KFGQPC!C77,LPMQ!C77,AlQalam!C77)</f>
        <v>0</v>
      </c>
      <c r="D77" s="51">
        <f>SUM(norehidayat!D77,norehuda!D77,norehira!D77,meQuran!D77,Amiri!D77,PDMS!D77,AlKareem!D77,KFGQPC!D77,LPMQ!D77,AlQalam!D77)</f>
        <v>0</v>
      </c>
      <c r="E77" s="51">
        <f>SUM(norehidayat!E77,norehuda!E77,norehira!E77,meQuran!E77,Amiri!E77,PDMS!E77,AlKareem!E77,KFGQPC!E77,LPMQ!E77,AlQalam!E77)</f>
        <v>0</v>
      </c>
      <c r="F77" s="51">
        <f>SUM(norehidayat!F77,norehuda!F77,norehira!F77,meQuran!F77,Amiri!F77,PDMS!F77,AlKareem!F77,KFGQPC!F77,LPMQ!F77,AlQalam!F77)</f>
        <v>0</v>
      </c>
      <c r="G77" s="51">
        <f>SUM(norehidayat!G77,norehuda!G77,norehira!G77,meQuran!G77,Amiri!G77,PDMS!G77,AlKareem!G77,KFGQPC!G77,LPMQ!G77,AlQalam!G77)</f>
        <v>0</v>
      </c>
      <c r="H77" s="50">
        <f>SUM(norehidayat!H77,norehuda!H77,norehira!H77,meQuran!H77,Amiri!H77,PDMS!H77,AlKareem!H77,KFGQPC!H77,LPMQ!H77,AlQalam!H77)</f>
        <v>20</v>
      </c>
      <c r="I77" s="51">
        <v>0</v>
      </c>
      <c r="J77" s="51">
        <f>SUM(norehidayat!J77,norehuda!J77,norehira!J77,meQuran!J77,Amiri!J77,PDMS!J77,AlKareem!J77,KFGQPC!J77,LPMQ!J77,AlQalam!J77)</f>
        <v>3</v>
      </c>
      <c r="K77" s="51">
        <f>SUM(norehidayat!K77,norehuda!K77,norehira!K77,meQuran!K77,Amiri!K77,PDMS!K77,AlKareem!K77,KFGQPC!K77,LPMQ!K77,AlQalam!K77)</f>
        <v>0</v>
      </c>
      <c r="L77" s="51">
        <f>SUM(norehidayat!L77,norehuda!L77,norehira!L77,meQuran!L77,Amiri!L77,PDMS!L77,AlKareem!L77,KFGQPC!L77,LPMQ!L77,AlQalam!L77)</f>
        <v>1</v>
      </c>
      <c r="M77" s="51">
        <f>SUM(norehidayat!M77,norehuda!M77,norehira!M77,meQuran!M77,Amiri!M77,PDMS!M77,AlKareem!M77,KFGQPC!M77,LPMQ!M77,AlQalam!M77)</f>
        <v>0</v>
      </c>
      <c r="N77" s="51">
        <f>SUM(norehidayat!N77,norehuda!N77,norehira!N77,meQuran!N77,Amiri!N77,PDMS!N77,AlKareem!N77,KFGQPC!N77,LPMQ!N77,AlQalam!N77)</f>
        <v>0</v>
      </c>
      <c r="O77" s="51">
        <f>SUM(norehidayat!O77,norehuda!O77,norehira!O77,meQuran!O77,Amiri!O77,PDMS!O77,AlKareem!O77,KFGQPC!O77,LPMQ!O77,AlQalam!O77)</f>
        <v>0</v>
      </c>
      <c r="P77" s="51">
        <v>0</v>
      </c>
      <c r="Q77" s="51">
        <f>SUM(norehidayat!Q77,norehuda!Q77,norehira!Q77,meQuran!Q77,Amiri!Q77,PDMS!Q77,AlKareem!Q77,KFGQPC!Q77,LPMQ!Q77,AlQalam!Q77)</f>
        <v>0</v>
      </c>
      <c r="R77" s="51">
        <f>SUM(norehidayat!R77,norehuda!R77,norehira!R77,meQuran!R77,Amiri!R77,PDMS!R77,AlKareem!R77,KFGQPC!R77,LPMQ!R77,AlQalam!R77)</f>
        <v>0</v>
      </c>
      <c r="S77" s="51">
        <f>SUM(norehidayat!S77,norehuda!S77,norehira!S77,meQuran!S77,Amiri!S77,PDMS!S77,AlKareem!S77,KFGQPC!S77,LPMQ!S77,AlQalam!S77)</f>
        <v>0</v>
      </c>
      <c r="T77" s="51">
        <v>0</v>
      </c>
      <c r="U77" s="51">
        <v>0</v>
      </c>
      <c r="V77" s="51">
        <v>0</v>
      </c>
      <c r="W77" s="51">
        <f>SUM(norehidayat!W77,norehuda!W77,norehira!W77,meQuran!W77,Amiri!W77,PDMS!W77,AlKareem!W77,KFGQPC!W77,LPMQ!W77,AlQalam!W77)</f>
        <v>1</v>
      </c>
      <c r="X77" s="51">
        <f>SUM(norehidayat!X77,norehuda!X77,norehira!X77,meQuran!X77,Amiri!X77,PDMS!X77,AlKareem!X77,KFGQPC!X77,LPMQ!X77,AlQalam!X77)</f>
        <v>0</v>
      </c>
      <c r="Y77" s="51">
        <v>0</v>
      </c>
      <c r="Z77" s="51">
        <f>SUM(norehidayat!Z77,norehuda!Z77,norehira!Z77,meQuran!Z77,Amiri!Z77,PDMS!Z77,AlKareem!Z77,KFGQPC!Z77,LPMQ!Z77,AlQalam!Z77)</f>
        <v>0</v>
      </c>
      <c r="AA77" s="51">
        <f>SUM(norehidayat!AA77,norehuda!AA77,norehira!AA77,meQuran!AA77,Amiri!AA77,PDMS!AA77,AlKareem!AA77,KFGQPC!AA77,LPMQ!AA77,AlQalam!AA77)</f>
        <v>0</v>
      </c>
      <c r="AB77" s="51">
        <f>SUM(norehidayat!AB77,norehuda!AB77,norehira!AB77,meQuran!AB77,Amiri!AB77,PDMS!AB77,AlKareem!AB77,KFGQPC!AB77,LPMQ!AB77,AlQalam!AB77)</f>
        <v>0</v>
      </c>
      <c r="AC77" s="51">
        <f>SUM(norehidayat!AC77,norehuda!AC77,norehira!AC77,meQuran!AC77,Amiri!AC77,PDMS!AC77,AlKareem!AC77,KFGQPC!AC77,LPMQ!AC77,AlQalam!AC77)</f>
        <v>0</v>
      </c>
      <c r="AD77" s="45">
        <f>H77</f>
        <v>20</v>
      </c>
      <c r="AE77" s="45">
        <f>SUM(B77:G77,I77:AC77)</f>
        <v>5</v>
      </c>
      <c r="AF77" s="45">
        <f>SUM(H71:H76,H78:H98)</f>
        <v>0</v>
      </c>
      <c r="AG77" s="45">
        <v>0</v>
      </c>
      <c r="AH77" s="5">
        <f t="shared" si="93"/>
        <v>0.8</v>
      </c>
      <c r="AI77" s="5">
        <f t="shared" si="94"/>
        <v>0.8</v>
      </c>
      <c r="AJ77" s="5">
        <f t="shared" si="95"/>
        <v>1</v>
      </c>
      <c r="AK77" s="5">
        <f t="shared" si="96"/>
        <v>0.888888888888889</v>
      </c>
      <c r="BO77" s="2"/>
      <c r="BP77" s="74" t="s">
        <v>89</v>
      </c>
      <c r="BQ77" s="76"/>
      <c r="BR77" s="5">
        <f>BR28</f>
        <v>0.75</v>
      </c>
      <c r="BS77" s="2">
        <f t="shared" ref="BS77:BX77" si="115">BS28</f>
        <v>0.75</v>
      </c>
      <c r="BT77" s="5">
        <f t="shared" si="115"/>
        <v>1</v>
      </c>
      <c r="BU77" s="2">
        <f t="shared" si="115"/>
        <v>0.857142857142857</v>
      </c>
      <c r="BV77" s="5"/>
      <c r="BW77" s="2"/>
      <c r="BX77" s="5">
        <f t="shared" si="115"/>
        <v>0.964539007092199</v>
      </c>
      <c r="BY77" s="2"/>
      <c r="BZ77" s="5">
        <f t="shared" ref="BZ77:CC77" si="116">BZ28</f>
        <v>0.971014492753623</v>
      </c>
      <c r="CA77" s="2">
        <f t="shared" si="116"/>
        <v>0.985294117647059</v>
      </c>
      <c r="CB77" s="5">
        <f t="shared" si="116"/>
        <v>0.985294117647059</v>
      </c>
      <c r="CC77" s="2">
        <f t="shared" si="116"/>
        <v>0.985294117647059</v>
      </c>
      <c r="CD77" s="5"/>
      <c r="CE77" s="2">
        <f t="shared" ref="CE77:CH77" si="117">CE28</f>
        <v>0.709183673469388</v>
      </c>
      <c r="CF77" s="5">
        <f t="shared" si="117"/>
        <v>0.74331550802139</v>
      </c>
      <c r="CG77" s="2">
        <f t="shared" si="117"/>
        <v>0.939189189189189</v>
      </c>
      <c r="CH77" s="5">
        <f t="shared" si="117"/>
        <v>0.829850746268657</v>
      </c>
    </row>
    <row r="78" spans="1:86">
      <c r="A78" s="4" t="s">
        <v>67</v>
      </c>
      <c r="B78" s="51">
        <f>SUM(norehidayat!B78,norehuda!B78,norehira!B78,meQuran!B78,Amiri!B78,PDMS!B78,AlKareem!B78,KFGQPC!B78,LPMQ!B78,AlQalam!B78)</f>
        <v>0</v>
      </c>
      <c r="C78" s="51">
        <f>SUM(norehidayat!C78,norehuda!C78,norehira!C78,meQuran!C78,Amiri!C78,PDMS!C78,AlKareem!C78,KFGQPC!C78,LPMQ!C78,AlQalam!C78)</f>
        <v>0</v>
      </c>
      <c r="D78" s="51">
        <f>SUM(norehidayat!D78,norehuda!D78,norehira!D78,meQuran!D78,Amiri!D78,PDMS!D78,AlKareem!D78,KFGQPC!D78,LPMQ!D78,AlQalam!D78)</f>
        <v>0</v>
      </c>
      <c r="E78" s="51">
        <f>SUM(norehidayat!E78,norehuda!E78,norehira!E78,meQuran!E78,Amiri!E78,PDMS!E78,AlKareem!E78,KFGQPC!E78,LPMQ!E78,AlQalam!E78)</f>
        <v>0</v>
      </c>
      <c r="F78" s="51">
        <f>SUM(norehidayat!F78,norehuda!F78,norehira!F78,meQuran!F78,Amiri!F78,PDMS!F78,AlKareem!F78,KFGQPC!F78,LPMQ!F78,AlQalam!F78)</f>
        <v>0</v>
      </c>
      <c r="G78" s="51">
        <f>SUM(norehidayat!G78,norehuda!G78,norehira!G78,meQuran!G78,Amiri!G78,PDMS!G78,AlKareem!G78,KFGQPC!G78,LPMQ!G78,AlQalam!G78)</f>
        <v>0</v>
      </c>
      <c r="H78" s="51">
        <f>SUM(norehidayat!H78,norehuda!H78,norehira!H78,meQuran!H78,Amiri!H78,PDMS!H78,AlKareem!H78,KFGQPC!H78,LPMQ!H78,AlQalam!H78)</f>
        <v>0</v>
      </c>
      <c r="I78" s="50">
        <f>SUM(norehidayat!I78,norehuda!I78,norehira!I78,meQuran!I78,Amiri!I78,PDMS!I78,AlKareem!I78,KFGQPC!I78,LPMQ!I78,AlQalam!I78)</f>
        <v>46</v>
      </c>
      <c r="J78" s="51">
        <f>SUM(norehidayat!J78,norehuda!J78,norehira!J78,meQuran!J78,Amiri!J78,PDMS!J78,AlKareem!J78,KFGQPC!J78,LPMQ!J78,AlQalam!J78)</f>
        <v>0</v>
      </c>
      <c r="K78" s="51">
        <f>SUM(norehidayat!K78,norehuda!K78,norehira!K78,meQuran!K78,Amiri!K78,PDMS!K78,AlKareem!K78,KFGQPC!K78,LPMQ!K78,AlQalam!K78)</f>
        <v>0</v>
      </c>
      <c r="L78" s="51">
        <f>SUM(norehidayat!L78,norehuda!L78,norehira!L78,meQuran!L78,Amiri!L78,PDMS!L78,AlKareem!L78,KFGQPC!L78,LPMQ!L78,AlQalam!L78)</f>
        <v>0</v>
      </c>
      <c r="M78" s="51">
        <f>SUM(norehidayat!M78,norehuda!M78,norehira!M78,meQuran!M78,Amiri!M78,PDMS!M78,AlKareem!M78,KFGQPC!M78,LPMQ!M78,AlQalam!M78)</f>
        <v>0</v>
      </c>
      <c r="N78" s="51">
        <f>SUM(norehidayat!N78,norehuda!N78,norehira!N78,meQuran!N78,Amiri!N78,PDMS!N78,AlKareem!N78,KFGQPC!N78,LPMQ!N78,AlQalam!N78)</f>
        <v>0</v>
      </c>
      <c r="O78" s="51">
        <f>SUM(norehidayat!O78,norehuda!O78,norehira!O78,meQuran!O78,Amiri!O78,PDMS!O78,AlKareem!O78,KFGQPC!O78,LPMQ!O78,AlQalam!O78)</f>
        <v>0</v>
      </c>
      <c r="P78" s="51">
        <f>SUM(norehidayat!P78,norehuda!P78,norehira!P78,meQuran!P78,Amiri!P78,PDMS!P78,AlKareem!P78,KFGQPC!P78,LPMQ!P78,AlQalam!P78)</f>
        <v>0</v>
      </c>
      <c r="Q78" s="51">
        <v>0</v>
      </c>
      <c r="R78" s="51">
        <f>SUM(norehidayat!R78,norehuda!R78,norehira!R78,meQuran!R78,Amiri!R78,PDMS!R78,AlKareem!R78,KFGQPC!R78,LPMQ!R78,AlQalam!R78)</f>
        <v>0</v>
      </c>
      <c r="S78" s="51">
        <f>SUM(norehidayat!S78,norehuda!S78,norehira!S78,meQuran!S78,Amiri!S78,PDMS!S78,AlKareem!S78,KFGQPC!S78,LPMQ!S78,AlQalam!S78)</f>
        <v>0</v>
      </c>
      <c r="T78" s="51">
        <f>SUM(norehidayat!T78,norehuda!T78,norehira!T78,meQuran!T78,Amiri!T78,PDMS!T78,AlKareem!T78,KFGQPC!T78,LPMQ!T78,AlQalam!T78)</f>
        <v>0</v>
      </c>
      <c r="U78" s="51">
        <f>SUM(norehidayat!U78,norehuda!U78,norehira!U78,meQuran!U78,Amiri!U78,PDMS!U78,AlKareem!U78,KFGQPC!U78,LPMQ!U78,AlQalam!U78)</f>
        <v>0</v>
      </c>
      <c r="V78" s="51">
        <f>SUM(norehidayat!V78,norehuda!V78,norehira!V78,meQuran!V78,Amiri!V78,PDMS!V78,AlKareem!V78,KFGQPC!V78,LPMQ!V78,AlQalam!V78)</f>
        <v>0</v>
      </c>
      <c r="W78" s="51">
        <f>SUM(norehidayat!W78,norehuda!W78,norehira!W78,meQuran!W78,Amiri!W78,PDMS!W78,AlKareem!W78,KFGQPC!W78,LPMQ!W78,AlQalam!W78)</f>
        <v>0</v>
      </c>
      <c r="X78" s="51">
        <f>SUM(norehidayat!X78,norehuda!X78,norehira!X78,meQuran!X78,Amiri!X78,PDMS!X78,AlKareem!X78,KFGQPC!X78,LPMQ!X78,AlQalam!X78)</f>
        <v>0</v>
      </c>
      <c r="Y78" s="51">
        <f>SUM(norehidayat!Y78,norehuda!Y78,norehira!Y78,meQuran!Y78,Amiri!Y78,PDMS!Y78,AlKareem!Y78,KFGQPC!Y78,LPMQ!Y78,AlQalam!Y78)</f>
        <v>0</v>
      </c>
      <c r="Z78" s="51">
        <f>SUM(norehidayat!Z78,norehuda!Z78,norehira!Z78,meQuran!Z78,Amiri!Z78,PDMS!Z78,AlKareem!Z78,KFGQPC!Z78,LPMQ!Z78,AlQalam!Z78)</f>
        <v>0</v>
      </c>
      <c r="AA78" s="51">
        <f>SUM(norehidayat!AA78,norehuda!AA78,norehira!AA78,meQuran!AA78,Amiri!AA78,PDMS!AA78,AlKareem!AA78,KFGQPC!AA78,LPMQ!AA78,AlQalam!AA78)</f>
        <v>0</v>
      </c>
      <c r="AB78" s="51">
        <f>SUM(norehidayat!AB78,norehuda!AB78,norehira!AB78,meQuran!AB78,Amiri!AB78,PDMS!AB78,AlKareem!AB78,KFGQPC!AB78,LPMQ!AB78,AlQalam!AB78)</f>
        <v>0</v>
      </c>
      <c r="AC78" s="51">
        <f>SUM(norehidayat!AC78,norehuda!AC78,norehira!AC78,meQuran!AC78,Amiri!AC78,PDMS!AC78,AlKareem!AC78,KFGQPC!AC78,LPMQ!AC78,AlQalam!AC78)</f>
        <v>0</v>
      </c>
      <c r="AD78" s="44">
        <f>I78</f>
        <v>46</v>
      </c>
      <c r="AE78" s="44">
        <f>SUM(B78:H78,J78:AC78)</f>
        <v>0</v>
      </c>
      <c r="AF78" s="44">
        <f>SUM(I71:I77,I79:I98)</f>
        <v>4</v>
      </c>
      <c r="AG78" s="45">
        <v>0</v>
      </c>
      <c r="AH78" s="2">
        <f t="shared" si="93"/>
        <v>0.92</v>
      </c>
      <c r="AI78" s="2">
        <f t="shared" si="94"/>
        <v>1</v>
      </c>
      <c r="AJ78" s="2">
        <f t="shared" si="95"/>
        <v>0.92</v>
      </c>
      <c r="AK78" s="2">
        <f t="shared" si="96"/>
        <v>0.958333333333333</v>
      </c>
      <c r="BO78" s="2"/>
      <c r="BP78" s="74" t="s">
        <v>90</v>
      </c>
      <c r="BQ78" s="76"/>
      <c r="BR78" s="5">
        <f>BR33</f>
        <v>0.815028901734104</v>
      </c>
      <c r="BS78" s="2">
        <f t="shared" ref="BS78:BX78" si="118">BS33</f>
        <v>0.815028901734104</v>
      </c>
      <c r="BT78" s="5">
        <f t="shared" si="118"/>
        <v>1</v>
      </c>
      <c r="BU78" s="2">
        <f t="shared" si="118"/>
        <v>0.898089171974522</v>
      </c>
      <c r="BV78" s="5"/>
      <c r="BW78" s="2"/>
      <c r="BX78" s="5">
        <f t="shared" si="118"/>
        <v>0.801418439716312</v>
      </c>
      <c r="BY78" s="2"/>
      <c r="BZ78" s="5">
        <f t="shared" ref="BZ78:CC78" si="119">BZ33</f>
        <v>0.948275862068966</v>
      </c>
      <c r="CA78" s="2">
        <f t="shared" si="119"/>
        <v>0.973451327433628</v>
      </c>
      <c r="CB78" s="5">
        <f t="shared" si="119"/>
        <v>0.973451327433628</v>
      </c>
      <c r="CC78" s="2">
        <f t="shared" si="119"/>
        <v>0.973451327433628</v>
      </c>
      <c r="CD78" s="5"/>
      <c r="CE78" s="2">
        <f t="shared" ref="CE78:CH78" si="120">CE33</f>
        <v>0.632978723404255</v>
      </c>
      <c r="CF78" s="5">
        <f t="shared" si="120"/>
        <v>0.721212121212121</v>
      </c>
      <c r="CG78" s="2">
        <f t="shared" si="120"/>
        <v>0.838028169014085</v>
      </c>
      <c r="CH78" s="5">
        <f t="shared" si="120"/>
        <v>0.775244299674267</v>
      </c>
    </row>
    <row r="79" spans="1:86">
      <c r="A79" s="4" t="s">
        <v>91</v>
      </c>
      <c r="B79" s="51">
        <f>SUM(norehidayat!B79,norehuda!B79,norehira!B79,meQuran!B79,Amiri!B79,PDMS!B79,AlKareem!B79,KFGQPC!B79,LPMQ!B79,AlQalam!B79)</f>
        <v>0</v>
      </c>
      <c r="C79" s="51">
        <f>SUM(norehidayat!C79,norehuda!C79,norehira!C79,meQuran!C79,Amiri!C79,PDMS!C79,AlKareem!C79,KFGQPC!C79,LPMQ!C79,AlQalam!C79)</f>
        <v>0</v>
      </c>
      <c r="D79" s="51">
        <f>SUM(norehidayat!D79,norehuda!D79,norehira!D79,meQuran!D79,Amiri!D79,PDMS!D79,AlKareem!D79,KFGQPC!D79,LPMQ!D79,AlQalam!D79)</f>
        <v>0</v>
      </c>
      <c r="E79" s="51">
        <f>SUM(norehidayat!E79,norehuda!E79,norehira!E79,meQuran!E79,Amiri!E79,PDMS!E79,AlKareem!E79,KFGQPC!E79,LPMQ!E79,AlQalam!E79)</f>
        <v>0</v>
      </c>
      <c r="F79" s="51">
        <f>SUM(norehidayat!F79,norehuda!F79,norehira!F79,meQuran!F79,Amiri!F79,PDMS!F79,AlKareem!F79,KFGQPC!F79,LPMQ!F79,AlQalam!F79)</f>
        <v>0</v>
      </c>
      <c r="G79" s="51">
        <f>SUM(norehidayat!G79,norehuda!G79,norehira!G79,meQuran!G79,Amiri!G79,PDMS!G79,AlKareem!G79,KFGQPC!G79,LPMQ!G79,AlQalam!G79)</f>
        <v>0</v>
      </c>
      <c r="H79" s="51">
        <f>SUM(norehidayat!H79,norehuda!H79,norehira!H79,meQuran!H79,Amiri!H79,PDMS!H79,AlKareem!H79,KFGQPC!H79,LPMQ!H79,AlQalam!H79)</f>
        <v>0</v>
      </c>
      <c r="I79" s="51">
        <f>SUM(norehidayat!I79,norehuda!I79,norehira!I79,meQuran!I79,Amiri!I79,PDMS!I79,AlKareem!I79,KFGQPC!I79,LPMQ!I79,AlQalam!I79)</f>
        <v>0</v>
      </c>
      <c r="J79" s="50">
        <f>SUM(norehidayat!J79,norehuda!J79,norehira!J79,meQuran!J79,Amiri!J79,PDMS!J79,AlKareem!J79,KFGQPC!J79,LPMQ!J79,AlQalam!J79)</f>
        <v>25</v>
      </c>
      <c r="K79" s="51">
        <f>SUM(norehidayat!K79,norehuda!K79,norehira!K79,meQuran!K79,Amiri!K79,PDMS!K79,AlKareem!K79,KFGQPC!K79,LPMQ!K79,AlQalam!K79)</f>
        <v>0</v>
      </c>
      <c r="L79" s="51">
        <v>1</v>
      </c>
      <c r="M79" s="51">
        <f>SUM(norehidayat!M79,norehuda!M79,norehira!M79,meQuran!M79,Amiri!M79,PDMS!M79,AlKareem!M79,KFGQPC!M79,LPMQ!M79,AlQalam!M79)</f>
        <v>0</v>
      </c>
      <c r="N79" s="51">
        <f>SUM(norehidayat!N79,norehuda!N79,norehira!N79,meQuran!N79,Amiri!N79,PDMS!N79,AlKareem!N79,KFGQPC!N79,LPMQ!N79,AlQalam!N79)</f>
        <v>0</v>
      </c>
      <c r="O79" s="51">
        <f>SUM(norehidayat!O79,norehuda!O79,norehira!O79,meQuran!O79,Amiri!O79,PDMS!O79,AlKareem!O79,KFGQPC!O79,LPMQ!O79,AlQalam!O79)</f>
        <v>0</v>
      </c>
      <c r="P79" s="51">
        <f>SUM(norehidayat!P79,norehuda!P79,norehira!P79,meQuran!P79,Amiri!P79,PDMS!P79,AlKareem!P79,KFGQPC!P79,LPMQ!P79,AlQalam!P79)</f>
        <v>0</v>
      </c>
      <c r="Q79" s="51">
        <f>SUM(norehidayat!Q79,norehuda!Q79,norehira!Q79,meQuran!Q79,Amiri!Q79,PDMS!Q79,AlKareem!Q79,KFGQPC!Q79,LPMQ!Q79,AlQalam!Q79)</f>
        <v>0</v>
      </c>
      <c r="R79" s="51">
        <f>SUM(norehidayat!R79,norehuda!R79,norehira!R79,meQuran!R79,Amiri!R79,PDMS!R79,AlKareem!R79,KFGQPC!R79,LPMQ!R79,AlQalam!R79)</f>
        <v>0</v>
      </c>
      <c r="S79" s="51">
        <f>SUM(norehidayat!S79,norehuda!S79,norehira!S79,meQuran!S79,Amiri!S79,PDMS!S79,AlKareem!S79,KFGQPC!S79,LPMQ!S79,AlQalam!S79)</f>
        <v>0</v>
      </c>
      <c r="T79" s="51">
        <f>SUM(norehidayat!T79,norehuda!T79,norehira!T79,meQuran!T79,Amiri!T79,PDMS!T79,AlKareem!T79,KFGQPC!T79,LPMQ!T79,AlQalam!T79)</f>
        <v>0</v>
      </c>
      <c r="U79" s="51">
        <f>SUM(norehidayat!U79,norehuda!U79,norehira!U79,meQuran!U79,Amiri!U79,PDMS!U79,AlKareem!U79,KFGQPC!U79,LPMQ!U79,AlQalam!U79)</f>
        <v>0</v>
      </c>
      <c r="V79" s="51">
        <f>SUM(norehidayat!V79,norehuda!V79,norehira!V79,meQuran!V79,Amiri!V79,PDMS!V79,AlKareem!V79,KFGQPC!V79,LPMQ!V79,AlQalam!V79)</f>
        <v>0</v>
      </c>
      <c r="W79" s="51">
        <f>SUM(norehidayat!W79,norehuda!W79,norehira!W79,meQuran!W79,Amiri!W79,PDMS!W79,AlKareem!W79,KFGQPC!W79,LPMQ!W79,AlQalam!W79)</f>
        <v>0</v>
      </c>
      <c r="X79" s="51">
        <f>SUM(norehidayat!X79,norehuda!X79,norehira!X79,meQuran!X79,Amiri!X79,PDMS!X79,AlKareem!X79,KFGQPC!X79,LPMQ!X79,AlQalam!X79)</f>
        <v>0</v>
      </c>
      <c r="Y79" s="51">
        <f>SUM(norehidayat!Y79,norehuda!Y79,norehira!Y79,meQuran!Y79,Amiri!Y79,PDMS!Y79,AlKareem!Y79,KFGQPC!Y79,LPMQ!Y79,AlQalam!Y79)</f>
        <v>0</v>
      </c>
      <c r="Z79" s="51">
        <f>SUM(norehidayat!Z79,norehuda!Z79,norehira!Z79,meQuran!Z79,Amiri!Z79,PDMS!Z79,AlKareem!Z79,KFGQPC!Z79,LPMQ!Z79,AlQalam!Z79)</f>
        <v>0</v>
      </c>
      <c r="AA79" s="51">
        <f>SUM(norehidayat!AA79,norehuda!AA79,norehira!AA79,meQuran!AA79,Amiri!AA79,PDMS!AA79,AlKareem!AA79,KFGQPC!AA79,LPMQ!AA79,AlQalam!AA79)</f>
        <v>0</v>
      </c>
      <c r="AB79" s="51">
        <f>SUM(norehidayat!AB79,norehuda!AB79,norehira!AB79,meQuran!AB79,Amiri!AB79,PDMS!AB79,AlKareem!AB79,KFGQPC!AB79,LPMQ!AB79,AlQalam!AB79)</f>
        <v>0</v>
      </c>
      <c r="AC79" s="51">
        <f>SUM(norehidayat!AC79,norehuda!AC79,norehira!AC79,meQuran!AC79,Amiri!AC79,PDMS!AC79,AlKareem!AC79,KFGQPC!AC79,LPMQ!AC79,AlQalam!AC79)</f>
        <v>0</v>
      </c>
      <c r="AD79" s="45">
        <f>J79</f>
        <v>25</v>
      </c>
      <c r="AE79" s="45">
        <f>SUM(B79:I79,K79:AC79)</f>
        <v>1</v>
      </c>
      <c r="AF79" s="45">
        <f>SUM(J71:J78,J80:J98)</f>
        <v>3</v>
      </c>
      <c r="AG79" s="44">
        <v>0</v>
      </c>
      <c r="AH79" s="5">
        <f t="shared" si="93"/>
        <v>0.862068965517241</v>
      </c>
      <c r="AI79" s="5">
        <f t="shared" si="94"/>
        <v>0.961538461538462</v>
      </c>
      <c r="AJ79" s="5">
        <f t="shared" si="95"/>
        <v>0.892857142857143</v>
      </c>
      <c r="AK79" s="5">
        <f t="shared" si="96"/>
        <v>0.925925925925926</v>
      </c>
      <c r="BO79" s="2"/>
      <c r="BP79" s="74" t="s">
        <v>92</v>
      </c>
      <c r="BQ79" s="76"/>
      <c r="BR79" s="5">
        <f>BR38</f>
        <v>0.708542713567839</v>
      </c>
      <c r="BS79" s="2">
        <f t="shared" ref="BS79:BX79" si="121">BS38</f>
        <v>0.708542713567839</v>
      </c>
      <c r="BT79" s="5">
        <f t="shared" si="121"/>
        <v>1</v>
      </c>
      <c r="BU79" s="2">
        <f t="shared" si="121"/>
        <v>0.829411764705882</v>
      </c>
      <c r="BV79" s="5"/>
      <c r="BW79" s="2"/>
      <c r="BX79" s="5">
        <f t="shared" si="121"/>
        <v>0.971631205673759</v>
      </c>
      <c r="BY79" s="2"/>
      <c r="BZ79" s="5">
        <f t="shared" ref="BZ79:CC79" si="122">BZ38</f>
        <v>0.971223021582734</v>
      </c>
      <c r="CA79" s="2">
        <f t="shared" si="122"/>
        <v>0.985401459854015</v>
      </c>
      <c r="CB79" s="5">
        <f t="shared" si="122"/>
        <v>0.985401459854015</v>
      </c>
      <c r="CC79" s="2">
        <f t="shared" si="122"/>
        <v>0.985401459854015</v>
      </c>
      <c r="CD79" s="5"/>
      <c r="CE79" s="2">
        <f t="shared" ref="CE79:CH79" si="123">CE38</f>
        <v>0.633802816901408</v>
      </c>
      <c r="CF79" s="5">
        <f t="shared" si="123"/>
        <v>0.675</v>
      </c>
      <c r="CG79" s="2">
        <f t="shared" si="123"/>
        <v>0.912162162162162</v>
      </c>
      <c r="CH79" s="5">
        <f t="shared" si="123"/>
        <v>0.775862068965517</v>
      </c>
    </row>
    <row r="80" spans="1:86">
      <c r="A80" s="4" t="s">
        <v>69</v>
      </c>
      <c r="B80" s="51">
        <f>SUM(norehidayat!B80,norehuda!B80,norehira!B80,meQuran!B80,Amiri!B80,PDMS!B80,AlKareem!B80,KFGQPC!B80,LPMQ!B80,AlQalam!B80)</f>
        <v>0</v>
      </c>
      <c r="C80" s="51">
        <f>SUM(norehidayat!C80,norehuda!C80,norehira!C80,meQuran!C80,Amiri!C80,PDMS!C80,AlKareem!C80,KFGQPC!C80,LPMQ!C80,AlQalam!C80)</f>
        <v>0</v>
      </c>
      <c r="D80" s="51">
        <f>SUM(norehidayat!D80,norehuda!D80,norehira!D80,meQuran!D80,Amiri!D80,PDMS!D80,AlKareem!D80,KFGQPC!D80,LPMQ!D80,AlQalam!D80)</f>
        <v>0</v>
      </c>
      <c r="E80" s="51">
        <f>SUM(norehidayat!E80,norehuda!E80,norehira!E80,meQuran!E80,Amiri!E80,PDMS!E80,AlKareem!E80,KFGQPC!E80,LPMQ!E80,AlQalam!E80)</f>
        <v>0</v>
      </c>
      <c r="F80" s="51">
        <f>SUM(norehidayat!F80,norehuda!F80,norehira!F80,meQuran!F80,Amiri!F80,PDMS!F80,AlKareem!F80,KFGQPC!F80,LPMQ!F80,AlQalam!F80)</f>
        <v>0</v>
      </c>
      <c r="G80" s="51">
        <f>SUM(norehidayat!G80,norehuda!G80,norehira!G80,meQuran!G80,Amiri!G80,PDMS!G80,AlKareem!G80,KFGQPC!G80,LPMQ!G80,AlQalam!G80)</f>
        <v>0</v>
      </c>
      <c r="H80" s="51">
        <f>SUM(norehidayat!H80,norehuda!H80,norehira!H80,meQuran!H80,Amiri!H80,PDMS!H80,AlKareem!H80,KFGQPC!H80,LPMQ!H80,AlQalam!H80)</f>
        <v>0</v>
      </c>
      <c r="I80" s="51">
        <f>SUM(norehidayat!I80,norehuda!I80,norehira!I80,meQuran!I80,Amiri!I80,PDMS!I80,AlKareem!I80,KFGQPC!I80,LPMQ!I80,AlQalam!I80)</f>
        <v>0</v>
      </c>
      <c r="J80" s="51">
        <f>SUM(norehidayat!J80,norehuda!J80,norehira!J80,meQuran!J80,Amiri!J80,PDMS!J80,AlKareem!J80,KFGQPC!J80,LPMQ!J80,AlQalam!J80)</f>
        <v>0</v>
      </c>
      <c r="K80" s="50">
        <f>SUM(norehidayat!K80,norehuda!K80,norehira!K80,meQuran!K80,Amiri!K80,PDMS!K80,AlKareem!K80,KFGQPC!K80,LPMQ!K80,AlQalam!K80)</f>
        <v>97</v>
      </c>
      <c r="L80" s="51">
        <f>SUM(norehidayat!L80,norehuda!L80,norehira!L80,meQuran!L80,Amiri!L80,PDMS!L80,AlKareem!L80,KFGQPC!L80,LPMQ!L80,AlQalam!L80)</f>
        <v>0</v>
      </c>
      <c r="M80" s="51">
        <f>SUM(norehidayat!M80,norehuda!M80,norehira!M80,meQuran!M80,Amiri!M80,PDMS!M80,AlKareem!M80,KFGQPC!M80,LPMQ!M80,AlQalam!M80)</f>
        <v>0</v>
      </c>
      <c r="N80" s="51">
        <v>0</v>
      </c>
      <c r="O80" s="51">
        <f>SUM(norehidayat!O80,norehuda!O80,norehira!O80,meQuran!O80,Amiri!O80,PDMS!O80,AlKareem!O80,KFGQPC!O80,LPMQ!O80,AlQalam!O80)</f>
        <v>0</v>
      </c>
      <c r="P80" s="51">
        <f>SUM(norehidayat!P80,norehuda!P80,norehira!P80,meQuran!P80,Amiri!P80,PDMS!P80,AlKareem!P80,KFGQPC!P80,LPMQ!P80,AlQalam!P80)</f>
        <v>0</v>
      </c>
      <c r="Q80" s="51">
        <f>SUM(norehidayat!Q80,norehuda!Q80,norehira!Q80,meQuran!Q80,Amiri!Q80,PDMS!Q80,AlKareem!Q80,KFGQPC!Q80,LPMQ!Q80,AlQalam!Q80)</f>
        <v>0</v>
      </c>
      <c r="R80" s="51">
        <f>SUM(norehidayat!R80,norehuda!R80,norehira!R80,meQuran!R80,Amiri!R80,PDMS!R80,AlKareem!R80,KFGQPC!R80,LPMQ!R80,AlQalam!R80)</f>
        <v>0</v>
      </c>
      <c r="S80" s="51">
        <f>SUM(norehidayat!S80,norehuda!S80,norehira!S80,meQuran!S80,Amiri!S80,PDMS!S80,AlKareem!S80,KFGQPC!S80,LPMQ!S80,AlQalam!S80)</f>
        <v>0</v>
      </c>
      <c r="T80" s="51">
        <f>SUM(norehidayat!T80,norehuda!T80,norehira!T80,meQuran!T80,Amiri!T80,PDMS!T80,AlKareem!T80,KFGQPC!T80,LPMQ!T80,AlQalam!T80)</f>
        <v>0</v>
      </c>
      <c r="U80" s="51">
        <f>SUM(norehidayat!U80,norehuda!U80,norehira!U80,meQuran!U80,Amiri!U80,PDMS!U80,AlKareem!U80,KFGQPC!U80,LPMQ!U80,AlQalam!U80)</f>
        <v>0</v>
      </c>
      <c r="V80" s="51">
        <f>SUM(norehidayat!V80,norehuda!V80,norehira!V80,meQuran!V80,Amiri!V80,PDMS!V80,AlKareem!V80,KFGQPC!V80,LPMQ!V80,AlQalam!V80)</f>
        <v>0</v>
      </c>
      <c r="W80" s="51">
        <f>SUM(norehidayat!W80,norehuda!W80,norehira!W80,meQuran!W80,Amiri!W80,PDMS!W80,AlKareem!W80,KFGQPC!W80,LPMQ!W80,AlQalam!W80)</f>
        <v>0</v>
      </c>
      <c r="X80" s="51">
        <f>SUM(norehidayat!X80,norehuda!X80,norehira!X80,meQuran!X80,Amiri!X80,PDMS!X80,AlKareem!X80,KFGQPC!X80,LPMQ!X80,AlQalam!X80)</f>
        <v>0</v>
      </c>
      <c r="Y80" s="51">
        <f>SUM(norehidayat!Y80,norehuda!Y80,norehira!Y80,meQuran!Y80,Amiri!Y80,PDMS!Y80,AlKareem!Y80,KFGQPC!Y80,LPMQ!Y80,AlQalam!Y80)</f>
        <v>0</v>
      </c>
      <c r="Z80" s="51">
        <f>SUM(norehidayat!Z80,norehuda!Z80,norehira!Z80,meQuran!Z80,Amiri!Z80,PDMS!Z80,AlKareem!Z80,KFGQPC!Z80,LPMQ!Z80,AlQalam!Z80)</f>
        <v>0</v>
      </c>
      <c r="AA80" s="51">
        <f>SUM(norehidayat!AA80,norehuda!AA80,norehira!AA80,meQuran!AA80,Amiri!AA80,PDMS!AA80,AlKareem!AA80,KFGQPC!AA80,LPMQ!AA80,AlQalam!AA80)</f>
        <v>0</v>
      </c>
      <c r="AB80" s="51">
        <f>SUM(norehidayat!AB80,norehuda!AB80,norehira!AB80,meQuran!AB80,Amiri!AB80,PDMS!AB80,AlKareem!AB80,KFGQPC!AB80,LPMQ!AB80,AlQalam!AB80)</f>
        <v>0</v>
      </c>
      <c r="AC80" s="51">
        <f>SUM(norehidayat!AC80,norehuda!AC80,norehira!AC80,meQuran!AC80,Amiri!AC80,PDMS!AC80,AlKareem!AC80,KFGQPC!AC80,LPMQ!AC80,AlQalam!AC80)</f>
        <v>0</v>
      </c>
      <c r="AD80" s="44">
        <f>K80</f>
        <v>97</v>
      </c>
      <c r="AE80" s="44">
        <f>SUM(B80:J80,L80:AC80)</f>
        <v>0</v>
      </c>
      <c r="AF80" s="44">
        <f>SUM(K71:K79,K81:K98)</f>
        <v>1</v>
      </c>
      <c r="AG80" s="45">
        <v>0</v>
      </c>
      <c r="AH80" s="2">
        <f t="shared" si="93"/>
        <v>0.989795918367347</v>
      </c>
      <c r="AI80" s="2">
        <f t="shared" si="94"/>
        <v>1</v>
      </c>
      <c r="AJ80" s="2">
        <f t="shared" si="95"/>
        <v>0.989795918367347</v>
      </c>
      <c r="AK80" s="2">
        <f t="shared" si="96"/>
        <v>0.994871794871795</v>
      </c>
      <c r="BO80" s="2"/>
      <c r="BP80" s="74" t="s">
        <v>93</v>
      </c>
      <c r="BQ80" s="76"/>
      <c r="BR80" s="5">
        <f>BR43</f>
        <v>0.762162162162162</v>
      </c>
      <c r="BS80" s="2">
        <f t="shared" ref="BS80:BX80" si="124">BS43</f>
        <v>0.762162162162162</v>
      </c>
      <c r="BT80" s="5">
        <f t="shared" si="124"/>
        <v>1</v>
      </c>
      <c r="BU80" s="2">
        <f t="shared" si="124"/>
        <v>0.865030674846626</v>
      </c>
      <c r="BV80" s="5"/>
      <c r="BW80" s="2"/>
      <c r="BX80" s="5">
        <f t="shared" si="124"/>
        <v>0.957446808510638</v>
      </c>
      <c r="BY80" s="2"/>
      <c r="BZ80" s="5">
        <f t="shared" ref="BZ80:CC80" si="125">BZ43</f>
        <v>0.942446043165468</v>
      </c>
      <c r="CA80" s="2">
        <f t="shared" si="125"/>
        <v>0.97037037037037</v>
      </c>
      <c r="CB80" s="5">
        <f t="shared" si="125"/>
        <v>0.97037037037037</v>
      </c>
      <c r="CC80" s="2">
        <f t="shared" si="125"/>
        <v>0.97037037037037</v>
      </c>
      <c r="CD80" s="5"/>
      <c r="CE80" s="2">
        <f t="shared" ref="CE80:CH80" si="126">CE43</f>
        <v>0.685</v>
      </c>
      <c r="CF80" s="5">
        <f t="shared" si="126"/>
        <v>0.717277486910995</v>
      </c>
      <c r="CG80" s="2">
        <f t="shared" si="126"/>
        <v>0.938356164383562</v>
      </c>
      <c r="CH80" s="5">
        <f t="shared" si="126"/>
        <v>0.813056379821958</v>
      </c>
    </row>
    <row r="81" spans="1:86">
      <c r="A81" s="4" t="s">
        <v>70</v>
      </c>
      <c r="B81" s="51">
        <f>SUM(norehidayat!B81,norehuda!B81,norehira!B81,meQuran!B81,Amiri!B81,PDMS!B81,AlKareem!B81,KFGQPC!B81,LPMQ!B81,AlQalam!B81)</f>
        <v>0</v>
      </c>
      <c r="C81" s="51">
        <f>SUM(norehidayat!C81,norehuda!C81,norehira!C81,meQuran!C81,Amiri!C81,PDMS!C81,AlKareem!C81,KFGQPC!C81,LPMQ!C81,AlQalam!C81)</f>
        <v>0</v>
      </c>
      <c r="D81" s="51">
        <f>SUM(norehidayat!D81,norehuda!D81,norehira!D81,meQuran!D81,Amiri!D81,PDMS!D81,AlKareem!D81,KFGQPC!D81,LPMQ!D81,AlQalam!D81)</f>
        <v>0</v>
      </c>
      <c r="E81" s="51">
        <f>SUM(norehidayat!E81,norehuda!E81,norehira!E81,meQuran!E81,Amiri!E81,PDMS!E81,AlKareem!E81,KFGQPC!E81,LPMQ!E81,AlQalam!E81)</f>
        <v>0</v>
      </c>
      <c r="F81" s="51">
        <f>SUM(norehidayat!F81,norehuda!F81,norehira!F81,meQuran!F81,Amiri!F81,PDMS!F81,AlKareem!F81,KFGQPC!F81,LPMQ!F81,AlQalam!F81)</f>
        <v>0</v>
      </c>
      <c r="G81" s="51">
        <f>SUM(norehidayat!G81,norehuda!G81,norehira!G81,meQuran!G81,Amiri!G81,PDMS!G81,AlKareem!G81,KFGQPC!G81,LPMQ!G81,AlQalam!G81)</f>
        <v>0</v>
      </c>
      <c r="H81" s="51">
        <f>SUM(norehidayat!H81,norehuda!H81,norehira!H81,meQuran!H81,Amiri!H81,PDMS!H81,AlKareem!H81,KFGQPC!H81,LPMQ!H81,AlQalam!H81)</f>
        <v>0</v>
      </c>
      <c r="I81" s="51">
        <f>SUM(norehidayat!I81,norehuda!I81,norehira!I81,meQuran!I81,Amiri!I81,PDMS!I81,AlKareem!I81,KFGQPC!I81,LPMQ!I81,AlQalam!I81)</f>
        <v>0</v>
      </c>
      <c r="J81" s="51">
        <f>SUM(norehidayat!J81,norehuda!J81,norehira!J81,meQuran!J81,Amiri!J81,PDMS!J81,AlKareem!J81,KFGQPC!J81,LPMQ!J81,AlQalam!J81)</f>
        <v>0</v>
      </c>
      <c r="K81" s="51">
        <f>SUM(norehidayat!K81,norehuda!K81,norehira!K81,meQuran!K81,Amiri!K81,PDMS!K81,AlKareem!K81,KFGQPC!K81,LPMQ!K81,AlQalam!K81)</f>
        <v>1</v>
      </c>
      <c r="L81" s="50">
        <f>SUM(norehidayat!L81,norehuda!L81,norehira!L81,meQuran!L81,Amiri!L81,PDMS!L81,AlKareem!L81,KFGQPC!L81,LPMQ!L81,AlQalam!L81)</f>
        <v>6</v>
      </c>
      <c r="M81" s="51">
        <f>SUM(norehidayat!M81,norehuda!M81,norehira!M81,meQuran!M81,Amiri!M81,PDMS!M81,AlKareem!M81,KFGQPC!M81,LPMQ!M81,AlQalam!M81)</f>
        <v>0</v>
      </c>
      <c r="N81" s="51">
        <f>SUM(norehidayat!N81,norehuda!N81,norehira!N81,meQuran!N81,Amiri!N81,PDMS!N81,AlKareem!N81,KFGQPC!N81,LPMQ!N81,AlQalam!N81)</f>
        <v>0</v>
      </c>
      <c r="O81" s="51">
        <v>0</v>
      </c>
      <c r="P81" s="51">
        <f>SUM(norehidayat!P81,norehuda!P81,norehira!P81,meQuran!P81,Amiri!P81,PDMS!P81,AlKareem!P81,KFGQPC!P81,LPMQ!P81,AlQalam!P81)</f>
        <v>0</v>
      </c>
      <c r="Q81" s="51">
        <f>SUM(norehidayat!Q81,norehuda!Q81,norehira!Q81,meQuran!Q81,Amiri!Q81,PDMS!Q81,AlKareem!Q81,KFGQPC!Q81,LPMQ!Q81,AlQalam!Q81)</f>
        <v>0</v>
      </c>
      <c r="R81" s="51">
        <f>SUM(norehidayat!R81,norehuda!R81,norehira!R81,meQuran!R81,Amiri!R81,PDMS!R81,AlKareem!R81,KFGQPC!R81,LPMQ!R81,AlQalam!R81)</f>
        <v>0</v>
      </c>
      <c r="S81" s="51">
        <f>SUM(norehidayat!S81,norehuda!S81,norehira!S81,meQuran!S81,Amiri!S81,PDMS!S81,AlKareem!S81,KFGQPC!S81,LPMQ!S81,AlQalam!S81)</f>
        <v>0</v>
      </c>
      <c r="T81" s="51">
        <f>SUM(norehidayat!T81,norehuda!T81,norehira!T81,meQuran!T81,Amiri!T81,PDMS!T81,AlKareem!T81,KFGQPC!T81,LPMQ!T81,AlQalam!T81)</f>
        <v>0</v>
      </c>
      <c r="U81" s="51">
        <f>SUM(norehidayat!U81,norehuda!U81,norehira!U81,meQuran!U81,Amiri!U81,PDMS!U81,AlKareem!U81,KFGQPC!U81,LPMQ!U81,AlQalam!U81)</f>
        <v>0</v>
      </c>
      <c r="V81" s="51">
        <f>SUM(norehidayat!V81,norehuda!V81,norehira!V81,meQuran!V81,Amiri!V81,PDMS!V81,AlKareem!V81,KFGQPC!V81,LPMQ!V81,AlQalam!V81)</f>
        <v>0</v>
      </c>
      <c r="W81" s="51">
        <f>SUM(norehidayat!W81,norehuda!W81,norehira!W81,meQuran!W81,Amiri!W81,PDMS!W81,AlKareem!W81,KFGQPC!W81,LPMQ!W81,AlQalam!W81)</f>
        <v>0</v>
      </c>
      <c r="X81" s="51">
        <f>SUM(norehidayat!X81,norehuda!X81,norehira!X81,meQuran!X81,Amiri!X81,PDMS!X81,AlKareem!X81,KFGQPC!X81,LPMQ!X81,AlQalam!X81)</f>
        <v>0</v>
      </c>
      <c r="Y81" s="51">
        <f>SUM(norehidayat!Y81,norehuda!Y81,norehira!Y81,meQuran!Y81,Amiri!Y81,PDMS!Y81,AlKareem!Y81,KFGQPC!Y81,LPMQ!Y81,AlQalam!Y81)</f>
        <v>0</v>
      </c>
      <c r="Z81" s="51">
        <f>SUM(norehidayat!Z81,norehuda!Z81,norehira!Z81,meQuran!Z81,Amiri!Z81,PDMS!Z81,AlKareem!Z81,KFGQPC!Z81,LPMQ!Z81,AlQalam!Z81)</f>
        <v>0</v>
      </c>
      <c r="AA81" s="51">
        <f>SUM(norehidayat!AA81,norehuda!AA81,norehira!AA81,meQuran!AA81,Amiri!AA81,PDMS!AA81,AlKareem!AA81,KFGQPC!AA81,LPMQ!AA81,AlQalam!AA81)</f>
        <v>0</v>
      </c>
      <c r="AB81" s="51">
        <f>SUM(norehidayat!AB81,norehuda!AB81,norehira!AB81,meQuran!AB81,Amiri!AB81,PDMS!AB81,AlKareem!AB81,KFGQPC!AB81,LPMQ!AB81,AlQalam!AB81)</f>
        <v>0</v>
      </c>
      <c r="AC81" s="51">
        <f>SUM(norehidayat!AC81,norehuda!AC81,norehira!AC81,meQuran!AC81,Amiri!AC81,PDMS!AC81,AlKareem!AC81,KFGQPC!AC81,LPMQ!AC81,AlQalam!AC81)</f>
        <v>0</v>
      </c>
      <c r="AD81" s="45">
        <f>L81</f>
        <v>6</v>
      </c>
      <c r="AE81" s="45">
        <f>SUM(B81:K81,M81:AC81)</f>
        <v>1</v>
      </c>
      <c r="AF81" s="45">
        <f>SUM(L71:L80,L82:L98)</f>
        <v>2</v>
      </c>
      <c r="AG81" s="44">
        <v>0</v>
      </c>
      <c r="AH81" s="5">
        <f t="shared" si="93"/>
        <v>0.666666666666667</v>
      </c>
      <c r="AI81" s="5">
        <f t="shared" si="94"/>
        <v>0.857142857142857</v>
      </c>
      <c r="AJ81" s="5">
        <f t="shared" si="95"/>
        <v>0.75</v>
      </c>
      <c r="AK81" s="5">
        <f t="shared" si="96"/>
        <v>0.8</v>
      </c>
      <c r="BO81" s="2"/>
      <c r="BP81" s="53" t="s">
        <v>94</v>
      </c>
      <c r="BQ81" s="53"/>
      <c r="BR81" s="5">
        <f>BR48</f>
        <v>0.665094339622642</v>
      </c>
      <c r="BS81" s="2">
        <f t="shared" ref="BS81:BX81" si="127">BS48</f>
        <v>0.665094339622642</v>
      </c>
      <c r="BT81" s="5">
        <f t="shared" si="127"/>
        <v>1</v>
      </c>
      <c r="BU81" s="2">
        <f t="shared" si="127"/>
        <v>0.798866855524079</v>
      </c>
      <c r="BV81" s="5"/>
      <c r="BW81" s="2"/>
      <c r="BX81" s="5">
        <f t="shared" si="127"/>
        <v>0.879432624113475</v>
      </c>
      <c r="BY81" s="2"/>
      <c r="BZ81" s="5">
        <f t="shared" ref="BZ81:CC81" si="128">BZ48</f>
        <v>0.952755905511811</v>
      </c>
      <c r="CA81" s="2">
        <f t="shared" si="128"/>
        <v>0.975806451612903</v>
      </c>
      <c r="CB81" s="5">
        <f t="shared" si="128"/>
        <v>0.975806451612903</v>
      </c>
      <c r="CC81" s="2">
        <f t="shared" si="128"/>
        <v>0.975806451612903</v>
      </c>
      <c r="CD81" s="5"/>
      <c r="CE81" s="2">
        <f t="shared" ref="CE81:CH81" si="129">CE48</f>
        <v>0.56</v>
      </c>
      <c r="CF81" s="5">
        <f t="shared" si="129"/>
        <v>0.611650485436893</v>
      </c>
      <c r="CG81" s="2">
        <f t="shared" si="129"/>
        <v>0.868965517241379</v>
      </c>
      <c r="CH81" s="5">
        <f t="shared" si="129"/>
        <v>0.717948717948718</v>
      </c>
    </row>
    <row r="82" spans="1:86">
      <c r="A82" s="4" t="s">
        <v>71</v>
      </c>
      <c r="B82" s="51">
        <f>SUM(norehidayat!B82,norehuda!B82,norehira!B82,meQuran!B82,Amiri!B82,PDMS!B82,AlKareem!B82,KFGQPC!B82,LPMQ!B82,AlQalam!B82)</f>
        <v>0</v>
      </c>
      <c r="C82" s="51">
        <f>SUM(norehidayat!C82,norehuda!C82,norehira!C82,meQuran!C82,Amiri!C82,PDMS!C82,AlKareem!C82,KFGQPC!C82,LPMQ!C82,AlQalam!C82)</f>
        <v>0</v>
      </c>
      <c r="D82" s="51">
        <f>SUM(norehidayat!D82,norehuda!D82,norehira!D82,meQuran!D82,Amiri!D82,PDMS!D82,AlKareem!D82,KFGQPC!D82,LPMQ!D82,AlQalam!D82)</f>
        <v>0</v>
      </c>
      <c r="E82" s="51">
        <f>SUM(norehidayat!E82,norehuda!E82,norehira!E82,meQuran!E82,Amiri!E82,PDMS!E82,AlKareem!E82,KFGQPC!E82,LPMQ!E82,AlQalam!E82)</f>
        <v>0</v>
      </c>
      <c r="F82" s="51">
        <f>SUM(norehidayat!F82,norehuda!F82,norehira!F82,meQuran!F82,Amiri!F82,PDMS!F82,AlKareem!F82,KFGQPC!F82,LPMQ!F82,AlQalam!F82)</f>
        <v>0</v>
      </c>
      <c r="G82" s="51">
        <f>SUM(norehidayat!G82,norehuda!G82,norehira!G82,meQuran!G82,Amiri!G82,PDMS!G82,AlKareem!G82,KFGQPC!G82,LPMQ!G82,AlQalam!G82)</f>
        <v>0</v>
      </c>
      <c r="H82" s="51">
        <f>SUM(norehidayat!H82,norehuda!H82,norehira!H82,meQuran!H82,Amiri!H82,PDMS!H82,AlKareem!H82,KFGQPC!H82,LPMQ!H82,AlQalam!H82)</f>
        <v>0</v>
      </c>
      <c r="I82" s="51">
        <f>SUM(norehidayat!I82,norehuda!I82,norehira!I82,meQuran!I82,Amiri!I82,PDMS!I82,AlKareem!I82,KFGQPC!I82,LPMQ!I82,AlQalam!I82)</f>
        <v>0</v>
      </c>
      <c r="J82" s="51">
        <f>SUM(norehidayat!J82,norehuda!J82,norehira!J82,meQuran!J82,Amiri!J82,PDMS!J82,AlKareem!J82,KFGQPC!J82,LPMQ!J82,AlQalam!J82)</f>
        <v>0</v>
      </c>
      <c r="K82" s="51">
        <f>SUM(norehidayat!K82,norehuda!K82,norehira!K82,meQuran!K82,Amiri!K82,PDMS!K82,AlKareem!K82,KFGQPC!K82,LPMQ!K82,AlQalam!K82)</f>
        <v>0</v>
      </c>
      <c r="L82" s="51">
        <f>SUM(norehidayat!L82,norehuda!L82,norehira!L82,meQuran!L82,Amiri!L82,PDMS!L82,AlKareem!L82,KFGQPC!L82,LPMQ!L82,AlQalam!L82)</f>
        <v>0</v>
      </c>
      <c r="M82" s="50">
        <f>SUM(norehidayat!M82,norehuda!M82,norehira!M82,meQuran!M82,Amiri!M82,PDMS!M82,AlKareem!M82,KFGQPC!M82,LPMQ!M82,AlQalam!M82)</f>
        <v>20</v>
      </c>
      <c r="N82" s="51">
        <f>SUM(norehidayat!N82,norehuda!N82,norehira!N82,meQuran!N82,Amiri!N82,PDMS!N82,AlKareem!N82,KFGQPC!N82,LPMQ!N82,AlQalam!N82)</f>
        <v>0</v>
      </c>
      <c r="O82" s="51">
        <f>SUM(norehidayat!O82,norehuda!O82,norehira!O82,meQuran!O82,Amiri!O82,PDMS!O82,AlKareem!O82,KFGQPC!O82,LPMQ!O82,AlQalam!O82)</f>
        <v>0</v>
      </c>
      <c r="P82" s="51">
        <f>SUM(norehidayat!P82,norehuda!P82,norehira!P82,meQuran!P82,Amiri!P82,PDMS!P82,AlKareem!P82,KFGQPC!P82,LPMQ!P82,AlQalam!P82)</f>
        <v>0</v>
      </c>
      <c r="Q82" s="51">
        <f>SUM(norehidayat!Q82,norehuda!Q82,norehira!Q82,meQuran!Q82,Amiri!Q82,PDMS!Q82,AlKareem!Q82,KFGQPC!Q82,LPMQ!Q82,AlQalam!Q82)</f>
        <v>0</v>
      </c>
      <c r="R82" s="51">
        <f>SUM(norehidayat!R82,norehuda!R82,norehira!R82,meQuran!R82,Amiri!R82,PDMS!R82,AlKareem!R82,KFGQPC!R82,LPMQ!R82,AlQalam!R82)</f>
        <v>0</v>
      </c>
      <c r="S82" s="51">
        <f>SUM(norehidayat!S82,norehuda!S82,norehira!S82,meQuran!S82,Amiri!S82,PDMS!S82,AlKareem!S82,KFGQPC!S82,LPMQ!S82,AlQalam!S82)</f>
        <v>0</v>
      </c>
      <c r="T82" s="51">
        <f>SUM(norehidayat!T82,norehuda!T82,norehira!T82,meQuran!T82,Amiri!T82,PDMS!T82,AlKareem!T82,KFGQPC!T82,LPMQ!T82,AlQalam!T82)</f>
        <v>0</v>
      </c>
      <c r="U82" s="51">
        <v>0</v>
      </c>
      <c r="V82" s="51">
        <f>SUM(norehidayat!V82,norehuda!V82,norehira!V82,meQuran!V82,Amiri!V82,PDMS!V82,AlKareem!V82,KFGQPC!V82,LPMQ!V82,AlQalam!V82)</f>
        <v>0</v>
      </c>
      <c r="W82" s="51">
        <f>SUM(norehidayat!W82,norehuda!W82,norehira!W82,meQuran!W82,Amiri!W82,PDMS!W82,AlKareem!W82,KFGQPC!W82,LPMQ!W82,AlQalam!W82)</f>
        <v>0</v>
      </c>
      <c r="X82" s="51">
        <f>SUM(norehidayat!X82,norehuda!X82,norehira!X82,meQuran!X82,Amiri!X82,PDMS!X82,AlKareem!X82,KFGQPC!X82,LPMQ!X82,AlQalam!X82)</f>
        <v>0</v>
      </c>
      <c r="Y82" s="51">
        <f>SUM(norehidayat!Y82,norehuda!Y82,norehira!Y82,meQuran!Y82,Amiri!Y82,PDMS!Y82,AlKareem!Y82,KFGQPC!Y82,LPMQ!Y82,AlQalam!Y82)</f>
        <v>0</v>
      </c>
      <c r="Z82" s="51">
        <f>SUM(norehidayat!Z82,norehuda!Z82,norehira!Z82,meQuran!Z82,Amiri!Z82,PDMS!Z82,AlKareem!Z82,KFGQPC!Z82,LPMQ!Z82,AlQalam!Z82)</f>
        <v>0</v>
      </c>
      <c r="AA82" s="51">
        <f>SUM(norehidayat!AA82,norehuda!AA82,norehira!AA82,meQuran!AA82,Amiri!AA82,PDMS!AA82,AlKareem!AA82,KFGQPC!AA82,LPMQ!AA82,AlQalam!AA82)</f>
        <v>0</v>
      </c>
      <c r="AB82" s="51">
        <f>SUM(norehidayat!AB82,norehuda!AB82,norehira!AB82,meQuran!AB82,Amiri!AB82,PDMS!AB82,AlKareem!AB82,KFGQPC!AB82,LPMQ!AB82,AlQalam!AB82)</f>
        <v>0</v>
      </c>
      <c r="AC82" s="51">
        <f>SUM(norehidayat!AC82,norehuda!AC82,norehira!AC82,meQuran!AC82,Amiri!AC82,PDMS!AC82,AlKareem!AC82,KFGQPC!AC82,LPMQ!AC82,AlQalam!AC82)</f>
        <v>0</v>
      </c>
      <c r="AD82" s="44">
        <f>M82</f>
        <v>20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93"/>
        <v>1</v>
      </c>
      <c r="AI82" s="2">
        <f t="shared" si="94"/>
        <v>1</v>
      </c>
      <c r="AJ82" s="2">
        <f t="shared" si="95"/>
        <v>1</v>
      </c>
      <c r="AK82" s="2">
        <f t="shared" si="96"/>
        <v>1</v>
      </c>
      <c r="BO82" s="2"/>
      <c r="BP82" s="74" t="s">
        <v>95</v>
      </c>
      <c r="BQ82" s="76"/>
      <c r="BR82" s="5">
        <f>BR53</f>
        <v>0.746031746031746</v>
      </c>
      <c r="BS82" s="2">
        <f t="shared" ref="BS82:BX82" si="130">BS53</f>
        <v>0.746031746031746</v>
      </c>
      <c r="BT82" s="5">
        <f t="shared" si="130"/>
        <v>1</v>
      </c>
      <c r="BU82" s="2">
        <f t="shared" si="130"/>
        <v>0.854545454545455</v>
      </c>
      <c r="BV82" s="5"/>
      <c r="BW82" s="2"/>
      <c r="BX82" s="5">
        <f t="shared" si="130"/>
        <v>0.943262411347518</v>
      </c>
      <c r="BY82" s="2"/>
      <c r="BZ82" s="5">
        <f t="shared" ref="BZ82:CC82" si="131">BZ53</f>
        <v>0.941605839416058</v>
      </c>
      <c r="CA82" s="2">
        <f t="shared" si="131"/>
        <v>0.969924812030075</v>
      </c>
      <c r="CB82" s="5">
        <f t="shared" si="131"/>
        <v>0.969924812030075</v>
      </c>
      <c r="CC82" s="2">
        <f t="shared" si="131"/>
        <v>0.969924812030075</v>
      </c>
      <c r="CD82" s="5"/>
      <c r="CE82" s="2">
        <f t="shared" ref="CE82:CH82" si="132">CE53</f>
        <v>0.708333333333333</v>
      </c>
      <c r="CF82" s="5">
        <f t="shared" si="132"/>
        <v>0.743169398907104</v>
      </c>
      <c r="CG82" s="2">
        <f t="shared" si="132"/>
        <v>0.937931034482759</v>
      </c>
      <c r="CH82" s="5">
        <f t="shared" si="132"/>
        <v>0.829268292682927</v>
      </c>
    </row>
    <row r="83" spans="1:86">
      <c r="A83" s="4" t="s">
        <v>72</v>
      </c>
      <c r="B83" s="51">
        <f>SUM(norehidayat!B83,norehuda!B83,norehira!B83,meQuran!B83,Amiri!B83,PDMS!B83,AlKareem!B83,KFGQPC!B83,LPMQ!B83,AlQalam!B83)</f>
        <v>0</v>
      </c>
      <c r="C83" s="51">
        <f>SUM(norehidayat!C83,norehuda!C83,norehira!C83,meQuran!C83,Amiri!C83,PDMS!C83,AlKareem!C83,KFGQPC!C83,LPMQ!C83,AlQalam!C83)</f>
        <v>0</v>
      </c>
      <c r="D83" s="51">
        <f>SUM(norehidayat!D83,norehuda!D83,norehira!D83,meQuran!D83,Amiri!D83,PDMS!D83,AlKareem!D83,KFGQPC!D83,LPMQ!D83,AlQalam!D83)</f>
        <v>0</v>
      </c>
      <c r="E83" s="51">
        <f>SUM(norehidayat!E83,norehuda!E83,norehira!E83,meQuran!E83,Amiri!E83,PDMS!E83,AlKareem!E83,KFGQPC!E83,LPMQ!E83,AlQalam!E83)</f>
        <v>0</v>
      </c>
      <c r="F83" s="51">
        <f>SUM(norehidayat!F83,norehuda!F83,norehira!F83,meQuran!F83,Amiri!F83,PDMS!F83,AlKareem!F83,KFGQPC!F83,LPMQ!F83,AlQalam!F83)</f>
        <v>0</v>
      </c>
      <c r="G83" s="51">
        <f>SUM(norehidayat!G83,norehuda!G83,norehira!G83,meQuran!G83,Amiri!G83,PDMS!G83,AlKareem!G83,KFGQPC!G83,LPMQ!G83,AlQalam!G83)</f>
        <v>0</v>
      </c>
      <c r="H83" s="51">
        <f>SUM(norehidayat!H83,norehuda!H83,norehira!H83,meQuran!H83,Amiri!H83,PDMS!H83,AlKareem!H83,KFGQPC!H83,LPMQ!H83,AlQalam!H83)</f>
        <v>0</v>
      </c>
      <c r="I83" s="51">
        <f>SUM(norehidayat!I83,norehuda!I83,norehira!I83,meQuran!I83,Amiri!I83,PDMS!I83,AlKareem!I83,KFGQPC!I83,LPMQ!I83,AlQalam!I83)</f>
        <v>0</v>
      </c>
      <c r="J83" s="51">
        <f>SUM(norehidayat!J83,norehuda!J83,norehira!J83,meQuran!J83,Amiri!J83,PDMS!J83,AlKareem!J83,KFGQPC!J83,LPMQ!J83,AlQalam!J83)</f>
        <v>0</v>
      </c>
      <c r="K83" s="51">
        <f>SUM(norehidayat!K83,norehuda!K83,norehira!K83,meQuran!K83,Amiri!K83,PDMS!K83,AlKareem!K83,KFGQPC!K83,LPMQ!K83,AlQalam!K83)</f>
        <v>0</v>
      </c>
      <c r="L83" s="51">
        <f>SUM(norehidayat!L83,norehuda!L83,norehira!L83,meQuran!L83,Amiri!L83,PDMS!L83,AlKareem!L83,KFGQPC!L83,LPMQ!L83,AlQalam!L83)</f>
        <v>0</v>
      </c>
      <c r="M83" s="51">
        <v>0</v>
      </c>
      <c r="N83" s="50">
        <f>SUM(norehidayat!N83,norehuda!N83,norehira!N83,meQuran!N83,Amiri!N83,PDMS!N83,AlKareem!N83,KFGQPC!N83,LPMQ!N83,AlQalam!N83)</f>
        <v>18</v>
      </c>
      <c r="O83" s="51">
        <f>SUM(norehidayat!O83,norehuda!O83,norehira!O83,meQuran!O83,Amiri!O83,PDMS!O83,AlKareem!O83,KFGQPC!O83,LPMQ!O83,AlQalam!O83)</f>
        <v>0</v>
      </c>
      <c r="P83" s="51">
        <f>SUM(norehidayat!P83,norehuda!P83,norehira!P83,meQuran!P83,Amiri!P83,PDMS!P83,AlKareem!P83,KFGQPC!P83,LPMQ!P83,AlQalam!P83)</f>
        <v>0</v>
      </c>
      <c r="Q83" s="51">
        <f>SUM(norehidayat!Q83,norehuda!Q83,norehira!Q83,meQuran!Q83,Amiri!Q83,PDMS!Q83,AlKareem!Q83,KFGQPC!Q83,LPMQ!Q83,AlQalam!Q83)</f>
        <v>0</v>
      </c>
      <c r="R83" s="51">
        <f>SUM(norehidayat!R83,norehuda!R83,norehira!R83,meQuran!R83,Amiri!R83,PDMS!R83,AlKareem!R83,KFGQPC!R83,LPMQ!R83,AlQalam!R83)</f>
        <v>0</v>
      </c>
      <c r="S83" s="51">
        <f>SUM(norehidayat!S83,norehuda!S83,norehira!S83,meQuran!S83,Amiri!S83,PDMS!S83,AlKareem!S83,KFGQPC!S83,LPMQ!S83,AlQalam!S83)</f>
        <v>0</v>
      </c>
      <c r="T83" s="51">
        <f>SUM(norehidayat!T83,norehuda!T83,norehira!T83,meQuran!T83,Amiri!T83,PDMS!T83,AlKareem!T83,KFGQPC!T83,LPMQ!T83,AlQalam!T83)</f>
        <v>0</v>
      </c>
      <c r="U83" s="51">
        <f>SUM(norehidayat!U83,norehuda!U83,norehira!U83,meQuran!U83,Amiri!U83,PDMS!U83,AlKareem!U83,KFGQPC!U83,LPMQ!U83,AlQalam!U83)</f>
        <v>0</v>
      </c>
      <c r="V83" s="51">
        <f>SUM(norehidayat!V83,norehuda!V83,norehira!V83,meQuran!V83,Amiri!V83,PDMS!V83,AlKareem!V83,KFGQPC!V83,LPMQ!V83,AlQalam!V83)</f>
        <v>0</v>
      </c>
      <c r="W83" s="51">
        <f>SUM(norehidayat!W83,norehuda!W83,norehira!W83,meQuran!W83,Amiri!W83,PDMS!W83,AlKareem!W83,KFGQPC!W83,LPMQ!W83,AlQalam!W83)</f>
        <v>0</v>
      </c>
      <c r="X83" s="51">
        <f>SUM(norehidayat!X83,norehuda!X83,norehira!X83,meQuran!X83,Amiri!X83,PDMS!X83,AlKareem!X83,KFGQPC!X83,LPMQ!X83,AlQalam!X83)</f>
        <v>0</v>
      </c>
      <c r="Y83" s="51">
        <f>SUM(norehidayat!Y83,norehuda!Y83,norehira!Y83,meQuran!Y83,Amiri!Y83,PDMS!Y83,AlKareem!Y83,KFGQPC!Y83,LPMQ!Y83,AlQalam!Y83)</f>
        <v>0</v>
      </c>
      <c r="Z83" s="51">
        <f>SUM(norehidayat!Z83,norehuda!Z83,norehira!Z83,meQuran!Z83,Amiri!Z83,PDMS!Z83,AlKareem!Z83,KFGQPC!Z83,LPMQ!Z83,AlQalam!Z83)</f>
        <v>0</v>
      </c>
      <c r="AA83" s="51">
        <f>SUM(norehidayat!AA83,norehuda!AA83,norehira!AA83,meQuran!AA83,Amiri!AA83,PDMS!AA83,AlKareem!AA83,KFGQPC!AA83,LPMQ!AA83,AlQalam!AA83)</f>
        <v>0</v>
      </c>
      <c r="AB83" s="51">
        <f>SUM(norehidayat!AB83,norehuda!AB83,norehira!AB83,meQuran!AB83,Amiri!AB83,PDMS!AB83,AlKareem!AB83,KFGQPC!AB83,LPMQ!AB83,AlQalam!AB83)</f>
        <v>0</v>
      </c>
      <c r="AC83" s="51">
        <f>SUM(norehidayat!AC83,norehuda!AC83,norehira!AC83,meQuran!AC83,Amiri!AC83,PDMS!AC83,AlKareem!AC83,KFGQPC!AC83,LPMQ!AC83,AlQalam!AC83)</f>
        <v>0</v>
      </c>
      <c r="AD83" s="45">
        <f>N83</f>
        <v>18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93"/>
        <v>1</v>
      </c>
      <c r="AI83" s="5">
        <f t="shared" si="94"/>
        <v>1</v>
      </c>
      <c r="AJ83" s="5">
        <f t="shared" si="95"/>
        <v>1</v>
      </c>
      <c r="AK83" s="5">
        <f t="shared" si="96"/>
        <v>1</v>
      </c>
      <c r="BO83" s="2"/>
      <c r="BP83" s="74" t="s">
        <v>96</v>
      </c>
      <c r="BQ83" s="76"/>
      <c r="BR83" s="5">
        <f>BR58</f>
        <v>0.649769585253456</v>
      </c>
      <c r="BS83" s="2">
        <f t="shared" ref="BS83:BX83" si="133">BS58</f>
        <v>0.649769585253456</v>
      </c>
      <c r="BT83" s="5">
        <f t="shared" si="133"/>
        <v>1</v>
      </c>
      <c r="BU83" s="2">
        <f t="shared" si="133"/>
        <v>0.787709497206704</v>
      </c>
      <c r="BV83" s="5"/>
      <c r="BW83" s="2"/>
      <c r="BX83" s="5">
        <f t="shared" si="133"/>
        <v>0.964539007092199</v>
      </c>
      <c r="BY83" s="2"/>
      <c r="BZ83" s="5">
        <f t="shared" ref="BZ83:CC83" si="134">BZ58</f>
        <v>0.956834532374101</v>
      </c>
      <c r="CA83" s="2">
        <f t="shared" si="134"/>
        <v>0.977941176470588</v>
      </c>
      <c r="CB83" s="5">
        <f t="shared" si="134"/>
        <v>0.977941176470588</v>
      </c>
      <c r="CC83" s="2">
        <f t="shared" si="134"/>
        <v>0.977941176470588</v>
      </c>
      <c r="CD83" s="5"/>
      <c r="CE83" s="2">
        <f t="shared" ref="CE83:CH83" si="135">CE58</f>
        <v>0.606194690265487</v>
      </c>
      <c r="CF83" s="5">
        <f t="shared" si="135"/>
        <v>0.634259259259259</v>
      </c>
      <c r="CG83" s="2">
        <f t="shared" si="135"/>
        <v>0.931972789115646</v>
      </c>
      <c r="CH83" s="5">
        <f t="shared" si="135"/>
        <v>0.754820936639118</v>
      </c>
    </row>
    <row r="84" spans="1:86">
      <c r="A84" s="4" t="s">
        <v>73</v>
      </c>
      <c r="B84" s="51">
        <f>SUM(norehidayat!B84,norehuda!B84,norehira!B84,meQuran!B84,Amiri!B84,PDMS!B84,AlKareem!B84,KFGQPC!B84,LPMQ!B84,AlQalam!B84)</f>
        <v>0</v>
      </c>
      <c r="C84" s="51">
        <f>SUM(norehidayat!C84,norehuda!C84,norehira!C84,meQuran!C84,Amiri!C84,PDMS!C84,AlKareem!C84,KFGQPC!C84,LPMQ!C84,AlQalam!C84)</f>
        <v>0</v>
      </c>
      <c r="D84" s="51">
        <f>SUM(norehidayat!D84,norehuda!D84,norehira!D84,meQuran!D84,Amiri!D84,PDMS!D84,AlKareem!D84,KFGQPC!D84,LPMQ!D84,AlQalam!D84)</f>
        <v>0</v>
      </c>
      <c r="E84" s="51">
        <v>0</v>
      </c>
      <c r="F84" s="51">
        <f>SUM(norehidayat!F84,norehuda!F84,norehira!F84,meQuran!F84,Amiri!F84,PDMS!F84,AlKareem!F84,KFGQPC!F84,LPMQ!F84,AlQalam!F84)</f>
        <v>0</v>
      </c>
      <c r="G84" s="51">
        <f>SUM(norehidayat!G84,norehuda!G84,norehira!G84,meQuran!G84,Amiri!G84,PDMS!G84,AlKareem!G84,KFGQPC!G84,LPMQ!G84,AlQalam!G84)</f>
        <v>0</v>
      </c>
      <c r="H84" s="51">
        <f>SUM(norehidayat!H84,norehuda!H84,norehira!H84,meQuran!H84,Amiri!H84,PDMS!H84,AlKareem!H84,KFGQPC!H84,LPMQ!H84,AlQalam!H84)</f>
        <v>0</v>
      </c>
      <c r="I84" s="51">
        <f>SUM(norehidayat!I84,norehuda!I84,norehira!I84,meQuran!I84,Amiri!I84,PDMS!I84,AlKareem!I84,KFGQPC!I84,LPMQ!I84,AlQalam!I84)</f>
        <v>0</v>
      </c>
      <c r="J84" s="51">
        <f>SUM(norehidayat!J84,norehuda!J84,norehira!J84,meQuran!J84,Amiri!J84,PDMS!J84,AlKareem!J84,KFGQPC!J84,LPMQ!J84,AlQalam!J84)</f>
        <v>0</v>
      </c>
      <c r="K84" s="51">
        <f>SUM(norehidayat!K84,norehuda!K84,norehira!K84,meQuran!K84,Amiri!K84,PDMS!K84,AlKareem!K84,KFGQPC!K84,LPMQ!K84,AlQalam!K84)</f>
        <v>0</v>
      </c>
      <c r="L84" s="51">
        <f>SUM(norehidayat!L84,norehuda!L84,norehira!L84,meQuran!L84,Amiri!L84,PDMS!L84,AlKareem!L84,KFGQPC!L84,LPMQ!L84,AlQalam!L84)</f>
        <v>0</v>
      </c>
      <c r="M84" s="51">
        <f>SUM(norehidayat!M84,norehuda!M84,norehira!M84,meQuran!M84,Amiri!M84,PDMS!M84,AlKareem!M84,KFGQPC!M84,LPMQ!M84,AlQalam!M84)</f>
        <v>0</v>
      </c>
      <c r="N84" s="51">
        <f>SUM(norehidayat!N84,norehuda!N84,norehira!N84,meQuran!N84,Amiri!N84,PDMS!N84,AlKareem!N84,KFGQPC!N84,LPMQ!N84,AlQalam!N84)</f>
        <v>0</v>
      </c>
      <c r="O84" s="50">
        <f>SUM(norehidayat!O84,norehuda!O84,norehira!O84,meQuran!O84,Amiri!O84,PDMS!O84,AlKareem!O84,KFGQPC!O84,LPMQ!O84,AlQalam!O84)</f>
        <v>20</v>
      </c>
      <c r="P84" s="51">
        <f>SUM(norehidayat!P84,norehuda!P84,norehira!P84,meQuran!P84,Amiri!P84,PDMS!P84,AlKareem!P84,KFGQPC!P84,LPMQ!P84,AlQalam!P84)</f>
        <v>0</v>
      </c>
      <c r="Q84" s="51">
        <f>SUM(norehidayat!Q84,norehuda!Q84,norehira!Q84,meQuran!Q84,Amiri!Q84,PDMS!Q84,AlKareem!Q84,KFGQPC!Q84,LPMQ!Q84,AlQalam!Q84)</f>
        <v>0</v>
      </c>
      <c r="R84" s="51">
        <f>SUM(norehidayat!R84,norehuda!R84,norehira!R84,meQuran!R84,Amiri!R84,PDMS!R84,AlKareem!R84,KFGQPC!R84,LPMQ!R84,AlQalam!R84)</f>
        <v>0</v>
      </c>
      <c r="S84" s="51">
        <f>SUM(norehidayat!S84,norehuda!S84,norehira!S84,meQuran!S84,Amiri!S84,PDMS!S84,AlKareem!S84,KFGQPC!S84,LPMQ!S84,AlQalam!S84)</f>
        <v>0</v>
      </c>
      <c r="T84" s="51">
        <f>SUM(norehidayat!T84,norehuda!T84,norehira!T84,meQuran!T84,Amiri!T84,PDMS!T84,AlKareem!T84,KFGQPC!T84,LPMQ!T84,AlQalam!T84)</f>
        <v>0</v>
      </c>
      <c r="U84" s="51">
        <f>SUM(norehidayat!U84,norehuda!U84,norehira!U84,meQuran!U84,Amiri!U84,PDMS!U84,AlKareem!U84,KFGQPC!U84,LPMQ!U84,AlQalam!U84)</f>
        <v>0</v>
      </c>
      <c r="V84" s="51">
        <f>SUM(norehidayat!V84,norehuda!V84,norehira!V84,meQuran!V84,Amiri!V84,PDMS!V84,AlKareem!V84,KFGQPC!V84,LPMQ!V84,AlQalam!V84)</f>
        <v>0</v>
      </c>
      <c r="W84" s="51">
        <f>SUM(norehidayat!W84,norehuda!W84,norehira!W84,meQuran!W84,Amiri!W84,PDMS!W84,AlKareem!W84,KFGQPC!W84,LPMQ!W84,AlQalam!W84)</f>
        <v>0</v>
      </c>
      <c r="X84" s="51">
        <f>SUM(norehidayat!X84,norehuda!X84,norehira!X84,meQuran!X84,Amiri!X84,PDMS!X84,AlKareem!X84,KFGQPC!X84,LPMQ!X84,AlQalam!X84)</f>
        <v>0</v>
      </c>
      <c r="Y84" s="51">
        <f>SUM(norehidayat!Y84,norehuda!Y84,norehira!Y84,meQuran!Y84,Amiri!Y84,PDMS!Y84,AlKareem!Y84,KFGQPC!Y84,LPMQ!Y84,AlQalam!Y84)</f>
        <v>0</v>
      </c>
      <c r="Z84" s="51">
        <f>SUM(norehidayat!Z84,norehuda!Z84,norehira!Z84,meQuran!Z84,Amiri!Z84,PDMS!Z84,AlKareem!Z84,KFGQPC!Z84,LPMQ!Z84,AlQalam!Z84)</f>
        <v>0</v>
      </c>
      <c r="AA84" s="51">
        <v>0</v>
      </c>
      <c r="AB84" s="51">
        <f>SUM(norehidayat!AB84,norehuda!AB84,norehira!AB84,meQuran!AB84,Amiri!AB84,PDMS!AB84,AlKareem!AB84,KFGQPC!AB84,LPMQ!AB84,AlQalam!AB84)</f>
        <v>0</v>
      </c>
      <c r="AC84" s="51">
        <f>SUM(norehidayat!AC84,norehuda!AC84,norehira!AC84,meQuran!AC84,Amiri!AC84,PDMS!AC84,AlKareem!AC84,KFGQPC!AC84,LPMQ!AC84,AlQalam!AC84)</f>
        <v>0</v>
      </c>
      <c r="AD84" s="44">
        <f>O84</f>
        <v>20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93"/>
        <v>1</v>
      </c>
      <c r="AI84" s="2">
        <f t="shared" si="94"/>
        <v>1</v>
      </c>
      <c r="AJ84" s="2">
        <f t="shared" si="95"/>
        <v>1</v>
      </c>
      <c r="AK84" s="2">
        <f t="shared" si="96"/>
        <v>1</v>
      </c>
      <c r="BO84" s="2" t="s">
        <v>28</v>
      </c>
      <c r="BP84" s="74" t="s">
        <v>37</v>
      </c>
      <c r="BQ84" s="76"/>
      <c r="BR84" s="5">
        <f>BR14</f>
        <v>0.87037037037037</v>
      </c>
      <c r="BS84" s="2">
        <f t="shared" ref="BS84:BX84" si="136">BS14</f>
        <v>0.87037037037037</v>
      </c>
      <c r="BT84" s="5">
        <f t="shared" si="136"/>
        <v>1</v>
      </c>
      <c r="BU84" s="2">
        <f t="shared" si="136"/>
        <v>0.930693069306931</v>
      </c>
      <c r="BV84" s="5"/>
      <c r="BW84" s="2"/>
      <c r="BX84" s="5">
        <f t="shared" si="136"/>
        <v>0.99290780141844</v>
      </c>
      <c r="BY84" s="2"/>
      <c r="BZ84" s="5">
        <f t="shared" ref="BZ84:CC84" si="137">BZ14</f>
        <v>1</v>
      </c>
      <c r="CA84" s="2">
        <f t="shared" si="137"/>
        <v>1</v>
      </c>
      <c r="CB84" s="5">
        <f t="shared" si="137"/>
        <v>1</v>
      </c>
      <c r="CC84" s="2">
        <f t="shared" si="137"/>
        <v>1</v>
      </c>
      <c r="CD84" s="5"/>
      <c r="CE84" s="2">
        <f t="shared" ref="CE84:CH84" si="138">CE14</f>
        <v>0.853658536585366</v>
      </c>
      <c r="CF84" s="5">
        <f t="shared" si="138"/>
        <v>0.864197530864197</v>
      </c>
      <c r="CG84" s="2">
        <f t="shared" si="138"/>
        <v>0.985915492957746</v>
      </c>
      <c r="CH84" s="5">
        <f t="shared" si="138"/>
        <v>0.921052631578947</v>
      </c>
    </row>
    <row r="85" spans="1:86">
      <c r="A85" s="4" t="s">
        <v>74</v>
      </c>
      <c r="B85" s="51">
        <f>SUM(norehidayat!B85,norehuda!B85,norehira!B85,meQuran!B85,Amiri!B85,PDMS!B85,AlKareem!B85,KFGQPC!B85,LPMQ!B85,AlQalam!B85)</f>
        <v>0</v>
      </c>
      <c r="C85" s="51">
        <f>SUM(norehidayat!C85,norehuda!C85,norehira!C85,meQuran!C85,Amiri!C85,PDMS!C85,AlKareem!C85,KFGQPC!C85,LPMQ!C85,AlQalam!C85)</f>
        <v>0</v>
      </c>
      <c r="D85" s="51">
        <f>SUM(norehidayat!D85,norehuda!D85,norehira!D85,meQuran!D85,Amiri!D85,PDMS!D85,AlKareem!D85,KFGQPC!D85,LPMQ!D85,AlQalam!D85)</f>
        <v>0</v>
      </c>
      <c r="E85" s="51">
        <f>SUM(norehidayat!E85,norehuda!E85,norehira!E85,meQuran!E85,Amiri!E85,PDMS!E85,AlKareem!E85,KFGQPC!E85,LPMQ!E85,AlQalam!E85)</f>
        <v>0</v>
      </c>
      <c r="F85" s="51">
        <f>SUM(norehidayat!F85,norehuda!F85,norehira!F85,meQuran!F85,Amiri!F85,PDMS!F85,AlKareem!F85,KFGQPC!F85,LPMQ!F85,AlQalam!F85)</f>
        <v>0</v>
      </c>
      <c r="G85" s="51">
        <f>SUM(norehidayat!G85,norehuda!G85,norehira!G85,meQuran!G85,Amiri!G85,PDMS!G85,AlKareem!G85,KFGQPC!G85,LPMQ!G85,AlQalam!G85)</f>
        <v>0</v>
      </c>
      <c r="H85" s="51">
        <f>SUM(norehidayat!H85,norehuda!H85,norehira!H85,meQuran!H85,Amiri!H85,PDMS!H85,AlKareem!H85,KFGQPC!H85,LPMQ!H85,AlQalam!H85)</f>
        <v>0</v>
      </c>
      <c r="I85" s="51">
        <f>SUM(norehidayat!I85,norehuda!I85,norehira!I85,meQuran!I85,Amiri!I85,PDMS!I85,AlKareem!I85,KFGQPC!I85,LPMQ!I85,AlQalam!I85)</f>
        <v>0</v>
      </c>
      <c r="J85" s="51">
        <f>SUM(norehidayat!J85,norehuda!J85,norehira!J85,meQuran!J85,Amiri!J85,PDMS!J85,AlKareem!J85,KFGQPC!J85,LPMQ!J85,AlQalam!J85)</f>
        <v>0</v>
      </c>
      <c r="K85" s="51">
        <f>SUM(norehidayat!K85,norehuda!K85,norehira!K85,meQuran!K85,Amiri!K85,PDMS!K85,AlKareem!K85,KFGQPC!K85,LPMQ!K85,AlQalam!K85)</f>
        <v>0</v>
      </c>
      <c r="L85" s="51">
        <f>SUM(norehidayat!L85,norehuda!L85,norehira!L85,meQuran!L85,Amiri!L85,PDMS!L85,AlKareem!L85,KFGQPC!L85,LPMQ!L85,AlQalam!L85)</f>
        <v>0</v>
      </c>
      <c r="M85" s="51">
        <f>SUM(norehidayat!M85,norehuda!M85,norehira!M85,meQuran!M85,Amiri!M85,PDMS!M85,AlKareem!M85,KFGQPC!M85,LPMQ!M85,AlQalam!M85)</f>
        <v>0</v>
      </c>
      <c r="N85" s="51">
        <v>0</v>
      </c>
      <c r="O85" s="51">
        <f>SUM(norehidayat!O85,norehuda!O85,norehira!O85,meQuran!O85,Amiri!O85,PDMS!O85,AlKareem!O85,KFGQPC!O85,LPMQ!O85,AlQalam!O85)</f>
        <v>0</v>
      </c>
      <c r="P85" s="50">
        <v>9</v>
      </c>
      <c r="Q85" s="51">
        <f>SUM(norehidayat!Q85,norehuda!Q85,norehira!Q85,meQuran!Q85,Amiri!Q85,PDMS!Q85,AlKareem!Q85,KFGQPC!Q85,LPMQ!Q85,AlQalam!Q85)</f>
        <v>0</v>
      </c>
      <c r="R85" s="51">
        <f>SUM(norehidayat!R85,norehuda!R85,norehira!R85,meQuran!R85,Amiri!R85,PDMS!R85,AlKareem!R85,KFGQPC!R85,LPMQ!R85,AlQalam!R85)</f>
        <v>0</v>
      </c>
      <c r="S85" s="51">
        <f>SUM(norehidayat!S85,norehuda!S85,norehira!S85,meQuran!S85,Amiri!S85,PDMS!S85,AlKareem!S85,KFGQPC!S85,LPMQ!S85,AlQalam!S85)</f>
        <v>0</v>
      </c>
      <c r="T85" s="51">
        <f>SUM(norehidayat!T85,norehuda!T85,norehira!T85,meQuran!T85,Amiri!T85,PDMS!T85,AlKareem!T85,KFGQPC!T85,LPMQ!T85,AlQalam!T85)</f>
        <v>0</v>
      </c>
      <c r="U85" s="51">
        <f>SUM(norehidayat!U85,norehuda!U85,norehira!U85,meQuran!U85,Amiri!U85,PDMS!U85,AlKareem!U85,KFGQPC!U85,LPMQ!U85,AlQalam!U85)</f>
        <v>0</v>
      </c>
      <c r="V85" s="51">
        <f>SUM(norehidayat!V85,norehuda!V85,norehira!V85,meQuran!V85,Amiri!V85,PDMS!V85,AlKareem!V85,KFGQPC!V85,LPMQ!V85,AlQalam!V85)</f>
        <v>0</v>
      </c>
      <c r="W85" s="51">
        <f>SUM(norehidayat!W85,norehuda!W85,norehira!W85,meQuran!W85,Amiri!W85,PDMS!W85,AlKareem!W85,KFGQPC!W85,LPMQ!W85,AlQalam!W85)</f>
        <v>0</v>
      </c>
      <c r="X85" s="51">
        <f>SUM(norehidayat!X85,norehuda!X85,norehira!X85,meQuran!X85,Amiri!X85,PDMS!X85,AlKareem!X85,KFGQPC!X85,LPMQ!X85,AlQalam!X85)</f>
        <v>0</v>
      </c>
      <c r="Y85" s="51">
        <f>SUM(norehidayat!Y85,norehuda!Y85,norehira!Y85,meQuran!Y85,Amiri!Y85,PDMS!Y85,AlKareem!Y85,KFGQPC!Y85,LPMQ!Y85,AlQalam!Y85)</f>
        <v>0</v>
      </c>
      <c r="Z85" s="51">
        <f>SUM(norehidayat!Z85,norehuda!Z85,norehira!Z85,meQuran!Z85,Amiri!Z85,PDMS!Z85,AlKareem!Z85,KFGQPC!Z85,LPMQ!Z85,AlQalam!Z85)</f>
        <v>0</v>
      </c>
      <c r="AA85" s="51">
        <f>SUM(norehidayat!AA85,norehuda!AA85,norehira!AA85,meQuran!AA85,Amiri!AA85,PDMS!AA85,AlKareem!AA85,KFGQPC!AA85,LPMQ!AA85,AlQalam!AA85)</f>
        <v>0</v>
      </c>
      <c r="AB85" s="51">
        <f>SUM(norehidayat!AB85,norehuda!AB85,norehira!AB85,meQuran!AB85,Amiri!AB85,PDMS!AB85,AlKareem!AB85,KFGQPC!AB85,LPMQ!AB85,AlQalam!AB85)</f>
        <v>0</v>
      </c>
      <c r="AC85" s="51">
        <f>SUM(norehidayat!AC85,norehuda!AC85,norehira!AC85,meQuran!AC85,Amiri!AC85,PDMS!AC85,AlKareem!AC85,KFGQPC!AC85,LPMQ!AC85,AlQalam!AC85)</f>
        <v>0</v>
      </c>
      <c r="AD85" s="45">
        <f>P85</f>
        <v>9</v>
      </c>
      <c r="AE85" s="45">
        <f>SUM(B85:O85,Q85:AC85)</f>
        <v>0</v>
      </c>
      <c r="AF85" s="45">
        <f>SUM(P71:P84,P86:P98)</f>
        <v>1</v>
      </c>
      <c r="AG85" s="45">
        <v>0</v>
      </c>
      <c r="AH85" s="5">
        <f t="shared" si="93"/>
        <v>0.9</v>
      </c>
      <c r="AI85" s="5">
        <f t="shared" si="94"/>
        <v>1</v>
      </c>
      <c r="AJ85" s="5">
        <f t="shared" si="95"/>
        <v>0.9</v>
      </c>
      <c r="AK85" s="5">
        <f t="shared" si="96"/>
        <v>0.947368421052632</v>
      </c>
      <c r="BO85" s="2"/>
      <c r="BP85" s="74" t="s">
        <v>51</v>
      </c>
      <c r="BQ85" s="76"/>
      <c r="BR85" s="5">
        <f>BR19</f>
        <v>0.837349397590361</v>
      </c>
      <c r="BS85" s="2">
        <f t="shared" ref="BS85:BX85" si="139">BS19</f>
        <v>0.847560975609756</v>
      </c>
      <c r="BT85" s="5">
        <f t="shared" si="139"/>
        <v>0.985815602836879</v>
      </c>
      <c r="BU85" s="2">
        <f t="shared" si="139"/>
        <v>0.911475409836066</v>
      </c>
      <c r="BV85" s="5"/>
      <c r="BW85" s="2"/>
      <c r="BX85" s="5">
        <f t="shared" si="139"/>
        <v>0.985611510791367</v>
      </c>
      <c r="BY85" s="2"/>
      <c r="BZ85" s="5">
        <f t="shared" ref="BZ85:CC85" si="140">BZ19</f>
        <v>0.943262411347518</v>
      </c>
      <c r="CA85" s="2">
        <f t="shared" si="140"/>
        <v>0.970802919708029</v>
      </c>
      <c r="CB85" s="5">
        <f t="shared" si="140"/>
        <v>0.970802919708029</v>
      </c>
      <c r="CC85" s="2">
        <f t="shared" si="140"/>
        <v>0.970802919708029</v>
      </c>
      <c r="CD85" s="5"/>
      <c r="CE85" s="2">
        <f t="shared" ref="CE85:CH85" si="141">CE19</f>
        <v>0.790697674418605</v>
      </c>
      <c r="CF85" s="5">
        <f t="shared" si="141"/>
        <v>0.834355828220859</v>
      </c>
      <c r="CG85" s="2">
        <f t="shared" si="141"/>
        <v>0.937931034482759</v>
      </c>
      <c r="CH85" s="5">
        <f t="shared" si="141"/>
        <v>0.883116883116883</v>
      </c>
    </row>
    <row r="86" spans="1:86">
      <c r="A86" s="4" t="s">
        <v>75</v>
      </c>
      <c r="B86" s="51">
        <f>SUM(norehidayat!B86,norehuda!B86,norehira!B86,meQuran!B86,Amiri!B86,PDMS!B86,AlKareem!B86,KFGQPC!B86,LPMQ!B86,AlQalam!B86)</f>
        <v>0</v>
      </c>
      <c r="C86" s="51">
        <f>SUM(norehidayat!C86,norehuda!C86,norehira!C86,meQuran!C86,Amiri!C86,PDMS!C86,AlKareem!C86,KFGQPC!C86,LPMQ!C86,AlQalam!C86)</f>
        <v>0</v>
      </c>
      <c r="D86" s="51">
        <f>SUM(norehidayat!D86,norehuda!D86,norehira!D86,meQuran!D86,Amiri!D86,PDMS!D86,AlKareem!D86,KFGQPC!D86,LPMQ!D86,AlQalam!D86)</f>
        <v>0</v>
      </c>
      <c r="E86" s="51">
        <f>SUM(norehidayat!E86,norehuda!E86,norehira!E86,meQuran!E86,Amiri!E86,PDMS!E86,AlKareem!E86,KFGQPC!E86,LPMQ!E86,AlQalam!E86)</f>
        <v>0</v>
      </c>
      <c r="F86" s="51">
        <f>SUM(norehidayat!F86,norehuda!F86,norehira!F86,meQuran!F86,Amiri!F86,PDMS!F86,AlKareem!F86,KFGQPC!F86,LPMQ!F86,AlQalam!F86)</f>
        <v>0</v>
      </c>
      <c r="G86" s="51">
        <f>SUM(norehidayat!G86,norehuda!G86,norehira!G86,meQuran!G86,Amiri!G86,PDMS!G86,AlKareem!G86,KFGQPC!G86,LPMQ!G86,AlQalam!G86)</f>
        <v>0</v>
      </c>
      <c r="H86" s="51">
        <f>SUM(norehidayat!H86,norehuda!H86,norehira!H86,meQuran!H86,Amiri!H86,PDMS!H86,AlKareem!H86,KFGQPC!H86,LPMQ!H86,AlQalam!H86)</f>
        <v>0</v>
      </c>
      <c r="I86" s="51">
        <f>SUM(norehidayat!I86,norehuda!I86,norehira!I86,meQuran!I86,Amiri!I86,PDMS!I86,AlKareem!I86,KFGQPC!I86,LPMQ!I86,AlQalam!I86)</f>
        <v>0</v>
      </c>
      <c r="J86" s="51">
        <f>SUM(norehidayat!J86,norehuda!J86,norehira!J86,meQuran!J86,Amiri!J86,PDMS!J86,AlKareem!J86,KFGQPC!J86,LPMQ!J86,AlQalam!J86)</f>
        <v>0</v>
      </c>
      <c r="K86" s="51">
        <f>SUM(norehidayat!K86,norehuda!K86,norehira!K86,meQuran!K86,Amiri!K86,PDMS!K86,AlKareem!K86,KFGQPC!K86,LPMQ!K86,AlQalam!K86)</f>
        <v>0</v>
      </c>
      <c r="L86" s="51">
        <f>SUM(norehidayat!L86,norehuda!L86,norehira!L86,meQuran!L86,Amiri!L86,PDMS!L86,AlKareem!L86,KFGQPC!L86,LPMQ!L86,AlQalam!L86)</f>
        <v>0</v>
      </c>
      <c r="M86" s="51">
        <f>SUM(norehidayat!M86,norehuda!M86,norehira!M86,meQuran!M86,Amiri!M86,PDMS!M86,AlKareem!M86,KFGQPC!M86,LPMQ!M86,AlQalam!M86)</f>
        <v>0</v>
      </c>
      <c r="N86" s="51">
        <f>SUM(norehidayat!N86,norehuda!N86,norehira!N86,meQuran!N86,Amiri!N86,PDMS!N86,AlKareem!N86,KFGQPC!N86,LPMQ!N86,AlQalam!N86)</f>
        <v>0</v>
      </c>
      <c r="O86" s="51">
        <f>SUM(norehidayat!O86,norehuda!O86,norehira!O86,meQuran!O86,Amiri!O86,PDMS!O86,AlKareem!O86,KFGQPC!O86,LPMQ!O86,AlQalam!O86)</f>
        <v>0</v>
      </c>
      <c r="P86" s="51">
        <f>SUM(norehidayat!P86,norehuda!P86,norehira!P86,meQuran!P86,Amiri!P86,PDMS!P86,AlKareem!P86,KFGQPC!P86,LPMQ!P86,AlQalam!P86)</f>
        <v>0</v>
      </c>
      <c r="Q86" s="50">
        <f>SUM(norehidayat!Q86,norehuda!Q86,norehira!Q86,meQuran!Q86,Amiri!Q86,PDMS!Q86,AlKareem!Q86,KFGQPC!Q86,LPMQ!Q86,AlQalam!Q86)</f>
        <v>10</v>
      </c>
      <c r="R86" s="51">
        <f>SUM(norehidayat!R86,norehuda!R86,norehira!R86,meQuran!R86,Amiri!R86,PDMS!R86,AlKareem!R86,KFGQPC!R86,LPMQ!R86,AlQalam!R86)</f>
        <v>0</v>
      </c>
      <c r="S86" s="51">
        <f>SUM(norehidayat!S86,norehuda!S86,norehira!S86,meQuran!S86,Amiri!S86,PDMS!S86,AlKareem!S86,KFGQPC!S86,LPMQ!S86,AlQalam!S86)</f>
        <v>0</v>
      </c>
      <c r="T86" s="51">
        <f>SUM(norehidayat!T86,norehuda!T86,norehira!T86,meQuran!T86,Amiri!T86,PDMS!T86,AlKareem!T86,KFGQPC!T86,LPMQ!T86,AlQalam!T86)</f>
        <v>0</v>
      </c>
      <c r="U86" s="51">
        <f>SUM(norehidayat!U86,norehuda!U86,norehira!U86,meQuran!U86,Amiri!U86,PDMS!U86,AlKareem!U86,KFGQPC!U86,LPMQ!U86,AlQalam!U86)</f>
        <v>0</v>
      </c>
      <c r="V86" s="51">
        <f>SUM(norehidayat!V86,norehuda!V86,norehira!V86,meQuran!V86,Amiri!V86,PDMS!V86,AlKareem!V86,KFGQPC!V86,LPMQ!V86,AlQalam!V86)</f>
        <v>0</v>
      </c>
      <c r="W86" s="51">
        <f>SUM(norehidayat!W86,norehuda!W86,norehira!W86,meQuran!W86,Amiri!W86,PDMS!W86,AlKareem!W86,KFGQPC!W86,LPMQ!W86,AlQalam!W86)</f>
        <v>0</v>
      </c>
      <c r="X86" s="51">
        <f>SUM(norehidayat!X86,norehuda!X86,norehira!X86,meQuran!X86,Amiri!X86,PDMS!X86,AlKareem!X86,KFGQPC!X86,LPMQ!X86,AlQalam!X86)</f>
        <v>0</v>
      </c>
      <c r="Y86" s="51">
        <f>SUM(norehidayat!Y86,norehuda!Y86,norehira!Y86,meQuran!Y86,Amiri!Y86,PDMS!Y86,AlKareem!Y86,KFGQPC!Y86,LPMQ!Y86,AlQalam!Y86)</f>
        <v>0</v>
      </c>
      <c r="Z86" s="51">
        <f>SUM(norehidayat!Z86,norehuda!Z86,norehira!Z86,meQuran!Z86,Amiri!Z86,PDMS!Z86,AlKareem!Z86,KFGQPC!Z86,LPMQ!Z86,AlQalam!Z86)</f>
        <v>0</v>
      </c>
      <c r="AA86" s="51">
        <f>SUM(norehidayat!AA86,norehuda!AA86,norehira!AA86,meQuran!AA86,Amiri!AA86,PDMS!AA86,AlKareem!AA86,KFGQPC!AA86,LPMQ!AA86,AlQalam!AA86)</f>
        <v>0</v>
      </c>
      <c r="AB86" s="51">
        <f>SUM(norehidayat!AB86,norehuda!AB86,norehira!AB86,meQuran!AB86,Amiri!AB86,PDMS!AB86,AlKareem!AB86,KFGQPC!AB86,LPMQ!AB86,AlQalam!AB86)</f>
        <v>0</v>
      </c>
      <c r="AC86" s="51">
        <f>SUM(norehidayat!AC86,norehuda!AC86,norehira!AC86,meQuran!AC86,Amiri!AC86,PDMS!AC86,AlKareem!AC86,KFGQPC!AC86,LPMQ!AC86,AlQalam!AC86)</f>
        <v>0</v>
      </c>
      <c r="AD86" s="44">
        <f>Q86</f>
        <v>10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93"/>
        <v>1</v>
      </c>
      <c r="AI86" s="2">
        <f t="shared" si="94"/>
        <v>1</v>
      </c>
      <c r="AJ86" s="2">
        <f t="shared" si="95"/>
        <v>1</v>
      </c>
      <c r="AK86" s="2">
        <f t="shared" si="96"/>
        <v>1</v>
      </c>
      <c r="BO86" s="2"/>
      <c r="BP86" s="74" t="s">
        <v>57</v>
      </c>
      <c r="BQ86" s="76"/>
      <c r="BR86" s="5">
        <f>BR24</f>
        <v>0.903846153846154</v>
      </c>
      <c r="BS86" s="2">
        <f t="shared" ref="BS86:BX86" si="142">BS24</f>
        <v>0.903846153846154</v>
      </c>
      <c r="BT86" s="5">
        <f t="shared" si="142"/>
        <v>1</v>
      </c>
      <c r="BU86" s="2">
        <f t="shared" si="142"/>
        <v>0.94949494949495</v>
      </c>
      <c r="BV86" s="5"/>
      <c r="BW86" s="2"/>
      <c r="BX86" s="5">
        <f t="shared" si="142"/>
        <v>0.99290780141844</v>
      </c>
      <c r="BY86" s="2"/>
      <c r="BZ86" s="5">
        <f t="shared" ref="BZ86:CC86" si="143">BZ24</f>
        <v>0.985815602836879</v>
      </c>
      <c r="CA86" s="2">
        <f t="shared" si="143"/>
        <v>0.992857142857143</v>
      </c>
      <c r="CB86" s="5">
        <f t="shared" si="143"/>
        <v>0.992857142857143</v>
      </c>
      <c r="CC86" s="2">
        <f t="shared" si="143"/>
        <v>0.992857142857143</v>
      </c>
      <c r="CD86" s="5"/>
      <c r="CE86" s="2">
        <f t="shared" ref="CE86:CH86" si="144">CE24</f>
        <v>0.891025641025641</v>
      </c>
      <c r="CF86" s="5">
        <f t="shared" si="144"/>
        <v>0.902597402597403</v>
      </c>
      <c r="CG86" s="2">
        <f t="shared" si="144"/>
        <v>0.985815602836879</v>
      </c>
      <c r="CH86" s="5">
        <f t="shared" si="144"/>
        <v>0.942372881355932</v>
      </c>
    </row>
    <row r="87" spans="1:86">
      <c r="A87" s="4" t="s">
        <v>76</v>
      </c>
      <c r="B87" s="51">
        <f>SUM(norehidayat!B87,norehuda!B87,norehira!B87,meQuran!B87,Amiri!B87,PDMS!B87,AlKareem!B87,KFGQPC!B87,LPMQ!B87,AlQalam!B87)</f>
        <v>0</v>
      </c>
      <c r="C87" s="51">
        <f>SUM(norehidayat!C87,norehuda!C87,norehira!C87,meQuran!C87,Amiri!C87,PDMS!C87,AlKareem!C87,KFGQPC!C87,LPMQ!C87,AlQalam!C87)</f>
        <v>0</v>
      </c>
      <c r="D87" s="51">
        <f>SUM(norehidayat!D87,norehuda!D87,norehira!D87,meQuran!D87,Amiri!D87,PDMS!D87,AlKareem!D87,KFGQPC!D87,LPMQ!D87,AlQalam!D87)</f>
        <v>0</v>
      </c>
      <c r="E87" s="51">
        <f>SUM(norehidayat!E87,norehuda!E87,norehira!E87,meQuran!E87,Amiri!E87,PDMS!E87,AlKareem!E87,KFGQPC!E87,LPMQ!E87,AlQalam!E87)</f>
        <v>0</v>
      </c>
      <c r="F87" s="51">
        <f>SUM(norehidayat!F87,norehuda!F87,norehira!F87,meQuran!F87,Amiri!F87,PDMS!F87,AlKareem!F87,KFGQPC!F87,LPMQ!F87,AlQalam!F87)</f>
        <v>0</v>
      </c>
      <c r="G87" s="51">
        <f>SUM(norehidayat!G87,norehuda!G87,norehira!G87,meQuran!G87,Amiri!G87,PDMS!G87,AlKareem!G87,KFGQPC!G87,LPMQ!G87,AlQalam!G87)</f>
        <v>0</v>
      </c>
      <c r="H87" s="51">
        <f>SUM(norehidayat!H87,norehuda!H87,norehira!H87,meQuran!H87,Amiri!H87,PDMS!H87,AlKareem!H87,KFGQPC!H87,LPMQ!H87,AlQalam!H87)</f>
        <v>0</v>
      </c>
      <c r="I87" s="51">
        <f>SUM(norehidayat!I87,norehuda!I87,norehira!I87,meQuran!I87,Amiri!I87,PDMS!I87,AlKareem!I87,KFGQPC!I87,LPMQ!I87,AlQalam!I87)</f>
        <v>0</v>
      </c>
      <c r="J87" s="51">
        <f>SUM(norehidayat!J87,norehuda!J87,norehira!J87,meQuran!J87,Amiri!J87,PDMS!J87,AlKareem!J87,KFGQPC!J87,LPMQ!J87,AlQalam!J87)</f>
        <v>0</v>
      </c>
      <c r="K87" s="51">
        <f>SUM(norehidayat!K87,norehuda!K87,norehira!K87,meQuran!K87,Amiri!K87,PDMS!K87,AlKareem!K87,KFGQPC!K87,LPMQ!K87,AlQalam!K87)</f>
        <v>0</v>
      </c>
      <c r="L87" s="51">
        <f>SUM(norehidayat!L87,norehuda!L87,norehira!L87,meQuran!L87,Amiri!L87,PDMS!L87,AlKareem!L87,KFGQPC!L87,LPMQ!L87,AlQalam!L87)</f>
        <v>0</v>
      </c>
      <c r="M87" s="51">
        <f>SUM(norehidayat!M87,norehuda!M87,norehira!M87,meQuran!M87,Amiri!M87,PDMS!M87,AlKareem!M87,KFGQPC!M87,LPMQ!M87,AlQalam!M87)</f>
        <v>0</v>
      </c>
      <c r="N87" s="51">
        <f>SUM(norehidayat!N87,norehuda!N87,norehira!N87,meQuran!N87,Amiri!N87,PDMS!N87,AlKareem!N87,KFGQPC!N87,LPMQ!N87,AlQalam!N87)</f>
        <v>0</v>
      </c>
      <c r="O87" s="51">
        <v>0</v>
      </c>
      <c r="P87" s="51">
        <f>SUM(norehidayat!P87,norehuda!P87,norehira!P87,meQuran!P87,Amiri!P87,PDMS!P87,AlKareem!P87,KFGQPC!P87,LPMQ!P87,AlQalam!P87)</f>
        <v>0</v>
      </c>
      <c r="Q87" s="51">
        <f>SUM(norehidayat!Q87,norehuda!Q87,norehira!Q87,meQuran!Q87,Amiri!Q87,PDMS!Q87,AlKareem!Q87,KFGQPC!Q87,LPMQ!Q87,AlQalam!Q87)</f>
        <v>0</v>
      </c>
      <c r="R87" s="50">
        <f>SUM(norehidayat!R87,norehuda!R87,norehira!R87,meQuran!R87,Amiri!R87,PDMS!R87,AlKareem!R87,KFGQPC!R87,LPMQ!R87,AlQalam!R87)</f>
        <v>9</v>
      </c>
      <c r="S87" s="51">
        <f>SUM(norehidayat!S87,norehuda!S87,norehira!S87,meQuran!S87,Amiri!S87,PDMS!S87,AlKareem!S87,KFGQPC!S87,LPMQ!S87,AlQalam!S87)</f>
        <v>0</v>
      </c>
      <c r="T87" s="51">
        <f>SUM(norehidayat!T87,norehuda!T87,norehira!T87,meQuran!T87,Amiri!T87,PDMS!T87,AlKareem!T87,KFGQPC!T87,LPMQ!T87,AlQalam!T87)</f>
        <v>0</v>
      </c>
      <c r="U87" s="51">
        <f>SUM(norehidayat!U87,norehuda!U87,norehira!U87,meQuran!U87,Amiri!U87,PDMS!U87,AlKareem!U87,KFGQPC!U87,LPMQ!U87,AlQalam!U87)</f>
        <v>0</v>
      </c>
      <c r="V87" s="51">
        <f>SUM(norehidayat!V87,norehuda!V87,norehira!V87,meQuran!V87,Amiri!V87,PDMS!V87,AlKareem!V87,KFGQPC!V87,LPMQ!V87,AlQalam!V87)</f>
        <v>0</v>
      </c>
      <c r="W87" s="51">
        <f>SUM(norehidayat!W87,norehuda!W87,norehira!W87,meQuran!W87,Amiri!W87,PDMS!W87,AlKareem!W87,KFGQPC!W87,LPMQ!W87,AlQalam!W87)</f>
        <v>0</v>
      </c>
      <c r="X87" s="51">
        <f>SUM(norehidayat!X87,norehuda!X87,norehira!X87,meQuran!X87,Amiri!X87,PDMS!X87,AlKareem!X87,KFGQPC!X87,LPMQ!X87,AlQalam!X87)</f>
        <v>0</v>
      </c>
      <c r="Y87" s="51">
        <v>0</v>
      </c>
      <c r="Z87" s="51">
        <f>SUM(norehidayat!Z87,norehuda!Z87,norehira!Z87,meQuran!Z87,Amiri!Z87,PDMS!Z87,AlKareem!Z87,KFGQPC!Z87,LPMQ!Z87,AlQalam!Z87)</f>
        <v>0</v>
      </c>
      <c r="AA87" s="51">
        <f>SUM(norehidayat!AA87,norehuda!AA87,norehira!AA87,meQuran!AA87,Amiri!AA87,PDMS!AA87,AlKareem!AA87,KFGQPC!AA87,LPMQ!AA87,AlQalam!AA87)</f>
        <v>0</v>
      </c>
      <c r="AB87" s="51">
        <f>SUM(norehidayat!AB87,norehuda!AB87,norehira!AB87,meQuran!AB87,Amiri!AB87,PDMS!AB87,AlKareem!AB87,KFGQPC!AB87,LPMQ!AB87,AlQalam!AB87)</f>
        <v>0</v>
      </c>
      <c r="AC87" s="51">
        <f>SUM(norehidayat!AC87,norehuda!AC87,norehira!AC87,meQuran!AC87,Amiri!AC87,PDMS!AC87,AlKareem!AC87,KFGQPC!AC87,LPMQ!AC87,AlQalam!AC87)</f>
        <v>0</v>
      </c>
      <c r="AD87" s="45">
        <f>R87</f>
        <v>9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93"/>
        <v>1</v>
      </c>
      <c r="AI87" s="5">
        <f t="shared" si="94"/>
        <v>1</v>
      </c>
      <c r="AJ87" s="5">
        <f t="shared" si="95"/>
        <v>1</v>
      </c>
      <c r="AK87" s="5">
        <f t="shared" si="96"/>
        <v>1</v>
      </c>
      <c r="BO87" s="2"/>
      <c r="BP87" s="74" t="s">
        <v>89</v>
      </c>
      <c r="BQ87" s="76"/>
      <c r="BR87" s="5">
        <f>BR29</f>
        <v>0.865030674846626</v>
      </c>
      <c r="BS87" s="2">
        <f t="shared" ref="BS87:BX87" si="145">BS29</f>
        <v>0.865030674846626</v>
      </c>
      <c r="BT87" s="5">
        <f t="shared" si="145"/>
        <v>1</v>
      </c>
      <c r="BU87" s="2">
        <f t="shared" si="145"/>
        <v>0.927631578947368</v>
      </c>
      <c r="BV87" s="5"/>
      <c r="BW87" s="2"/>
      <c r="BX87" s="5">
        <f t="shared" si="145"/>
        <v>0.964539007092199</v>
      </c>
      <c r="BY87" s="2"/>
      <c r="BZ87" s="5">
        <f t="shared" ref="BZ87:CC87" si="146">BZ29</f>
        <v>0.971014492753623</v>
      </c>
      <c r="CA87" s="2">
        <f t="shared" si="146"/>
        <v>0.985294117647059</v>
      </c>
      <c r="CB87" s="5">
        <f t="shared" si="146"/>
        <v>0.985294117647059</v>
      </c>
      <c r="CC87" s="2">
        <f t="shared" si="146"/>
        <v>0.985294117647059</v>
      </c>
      <c r="CD87" s="5"/>
      <c r="CE87" s="2">
        <f t="shared" ref="CE87:CH87" si="147">CE29</f>
        <v>0.816568047337278</v>
      </c>
      <c r="CF87" s="5">
        <f t="shared" si="147"/>
        <v>0.851851851851852</v>
      </c>
      <c r="CG87" s="2">
        <f t="shared" si="147"/>
        <v>0.951724137931034</v>
      </c>
      <c r="CH87" s="5">
        <f t="shared" si="147"/>
        <v>0.899022801302932</v>
      </c>
    </row>
    <row r="88" spans="1:86">
      <c r="A88" s="4" t="s">
        <v>77</v>
      </c>
      <c r="B88" s="51">
        <f>SUM(norehidayat!B88,norehuda!B88,norehira!B88,meQuran!B88,Amiri!B88,PDMS!B88,AlKareem!B88,KFGQPC!B88,LPMQ!B88,AlQalam!B88)</f>
        <v>0</v>
      </c>
      <c r="C88" s="51">
        <f>SUM(norehidayat!C88,norehuda!C88,norehira!C88,meQuran!C88,Amiri!C88,PDMS!C88,AlKareem!C88,KFGQPC!C88,LPMQ!C88,AlQalam!C88)</f>
        <v>0</v>
      </c>
      <c r="D88" s="51">
        <f>SUM(norehidayat!D88,norehuda!D88,norehira!D88,meQuran!D88,Amiri!D88,PDMS!D88,AlKareem!D88,KFGQPC!D88,LPMQ!D88,AlQalam!D88)</f>
        <v>0</v>
      </c>
      <c r="E88" s="51">
        <f>SUM(norehidayat!E88,norehuda!E88,norehira!E88,meQuran!E88,Amiri!E88,PDMS!E88,AlKareem!E88,KFGQPC!E88,LPMQ!E88,AlQalam!E88)</f>
        <v>0</v>
      </c>
      <c r="F88" s="51">
        <f>SUM(norehidayat!F88,norehuda!F88,norehira!F88,meQuran!F88,Amiri!F88,PDMS!F88,AlKareem!F88,KFGQPC!F88,LPMQ!F88,AlQalam!F88)</f>
        <v>0</v>
      </c>
      <c r="G88" s="51">
        <f>SUM(norehidayat!G88,norehuda!G88,norehira!G88,meQuran!G88,Amiri!G88,PDMS!G88,AlKareem!G88,KFGQPC!G88,LPMQ!G88,AlQalam!G88)</f>
        <v>0</v>
      </c>
      <c r="H88" s="51">
        <f>SUM(norehidayat!H88,norehuda!H88,norehira!H88,meQuran!H88,Amiri!H88,PDMS!H88,AlKareem!H88,KFGQPC!H88,LPMQ!H88,AlQalam!H88)</f>
        <v>0</v>
      </c>
      <c r="I88" s="51">
        <f>SUM(norehidayat!I88,norehuda!I88,norehira!I88,meQuran!I88,Amiri!I88,PDMS!I88,AlKareem!I88,KFGQPC!I88,LPMQ!I88,AlQalam!I88)</f>
        <v>0</v>
      </c>
      <c r="J88" s="51">
        <f>SUM(norehidayat!J88,norehuda!J88,norehira!J88,meQuran!J88,Amiri!J88,PDMS!J88,AlKareem!J88,KFGQPC!J88,LPMQ!J88,AlQalam!J88)</f>
        <v>0</v>
      </c>
      <c r="K88" s="51">
        <f>SUM(norehidayat!K88,norehuda!K88,norehira!K88,meQuran!K88,Amiri!K88,PDMS!K88,AlKareem!K88,KFGQPC!K88,LPMQ!K88,AlQalam!K88)</f>
        <v>0</v>
      </c>
      <c r="L88" s="51">
        <f>SUM(norehidayat!L88,norehuda!L88,norehira!L88,meQuran!L88,Amiri!L88,PDMS!L88,AlKareem!L88,KFGQPC!L88,LPMQ!L88,AlQalam!L88)</f>
        <v>0</v>
      </c>
      <c r="M88" s="51">
        <f>SUM(norehidayat!M88,norehuda!M88,norehira!M88,meQuran!M88,Amiri!M88,PDMS!M88,AlKareem!M88,KFGQPC!M88,LPMQ!M88,AlQalam!M88)</f>
        <v>0</v>
      </c>
      <c r="N88" s="51">
        <f>SUM(norehidayat!N88,norehuda!N88,norehira!N88,meQuran!N88,Amiri!N88,PDMS!N88,AlKareem!N88,KFGQPC!N88,LPMQ!N88,AlQalam!N88)</f>
        <v>0</v>
      </c>
      <c r="O88" s="51">
        <f>SUM(norehidayat!O88,norehuda!O88,norehira!O88,meQuran!O88,Amiri!O88,PDMS!O88,AlKareem!O88,KFGQPC!O88,LPMQ!O88,AlQalam!O88)</f>
        <v>0</v>
      </c>
      <c r="P88" s="51">
        <f>SUM(norehidayat!P88,norehuda!P88,norehira!P88,meQuran!P88,Amiri!P88,PDMS!P88,AlKareem!P88,KFGQPC!P88,LPMQ!P88,AlQalam!P88)</f>
        <v>0</v>
      </c>
      <c r="Q88" s="51">
        <f>SUM(norehidayat!Q88,norehuda!Q88,norehira!Q88,meQuran!Q88,Amiri!Q88,PDMS!Q88,AlKareem!Q88,KFGQPC!Q88,LPMQ!Q88,AlQalam!Q88)</f>
        <v>0</v>
      </c>
      <c r="R88" s="51">
        <f>SUM(norehidayat!R88,norehuda!R88,norehira!R88,meQuran!R88,Amiri!R88,PDMS!R88,AlKareem!R88,KFGQPC!R88,LPMQ!R88,AlQalam!R88)</f>
        <v>0</v>
      </c>
      <c r="S88" s="50">
        <f>SUM(norehidayat!S88,norehuda!S88,norehira!S88,meQuran!S88,Amiri!S88,PDMS!S88,AlKareem!S88,KFGQPC!S88,LPMQ!S88,AlQalam!S88)</f>
        <v>20</v>
      </c>
      <c r="T88" s="51">
        <f>SUM(norehidayat!T88,norehuda!T88,norehira!T88,meQuran!T88,Amiri!T88,PDMS!T88,AlKareem!T88,KFGQPC!T88,LPMQ!T88,AlQalam!T88)</f>
        <v>0</v>
      </c>
      <c r="U88" s="51">
        <f>SUM(norehidayat!U88,norehuda!U88,norehira!U88,meQuran!U88,Amiri!U88,PDMS!U88,AlKareem!U88,KFGQPC!U88,LPMQ!U88,AlQalam!U88)</f>
        <v>0</v>
      </c>
      <c r="V88" s="51">
        <f>SUM(norehidayat!V88,norehuda!V88,norehira!V88,meQuran!V88,Amiri!V88,PDMS!V88,AlKareem!V88,KFGQPC!V88,LPMQ!V88,AlQalam!V88)</f>
        <v>0</v>
      </c>
      <c r="W88" s="51">
        <f>SUM(norehidayat!W88,norehuda!W88,norehira!W88,meQuran!W88,Amiri!W88,PDMS!W88,AlKareem!W88,KFGQPC!W88,LPMQ!W88,AlQalam!W88)</f>
        <v>0</v>
      </c>
      <c r="X88" s="51">
        <f>SUM(norehidayat!X88,norehuda!X88,norehira!X88,meQuran!X88,Amiri!X88,PDMS!X88,AlKareem!X88,KFGQPC!X88,LPMQ!X88,AlQalam!X88)</f>
        <v>0</v>
      </c>
      <c r="Y88" s="51">
        <v>0</v>
      </c>
      <c r="Z88" s="51">
        <f>SUM(norehidayat!Z88,norehuda!Z88,norehira!Z88,meQuran!Z88,Amiri!Z88,PDMS!Z88,AlKareem!Z88,KFGQPC!Z88,LPMQ!Z88,AlQalam!Z88)</f>
        <v>0</v>
      </c>
      <c r="AA88" s="51">
        <f>SUM(norehidayat!AA88,norehuda!AA88,norehira!AA88,meQuran!AA88,Amiri!AA88,PDMS!AA88,AlKareem!AA88,KFGQPC!AA88,LPMQ!AA88,AlQalam!AA88)</f>
        <v>0</v>
      </c>
      <c r="AB88" s="51">
        <f>SUM(norehidayat!AB88,norehuda!AB88,norehira!AB88,meQuran!AB88,Amiri!AB88,PDMS!AB88,AlKareem!AB88,KFGQPC!AB88,LPMQ!AB88,AlQalam!AB88)</f>
        <v>0</v>
      </c>
      <c r="AC88" s="51">
        <f>SUM(norehidayat!AC88,norehuda!AC88,norehira!AC88,meQuran!AC88,Amiri!AC88,PDMS!AC88,AlKareem!AC88,KFGQPC!AC88,LPMQ!AC88,AlQalam!AC88)</f>
        <v>0</v>
      </c>
      <c r="AD88" s="44">
        <f>S88</f>
        <v>20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93"/>
        <v>1</v>
      </c>
      <c r="AI88" s="2">
        <f t="shared" si="94"/>
        <v>1</v>
      </c>
      <c r="AJ88" s="2">
        <f t="shared" si="95"/>
        <v>1</v>
      </c>
      <c r="AK88" s="2">
        <f t="shared" si="96"/>
        <v>1</v>
      </c>
      <c r="BO88" s="2"/>
      <c r="BP88" s="74" t="s">
        <v>90</v>
      </c>
      <c r="BQ88" s="76"/>
      <c r="BR88" s="5">
        <f>BR34</f>
        <v>0.849397590361446</v>
      </c>
      <c r="BS88" s="2">
        <f t="shared" ref="BS88:BX88" si="148">BS34</f>
        <v>0.849397590361446</v>
      </c>
      <c r="BT88" s="5">
        <f t="shared" si="148"/>
        <v>1</v>
      </c>
      <c r="BU88" s="2">
        <f t="shared" si="148"/>
        <v>0.9185667752443</v>
      </c>
      <c r="BV88" s="5"/>
      <c r="BW88" s="2"/>
      <c r="BX88" s="5">
        <f t="shared" si="148"/>
        <v>0.801418439716312</v>
      </c>
      <c r="BY88" s="2"/>
      <c r="BZ88" s="5">
        <f t="shared" ref="BZ88:CC88" si="149">BZ34</f>
        <v>0.948275862068966</v>
      </c>
      <c r="CA88" s="2">
        <f t="shared" si="149"/>
        <v>0.973451327433628</v>
      </c>
      <c r="CB88" s="5">
        <f t="shared" si="149"/>
        <v>0.973451327433628</v>
      </c>
      <c r="CC88" s="2">
        <f t="shared" si="149"/>
        <v>0.973451327433628</v>
      </c>
      <c r="CD88" s="5"/>
      <c r="CE88" s="2">
        <f t="shared" ref="CE88:CH88" si="150">CE34</f>
        <v>0.650273224043716</v>
      </c>
      <c r="CF88" s="5">
        <f t="shared" si="150"/>
        <v>0.74375</v>
      </c>
      <c r="CG88" s="2">
        <f t="shared" si="150"/>
        <v>0.838028169014085</v>
      </c>
      <c r="CH88" s="5">
        <f t="shared" si="150"/>
        <v>0.788079470198676</v>
      </c>
    </row>
    <row r="89" spans="1:86">
      <c r="A89" s="4" t="s">
        <v>78</v>
      </c>
      <c r="B89" s="51">
        <f>SUM(norehidayat!B89,norehuda!B89,norehira!B89,meQuran!B89,Amiri!B89,PDMS!B89,AlKareem!B89,KFGQPC!B89,LPMQ!B89,AlQalam!B89)</f>
        <v>0</v>
      </c>
      <c r="C89" s="51">
        <f>SUM(norehidayat!C89,norehuda!C89,norehira!C89,meQuran!C89,Amiri!C89,PDMS!C89,AlKareem!C89,KFGQPC!C89,LPMQ!C89,AlQalam!C89)</f>
        <v>0</v>
      </c>
      <c r="D89" s="51">
        <f>SUM(norehidayat!D89,norehuda!D89,norehira!D89,meQuran!D89,Amiri!D89,PDMS!D89,AlKareem!D89,KFGQPC!D89,LPMQ!D89,AlQalam!D89)</f>
        <v>0</v>
      </c>
      <c r="E89" s="51">
        <f>SUM(norehidayat!E89,norehuda!E89,norehira!E89,meQuran!E89,Amiri!E89,PDMS!E89,AlKareem!E89,KFGQPC!E89,LPMQ!E89,AlQalam!E89)</f>
        <v>0</v>
      </c>
      <c r="F89" s="51">
        <f>SUM(norehidayat!F89,norehuda!F89,norehira!F89,meQuran!F89,Amiri!F89,PDMS!F89,AlKareem!F89,KFGQPC!F89,LPMQ!F89,AlQalam!F89)</f>
        <v>0</v>
      </c>
      <c r="G89" s="51">
        <f>SUM(norehidayat!G89,norehuda!G89,norehira!G89,meQuran!G89,Amiri!G89,PDMS!G89,AlKareem!G89,KFGQPC!G89,LPMQ!G89,AlQalam!G89)</f>
        <v>0</v>
      </c>
      <c r="H89" s="51">
        <f>SUM(norehidayat!H89,norehuda!H89,norehira!H89,meQuran!H89,Amiri!H89,PDMS!H89,AlKareem!H89,KFGQPC!H89,LPMQ!H89,AlQalam!H89)</f>
        <v>0</v>
      </c>
      <c r="I89" s="51">
        <f>SUM(norehidayat!I89,norehuda!I89,norehira!I89,meQuran!I89,Amiri!I89,PDMS!I89,AlKareem!I89,KFGQPC!I89,LPMQ!I89,AlQalam!I89)</f>
        <v>0</v>
      </c>
      <c r="J89" s="51">
        <f>SUM(norehidayat!J89,norehuda!J89,norehira!J89,meQuran!J89,Amiri!J89,PDMS!J89,AlKareem!J89,KFGQPC!J89,LPMQ!J89,AlQalam!J89)</f>
        <v>0</v>
      </c>
      <c r="K89" s="51">
        <f>SUM(norehidayat!K89,norehuda!K89,norehira!K89,meQuran!K89,Amiri!K89,PDMS!K89,AlKareem!K89,KFGQPC!K89,LPMQ!K89,AlQalam!K89)</f>
        <v>0</v>
      </c>
      <c r="L89" s="51">
        <f>SUM(norehidayat!L89,norehuda!L89,norehira!L89,meQuran!L89,Amiri!L89,PDMS!L89,AlKareem!L89,KFGQPC!L89,LPMQ!L89,AlQalam!L89)</f>
        <v>0</v>
      </c>
      <c r="M89" s="51">
        <f>SUM(norehidayat!M89,norehuda!M89,norehira!M89,meQuran!M89,Amiri!M89,PDMS!M89,AlKareem!M89,KFGQPC!M89,LPMQ!M89,AlQalam!M89)</f>
        <v>0</v>
      </c>
      <c r="N89" s="51">
        <f>SUM(norehidayat!N89,norehuda!N89,norehira!N89,meQuran!N89,Amiri!N89,PDMS!N89,AlKareem!N89,KFGQPC!N89,LPMQ!N89,AlQalam!N89)</f>
        <v>0</v>
      </c>
      <c r="O89" s="51">
        <f>SUM(norehidayat!O89,norehuda!O89,norehira!O89,meQuran!O89,Amiri!O89,PDMS!O89,AlKareem!O89,KFGQPC!O89,LPMQ!O89,AlQalam!O89)</f>
        <v>0</v>
      </c>
      <c r="P89" s="51">
        <f>SUM(norehidayat!P89,norehuda!P89,norehira!P89,meQuran!P89,Amiri!P89,PDMS!P89,AlKareem!P89,KFGQPC!P89,LPMQ!P89,AlQalam!P89)</f>
        <v>0</v>
      </c>
      <c r="Q89" s="51">
        <f>SUM(norehidayat!Q89,norehuda!Q89,norehira!Q89,meQuran!Q89,Amiri!Q89,PDMS!Q89,AlKareem!Q89,KFGQPC!Q89,LPMQ!Q89,AlQalam!Q89)</f>
        <v>0</v>
      </c>
      <c r="R89" s="51">
        <f>SUM(norehidayat!R89,norehuda!R89,norehira!R89,meQuran!R89,Amiri!R89,PDMS!R89,AlKareem!R89,KFGQPC!R89,LPMQ!R89,AlQalam!R89)</f>
        <v>0</v>
      </c>
      <c r="S89" s="51">
        <f>SUM(norehidayat!S89,norehuda!S89,norehira!S89,meQuran!S89,Amiri!S89,PDMS!S89,AlKareem!S89,KFGQPC!S89,LPMQ!S89,AlQalam!S89)</f>
        <v>0</v>
      </c>
      <c r="T89" s="50">
        <f>SUM(norehidayat!T89,norehuda!T89,norehira!T89,meQuran!T89,Amiri!T89,PDMS!T89,AlKareem!T89,KFGQPC!T89,LPMQ!T89,AlQalam!T89)</f>
        <v>20</v>
      </c>
      <c r="U89" s="51">
        <f>SUM(norehidayat!U89,norehuda!U89,norehira!U89,meQuran!U89,Amiri!U89,PDMS!U89,AlKareem!U89,KFGQPC!U89,LPMQ!U89,AlQalam!U89)</f>
        <v>0</v>
      </c>
      <c r="V89" s="51">
        <f>SUM(norehidayat!V89,norehuda!V89,norehira!V89,meQuran!V89,Amiri!V89,PDMS!V89,AlKareem!V89,KFGQPC!V89,LPMQ!V89,AlQalam!V89)</f>
        <v>0</v>
      </c>
      <c r="W89" s="51">
        <f>SUM(norehidayat!W89,norehuda!W89,norehira!W89,meQuran!W89,Amiri!W89,PDMS!W89,AlKareem!W89,KFGQPC!W89,LPMQ!W89,AlQalam!W89)</f>
        <v>0</v>
      </c>
      <c r="X89" s="51">
        <v>0</v>
      </c>
      <c r="Y89" s="51">
        <f>SUM(norehidayat!Y89,norehuda!Y89,norehira!Y89,meQuran!Y89,Amiri!Y89,PDMS!Y89,AlKareem!Y89,KFGQPC!Y89,LPMQ!Y89,AlQalam!Y89)</f>
        <v>0</v>
      </c>
      <c r="Z89" s="51">
        <f>SUM(norehidayat!Z89,norehuda!Z89,norehira!Z89,meQuran!Z89,Amiri!Z89,PDMS!Z89,AlKareem!Z89,KFGQPC!Z89,LPMQ!Z89,AlQalam!Z89)</f>
        <v>0</v>
      </c>
      <c r="AA89" s="51">
        <f>SUM(norehidayat!AA89,norehuda!AA89,norehira!AA89,meQuran!AA89,Amiri!AA89,PDMS!AA89,AlKareem!AA89,KFGQPC!AA89,LPMQ!AA89,AlQalam!AA89)</f>
        <v>0</v>
      </c>
      <c r="AB89" s="51">
        <v>0</v>
      </c>
      <c r="AC89" s="51">
        <f>SUM(norehidayat!AC89,norehuda!AC89,norehira!AC89,meQuran!AC89,Amiri!AC89,PDMS!AC89,AlKareem!AC89,KFGQPC!AC89,LPMQ!AC89,AlQalam!AC89)</f>
        <v>0</v>
      </c>
      <c r="AD89" s="45">
        <f>T89</f>
        <v>20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93"/>
        <v>1</v>
      </c>
      <c r="AI89" s="5">
        <f t="shared" si="94"/>
        <v>1</v>
      </c>
      <c r="AJ89" s="5">
        <f t="shared" si="95"/>
        <v>1</v>
      </c>
      <c r="AK89" s="5">
        <f t="shared" si="96"/>
        <v>1</v>
      </c>
      <c r="BO89" s="2"/>
      <c r="BP89" s="74" t="s">
        <v>92</v>
      </c>
      <c r="BQ89" s="76"/>
      <c r="BR89" s="5">
        <f>BR39</f>
        <v>0.796610169491525</v>
      </c>
      <c r="BS89" s="2">
        <f t="shared" ref="BS89:BX89" si="151">BS39</f>
        <v>0.796610169491525</v>
      </c>
      <c r="BT89" s="5">
        <f t="shared" si="151"/>
        <v>1</v>
      </c>
      <c r="BU89" s="2">
        <f t="shared" si="151"/>
        <v>0.886792452830189</v>
      </c>
      <c r="BV89" s="5"/>
      <c r="BW89" s="2"/>
      <c r="BX89" s="5">
        <f t="shared" si="151"/>
        <v>0.971631205673759</v>
      </c>
      <c r="BY89" s="2"/>
      <c r="BZ89" s="5">
        <f t="shared" ref="BZ89:CC89" si="152">BZ39</f>
        <v>0.971223021582734</v>
      </c>
      <c r="CA89" s="2">
        <f t="shared" si="152"/>
        <v>0.985401459854015</v>
      </c>
      <c r="CB89" s="5">
        <f t="shared" si="152"/>
        <v>0.985401459854015</v>
      </c>
      <c r="CC89" s="2">
        <f t="shared" si="152"/>
        <v>0.985401459854015</v>
      </c>
      <c r="CD89" s="5"/>
      <c r="CE89" s="2">
        <f t="shared" ref="CE89:CH89" si="153">CE39</f>
        <v>0.718085106382979</v>
      </c>
      <c r="CF89" s="5">
        <f t="shared" si="153"/>
        <v>0.767045454545455</v>
      </c>
      <c r="CG89" s="2">
        <f t="shared" si="153"/>
        <v>0.918367346938776</v>
      </c>
      <c r="CH89" s="5">
        <f t="shared" si="153"/>
        <v>0.835913312693499</v>
      </c>
    </row>
    <row r="90" spans="1:86">
      <c r="A90" s="4" t="s">
        <v>79</v>
      </c>
      <c r="B90" s="51">
        <f>SUM(norehidayat!B90,norehuda!B90,norehira!B90,meQuran!B90,Amiri!B90,PDMS!B90,AlKareem!B90,KFGQPC!B90,LPMQ!B90,AlQalam!B90)</f>
        <v>0</v>
      </c>
      <c r="C90" s="51">
        <f>SUM(norehidayat!C90,norehuda!C90,norehira!C90,meQuran!C90,Amiri!C90,PDMS!C90,AlKareem!C90,KFGQPC!C90,LPMQ!C90,AlQalam!C90)</f>
        <v>0</v>
      </c>
      <c r="D90" s="51">
        <f>SUM(norehidayat!D90,norehuda!D90,norehira!D90,meQuran!D90,Amiri!D90,PDMS!D90,AlKareem!D90,KFGQPC!D90,LPMQ!D90,AlQalam!D90)</f>
        <v>0</v>
      </c>
      <c r="E90" s="51">
        <f>SUM(norehidayat!E90,norehuda!E90,norehira!E90,meQuran!E90,Amiri!E90,PDMS!E90,AlKareem!E90,KFGQPC!E90,LPMQ!E90,AlQalam!E90)</f>
        <v>0</v>
      </c>
      <c r="F90" s="51">
        <v>0</v>
      </c>
      <c r="G90" s="51">
        <f>SUM(norehidayat!G90,norehuda!G90,norehira!G90,meQuran!G90,Amiri!G90,PDMS!G90,AlKareem!G90,KFGQPC!G90,LPMQ!G90,AlQalam!G90)</f>
        <v>0</v>
      </c>
      <c r="H90" s="51">
        <v>0</v>
      </c>
      <c r="I90" s="51">
        <v>0</v>
      </c>
      <c r="J90" s="51">
        <f>SUM(norehidayat!J90,norehuda!J90,norehira!J90,meQuran!J90,Amiri!J90,PDMS!J90,AlKareem!J90,KFGQPC!J90,LPMQ!J90,AlQalam!J90)</f>
        <v>0</v>
      </c>
      <c r="K90" s="51">
        <f>SUM(norehidayat!K90,norehuda!K90,norehira!K90,meQuran!K90,Amiri!K90,PDMS!K90,AlKareem!K90,KFGQPC!K90,LPMQ!K90,AlQalam!K90)</f>
        <v>0</v>
      </c>
      <c r="L90" s="51">
        <f>SUM(norehidayat!L90,norehuda!L90,norehira!L90,meQuran!L90,Amiri!L90,PDMS!L90,AlKareem!L90,KFGQPC!L90,LPMQ!L90,AlQalam!L90)</f>
        <v>0</v>
      </c>
      <c r="M90" s="51">
        <f>SUM(norehidayat!M90,norehuda!M90,norehira!M90,meQuran!M90,Amiri!M90,PDMS!M90,AlKareem!M90,KFGQPC!M90,LPMQ!M90,AlQalam!M90)</f>
        <v>0</v>
      </c>
      <c r="N90" s="51">
        <f>SUM(norehidayat!N90,norehuda!N90,norehira!N90,meQuran!N90,Amiri!N90,PDMS!N90,AlKareem!N90,KFGQPC!N90,LPMQ!N90,AlQalam!N90)</f>
        <v>0</v>
      </c>
      <c r="O90" s="51">
        <f>SUM(norehidayat!O90,norehuda!O90,norehira!O90,meQuran!O90,Amiri!O90,PDMS!O90,AlKareem!O90,KFGQPC!O90,LPMQ!O90,AlQalam!O90)</f>
        <v>0</v>
      </c>
      <c r="P90" s="51">
        <f>SUM(norehidayat!P90,norehuda!P90,norehira!P90,meQuran!P90,Amiri!P90,PDMS!P90,AlKareem!P90,KFGQPC!P90,LPMQ!P90,AlQalam!P90)</f>
        <v>0</v>
      </c>
      <c r="Q90" s="51">
        <f>SUM(norehidayat!Q90,norehuda!Q90,norehira!Q90,meQuran!Q90,Amiri!Q90,PDMS!Q90,AlKareem!Q90,KFGQPC!Q90,LPMQ!Q90,AlQalam!Q90)</f>
        <v>0</v>
      </c>
      <c r="R90" s="51">
        <f>SUM(norehidayat!R90,norehuda!R90,norehira!R90,meQuran!R90,Amiri!R90,PDMS!R90,AlKareem!R90,KFGQPC!R90,LPMQ!R90,AlQalam!R90)</f>
        <v>0</v>
      </c>
      <c r="S90" s="51">
        <f>SUM(norehidayat!S90,norehuda!S90,norehira!S90,meQuran!S90,Amiri!S90,PDMS!S90,AlKareem!S90,KFGQPC!S90,LPMQ!S90,AlQalam!S90)</f>
        <v>0</v>
      </c>
      <c r="T90" s="51">
        <f>SUM(norehidayat!T90,norehuda!T90,norehira!T90,meQuran!T90,Amiri!T90,PDMS!T90,AlKareem!T90,KFGQPC!T90,LPMQ!T90,AlQalam!T90)</f>
        <v>0</v>
      </c>
      <c r="U90" s="50">
        <f>SUM(norehidayat!U90,norehuda!U90,norehira!U90,meQuran!U90,Amiri!U90,PDMS!U90,AlKareem!U90,KFGQPC!U90,LPMQ!U90,AlQalam!U90)</f>
        <v>53</v>
      </c>
      <c r="V90" s="51">
        <v>0</v>
      </c>
      <c r="W90" s="51">
        <f>SUM(norehidayat!W90,norehuda!W90,norehira!W90,meQuran!W90,Amiri!W90,PDMS!W90,AlKareem!W90,KFGQPC!W90,LPMQ!W90,AlQalam!W90)</f>
        <v>0</v>
      </c>
      <c r="X90" s="51">
        <f>SUM(norehidayat!X90,norehuda!X90,norehira!X90,meQuran!X90,Amiri!X90,PDMS!X90,AlKareem!X90,KFGQPC!X90,LPMQ!X90,AlQalam!X90)</f>
        <v>0</v>
      </c>
      <c r="Y90" s="51">
        <f>SUM(norehidayat!Y90,norehuda!Y90,norehira!Y90,meQuran!Y90,Amiri!Y90,PDMS!Y90,AlKareem!Y90,KFGQPC!Y90,LPMQ!Y90,AlQalam!Y90)</f>
        <v>0</v>
      </c>
      <c r="Z90" s="51">
        <f>SUM(norehidayat!Z90,norehuda!Z90,norehira!Z90,meQuran!Z90,Amiri!Z90,PDMS!Z90,AlKareem!Z90,KFGQPC!Z90,LPMQ!Z90,AlQalam!Z90)</f>
        <v>0</v>
      </c>
      <c r="AA90" s="51">
        <f>SUM(norehidayat!AA90,norehuda!AA90,norehira!AA90,meQuran!AA90,Amiri!AA90,PDMS!AA90,AlKareem!AA90,KFGQPC!AA90,LPMQ!AA90,AlQalam!AA90)</f>
        <v>0</v>
      </c>
      <c r="AB90" s="51">
        <f>SUM(norehidayat!AB90,norehuda!AB90,norehira!AB90,meQuran!AB90,Amiri!AB90,PDMS!AB90,AlKareem!AB90,KFGQPC!AB90,LPMQ!AB90,AlQalam!AB90)</f>
        <v>1</v>
      </c>
      <c r="AC90" s="51">
        <f>SUM(norehidayat!AC90,norehuda!AC90,norehira!AC90,meQuran!AC90,Amiri!AC90,PDMS!AC90,AlKareem!AC90,KFGQPC!AC90,LPMQ!AC90,AlQalam!AC90)</f>
        <v>0</v>
      </c>
      <c r="AD90" s="44">
        <f>U90</f>
        <v>53</v>
      </c>
      <c r="AE90" s="44">
        <f>SUM(B90:T90,V90:AC90)</f>
        <v>1</v>
      </c>
      <c r="AF90" s="44">
        <f>SUM(U71:U89,U91:U98)</f>
        <v>0</v>
      </c>
      <c r="AG90" s="44">
        <v>0</v>
      </c>
      <c r="AH90" s="2">
        <f t="shared" si="93"/>
        <v>0.981481481481482</v>
      </c>
      <c r="AI90" s="2">
        <f t="shared" si="94"/>
        <v>0.981481481481482</v>
      </c>
      <c r="AJ90" s="2">
        <f t="shared" si="95"/>
        <v>1</v>
      </c>
      <c r="AK90" s="2">
        <f t="shared" si="96"/>
        <v>0.990654205607477</v>
      </c>
      <c r="BO90" s="2"/>
      <c r="BP90" s="74" t="s">
        <v>93</v>
      </c>
      <c r="BQ90" s="76"/>
      <c r="BR90" s="5">
        <f>BR44</f>
        <v>0.88125</v>
      </c>
      <c r="BS90" s="2">
        <f t="shared" ref="BS90:BX90" si="154">BS44</f>
        <v>0.88125</v>
      </c>
      <c r="BT90" s="5">
        <f t="shared" si="154"/>
        <v>1</v>
      </c>
      <c r="BU90" s="2">
        <f t="shared" si="154"/>
        <v>0.93687707641196</v>
      </c>
      <c r="BV90" s="5"/>
      <c r="BW90" s="2"/>
      <c r="BX90" s="5">
        <f t="shared" si="154"/>
        <v>0.957446808510638</v>
      </c>
      <c r="BY90" s="2"/>
      <c r="BZ90" s="5">
        <f t="shared" ref="BZ90:CC90" si="155">BZ44</f>
        <v>0.942446043165468</v>
      </c>
      <c r="CA90" s="2">
        <f t="shared" si="155"/>
        <v>0.97037037037037</v>
      </c>
      <c r="CB90" s="5">
        <f t="shared" si="155"/>
        <v>0.97037037037037</v>
      </c>
      <c r="CC90" s="2">
        <f t="shared" si="155"/>
        <v>0.97037037037037</v>
      </c>
      <c r="CD90" s="5"/>
      <c r="CE90" s="2">
        <f t="shared" ref="CE90:CH90" si="156">CE44</f>
        <v>0.820359281437126</v>
      </c>
      <c r="CF90" s="5">
        <f t="shared" si="156"/>
        <v>0.85625</v>
      </c>
      <c r="CG90" s="2">
        <f t="shared" si="156"/>
        <v>0.951388888888889</v>
      </c>
      <c r="CH90" s="5">
        <f t="shared" si="156"/>
        <v>0.901315789473684</v>
      </c>
    </row>
    <row r="91" spans="1:86">
      <c r="A91" s="4" t="s">
        <v>80</v>
      </c>
      <c r="B91" s="51">
        <f>SUM(norehidayat!B91,norehuda!B91,norehira!B91,meQuran!B91,Amiri!B91,PDMS!B91,AlKareem!B91,KFGQPC!B91,LPMQ!B91,AlQalam!B91)</f>
        <v>0</v>
      </c>
      <c r="C91" s="51">
        <f>SUM(norehidayat!C91,norehuda!C91,norehira!C91,meQuran!C91,Amiri!C91,PDMS!C91,AlKareem!C91,KFGQPC!C91,LPMQ!C91,AlQalam!C91)</f>
        <v>0</v>
      </c>
      <c r="D91" s="51">
        <f>SUM(norehidayat!D91,norehuda!D91,norehira!D91,meQuran!D91,Amiri!D91,PDMS!D91,AlKareem!D91,KFGQPC!D91,LPMQ!D91,AlQalam!D91)</f>
        <v>0</v>
      </c>
      <c r="E91" s="51">
        <f>SUM(norehidayat!E91,norehuda!E91,norehira!E91,meQuran!E91,Amiri!E91,PDMS!E91,AlKareem!E91,KFGQPC!E91,LPMQ!E91,AlQalam!E91)</f>
        <v>0</v>
      </c>
      <c r="F91" s="51">
        <f>SUM(norehidayat!F91,norehuda!F91,norehira!F91,meQuran!F91,Amiri!F91,PDMS!F91,AlKareem!F91,KFGQPC!F91,LPMQ!F91,AlQalam!F91)</f>
        <v>0</v>
      </c>
      <c r="G91" s="51">
        <f>SUM(norehidayat!G91,norehuda!G91,norehira!G91,meQuran!G91,Amiri!G91,PDMS!G91,AlKareem!G91,KFGQPC!G91,LPMQ!G91,AlQalam!G91)</f>
        <v>0</v>
      </c>
      <c r="H91" s="51">
        <f>SUM(norehidayat!H91,norehuda!H91,norehira!H91,meQuran!H91,Amiri!H91,PDMS!H91,AlKareem!H91,KFGQPC!H91,LPMQ!H91,AlQalam!H91)</f>
        <v>0</v>
      </c>
      <c r="I91" s="51">
        <f>SUM(norehidayat!I91,norehuda!I91,norehira!I91,meQuran!I91,Amiri!I91,PDMS!I91,AlKareem!I91,KFGQPC!I91,LPMQ!I91,AlQalam!I91)</f>
        <v>0</v>
      </c>
      <c r="J91" s="51">
        <f>SUM(norehidayat!J91,norehuda!J91,norehira!J91,meQuran!J91,Amiri!J91,PDMS!J91,AlKareem!J91,KFGQPC!J91,LPMQ!J91,AlQalam!J91)</f>
        <v>0</v>
      </c>
      <c r="K91" s="51">
        <f>SUM(norehidayat!K91,norehuda!K91,norehira!K91,meQuran!K91,Amiri!K91,PDMS!K91,AlKareem!K91,KFGQPC!K91,LPMQ!K91,AlQalam!K91)</f>
        <v>0</v>
      </c>
      <c r="L91" s="51">
        <f>SUM(norehidayat!L91,norehuda!L91,norehira!L91,meQuran!L91,Amiri!L91,PDMS!L91,AlKareem!L91,KFGQPC!L91,LPMQ!L91,AlQalam!L91)</f>
        <v>0</v>
      </c>
      <c r="M91" s="51">
        <f>SUM(norehidayat!M91,norehuda!M91,norehira!M91,meQuran!M91,Amiri!M91,PDMS!M91,AlKareem!M91,KFGQPC!M91,LPMQ!M91,AlQalam!M91)</f>
        <v>0</v>
      </c>
      <c r="N91" s="51">
        <v>0</v>
      </c>
      <c r="O91" s="51">
        <v>0</v>
      </c>
      <c r="P91" s="51">
        <f>SUM(norehidayat!P91,norehuda!P91,norehira!P91,meQuran!P91,Amiri!P91,PDMS!P91,AlKareem!P91,KFGQPC!P91,LPMQ!P91,AlQalam!P91)</f>
        <v>0</v>
      </c>
      <c r="Q91" s="51">
        <f>SUM(norehidayat!Q91,norehuda!Q91,norehira!Q91,meQuran!Q91,Amiri!Q91,PDMS!Q91,AlKareem!Q91,KFGQPC!Q91,LPMQ!Q91,AlQalam!Q91)</f>
        <v>0</v>
      </c>
      <c r="R91" s="51">
        <f>SUM(norehidayat!R91,norehuda!R91,norehira!R91,meQuran!R91,Amiri!R91,PDMS!R91,AlKareem!R91,KFGQPC!R91,LPMQ!R91,AlQalam!R91)</f>
        <v>0</v>
      </c>
      <c r="S91" s="51">
        <f>SUM(norehidayat!S91,norehuda!S91,norehira!S91,meQuran!S91,Amiri!S91,PDMS!S91,AlKareem!S91,KFGQPC!S91,LPMQ!S91,AlQalam!S91)</f>
        <v>0</v>
      </c>
      <c r="T91" s="51">
        <f>SUM(norehidayat!T91,norehuda!T91,norehira!T91,meQuran!T91,Amiri!T91,PDMS!T91,AlKareem!T91,KFGQPC!T91,LPMQ!T91,AlQalam!T91)</f>
        <v>0</v>
      </c>
      <c r="U91" s="51">
        <f>SUM(norehidayat!U91,norehuda!U91,norehira!U91,meQuran!U91,Amiri!U91,PDMS!U91,AlKareem!U91,KFGQPC!U91,LPMQ!U91,AlQalam!U91)</f>
        <v>0</v>
      </c>
      <c r="V91" s="50">
        <f>SUM(norehidayat!V91,norehuda!V91,norehira!V91,meQuran!V91,Amiri!V91,PDMS!V91,AlKareem!V91,KFGQPC!V91,LPMQ!V91,AlQalam!V91)</f>
        <v>24</v>
      </c>
      <c r="W91" s="51">
        <f>SUM(norehidayat!W91,norehuda!W91,norehira!W91,meQuran!W91,Amiri!W91,PDMS!W91,AlKareem!W91,KFGQPC!W91,LPMQ!W91,AlQalam!W91)</f>
        <v>0</v>
      </c>
      <c r="X91" s="51">
        <f>SUM(norehidayat!X91,norehuda!X91,norehira!X91,meQuran!X91,Amiri!X91,PDMS!X91,AlKareem!X91,KFGQPC!X91,LPMQ!X91,AlQalam!X91)</f>
        <v>0</v>
      </c>
      <c r="Y91" s="51">
        <f>SUM(norehidayat!Y91,norehuda!Y91,norehira!Y91,meQuran!Y91,Amiri!Y91,PDMS!Y91,AlKareem!Y91,KFGQPC!Y91,LPMQ!Y91,AlQalam!Y91)</f>
        <v>0</v>
      </c>
      <c r="Z91" s="51">
        <f>SUM(norehidayat!Z91,norehuda!Z91,norehira!Z91,meQuran!Z91,Amiri!Z91,PDMS!Z91,AlKareem!Z91,KFGQPC!Z91,LPMQ!Z91,AlQalam!Z91)</f>
        <v>0</v>
      </c>
      <c r="AA91" s="51">
        <f>SUM(norehidayat!AA91,norehuda!AA91,norehira!AA91,meQuran!AA91,Amiri!AA91,PDMS!AA91,AlKareem!AA91,KFGQPC!AA91,LPMQ!AA91,AlQalam!AA91)</f>
        <v>0</v>
      </c>
      <c r="AB91" s="51">
        <v>0</v>
      </c>
      <c r="AC91" s="51">
        <f>SUM(norehidayat!AC91,norehuda!AC91,norehira!AC91,meQuran!AC91,Amiri!AC91,PDMS!AC91,AlKareem!AC91,KFGQPC!AC91,LPMQ!AC91,AlQalam!AC91)</f>
        <v>0</v>
      </c>
      <c r="AD91" s="45">
        <f>V91</f>
        <v>24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93"/>
        <v>1</v>
      </c>
      <c r="AI91" s="5">
        <f t="shared" si="94"/>
        <v>1</v>
      </c>
      <c r="AJ91" s="5">
        <f t="shared" si="95"/>
        <v>1</v>
      </c>
      <c r="AK91" s="5">
        <f t="shared" si="96"/>
        <v>1</v>
      </c>
      <c r="BO91" s="2"/>
      <c r="BP91" s="53" t="s">
        <v>94</v>
      </c>
      <c r="BQ91" s="53"/>
      <c r="BR91" s="5">
        <f>BR49</f>
        <v>0.858024691358025</v>
      </c>
      <c r="BS91" s="2">
        <f t="shared" ref="BS91:BX91" si="157">BS49</f>
        <v>0.86875</v>
      </c>
      <c r="BT91" s="5">
        <f t="shared" si="157"/>
        <v>0.985815602836879</v>
      </c>
      <c r="BU91" s="2">
        <f t="shared" si="157"/>
        <v>0.92358803986711</v>
      </c>
      <c r="BV91" s="5"/>
      <c r="BW91" s="2"/>
      <c r="BX91" s="5">
        <f t="shared" si="157"/>
        <v>0.877697841726619</v>
      </c>
      <c r="BY91" s="2"/>
      <c r="BZ91" s="5">
        <f t="shared" ref="BZ91:CC91" si="158">BZ49</f>
        <v>0.952</v>
      </c>
      <c r="CA91" s="2">
        <f t="shared" si="158"/>
        <v>0.975409836065574</v>
      </c>
      <c r="CB91" s="5">
        <f t="shared" si="158"/>
        <v>0.975409836065574</v>
      </c>
      <c r="CC91" s="2">
        <f t="shared" si="158"/>
        <v>0.975409836065574</v>
      </c>
      <c r="CD91" s="5"/>
      <c r="CE91" s="2">
        <f t="shared" ref="CE91:CH91" si="159">CE49</f>
        <v>0.685082872928177</v>
      </c>
      <c r="CF91" s="5">
        <f t="shared" si="159"/>
        <v>0.770186335403727</v>
      </c>
      <c r="CG91" s="2">
        <f t="shared" si="159"/>
        <v>0.861111111111111</v>
      </c>
      <c r="CH91" s="5">
        <f t="shared" si="159"/>
        <v>0.813114754098361</v>
      </c>
    </row>
    <row r="92" spans="1:86">
      <c r="A92" s="4" t="s">
        <v>81</v>
      </c>
      <c r="B92" s="51">
        <f>SUM(norehidayat!B92,norehuda!B92,norehira!B92,meQuran!B92,Amiri!B92,PDMS!B92,AlKareem!B92,KFGQPC!B92,LPMQ!B92,AlQalam!B92)</f>
        <v>0</v>
      </c>
      <c r="C92" s="51">
        <f>SUM(norehidayat!C92,norehuda!C92,norehira!C92,meQuran!C92,Amiri!C92,PDMS!C92,AlKareem!C92,KFGQPC!C92,LPMQ!C92,AlQalam!C92)</f>
        <v>0</v>
      </c>
      <c r="D92" s="51">
        <f>SUM(norehidayat!D92,norehuda!D92,norehira!D92,meQuran!D92,Amiri!D92,PDMS!D92,AlKareem!D92,KFGQPC!D92,LPMQ!D92,AlQalam!D92)</f>
        <v>0</v>
      </c>
      <c r="E92" s="51">
        <f>SUM(norehidayat!E92,norehuda!E92,norehira!E92,meQuran!E92,Amiri!E92,PDMS!E92,AlKareem!E92,KFGQPC!E92,LPMQ!E92,AlQalam!E92)</f>
        <v>0</v>
      </c>
      <c r="F92" s="51">
        <f>SUM(norehidayat!F92,norehuda!F92,norehira!F92,meQuran!F92,Amiri!F92,PDMS!F92,AlKareem!F92,KFGQPC!F92,LPMQ!F92,AlQalam!F92)</f>
        <v>0</v>
      </c>
      <c r="G92" s="51">
        <f>SUM(norehidayat!G92,norehuda!G92,norehira!G92,meQuran!G92,Amiri!G92,PDMS!G92,AlKareem!G92,KFGQPC!G92,LPMQ!G92,AlQalam!G92)</f>
        <v>0</v>
      </c>
      <c r="H92" s="51">
        <f>SUM(norehidayat!H92,norehuda!H92,norehira!H92,meQuran!H92,Amiri!H92,PDMS!H92,AlKareem!H92,KFGQPC!H92,LPMQ!H92,AlQalam!H92)</f>
        <v>0</v>
      </c>
      <c r="I92" s="51">
        <f>SUM(norehidayat!I92,norehuda!I92,norehira!I92,meQuran!I92,Amiri!I92,PDMS!I92,AlKareem!I92,KFGQPC!I92,LPMQ!I92,AlQalam!I92)</f>
        <v>0</v>
      </c>
      <c r="J92" s="51">
        <f>SUM(norehidayat!J92,norehuda!J92,norehira!J92,meQuran!J92,Amiri!J92,PDMS!J92,AlKareem!J92,KFGQPC!J92,LPMQ!J92,AlQalam!J92)</f>
        <v>0</v>
      </c>
      <c r="K92" s="51">
        <f>SUM(norehidayat!K92,norehuda!K92,norehira!K92,meQuran!K92,Amiri!K92,PDMS!K92,AlKareem!K92,KFGQPC!K92,LPMQ!K92,AlQalam!K92)</f>
        <v>0</v>
      </c>
      <c r="L92" s="51">
        <f>SUM(norehidayat!L92,norehuda!L92,norehira!L92,meQuran!L92,Amiri!L92,PDMS!L92,AlKareem!L92,KFGQPC!L92,LPMQ!L92,AlQalam!L92)</f>
        <v>0</v>
      </c>
      <c r="M92" s="51">
        <f>SUM(norehidayat!M92,norehuda!M92,norehira!M92,meQuran!M92,Amiri!M92,PDMS!M92,AlKareem!M92,KFGQPC!M92,LPMQ!M92,AlQalam!M92)</f>
        <v>0</v>
      </c>
      <c r="N92" s="51">
        <f>SUM(norehidayat!N92,norehuda!N92,norehira!N92,meQuran!N92,Amiri!N92,PDMS!N92,AlKareem!N92,KFGQPC!N92,LPMQ!N92,AlQalam!N92)</f>
        <v>0</v>
      </c>
      <c r="O92" s="51">
        <f>SUM(norehidayat!O92,norehuda!O92,norehira!O92,meQuran!O92,Amiri!O92,PDMS!O92,AlKareem!O92,KFGQPC!O92,LPMQ!O92,AlQalam!O92)</f>
        <v>0</v>
      </c>
      <c r="P92" s="51">
        <f>SUM(norehidayat!P92,norehuda!P92,norehira!P92,meQuran!P92,Amiri!P92,PDMS!P92,AlKareem!P92,KFGQPC!P92,LPMQ!P92,AlQalam!P92)</f>
        <v>0</v>
      </c>
      <c r="Q92" s="51">
        <f>SUM(norehidayat!Q92,norehuda!Q92,norehira!Q92,meQuran!Q92,Amiri!Q92,PDMS!Q92,AlKareem!Q92,KFGQPC!Q92,LPMQ!Q92,AlQalam!Q92)</f>
        <v>0</v>
      </c>
      <c r="R92" s="51">
        <f>SUM(norehidayat!R92,norehuda!R92,norehira!R92,meQuran!R92,Amiri!R92,PDMS!R92,AlKareem!R92,KFGQPC!R92,LPMQ!R92,AlQalam!R92)</f>
        <v>0</v>
      </c>
      <c r="S92" s="51">
        <f>SUM(norehidayat!S92,norehuda!S92,norehira!S92,meQuran!S92,Amiri!S92,PDMS!S92,AlKareem!S92,KFGQPC!S92,LPMQ!S92,AlQalam!S92)</f>
        <v>0</v>
      </c>
      <c r="T92" s="51">
        <f>SUM(norehidayat!T92,norehuda!T92,norehira!T92,meQuran!T92,Amiri!T92,PDMS!T92,AlKareem!T92,KFGQPC!T92,LPMQ!T92,AlQalam!T92)</f>
        <v>0</v>
      </c>
      <c r="U92" s="51">
        <f>SUM(norehidayat!U92,norehuda!U92,norehira!U92,meQuran!U92,Amiri!U92,PDMS!U92,AlKareem!U92,KFGQPC!U92,LPMQ!U92,AlQalam!U92)</f>
        <v>0</v>
      </c>
      <c r="V92" s="51">
        <f>SUM(norehidayat!V92,norehuda!V92,norehira!V92,meQuran!V92,Amiri!V92,PDMS!V92,AlKareem!V92,KFGQPC!V92,LPMQ!V92,AlQalam!V92)</f>
        <v>0</v>
      </c>
      <c r="W92" s="50">
        <f>SUM(norehidayat!W92,norehuda!W92,norehira!W92,meQuran!W92,Amiri!W92,PDMS!W92,AlKareem!W92,KFGQPC!W92,LPMQ!W92,AlQalam!W92)</f>
        <v>58</v>
      </c>
      <c r="X92" s="51">
        <f>SUM(norehidayat!X92,norehuda!X92,norehira!X92,meQuran!X92,Amiri!X92,PDMS!X92,AlKareem!X92,KFGQPC!X92,LPMQ!X92,AlQalam!X92)</f>
        <v>0</v>
      </c>
      <c r="Y92" s="51">
        <f>SUM(norehidayat!Y92,norehuda!Y92,norehira!Y92,meQuran!Y92,Amiri!Y92,PDMS!Y92,AlKareem!Y92,KFGQPC!Y92,LPMQ!Y92,AlQalam!Y92)</f>
        <v>0</v>
      </c>
      <c r="Z92" s="51">
        <f>SUM(norehidayat!Z92,norehuda!Z92,norehira!Z92,meQuran!Z92,Amiri!Z92,PDMS!Z92,AlKareem!Z92,KFGQPC!Z92,LPMQ!Z92,AlQalam!Z92)</f>
        <v>0</v>
      </c>
      <c r="AA92" s="51">
        <f>SUM(norehidayat!AA92,norehuda!AA92,norehira!AA92,meQuran!AA92,Amiri!AA92,PDMS!AA92,AlKareem!AA92,KFGQPC!AA92,LPMQ!AA92,AlQalam!AA92)</f>
        <v>0</v>
      </c>
      <c r="AB92" s="51">
        <f>SUM(norehidayat!AB92,norehuda!AB92,norehira!AB92,meQuran!AB92,Amiri!AB92,PDMS!AB92,AlKareem!AB92,KFGQPC!AB92,LPMQ!AB92,AlQalam!AB92)</f>
        <v>0</v>
      </c>
      <c r="AC92" s="51">
        <f>SUM(norehidayat!AC92,norehuda!AC92,norehira!AC92,meQuran!AC92,Amiri!AC92,PDMS!AC92,AlKareem!AC92,KFGQPC!AC92,LPMQ!AC92,AlQalam!AC92)</f>
        <v>0</v>
      </c>
      <c r="AD92" s="44">
        <f>W92</f>
        <v>58</v>
      </c>
      <c r="AE92" s="44">
        <f>SUM(B92:V92,X92:AC92)</f>
        <v>0</v>
      </c>
      <c r="AF92" s="44">
        <v>1</v>
      </c>
      <c r="AG92" s="45">
        <v>0</v>
      </c>
      <c r="AH92" s="2">
        <f t="shared" si="93"/>
        <v>0.983050847457627</v>
      </c>
      <c r="AI92" s="2">
        <f t="shared" si="94"/>
        <v>1</v>
      </c>
      <c r="AJ92" s="2">
        <f t="shared" si="95"/>
        <v>0.983050847457627</v>
      </c>
      <c r="AK92" s="2">
        <f t="shared" si="96"/>
        <v>0.991452991452991</v>
      </c>
      <c r="BO92" s="2"/>
      <c r="BP92" s="74" t="s">
        <v>95</v>
      </c>
      <c r="BQ92" s="76"/>
      <c r="BR92" s="5">
        <f>BR54</f>
        <v>0.859756097560976</v>
      </c>
      <c r="BS92" s="2">
        <f t="shared" ref="BS92:BX92" si="160">BS54</f>
        <v>0.859756097560976</v>
      </c>
      <c r="BT92" s="5">
        <f t="shared" si="160"/>
        <v>1</v>
      </c>
      <c r="BU92" s="2">
        <f t="shared" si="160"/>
        <v>0.924590163934426</v>
      </c>
      <c r="BV92" s="5"/>
      <c r="BW92" s="2"/>
      <c r="BX92" s="5">
        <f t="shared" si="160"/>
        <v>0.943262411347518</v>
      </c>
      <c r="BY92" s="2"/>
      <c r="BZ92" s="5">
        <f t="shared" ref="BZ92:CC92" si="161">BZ54</f>
        <v>0.941605839416058</v>
      </c>
      <c r="CA92" s="2">
        <f t="shared" si="161"/>
        <v>0.969924812030075</v>
      </c>
      <c r="CB92" s="5">
        <f t="shared" si="161"/>
        <v>0.969924812030075</v>
      </c>
      <c r="CC92" s="2">
        <f t="shared" si="161"/>
        <v>0.969924812030075</v>
      </c>
      <c r="CD92" s="5"/>
      <c r="CE92" s="2">
        <f t="shared" ref="CE92:CH92" si="162">CE54</f>
        <v>0.8</v>
      </c>
      <c r="CF92" s="5">
        <f t="shared" si="162"/>
        <v>0.839506172839506</v>
      </c>
      <c r="CG92" s="2">
        <f t="shared" si="162"/>
        <v>0.944444444444444</v>
      </c>
      <c r="CH92" s="5">
        <f t="shared" si="162"/>
        <v>0.888888888888889</v>
      </c>
    </row>
    <row r="93" spans="1:86">
      <c r="A93" s="4" t="s">
        <v>82</v>
      </c>
      <c r="B93" s="51">
        <f>SUM(norehidayat!B93,norehuda!B93,norehira!B93,meQuran!B93,Amiri!B93,PDMS!B93,AlKareem!B93,KFGQPC!B93,LPMQ!B93,AlQalam!B93)</f>
        <v>0</v>
      </c>
      <c r="C93" s="51">
        <f>SUM(norehidayat!C93,norehuda!C93,norehira!C93,meQuran!C93,Amiri!C93,PDMS!C93,AlKareem!C93,KFGQPC!C93,LPMQ!C93,AlQalam!C93)</f>
        <v>0</v>
      </c>
      <c r="D93" s="51">
        <f>SUM(norehidayat!D93,norehuda!D93,norehira!D93,meQuran!D93,Amiri!D93,PDMS!D93,AlKareem!D93,KFGQPC!D93,LPMQ!D93,AlQalam!D93)</f>
        <v>0</v>
      </c>
      <c r="E93" s="51">
        <f>SUM(norehidayat!E93,norehuda!E93,norehira!E93,meQuran!E93,Amiri!E93,PDMS!E93,AlKareem!E93,KFGQPC!E93,LPMQ!E93,AlQalam!E93)</f>
        <v>0</v>
      </c>
      <c r="F93" s="51">
        <f>SUM(norehidayat!F93,norehuda!F93,norehira!F93,meQuran!F93,Amiri!F93,PDMS!F93,AlKareem!F93,KFGQPC!F93,LPMQ!F93,AlQalam!F93)</f>
        <v>0</v>
      </c>
      <c r="G93" s="51">
        <f>SUM(norehidayat!G93,norehuda!G93,norehira!G93,meQuran!G93,Amiri!G93,PDMS!G93,AlKareem!G93,KFGQPC!G93,LPMQ!G93,AlQalam!G93)</f>
        <v>0</v>
      </c>
      <c r="H93" s="51">
        <f>SUM(norehidayat!H93,norehuda!H93,norehira!H93,meQuran!H93,Amiri!H93,PDMS!H93,AlKareem!H93,KFGQPC!H93,LPMQ!H93,AlQalam!H93)</f>
        <v>0</v>
      </c>
      <c r="I93" s="51">
        <f>SUM(norehidayat!I93,norehuda!I93,norehira!I93,meQuran!I93,Amiri!I93,PDMS!I93,AlKareem!I93,KFGQPC!I93,LPMQ!I93,AlQalam!I93)</f>
        <v>4</v>
      </c>
      <c r="J93" s="51">
        <f>SUM(norehidayat!J93,norehuda!J93,norehira!J93,meQuran!J93,Amiri!J93,PDMS!J93,AlKareem!J93,KFGQPC!J93,LPMQ!J93,AlQalam!J93)</f>
        <v>0</v>
      </c>
      <c r="K93" s="51">
        <f>SUM(norehidayat!K93,norehuda!K93,norehira!K93,meQuran!K93,Amiri!K93,PDMS!K93,AlKareem!K93,KFGQPC!K93,LPMQ!K93,AlQalam!K93)</f>
        <v>0</v>
      </c>
      <c r="L93" s="51">
        <f>SUM(norehidayat!L93,norehuda!L93,norehira!L93,meQuran!L93,Amiri!L93,PDMS!L93,AlKareem!L93,KFGQPC!L93,LPMQ!L93,AlQalam!L93)</f>
        <v>0</v>
      </c>
      <c r="M93" s="51">
        <f>SUM(norehidayat!M93,norehuda!M93,norehira!M93,meQuran!M93,Amiri!M93,PDMS!M93,AlKareem!M93,KFGQPC!M93,LPMQ!M93,AlQalam!M93)</f>
        <v>0</v>
      </c>
      <c r="N93" s="51">
        <f>SUM(norehidayat!N93,norehuda!N93,norehira!N93,meQuran!N93,Amiri!N93,PDMS!N93,AlKareem!N93,KFGQPC!N93,LPMQ!N93,AlQalam!N93)</f>
        <v>0</v>
      </c>
      <c r="O93" s="51">
        <f>SUM(norehidayat!O93,norehuda!O93,norehira!O93,meQuran!O93,Amiri!O93,PDMS!O93,AlKareem!O93,KFGQPC!O93,LPMQ!O93,AlQalam!O93)</f>
        <v>0</v>
      </c>
      <c r="P93" s="51">
        <f>SUM(norehidayat!P93,norehuda!P93,norehira!P93,meQuran!P93,Amiri!P93,PDMS!P93,AlKareem!P93,KFGQPC!P93,LPMQ!P93,AlQalam!P93)</f>
        <v>0</v>
      </c>
      <c r="Q93" s="51">
        <f>SUM(norehidayat!Q93,norehuda!Q93,norehira!Q93,meQuran!Q93,Amiri!Q93,PDMS!Q93,AlKareem!Q93,KFGQPC!Q93,LPMQ!Q93,AlQalam!Q93)</f>
        <v>0</v>
      </c>
      <c r="R93" s="51">
        <f>SUM(norehidayat!R93,norehuda!R93,norehira!R93,meQuran!R93,Amiri!R93,PDMS!R93,AlKareem!R93,KFGQPC!R93,LPMQ!R93,AlQalam!R93)</f>
        <v>0</v>
      </c>
      <c r="S93" s="51">
        <f>SUM(norehidayat!S93,norehuda!S93,norehira!S93,meQuran!S93,Amiri!S93,PDMS!S93,AlKareem!S93,KFGQPC!S93,LPMQ!S93,AlQalam!S93)</f>
        <v>0</v>
      </c>
      <c r="T93" s="51">
        <f>SUM(norehidayat!T93,norehuda!T93,norehira!T93,meQuran!T93,Amiri!T93,PDMS!T93,AlKareem!T93,KFGQPC!T93,LPMQ!T93,AlQalam!T93)</f>
        <v>0</v>
      </c>
      <c r="U93" s="51">
        <f>SUM(norehidayat!U93,norehuda!U93,norehira!U93,meQuran!U93,Amiri!U93,PDMS!U93,AlKareem!U93,KFGQPC!U93,LPMQ!U93,AlQalam!U93)</f>
        <v>0</v>
      </c>
      <c r="V93" s="51">
        <f>SUM(norehidayat!V93,norehuda!V93,norehira!V93,meQuran!V93,Amiri!V93,PDMS!V93,AlKareem!V93,KFGQPC!V93,LPMQ!V93,AlQalam!V93)</f>
        <v>0</v>
      </c>
      <c r="W93" s="51">
        <v>0</v>
      </c>
      <c r="X93" s="50">
        <f>SUM(norehidayat!X93,norehuda!X93,norehira!X93,meQuran!X93,Amiri!X93,PDMS!X93,AlKareem!X93,KFGQPC!X93,LPMQ!X93,AlQalam!X93)</f>
        <v>32</v>
      </c>
      <c r="Y93" s="51">
        <v>0</v>
      </c>
      <c r="Z93" s="51">
        <f>SUM(norehidayat!Z93,norehuda!Z93,norehira!Z93,meQuran!Z93,Amiri!Z93,PDMS!Z93,AlKareem!Z93,KFGQPC!Z93,LPMQ!Z93,AlQalam!Z93)</f>
        <v>0</v>
      </c>
      <c r="AA93" s="51">
        <f>SUM(norehidayat!AA93,norehuda!AA93,norehira!AA93,meQuran!AA93,Amiri!AA93,PDMS!AA93,AlKareem!AA93,KFGQPC!AA93,LPMQ!AA93,AlQalam!AA93)</f>
        <v>0</v>
      </c>
      <c r="AB93" s="51">
        <f>SUM(norehidayat!AB93,norehuda!AB93,norehira!AB93,meQuran!AB93,Amiri!AB93,PDMS!AB93,AlKareem!AB93,KFGQPC!AB93,LPMQ!AB93,AlQalam!AB93)</f>
        <v>0</v>
      </c>
      <c r="AC93" s="51">
        <f>SUM(norehidayat!AC93,norehuda!AC93,norehira!AC93,meQuran!AC93,Amiri!AC93,PDMS!AC93,AlKareem!AC93,KFGQPC!AC93,LPMQ!AC93,AlQalam!AC93)</f>
        <v>0</v>
      </c>
      <c r="AD93" s="45">
        <f>X93</f>
        <v>32</v>
      </c>
      <c r="AE93" s="45">
        <f>SUM(B93:W93,Y93:AC93)</f>
        <v>4</v>
      </c>
      <c r="AF93" s="45">
        <f>SUM(X71:X92,X94:X98)</f>
        <v>6</v>
      </c>
      <c r="AG93" s="44">
        <v>0</v>
      </c>
      <c r="AH93" s="5">
        <f t="shared" si="93"/>
        <v>0.761904761904762</v>
      </c>
      <c r="AI93" s="5">
        <f t="shared" si="94"/>
        <v>0.888888888888889</v>
      </c>
      <c r="AJ93" s="5">
        <f t="shared" si="95"/>
        <v>0.842105263157895</v>
      </c>
      <c r="AK93" s="5">
        <f t="shared" si="96"/>
        <v>0.864864864864865</v>
      </c>
      <c r="BO93" s="2"/>
      <c r="BP93" s="74" t="s">
        <v>96</v>
      </c>
      <c r="BQ93" s="76"/>
      <c r="BR93" s="5">
        <f>BR59</f>
        <v>0.865030674846626</v>
      </c>
      <c r="BS93" s="2">
        <f t="shared" ref="BS93:BX93" si="163">BS59</f>
        <v>0.865030674846626</v>
      </c>
      <c r="BT93" s="5">
        <f t="shared" si="163"/>
        <v>1</v>
      </c>
      <c r="BU93" s="2">
        <f t="shared" si="163"/>
        <v>0.927631578947368</v>
      </c>
      <c r="BV93" s="5"/>
      <c r="BW93" s="2"/>
      <c r="BX93" s="5">
        <f t="shared" si="163"/>
        <v>0.964539007092199</v>
      </c>
      <c r="BY93" s="2"/>
      <c r="BZ93" s="5">
        <f t="shared" ref="BZ93:CC93" si="164">BZ59</f>
        <v>0.956834532374101</v>
      </c>
      <c r="CA93" s="2">
        <f t="shared" si="164"/>
        <v>0.977941176470588</v>
      </c>
      <c r="CB93" s="5">
        <f t="shared" si="164"/>
        <v>0.977941176470588</v>
      </c>
      <c r="CC93" s="2">
        <f t="shared" si="164"/>
        <v>0.977941176470588</v>
      </c>
      <c r="CD93" s="5"/>
      <c r="CE93" s="2">
        <f t="shared" ref="CE93:CH93" si="165">CE59</f>
        <v>0.801169590643275</v>
      </c>
      <c r="CF93" s="5">
        <f t="shared" si="165"/>
        <v>0.835365853658537</v>
      </c>
      <c r="CG93" s="2">
        <f t="shared" si="165"/>
        <v>0.951388888888889</v>
      </c>
      <c r="CH93" s="5">
        <f t="shared" si="165"/>
        <v>0.88961038961039</v>
      </c>
    </row>
    <row r="94" spans="1:86">
      <c r="A94" s="4" t="s">
        <v>83</v>
      </c>
      <c r="B94" s="51">
        <f>SUM(norehidayat!B94,norehuda!B94,norehira!B94,meQuran!B94,Amiri!B94,PDMS!B94,AlKareem!B94,KFGQPC!B94,LPMQ!B94,AlQalam!B94)</f>
        <v>0</v>
      </c>
      <c r="C94" s="51">
        <f>SUM(norehidayat!C94,norehuda!C94,norehira!C94,meQuran!C94,Amiri!C94,PDMS!C94,AlKareem!C94,KFGQPC!C94,LPMQ!C94,AlQalam!C94)</f>
        <v>0</v>
      </c>
      <c r="D94" s="51">
        <f>SUM(norehidayat!D94,norehuda!D94,norehira!D94,meQuran!D94,Amiri!D94,PDMS!D94,AlKareem!D94,KFGQPC!D94,LPMQ!D94,AlQalam!D94)</f>
        <v>0</v>
      </c>
      <c r="E94" s="51">
        <v>0</v>
      </c>
      <c r="F94" s="51">
        <f>SUM(norehidayat!F94,norehuda!F94,norehira!F94,meQuran!F94,Amiri!F94,PDMS!F94,AlKareem!F94,KFGQPC!F94,LPMQ!F94,AlQalam!F94)</f>
        <v>0</v>
      </c>
      <c r="G94" s="51">
        <f>SUM(norehidayat!G94,norehuda!G94,norehira!G94,meQuran!G94,Amiri!G94,PDMS!G94,AlKareem!G94,KFGQPC!G94,LPMQ!G94,AlQalam!G94)</f>
        <v>0</v>
      </c>
      <c r="H94" s="51">
        <f>SUM(norehidayat!H94,norehuda!H94,norehira!H94,meQuran!H94,Amiri!H94,PDMS!H94,AlKareem!H94,KFGQPC!H94,LPMQ!H94,AlQalam!H94)</f>
        <v>0</v>
      </c>
      <c r="I94" s="51">
        <f>SUM(norehidayat!I94,norehuda!I94,norehira!I94,meQuran!I94,Amiri!I94,PDMS!I94,AlKareem!I94,KFGQPC!I94,LPMQ!I94,AlQalam!I94)</f>
        <v>0</v>
      </c>
      <c r="J94" s="51">
        <v>0</v>
      </c>
      <c r="K94" s="51">
        <f>SUM(norehidayat!K94,norehuda!K94,norehira!K94,meQuran!K94,Amiri!K94,PDMS!K94,AlKareem!K94,KFGQPC!K94,LPMQ!K94,AlQalam!K94)</f>
        <v>0</v>
      </c>
      <c r="L94" s="51">
        <f>SUM(norehidayat!L94,norehuda!L94,norehira!L94,meQuran!L94,Amiri!L94,PDMS!L94,AlKareem!L94,KFGQPC!L94,LPMQ!L94,AlQalam!L94)</f>
        <v>0</v>
      </c>
      <c r="M94" s="51">
        <f>SUM(norehidayat!M94,norehuda!M94,norehira!M94,meQuran!M94,Amiri!M94,PDMS!M94,AlKareem!M94,KFGQPC!M94,LPMQ!M94,AlQalam!M94)</f>
        <v>0</v>
      </c>
      <c r="N94" s="51">
        <f>SUM(norehidayat!N94,norehuda!N94,norehira!N94,meQuran!N94,Amiri!N94,PDMS!N94,AlKareem!N94,KFGQPC!N94,LPMQ!N94,AlQalam!N94)</f>
        <v>0</v>
      </c>
      <c r="O94" s="51">
        <f>SUM(norehidayat!O94,norehuda!O94,norehira!O94,meQuran!O94,Amiri!O94,PDMS!O94,AlKareem!O94,KFGQPC!O94,LPMQ!O94,AlQalam!O94)</f>
        <v>0</v>
      </c>
      <c r="P94" s="51">
        <f>SUM(norehidayat!P94,norehuda!P94,norehira!P94,meQuran!P94,Amiri!P94,PDMS!P94,AlKareem!P94,KFGQPC!P94,LPMQ!P94,AlQalam!P94)</f>
        <v>0</v>
      </c>
      <c r="Q94" s="51">
        <f>SUM(norehidayat!Q94,norehuda!Q94,norehira!Q94,meQuran!Q94,Amiri!Q94,PDMS!Q94,AlKareem!Q94,KFGQPC!Q94,LPMQ!Q94,AlQalam!Q94)</f>
        <v>0</v>
      </c>
      <c r="R94" s="51">
        <f>SUM(norehidayat!R94,norehuda!R94,norehira!R94,meQuran!R94,Amiri!R94,PDMS!R94,AlKareem!R94,KFGQPC!R94,LPMQ!R94,AlQalam!R94)</f>
        <v>0</v>
      </c>
      <c r="S94" s="51">
        <f>SUM(norehidayat!S94,norehuda!S94,norehira!S94,meQuran!S94,Amiri!S94,PDMS!S94,AlKareem!S94,KFGQPC!S94,LPMQ!S94,AlQalam!S94)</f>
        <v>0</v>
      </c>
      <c r="T94" s="51">
        <v>0</v>
      </c>
      <c r="U94" s="51">
        <f>SUM(norehidayat!U94,norehuda!U94,norehira!U94,meQuran!U94,Amiri!U94,PDMS!U94,AlKareem!U94,KFGQPC!U94,LPMQ!U94,AlQalam!U94)</f>
        <v>0</v>
      </c>
      <c r="V94" s="51">
        <f>SUM(norehidayat!V94,norehuda!V94,norehira!V94,meQuran!V94,Amiri!V94,PDMS!V94,AlKareem!V94,KFGQPC!V94,LPMQ!V94,AlQalam!V94)</f>
        <v>0</v>
      </c>
      <c r="W94" s="51">
        <f>SUM(norehidayat!W94,norehuda!W94,norehira!W94,meQuran!W94,Amiri!W94,PDMS!W94,AlKareem!W94,KFGQPC!W94,LPMQ!W94,AlQalam!W94)</f>
        <v>0</v>
      </c>
      <c r="X94" s="51">
        <f>SUM(norehidayat!X94,norehuda!X94,norehira!X94,meQuran!X94,Amiri!X94,PDMS!X94,AlKareem!X94,KFGQPC!X94,LPMQ!X94,AlQalam!X94)</f>
        <v>4</v>
      </c>
      <c r="Y94" s="50">
        <f>SUM(norehidayat!Y94,norehuda!Y94,norehira!Y94,meQuran!Y94,Amiri!Y94,PDMS!Y94,AlKareem!Y94,KFGQPC!Y94,LPMQ!Y94,AlQalam!Y94)</f>
        <v>215</v>
      </c>
      <c r="Z94" s="51">
        <f>SUM(norehidayat!Z94,norehuda!Z94,norehira!Z94,meQuran!Z94,Amiri!Z94,PDMS!Z94,AlKareem!Z94,KFGQPC!Z94,LPMQ!Z94,AlQalam!Z94)</f>
        <v>0</v>
      </c>
      <c r="AA94" s="51">
        <f>SUM(norehidayat!AA94,norehuda!AA94,norehira!AA94,meQuran!AA94,Amiri!AA94,PDMS!AA94,AlKareem!AA94,KFGQPC!AA94,LPMQ!AA94,AlQalam!AA94)</f>
        <v>0</v>
      </c>
      <c r="AB94" s="51">
        <f>SUM(norehidayat!AB94,norehuda!AB94,norehira!AB94,meQuran!AB94,Amiri!AB94,PDMS!AB94,AlKareem!AB94,KFGQPC!AB94,LPMQ!AB94,AlQalam!AB94)</f>
        <v>0</v>
      </c>
      <c r="AC94" s="51">
        <f>SUM(norehidayat!AC94,norehuda!AC94,norehira!AC94,meQuran!AC94,Amiri!AC94,PDMS!AC94,AlKareem!AC94,KFGQPC!AC94,LPMQ!AC94,AlQalam!AC94)</f>
        <v>0</v>
      </c>
      <c r="AD94" s="44">
        <f>Y94</f>
        <v>215</v>
      </c>
      <c r="AE94" s="44">
        <f>SUM(B94:X94,Z94:AC94)</f>
        <v>4</v>
      </c>
      <c r="AF94" s="44">
        <f>SUM(Y71:Y93,Y95:Y98)</f>
        <v>0</v>
      </c>
      <c r="AG94" s="45">
        <v>0</v>
      </c>
      <c r="AH94" s="2">
        <f t="shared" si="93"/>
        <v>0.981735159817352</v>
      </c>
      <c r="AI94" s="2">
        <f t="shared" si="94"/>
        <v>0.981735159817352</v>
      </c>
      <c r="AJ94" s="2">
        <f t="shared" si="95"/>
        <v>1</v>
      </c>
      <c r="AK94" s="2">
        <f t="shared" si="96"/>
        <v>0.990783410138249</v>
      </c>
      <c r="BO94" s="2" t="s">
        <v>30</v>
      </c>
      <c r="BP94" s="74" t="s">
        <v>37</v>
      </c>
      <c r="BQ94" s="76"/>
      <c r="BR94" s="5">
        <f>BR15</f>
        <v>0.939597315436242</v>
      </c>
      <c r="BS94" s="2">
        <f t="shared" ref="BS94:BX94" si="166">BS15</f>
        <v>0.945945945945946</v>
      </c>
      <c r="BT94" s="5">
        <f t="shared" si="166"/>
        <v>0.99290780141844</v>
      </c>
      <c r="BU94" s="2">
        <f t="shared" si="166"/>
        <v>0.968858131487889</v>
      </c>
      <c r="BV94" s="5"/>
      <c r="BW94" s="2"/>
      <c r="BX94" s="5">
        <f t="shared" si="166"/>
        <v>0.992857142857143</v>
      </c>
      <c r="BY94" s="2"/>
      <c r="BZ94" s="5">
        <f t="shared" ref="BZ94:CC94" si="167">BZ15</f>
        <v>1</v>
      </c>
      <c r="CA94" s="2">
        <f t="shared" si="167"/>
        <v>1</v>
      </c>
      <c r="CB94" s="5">
        <f t="shared" si="167"/>
        <v>1</v>
      </c>
      <c r="CC94" s="2">
        <f t="shared" si="167"/>
        <v>1</v>
      </c>
      <c r="CD94" s="5"/>
      <c r="CE94" s="2">
        <f t="shared" ref="CE94:CH94" si="168">CE15</f>
        <v>0.926666666666667</v>
      </c>
      <c r="CF94" s="5">
        <f t="shared" si="168"/>
        <v>0.945578231292517</v>
      </c>
      <c r="CG94" s="2">
        <f t="shared" si="168"/>
        <v>0.97887323943662</v>
      </c>
      <c r="CH94" s="5">
        <f t="shared" si="168"/>
        <v>0.961937716262976</v>
      </c>
    </row>
    <row r="95" spans="1:86">
      <c r="A95" s="4" t="s">
        <v>84</v>
      </c>
      <c r="B95" s="51">
        <f>SUM(norehidayat!B95,norehuda!B95,norehira!B95,meQuran!B95,Amiri!B95,PDMS!B95,AlKareem!B95,KFGQPC!B95,LPMQ!B95,AlQalam!B95)</f>
        <v>0</v>
      </c>
      <c r="C95" s="51">
        <f>SUM(norehidayat!C95,norehuda!C95,norehira!C95,meQuran!C95,Amiri!C95,PDMS!C95,AlKareem!C95,KFGQPC!C95,LPMQ!C95,AlQalam!C95)</f>
        <v>4</v>
      </c>
      <c r="D95" s="51">
        <f>SUM(norehidayat!D95,norehuda!D95,norehira!D95,meQuran!D95,Amiri!D95,PDMS!D95,AlKareem!D95,KFGQPC!D95,LPMQ!D95,AlQalam!D95)</f>
        <v>0</v>
      </c>
      <c r="E95" s="51">
        <f>SUM(norehidayat!E95,norehuda!E95,norehira!E95,meQuran!E95,Amiri!E95,PDMS!E95,AlKareem!E95,KFGQPC!E95,LPMQ!E95,AlQalam!E95)</f>
        <v>0</v>
      </c>
      <c r="F95" s="51">
        <f>SUM(norehidayat!F95,norehuda!F95,norehira!F95,meQuran!F95,Amiri!F95,PDMS!F95,AlKareem!F95,KFGQPC!F95,LPMQ!F95,AlQalam!F95)</f>
        <v>0</v>
      </c>
      <c r="G95" s="51">
        <f>SUM(norehidayat!G95,norehuda!G95,norehira!G95,meQuran!G95,Amiri!G95,PDMS!G95,AlKareem!G95,KFGQPC!G95,LPMQ!G95,AlQalam!G95)</f>
        <v>0</v>
      </c>
      <c r="H95" s="51">
        <f>SUM(norehidayat!H95,norehuda!H95,norehira!H95,meQuran!H95,Amiri!H95,PDMS!H95,AlKareem!H95,KFGQPC!H95,LPMQ!H95,AlQalam!H95)</f>
        <v>0</v>
      </c>
      <c r="I95" s="51">
        <f>SUM(norehidayat!I95,norehuda!I95,norehira!I95,meQuran!I95,Amiri!I95,PDMS!I95,AlKareem!I95,KFGQPC!I95,LPMQ!I95,AlQalam!I95)</f>
        <v>0</v>
      </c>
      <c r="J95" s="51">
        <f>SUM(norehidayat!J95,norehuda!J95,norehira!J95,meQuran!J95,Amiri!J95,PDMS!J95,AlKareem!J95,KFGQPC!J95,LPMQ!J95,AlQalam!J95)</f>
        <v>0</v>
      </c>
      <c r="K95" s="51">
        <f>SUM(norehidayat!K95,norehuda!K95,norehira!K95,meQuran!K95,Amiri!K95,PDMS!K95,AlKareem!K95,KFGQPC!K95,LPMQ!K95,AlQalam!K95)</f>
        <v>0</v>
      </c>
      <c r="L95" s="51">
        <f>SUM(norehidayat!L95,norehuda!L95,norehira!L95,meQuran!L95,Amiri!L95,PDMS!L95,AlKareem!L95,KFGQPC!L95,LPMQ!L95,AlQalam!L95)</f>
        <v>0</v>
      </c>
      <c r="M95" s="51">
        <f>SUM(norehidayat!M95,norehuda!M95,norehira!M95,meQuran!M95,Amiri!M95,PDMS!M95,AlKareem!M95,KFGQPC!M95,LPMQ!M95,AlQalam!M95)</f>
        <v>0</v>
      </c>
      <c r="N95" s="51">
        <f>SUM(norehidayat!N95,norehuda!N95,norehira!N95,meQuran!N95,Amiri!N95,PDMS!N95,AlKareem!N95,KFGQPC!N95,LPMQ!N95,AlQalam!N95)</f>
        <v>0</v>
      </c>
      <c r="O95" s="51">
        <f>SUM(norehidayat!O95,norehuda!O95,norehira!O95,meQuran!O95,Amiri!O95,PDMS!O95,AlKareem!O95,KFGQPC!O95,LPMQ!O95,AlQalam!O95)</f>
        <v>0</v>
      </c>
      <c r="P95" s="51">
        <f>SUM(norehidayat!P95,norehuda!P95,norehira!P95,meQuran!P95,Amiri!P95,PDMS!P95,AlKareem!P95,KFGQPC!P95,LPMQ!P95,AlQalam!P95)</f>
        <v>1</v>
      </c>
      <c r="Q95" s="51">
        <f>SUM(norehidayat!Q95,norehuda!Q95,norehira!Q95,meQuran!Q95,Amiri!Q95,PDMS!Q95,AlKareem!Q95,KFGQPC!Q95,LPMQ!Q95,AlQalam!Q95)</f>
        <v>0</v>
      </c>
      <c r="R95" s="51">
        <f>SUM(norehidayat!R95,norehuda!R95,norehira!R95,meQuran!R95,Amiri!R95,PDMS!R95,AlKareem!R95,KFGQPC!R95,LPMQ!R95,AlQalam!R95)</f>
        <v>0</v>
      </c>
      <c r="S95" s="51">
        <f>SUM(norehidayat!S95,norehuda!S95,norehira!S95,meQuran!S95,Amiri!S95,PDMS!S95,AlKareem!S95,KFGQPC!S95,LPMQ!S95,AlQalam!S95)</f>
        <v>0</v>
      </c>
      <c r="T95" s="51">
        <f>SUM(norehidayat!T95,norehuda!T95,norehira!T95,meQuran!T95,Amiri!T95,PDMS!T95,AlKareem!T95,KFGQPC!T95,LPMQ!T95,AlQalam!T95)</f>
        <v>0</v>
      </c>
      <c r="U95" s="51">
        <f>SUM(norehidayat!U95,norehuda!U95,norehira!U95,meQuran!U95,Amiri!U95,PDMS!U95,AlKareem!U95,KFGQPC!U95,LPMQ!U95,AlQalam!U95)</f>
        <v>0</v>
      </c>
      <c r="V95" s="51">
        <f>SUM(norehidayat!V95,norehuda!V95,norehira!V95,meQuran!V95,Amiri!V95,PDMS!V95,AlKareem!V95,KFGQPC!V95,LPMQ!V95,AlQalam!V95)</f>
        <v>0</v>
      </c>
      <c r="W95" s="51">
        <f>SUM(norehidayat!W95,norehuda!W95,norehira!W95,meQuran!W95,Amiri!W95,PDMS!W95,AlKareem!W95,KFGQPC!W95,LPMQ!W95,AlQalam!W95)</f>
        <v>0</v>
      </c>
      <c r="X95" s="51">
        <f>SUM(norehidayat!X95,norehuda!X95,norehira!X95,meQuran!X95,Amiri!X95,PDMS!X95,AlKareem!X95,KFGQPC!X95,LPMQ!X95,AlQalam!X95)</f>
        <v>2</v>
      </c>
      <c r="Y95" s="51">
        <f>SUM(norehidayat!Y95,norehuda!Y95,norehira!Y95,meQuran!Y95,Amiri!Y95,PDMS!Y95,AlKareem!Y95,KFGQPC!Y95,LPMQ!Y95,AlQalam!Y95)</f>
        <v>0</v>
      </c>
      <c r="Z95" s="50">
        <f>SUM(norehidayat!Z95,norehuda!Z95,norehira!Z95,meQuran!Z95,Amiri!Z95,PDMS!Z95,AlKareem!Z95,KFGQPC!Z95,LPMQ!Z95,AlQalam!Z95)</f>
        <v>37</v>
      </c>
      <c r="AA95" s="51">
        <f>SUM(norehidayat!AA95,norehuda!AA95,norehira!AA95,meQuran!AA95,Amiri!AA95,PDMS!AA95,AlKareem!AA95,KFGQPC!AA95,LPMQ!AA95,AlQalam!AA95)</f>
        <v>0</v>
      </c>
      <c r="AB95" s="51">
        <f>SUM(norehidayat!AB95,norehuda!AB95,norehira!AB95,meQuran!AB95,Amiri!AB95,PDMS!AB95,AlKareem!AB95,KFGQPC!AB95,LPMQ!AB95,AlQalam!AB95)</f>
        <v>0</v>
      </c>
      <c r="AC95" s="51">
        <f>SUM(norehidayat!AC95,norehuda!AC95,norehira!AC95,meQuran!AC95,Amiri!AC95,PDMS!AC95,AlKareem!AC95,KFGQPC!AC95,LPMQ!AC95,AlQalam!AC95)</f>
        <v>0</v>
      </c>
      <c r="AD95" s="45">
        <f>Z95</f>
        <v>37</v>
      </c>
      <c r="AE95" s="45">
        <f>SUM(B95:Y95,AA95:AC95)</f>
        <v>7</v>
      </c>
      <c r="AF95" s="45">
        <f>SUM(Z71:Z94,Z96:Z98)</f>
        <v>1</v>
      </c>
      <c r="AG95" s="44">
        <v>0</v>
      </c>
      <c r="AH95" s="5">
        <f t="shared" si="93"/>
        <v>0.822222222222222</v>
      </c>
      <c r="AI95" s="5">
        <f t="shared" si="94"/>
        <v>0.840909090909091</v>
      </c>
      <c r="AJ95" s="5">
        <f t="shared" si="95"/>
        <v>0.973684210526316</v>
      </c>
      <c r="AK95" s="5">
        <f t="shared" si="96"/>
        <v>0.902439024390244</v>
      </c>
      <c r="BO95" s="2"/>
      <c r="BP95" s="74" t="s">
        <v>51</v>
      </c>
      <c r="BQ95" s="76"/>
      <c r="BR95" s="5">
        <f>BR20</f>
        <v>0.865384615384615</v>
      </c>
      <c r="BS95" s="2">
        <f t="shared" ref="BS95:BX95" si="169">BS20</f>
        <v>0.9</v>
      </c>
      <c r="BT95" s="5">
        <f t="shared" si="169"/>
        <v>0.957446808510638</v>
      </c>
      <c r="BU95" s="2">
        <f t="shared" si="169"/>
        <v>0.927835051546392</v>
      </c>
      <c r="BV95" s="5"/>
      <c r="BW95" s="2"/>
      <c r="BX95" s="5">
        <f t="shared" si="169"/>
        <v>0.985185185185185</v>
      </c>
      <c r="BY95" s="2"/>
      <c r="BZ95" s="5">
        <f t="shared" ref="BZ95:CC95" si="170">BZ20</f>
        <v>0.943262411347518</v>
      </c>
      <c r="CA95" s="2">
        <f t="shared" si="170"/>
        <v>0.970802919708029</v>
      </c>
      <c r="CB95" s="5">
        <f t="shared" si="170"/>
        <v>0.970802919708029</v>
      </c>
      <c r="CC95" s="2">
        <f t="shared" si="170"/>
        <v>0.970802919708029</v>
      </c>
      <c r="CD95" s="5"/>
      <c r="CE95" s="2">
        <f t="shared" ref="CE95:CH95" si="171">CE20</f>
        <v>0.804878048780488</v>
      </c>
      <c r="CF95" s="5">
        <f t="shared" si="171"/>
        <v>0.868421052631579</v>
      </c>
      <c r="CG95" s="2">
        <f t="shared" si="171"/>
        <v>0.916666666666667</v>
      </c>
      <c r="CH95" s="5">
        <f t="shared" si="171"/>
        <v>0.891891891891892</v>
      </c>
    </row>
    <row r="96" spans="1:86">
      <c r="A96" s="4" t="s">
        <v>85</v>
      </c>
      <c r="B96" s="51">
        <f>SUM(norehidayat!B96,norehuda!B96,norehira!B96,meQuran!B96,Amiri!B96,PDMS!B96,AlKareem!B96,KFGQPC!B96,LPMQ!B96,AlQalam!B96)</f>
        <v>0</v>
      </c>
      <c r="C96" s="51">
        <f>SUM(norehidayat!C96,norehuda!C96,norehira!C96,meQuran!C96,Amiri!C96,PDMS!C96,AlKareem!C96,KFGQPC!C96,LPMQ!C96,AlQalam!C96)</f>
        <v>0</v>
      </c>
      <c r="D96" s="51">
        <f>SUM(norehidayat!D96,norehuda!D96,norehira!D96,meQuran!D96,Amiri!D96,PDMS!D96,AlKareem!D96,KFGQPC!D96,LPMQ!D96,AlQalam!D96)</f>
        <v>0</v>
      </c>
      <c r="E96" s="51">
        <f>SUM(norehidayat!E96,norehuda!E96,norehira!E96,meQuran!E96,Amiri!E96,PDMS!E96,AlKareem!E96,KFGQPC!E96,LPMQ!E96,AlQalam!E96)</f>
        <v>0</v>
      </c>
      <c r="F96" s="51">
        <f>SUM(norehidayat!F96,norehuda!F96,norehira!F96,meQuran!F96,Amiri!F96,PDMS!F96,AlKareem!F96,KFGQPC!F96,LPMQ!F96,AlQalam!F96)</f>
        <v>0</v>
      </c>
      <c r="G96" s="51">
        <f>SUM(norehidayat!G96,norehuda!G96,norehira!G96,meQuran!G96,Amiri!G96,PDMS!G96,AlKareem!G96,KFGQPC!G96,LPMQ!G96,AlQalam!G96)</f>
        <v>0</v>
      </c>
      <c r="H96" s="51">
        <f>SUM(norehidayat!H96,norehuda!H96,norehira!H96,meQuran!H96,Amiri!H96,PDMS!H96,AlKareem!H96,KFGQPC!H96,LPMQ!H96,AlQalam!H96)</f>
        <v>0</v>
      </c>
      <c r="I96" s="51">
        <f>SUM(norehidayat!I96,norehuda!I96,norehira!I96,meQuran!I96,Amiri!I96,PDMS!I96,AlKareem!I96,KFGQPC!I96,LPMQ!I96,AlQalam!I96)</f>
        <v>0</v>
      </c>
      <c r="J96" s="51">
        <f>SUM(norehidayat!J96,norehuda!J96,norehira!J96,meQuran!J96,Amiri!J96,PDMS!J96,AlKareem!J96,KFGQPC!J96,LPMQ!J96,AlQalam!J96)</f>
        <v>0</v>
      </c>
      <c r="K96" s="51">
        <f>SUM(norehidayat!K96,norehuda!K96,norehira!K96,meQuran!K96,Amiri!K96,PDMS!K96,AlKareem!K96,KFGQPC!K96,LPMQ!K96,AlQalam!K96)</f>
        <v>0</v>
      </c>
      <c r="L96" s="51">
        <f>SUM(norehidayat!L96,norehuda!L96,norehira!L96,meQuran!L96,Amiri!L96,PDMS!L96,AlKareem!L96,KFGQPC!L96,LPMQ!L96,AlQalam!L96)</f>
        <v>0</v>
      </c>
      <c r="M96" s="51">
        <v>0</v>
      </c>
      <c r="N96" s="51">
        <f>SUM(norehidayat!N96,norehuda!N96,norehira!N96,meQuran!N96,Amiri!N96,PDMS!N96,AlKareem!N96,KFGQPC!N96,LPMQ!N96,AlQalam!N96)</f>
        <v>0</v>
      </c>
      <c r="O96" s="51">
        <f>SUM(norehidayat!O96,norehuda!O96,norehira!O96,meQuran!O96,Amiri!O96,PDMS!O96,AlKareem!O96,KFGQPC!O96,LPMQ!O96,AlQalam!O96)</f>
        <v>0</v>
      </c>
      <c r="P96" s="51">
        <f>SUM(norehidayat!P96,norehuda!P96,norehira!P96,meQuran!P96,Amiri!P96,PDMS!P96,AlKareem!P96,KFGQPC!P96,LPMQ!P96,AlQalam!P96)</f>
        <v>0</v>
      </c>
      <c r="Q96" s="51">
        <v>0</v>
      </c>
      <c r="R96" s="51">
        <f>SUM(norehidayat!R96,norehuda!R96,norehira!R96,meQuran!R96,Amiri!R96,PDMS!R96,AlKareem!R96,KFGQPC!R96,LPMQ!R96,AlQalam!R96)</f>
        <v>0</v>
      </c>
      <c r="S96" s="51">
        <f>SUM(norehidayat!S96,norehuda!S96,norehira!S96,meQuran!S96,Amiri!S96,PDMS!S96,AlKareem!S96,KFGQPC!S96,LPMQ!S96,AlQalam!S96)</f>
        <v>0</v>
      </c>
      <c r="T96" s="51">
        <f>SUM(norehidayat!T96,norehuda!T96,norehira!T96,meQuran!T96,Amiri!T96,PDMS!T96,AlKareem!T96,KFGQPC!T96,LPMQ!T96,AlQalam!T96)</f>
        <v>0</v>
      </c>
      <c r="U96" s="51">
        <f>SUM(norehidayat!U96,norehuda!U96,norehira!U96,meQuran!U96,Amiri!U96,PDMS!U96,AlKareem!U96,KFGQPC!U96,LPMQ!U96,AlQalam!U96)</f>
        <v>0</v>
      </c>
      <c r="V96" s="51">
        <f>SUM(norehidayat!V96,norehuda!V96,norehira!V96,meQuran!V96,Amiri!V96,PDMS!V96,AlKareem!V96,KFGQPC!V96,LPMQ!V96,AlQalam!V96)</f>
        <v>0</v>
      </c>
      <c r="W96" s="51">
        <f>SUM(norehidayat!W96,norehuda!W96,norehira!W96,meQuran!W96,Amiri!W96,PDMS!W96,AlKareem!W96,KFGQPC!W96,LPMQ!W96,AlQalam!W96)</f>
        <v>0</v>
      </c>
      <c r="X96" s="51">
        <f>SUM(norehidayat!X96,norehuda!X96,norehira!X96,meQuran!X96,Amiri!X96,PDMS!X96,AlKareem!X96,KFGQPC!X96,LPMQ!X96,AlQalam!X96)</f>
        <v>0</v>
      </c>
      <c r="Y96" s="51">
        <f>SUM(norehidayat!Y96,norehuda!Y96,norehira!Y96,meQuran!Y96,Amiri!Y96,PDMS!Y96,AlKareem!Y96,KFGQPC!Y96,LPMQ!Y96,AlQalam!Y96)</f>
        <v>0</v>
      </c>
      <c r="Z96" s="51">
        <f>SUM(norehidayat!Z96,norehuda!Z96,norehira!Z96,meQuran!Z96,Amiri!Z96,PDMS!Z96,AlKareem!Z96,KFGQPC!Z96,LPMQ!Z96,AlQalam!Z96)</f>
        <v>0</v>
      </c>
      <c r="AA96" s="50">
        <f>SUM(norehidayat!AA96,norehuda!AA96,norehira!AA96,meQuran!AA96,Amiri!AA96,PDMS!AA96,AlKareem!AA96,KFGQPC!AA96,LPMQ!AA96,AlQalam!AA96)</f>
        <v>59</v>
      </c>
      <c r="AB96" s="51">
        <f>SUM(norehidayat!AB96,norehuda!AB96,norehira!AB96,meQuran!AB96,Amiri!AB96,PDMS!AB96,AlKareem!AB96,KFGQPC!AB96,LPMQ!AB96,AlQalam!AB96)</f>
        <v>0</v>
      </c>
      <c r="AC96" s="51">
        <f>SUM(norehidayat!AC96,norehuda!AC96,norehira!AC96,meQuran!AC96,Amiri!AC96,PDMS!AC96,AlKareem!AC96,KFGQPC!AC96,LPMQ!AC96,AlQalam!AC96)</f>
        <v>0</v>
      </c>
      <c r="AD96" s="44">
        <f>AA96</f>
        <v>59</v>
      </c>
      <c r="AE96" s="44">
        <f>SUM(B96:Z96,AB96:AC96)</f>
        <v>0</v>
      </c>
      <c r="AF96" s="44">
        <v>0</v>
      </c>
      <c r="AG96" s="45">
        <v>0</v>
      </c>
      <c r="AH96" s="2">
        <f t="shared" si="93"/>
        <v>1</v>
      </c>
      <c r="AI96" s="2">
        <f t="shared" si="94"/>
        <v>1</v>
      </c>
      <c r="AJ96" s="2">
        <f t="shared" si="95"/>
        <v>1</v>
      </c>
      <c r="AK96" s="2">
        <f t="shared" si="96"/>
        <v>1</v>
      </c>
      <c r="BO96" s="2"/>
      <c r="BP96" s="74" t="s">
        <v>57</v>
      </c>
      <c r="BQ96" s="76"/>
      <c r="BR96" s="5">
        <f>BR25</f>
        <v>0.959183673469388</v>
      </c>
      <c r="BS96" s="2">
        <f t="shared" ref="BS96:BX96" si="172">BS25</f>
        <v>0.959183673469388</v>
      </c>
      <c r="BT96" s="5">
        <f t="shared" si="172"/>
        <v>1</v>
      </c>
      <c r="BU96" s="2">
        <f t="shared" si="172"/>
        <v>0.979166666666667</v>
      </c>
      <c r="BV96" s="5"/>
      <c r="BW96" s="2"/>
      <c r="BX96" s="5">
        <f t="shared" si="172"/>
        <v>0.99290780141844</v>
      </c>
      <c r="BY96" s="2"/>
      <c r="BZ96" s="5">
        <f t="shared" ref="BZ96:CC96" si="173">BZ25</f>
        <v>0.985815602836879</v>
      </c>
      <c r="CA96" s="2">
        <f t="shared" si="173"/>
        <v>0.992857142857143</v>
      </c>
      <c r="CB96" s="5">
        <f t="shared" si="173"/>
        <v>0.992857142857143</v>
      </c>
      <c r="CC96" s="2">
        <f t="shared" si="173"/>
        <v>0.992857142857143</v>
      </c>
      <c r="CD96" s="5"/>
      <c r="CE96" s="2">
        <f t="shared" ref="CE96:CH96" si="174">CE25</f>
        <v>0.939189189189189</v>
      </c>
      <c r="CF96" s="5">
        <f t="shared" si="174"/>
        <v>0.952054794520548</v>
      </c>
      <c r="CG96" s="2">
        <f t="shared" si="174"/>
        <v>0.985815602836879</v>
      </c>
      <c r="CH96" s="5">
        <f t="shared" si="174"/>
        <v>0.968641114982578</v>
      </c>
    </row>
    <row r="97" spans="1:86">
      <c r="A97" s="4" t="s">
        <v>86</v>
      </c>
      <c r="B97" s="51">
        <f>SUM(norehidayat!B97,norehuda!B97,norehira!B97,meQuran!B97,Amiri!B97,PDMS!B97,AlKareem!B97,KFGQPC!B97,LPMQ!B97,AlQalam!B97)</f>
        <v>0</v>
      </c>
      <c r="C97" s="51">
        <f>SUM(norehidayat!C97,norehuda!C97,norehira!C97,meQuran!C97,Amiri!C97,PDMS!C97,AlKareem!C97,KFGQPC!C97,LPMQ!C97,AlQalam!C97)</f>
        <v>0</v>
      </c>
      <c r="D97" s="51">
        <f>SUM(norehidayat!D97,norehuda!D97,norehira!D97,meQuran!D97,Amiri!D97,PDMS!D97,AlKareem!D97,KFGQPC!D97,LPMQ!D97,AlQalam!D97)</f>
        <v>0</v>
      </c>
      <c r="E97" s="51">
        <f>SUM(norehidayat!E97,norehuda!E97,norehira!E97,meQuran!E97,Amiri!E97,PDMS!E97,AlKareem!E97,KFGQPC!E97,LPMQ!E97,AlQalam!E97)</f>
        <v>0</v>
      </c>
      <c r="F97" s="51">
        <f>SUM(norehidayat!F97,norehuda!F97,norehira!F97,meQuran!F97,Amiri!F97,PDMS!F97,AlKareem!F97,KFGQPC!F97,LPMQ!F97,AlQalam!F97)</f>
        <v>0</v>
      </c>
      <c r="G97" s="51">
        <v>0</v>
      </c>
      <c r="H97" s="51">
        <f>SUM(norehidayat!H97,norehuda!H97,norehira!H97,meQuran!H97,Amiri!H97,PDMS!H97,AlKareem!H97,KFGQPC!H97,LPMQ!H97,AlQalam!H97)</f>
        <v>0</v>
      </c>
      <c r="I97" s="51">
        <f>SUM(norehidayat!I97,norehuda!I97,norehira!I97,meQuran!I97,Amiri!I97,PDMS!I97,AlKareem!I97,KFGQPC!I97,LPMQ!I97,AlQalam!I97)</f>
        <v>0</v>
      </c>
      <c r="J97" s="51">
        <f>SUM(norehidayat!J97,norehuda!J97,norehira!J97,meQuran!J97,Amiri!J97,PDMS!J97,AlKareem!J97,KFGQPC!J97,LPMQ!J97,AlQalam!J97)</f>
        <v>0</v>
      </c>
      <c r="K97" s="51">
        <f>SUM(norehidayat!K97,norehuda!K97,norehira!K97,meQuran!K97,Amiri!K97,PDMS!K97,AlKareem!K97,KFGQPC!K97,LPMQ!K97,AlQalam!K97)</f>
        <v>0</v>
      </c>
      <c r="L97" s="51">
        <f>SUM(norehidayat!L97,norehuda!L97,norehira!L97,meQuran!L97,Amiri!L97,PDMS!L97,AlKareem!L97,KFGQPC!L97,LPMQ!L97,AlQalam!L97)</f>
        <v>0</v>
      </c>
      <c r="M97" s="51">
        <f>SUM(norehidayat!M97,norehuda!M97,norehira!M97,meQuran!M97,Amiri!M97,PDMS!M97,AlKareem!M97,KFGQPC!M97,LPMQ!M97,AlQalam!M97)</f>
        <v>0</v>
      </c>
      <c r="N97" s="51">
        <f>SUM(norehidayat!N97,norehuda!N97,norehira!N97,meQuran!N97,Amiri!N97,PDMS!N97,AlKareem!N97,KFGQPC!N97,LPMQ!N97,AlQalam!N97)</f>
        <v>0</v>
      </c>
      <c r="O97" s="51">
        <f>SUM(norehidayat!O97,norehuda!O97,norehira!O97,meQuran!O97,Amiri!O97,PDMS!O97,AlKareem!O97,KFGQPC!O97,LPMQ!O97,AlQalam!O97)</f>
        <v>0</v>
      </c>
      <c r="P97" s="51">
        <f>SUM(norehidayat!P97,norehuda!P97,norehira!P97,meQuran!P97,Amiri!P97,PDMS!P97,AlKareem!P97,KFGQPC!P97,LPMQ!P97,AlQalam!P97)</f>
        <v>0</v>
      </c>
      <c r="Q97" s="51">
        <f>SUM(norehidayat!Q97,norehuda!Q97,norehira!Q97,meQuran!Q97,Amiri!Q97,PDMS!Q97,AlKareem!Q97,KFGQPC!Q97,LPMQ!Q97,AlQalam!Q97)</f>
        <v>0</v>
      </c>
      <c r="R97" s="51">
        <f>SUM(norehidayat!R97,norehuda!R97,norehira!R97,meQuran!R97,Amiri!R97,PDMS!R97,AlKareem!R97,KFGQPC!R97,LPMQ!R97,AlQalam!R97)</f>
        <v>0</v>
      </c>
      <c r="S97" s="51">
        <f>SUM(norehidayat!S97,norehuda!S97,norehira!S97,meQuran!S97,Amiri!S97,PDMS!S97,AlKareem!S97,KFGQPC!S97,LPMQ!S97,AlQalam!S97)</f>
        <v>0</v>
      </c>
      <c r="T97" s="51">
        <f>SUM(norehidayat!T97,norehuda!T97,norehira!T97,meQuran!T97,Amiri!T97,PDMS!T97,AlKareem!T97,KFGQPC!T97,LPMQ!T97,AlQalam!T97)</f>
        <v>0</v>
      </c>
      <c r="U97" s="51">
        <f>SUM(norehidayat!U97,norehuda!U97,norehira!U97,meQuran!U97,Amiri!U97,PDMS!U97,AlKareem!U97,KFGQPC!U97,LPMQ!U97,AlQalam!U97)</f>
        <v>0</v>
      </c>
      <c r="V97" s="51">
        <f>SUM(norehidayat!V97,norehuda!V97,norehira!V97,meQuran!V97,Amiri!V97,PDMS!V97,AlKareem!V97,KFGQPC!V97,LPMQ!V97,AlQalam!V97)</f>
        <v>0</v>
      </c>
      <c r="W97" s="51">
        <f>SUM(norehidayat!W97,norehuda!W97,norehira!W97,meQuran!W97,Amiri!W97,PDMS!W97,AlKareem!W97,KFGQPC!W97,LPMQ!W97,AlQalam!W97)</f>
        <v>0</v>
      </c>
      <c r="X97" s="51">
        <f>SUM(norehidayat!X97,norehuda!X97,norehira!X97,meQuran!X97,Amiri!X97,PDMS!X97,AlKareem!X97,KFGQPC!X97,LPMQ!X97,AlQalam!X97)</f>
        <v>0</v>
      </c>
      <c r="Y97" s="51">
        <f>SUM(norehidayat!Y97,norehuda!Y97,norehira!Y97,meQuran!Y97,Amiri!Y97,PDMS!Y97,AlKareem!Y97,KFGQPC!Y97,LPMQ!Y97,AlQalam!Y97)</f>
        <v>0</v>
      </c>
      <c r="Z97" s="51">
        <f>SUM(norehidayat!Z97,norehuda!Z97,norehira!Z97,meQuran!Z97,Amiri!Z97,PDMS!Z97,AlKareem!Z97,KFGQPC!Z97,LPMQ!Z97,AlQalam!Z97)</f>
        <v>0</v>
      </c>
      <c r="AA97" s="51">
        <f>SUM(norehidayat!AA97,norehuda!AA97,norehira!AA97,meQuran!AA97,Amiri!AA97,PDMS!AA97,AlKareem!AA97,KFGQPC!AA97,LPMQ!AA97,AlQalam!AA97)</f>
        <v>0</v>
      </c>
      <c r="AB97" s="50">
        <f>SUM(norehidayat!AB97,norehuda!AB97,norehira!AB97,meQuran!AB97,Amiri!AB97,PDMS!AB97,AlKareem!AB97,KFGQPC!AB97,LPMQ!AB97,AlQalam!AB97)</f>
        <v>24</v>
      </c>
      <c r="AC97" s="51">
        <f>SUM(norehidayat!AC97,norehuda!AC97,norehira!AC97,meQuran!AC97,Amiri!AC97,PDMS!AC97,AlKareem!AC97,KFGQPC!AC97,LPMQ!AC97,AlQalam!AC97)</f>
        <v>0</v>
      </c>
      <c r="AD97" s="45">
        <f>AB97</f>
        <v>24</v>
      </c>
      <c r="AE97" s="45">
        <f>SUM(B97:AA97,AC97)</f>
        <v>0</v>
      </c>
      <c r="AF97" s="45">
        <f>SUM(AB71:AB96,AB98)</f>
        <v>1</v>
      </c>
      <c r="AG97" s="45">
        <v>0</v>
      </c>
      <c r="AH97" s="5">
        <f t="shared" si="93"/>
        <v>0.96</v>
      </c>
      <c r="AI97" s="5">
        <f t="shared" si="94"/>
        <v>1</v>
      </c>
      <c r="AJ97" s="5">
        <f t="shared" si="95"/>
        <v>0.96</v>
      </c>
      <c r="AK97" s="5">
        <f t="shared" si="96"/>
        <v>0.979591836734694</v>
      </c>
      <c r="BO97" s="2"/>
      <c r="BP97" s="74" t="s">
        <v>89</v>
      </c>
      <c r="BQ97" s="76"/>
      <c r="BR97" s="5">
        <f>BR30</f>
        <v>0.932885906040268</v>
      </c>
      <c r="BS97" s="2">
        <f t="shared" ref="BS97:BX97" si="175">BS30</f>
        <v>0.945578231292517</v>
      </c>
      <c r="BT97" s="5">
        <f t="shared" si="175"/>
        <v>0.985815602836879</v>
      </c>
      <c r="BU97" s="2">
        <f t="shared" si="175"/>
        <v>0.965277777777778</v>
      </c>
      <c r="BV97" s="5"/>
      <c r="BW97" s="2"/>
      <c r="BX97" s="5">
        <f t="shared" si="175"/>
        <v>0.964028776978417</v>
      </c>
      <c r="BY97" s="2"/>
      <c r="BZ97" s="5">
        <f t="shared" ref="BZ97:CC97" si="176">BZ30</f>
        <v>0.970588235294118</v>
      </c>
      <c r="CA97" s="2">
        <f t="shared" si="176"/>
        <v>0.985074626865672</v>
      </c>
      <c r="CB97" s="5">
        <f t="shared" si="176"/>
        <v>0.985074626865672</v>
      </c>
      <c r="CC97" s="2">
        <f t="shared" si="176"/>
        <v>0.985074626865672</v>
      </c>
      <c r="CD97" s="5"/>
      <c r="CE97" s="2">
        <f t="shared" ref="CE97:CH97" si="177">CE30</f>
        <v>0.85</v>
      </c>
      <c r="CF97" s="5">
        <f t="shared" si="177"/>
        <v>0.900662251655629</v>
      </c>
      <c r="CG97" s="2">
        <f t="shared" si="177"/>
        <v>0.937931034482759</v>
      </c>
      <c r="CH97" s="5">
        <f t="shared" si="177"/>
        <v>0.918918918918919</v>
      </c>
    </row>
    <row r="98" spans="1:86">
      <c r="A98" s="10" t="s">
        <v>87</v>
      </c>
      <c r="B98" s="51">
        <f>SUM(norehidayat!B98,norehuda!B98,norehira!B98,meQuran!B98,Amiri!B98,PDMS!B98,AlKareem!B98,KFGQPC!B98,LPMQ!B98,AlQalam!B98)</f>
        <v>0</v>
      </c>
      <c r="C98" s="51">
        <f>SUM(norehidayat!C98,norehuda!C98,norehira!C98,meQuran!C98,Amiri!C98,PDMS!C98,AlKareem!C98,KFGQPC!C98,LPMQ!C98,AlQalam!C98)</f>
        <v>0</v>
      </c>
      <c r="D98" s="51">
        <f>SUM(norehidayat!D98,norehuda!D98,norehira!D98,meQuran!D98,Amiri!D98,PDMS!D98,AlKareem!D98,KFGQPC!D98,LPMQ!D98,AlQalam!D98)</f>
        <v>0</v>
      </c>
      <c r="E98" s="51">
        <f>SUM(norehidayat!E98,norehuda!E98,norehira!E98,meQuran!E98,Amiri!E98,PDMS!E98,AlKareem!E98,KFGQPC!E98,LPMQ!E98,AlQalam!E98)</f>
        <v>0</v>
      </c>
      <c r="F98" s="51">
        <f>SUM(norehidayat!F98,norehuda!F98,norehira!F98,meQuran!F98,Amiri!F98,PDMS!F98,AlKareem!F98,KFGQPC!F98,LPMQ!F98,AlQalam!F98)</f>
        <v>0</v>
      </c>
      <c r="G98" s="51">
        <f>SUM(norehidayat!G98,norehuda!G98,norehira!G98,meQuran!G98,Amiri!G98,PDMS!G98,AlKareem!G98,KFGQPC!G98,LPMQ!G98,AlQalam!G98)</f>
        <v>0</v>
      </c>
      <c r="H98" s="51">
        <f>SUM(norehidayat!H98,norehuda!H98,norehira!H98,meQuran!H98,Amiri!H98,PDMS!H98,AlKareem!H98,KFGQPC!H98,LPMQ!H98,AlQalam!H98)</f>
        <v>0</v>
      </c>
      <c r="I98" s="51">
        <f>SUM(norehidayat!I98,norehuda!I98,norehira!I98,meQuran!I98,Amiri!I98,PDMS!I98,AlKareem!I98,KFGQPC!I98,LPMQ!I98,AlQalam!I98)</f>
        <v>0</v>
      </c>
      <c r="J98" s="51">
        <f>SUM(norehidayat!J98,norehuda!J98,norehira!J98,meQuran!J98,Amiri!J98,PDMS!J98,AlKareem!J98,KFGQPC!J98,LPMQ!J98,AlQalam!J98)</f>
        <v>0</v>
      </c>
      <c r="K98" s="51">
        <f>SUM(norehidayat!K98,norehuda!K98,norehira!K98,meQuran!K98,Amiri!K98,PDMS!K98,AlKareem!K98,KFGQPC!K98,LPMQ!K98,AlQalam!K98)</f>
        <v>0</v>
      </c>
      <c r="L98" s="51">
        <f>SUM(norehidayat!L98,norehuda!L98,norehira!L98,meQuran!L98,Amiri!L98,PDMS!L98,AlKareem!L98,KFGQPC!L98,LPMQ!L98,AlQalam!L98)</f>
        <v>0</v>
      </c>
      <c r="M98" s="51">
        <f>SUM(norehidayat!M98,norehuda!M98,norehira!M98,meQuran!M98,Amiri!M98,PDMS!M98,AlKareem!M98,KFGQPC!M98,LPMQ!M98,AlQalam!M98)</f>
        <v>0</v>
      </c>
      <c r="N98" s="51">
        <f>SUM(norehidayat!N98,norehuda!N98,norehira!N98,meQuran!N98,Amiri!N98,PDMS!N98,AlKareem!N98,KFGQPC!N98,LPMQ!N98,AlQalam!N98)</f>
        <v>0</v>
      </c>
      <c r="O98" s="51">
        <f>SUM(norehidayat!O98,norehuda!O98,norehira!O98,meQuran!O98,Amiri!O98,PDMS!O98,AlKareem!O98,KFGQPC!O98,LPMQ!O98,AlQalam!O98)</f>
        <v>0</v>
      </c>
      <c r="P98" s="51">
        <f>SUM(norehidayat!P98,norehuda!P98,norehira!P98,meQuran!P98,Amiri!P98,PDMS!P98,AlKareem!P98,KFGQPC!P98,LPMQ!P98,AlQalam!P98)</f>
        <v>0</v>
      </c>
      <c r="Q98" s="51">
        <f>SUM(norehidayat!Q98,norehuda!Q98,norehira!Q98,meQuran!Q98,Amiri!Q98,PDMS!Q98,AlKareem!Q98,KFGQPC!Q98,LPMQ!Q98,AlQalam!Q98)</f>
        <v>0</v>
      </c>
      <c r="R98" s="51">
        <f>SUM(norehidayat!R98,norehuda!R98,norehira!R98,meQuran!R98,Amiri!R98,PDMS!R98,AlKareem!R98,KFGQPC!R98,LPMQ!R98,AlQalam!R98)</f>
        <v>0</v>
      </c>
      <c r="S98" s="51">
        <f>SUM(norehidayat!S98,norehuda!S98,norehira!S98,meQuran!S98,Amiri!S98,PDMS!S98,AlKareem!S98,KFGQPC!S98,LPMQ!S98,AlQalam!S98)</f>
        <v>0</v>
      </c>
      <c r="T98" s="51">
        <f>SUM(norehidayat!T98,norehuda!T98,norehira!T98,meQuran!T98,Amiri!T98,PDMS!T98,AlKareem!T98,KFGQPC!T98,LPMQ!T98,AlQalam!T98)</f>
        <v>0</v>
      </c>
      <c r="U98" s="51">
        <f>SUM(norehidayat!U98,norehuda!U98,norehira!U98,meQuran!U98,Amiri!U98,PDMS!U98,AlKareem!U98,KFGQPC!U98,LPMQ!U98,AlQalam!U98)</f>
        <v>0</v>
      </c>
      <c r="V98" s="51">
        <f>SUM(norehidayat!V98,norehuda!V98,norehira!V98,meQuran!V98,Amiri!V98,PDMS!V98,AlKareem!V98,KFGQPC!V98,LPMQ!V98,AlQalam!V98)</f>
        <v>0</v>
      </c>
      <c r="W98" s="51">
        <f>SUM(norehidayat!W98,norehuda!W98,norehira!W98,meQuran!W98,Amiri!W98,PDMS!W98,AlKareem!W98,KFGQPC!W98,LPMQ!W98,AlQalam!W98)</f>
        <v>0</v>
      </c>
      <c r="X98" s="51">
        <f>SUM(norehidayat!X98,norehuda!X98,norehira!X98,meQuran!X98,Amiri!X98,PDMS!X98,AlKareem!X98,KFGQPC!X98,LPMQ!X98,AlQalam!X98)</f>
        <v>0</v>
      </c>
      <c r="Y98" s="51">
        <f>SUM(norehidayat!Y98,norehuda!Y98,norehira!Y98,meQuran!Y98,Amiri!Y98,PDMS!Y98,AlKareem!Y98,KFGQPC!Y98,LPMQ!Y98,AlQalam!Y98)</f>
        <v>0</v>
      </c>
      <c r="Z98" s="51">
        <f>SUM(norehidayat!Z98,norehuda!Z98,norehira!Z98,meQuran!Z98,Amiri!Z98,PDMS!Z98,AlKareem!Z98,KFGQPC!Z98,LPMQ!Z98,AlQalam!Z98)</f>
        <v>0</v>
      </c>
      <c r="AA98" s="51">
        <f>SUM(norehidayat!AA98,norehuda!AA98,norehira!AA98,meQuran!AA98,Amiri!AA98,PDMS!AA98,AlKareem!AA98,KFGQPC!AA98,LPMQ!AA98,AlQalam!AA98)</f>
        <v>0</v>
      </c>
      <c r="AB98" s="51">
        <f>SUM(norehidayat!AB98,norehuda!AB98,norehira!AB98,meQuran!AB98,Amiri!AB98,PDMS!AB98,AlKareem!AB98,KFGQPC!AB98,LPMQ!AB98,AlQalam!AB98)</f>
        <v>0</v>
      </c>
      <c r="AC98" s="50">
        <f>SUM(norehidayat!AC98,norehuda!AC98,norehira!AC98,meQuran!AC98,Amiri!AC98,PDMS!AC98,AlKareem!AC98,KFGQPC!AC98,LPMQ!AC98,AlQalam!AC98)</f>
        <v>10</v>
      </c>
      <c r="AD98" s="44">
        <f>AC98</f>
        <v>10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93"/>
        <v>1</v>
      </c>
      <c r="AI98" s="2">
        <f t="shared" si="94"/>
        <v>1</v>
      </c>
      <c r="AJ98" s="2">
        <f t="shared" si="95"/>
        <v>1</v>
      </c>
      <c r="AK98" s="2">
        <f t="shared" si="96"/>
        <v>1</v>
      </c>
      <c r="BO98" s="2"/>
      <c r="BP98" s="74" t="s">
        <v>90</v>
      </c>
      <c r="BQ98" s="76"/>
      <c r="BR98" s="5">
        <f>BR35</f>
        <v>0.933774834437086</v>
      </c>
      <c r="BS98" s="2">
        <f t="shared" ref="BS98:BX98" si="178">BS35</f>
        <v>0.933774834437086</v>
      </c>
      <c r="BT98" s="5">
        <f t="shared" si="178"/>
        <v>1</v>
      </c>
      <c r="BU98" s="2">
        <f t="shared" si="178"/>
        <v>0.965753424657534</v>
      </c>
      <c r="BV98" s="5"/>
      <c r="BW98" s="2"/>
      <c r="BX98" s="5">
        <f t="shared" si="178"/>
        <v>0.801418439716312</v>
      </c>
      <c r="BY98" s="2"/>
      <c r="BZ98" s="5">
        <f t="shared" ref="BZ98:CC98" si="179">BZ35</f>
        <v>0.948275862068966</v>
      </c>
      <c r="CA98" s="2">
        <f t="shared" si="179"/>
        <v>0.973451327433628</v>
      </c>
      <c r="CB98" s="5">
        <f t="shared" si="179"/>
        <v>0.973451327433628</v>
      </c>
      <c r="CC98" s="2">
        <f t="shared" si="179"/>
        <v>0.973451327433628</v>
      </c>
      <c r="CD98" s="5"/>
      <c r="CE98" s="2">
        <f t="shared" ref="CE98:CH98" si="180">CE35</f>
        <v>0.70414201183432</v>
      </c>
      <c r="CF98" s="5">
        <f t="shared" si="180"/>
        <v>0.80952380952381</v>
      </c>
      <c r="CG98" s="2">
        <f t="shared" si="180"/>
        <v>0.843971631205674</v>
      </c>
      <c r="CH98" s="5">
        <f t="shared" si="180"/>
        <v>0.826388888888889</v>
      </c>
    </row>
    <row r="99" spans="28:86">
      <c r="AB99" s="42" t="s">
        <v>58</v>
      </c>
      <c r="AC99" s="42"/>
      <c r="AD99" s="45">
        <f t="shared" ref="AD99:AF99" si="181">SUM(AD71:AD98)</f>
        <v>1307</v>
      </c>
      <c r="AE99" s="45">
        <f t="shared" si="181"/>
        <v>26</v>
      </c>
      <c r="AF99" s="45">
        <f t="shared" si="181"/>
        <v>26</v>
      </c>
      <c r="AG99" s="45">
        <v>0</v>
      </c>
      <c r="AH99" s="5">
        <f t="shared" si="93"/>
        <v>0.961736571008094</v>
      </c>
      <c r="AI99" s="5">
        <f t="shared" si="94"/>
        <v>0.980495123780945</v>
      </c>
      <c r="AJ99" s="5">
        <f t="shared" si="95"/>
        <v>0.980495123780945</v>
      </c>
      <c r="AK99" s="5">
        <f t="shared" si="96"/>
        <v>0.980495123780945</v>
      </c>
      <c r="BO99" s="2"/>
      <c r="BP99" s="74" t="s">
        <v>92</v>
      </c>
      <c r="BQ99" s="76"/>
      <c r="BR99" s="5">
        <f>BR40</f>
        <v>0.892405063291139</v>
      </c>
      <c r="BS99" s="2">
        <f t="shared" ref="BS99:BX99" si="182">BS40</f>
        <v>0.892405063291139</v>
      </c>
      <c r="BT99" s="5">
        <f t="shared" si="182"/>
        <v>1</v>
      </c>
      <c r="BU99" s="2">
        <f t="shared" si="182"/>
        <v>0.94314381270903</v>
      </c>
      <c r="BV99" s="5"/>
      <c r="BW99" s="2"/>
      <c r="BX99" s="5">
        <f t="shared" si="182"/>
        <v>0.971631205673759</v>
      </c>
      <c r="BY99" s="2"/>
      <c r="BZ99" s="5">
        <f t="shared" ref="BZ99:CC99" si="183">BZ40</f>
        <v>0.971223021582734</v>
      </c>
      <c r="CA99" s="2">
        <f t="shared" si="183"/>
        <v>0.985401459854015</v>
      </c>
      <c r="CB99" s="5">
        <f t="shared" si="183"/>
        <v>0.985401459854015</v>
      </c>
      <c r="CC99" s="2">
        <f t="shared" si="183"/>
        <v>0.985401459854015</v>
      </c>
      <c r="CD99" s="5"/>
      <c r="CE99" s="2">
        <f t="shared" ref="CE99:CH99" si="184">CE40</f>
        <v>0.818181818181818</v>
      </c>
      <c r="CF99" s="5">
        <f t="shared" si="184"/>
        <v>0.865384615384615</v>
      </c>
      <c r="CG99" s="2">
        <f t="shared" si="184"/>
        <v>0.9375</v>
      </c>
      <c r="CH99" s="5">
        <f t="shared" si="184"/>
        <v>0.9</v>
      </c>
    </row>
    <row r="100" spans="67:86">
      <c r="BO100" s="2"/>
      <c r="BP100" s="74" t="s">
        <v>93</v>
      </c>
      <c r="BQ100" s="76"/>
      <c r="BR100" s="5">
        <f>BR45</f>
        <v>0.94</v>
      </c>
      <c r="BS100" s="2">
        <f t="shared" ref="BS100:BX100" si="185">BS45</f>
        <v>0.94</v>
      </c>
      <c r="BT100" s="5">
        <f t="shared" si="185"/>
        <v>1</v>
      </c>
      <c r="BU100" s="2">
        <f t="shared" si="185"/>
        <v>0.969072164948454</v>
      </c>
      <c r="BV100" s="5"/>
      <c r="BW100" s="2"/>
      <c r="BX100" s="5">
        <f t="shared" si="185"/>
        <v>0.957446808510638</v>
      </c>
      <c r="BY100" s="2"/>
      <c r="BZ100" s="5">
        <f t="shared" ref="BZ100:CC100" si="186">BZ45</f>
        <v>0.942446043165468</v>
      </c>
      <c r="CA100" s="2">
        <f t="shared" si="186"/>
        <v>0.97037037037037</v>
      </c>
      <c r="CB100" s="5">
        <f t="shared" si="186"/>
        <v>0.97037037037037</v>
      </c>
      <c r="CC100" s="2">
        <f t="shared" si="186"/>
        <v>0.97037037037037</v>
      </c>
      <c r="CD100" s="5"/>
      <c r="CE100" s="2">
        <f t="shared" ref="CE100:CH100" si="187">CE45</f>
        <v>0.861635220125786</v>
      </c>
      <c r="CF100" s="5">
        <f t="shared" si="187"/>
        <v>0.901315789473684</v>
      </c>
      <c r="CG100" s="2">
        <f t="shared" si="187"/>
        <v>0.951388888888889</v>
      </c>
      <c r="CH100" s="5">
        <f t="shared" si="187"/>
        <v>0.925675675675676</v>
      </c>
    </row>
    <row r="101" spans="1:86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BO101" s="2"/>
      <c r="BP101" s="53" t="s">
        <v>94</v>
      </c>
      <c r="BQ101" s="53"/>
      <c r="BR101" s="5">
        <f>BR50</f>
        <v>0.92</v>
      </c>
      <c r="BS101" s="2">
        <f t="shared" ref="BS101:BX101" si="188">BS50</f>
        <v>0.938775510204082</v>
      </c>
      <c r="BT101" s="5">
        <f t="shared" si="188"/>
        <v>0.978723404255319</v>
      </c>
      <c r="BU101" s="2">
        <f t="shared" si="188"/>
        <v>0.958333333333333</v>
      </c>
      <c r="BV101" s="5"/>
      <c r="BW101" s="2"/>
      <c r="BX101" s="5">
        <f t="shared" si="188"/>
        <v>0.876811594202899</v>
      </c>
      <c r="BY101" s="2"/>
      <c r="BZ101" s="5">
        <f t="shared" ref="BZ101:CC101" si="189">BZ50</f>
        <v>0.951612903225806</v>
      </c>
      <c r="CA101" s="2">
        <f t="shared" si="189"/>
        <v>0.975206611570248</v>
      </c>
      <c r="CB101" s="5">
        <f t="shared" si="189"/>
        <v>0.975206611570248</v>
      </c>
      <c r="CC101" s="2">
        <f t="shared" si="189"/>
        <v>0.975206611570248</v>
      </c>
      <c r="CD101" s="5"/>
      <c r="CE101" s="2">
        <f t="shared" ref="CE101:CH101" si="190">CE50</f>
        <v>0.726190476190476</v>
      </c>
      <c r="CF101" s="5">
        <f t="shared" si="190"/>
        <v>0.829931972789116</v>
      </c>
      <c r="CG101" s="2">
        <f t="shared" si="190"/>
        <v>0.853146853146853</v>
      </c>
      <c r="CH101" s="5">
        <f t="shared" si="190"/>
        <v>0.841379310344828</v>
      </c>
    </row>
    <row r="102" spans="1:86">
      <c r="A102" s="20" t="str">
        <f>A101</f>
        <v>0.85</v>
      </c>
      <c r="B102" s="13" t="s">
        <v>36</v>
      </c>
      <c r="C102" s="13"/>
      <c r="D102" s="13"/>
      <c r="BO102" s="2"/>
      <c r="BP102" s="74" t="s">
        <v>95</v>
      </c>
      <c r="BQ102" s="76"/>
      <c r="BR102" s="5">
        <f>BR55</f>
        <v>0.915584415584416</v>
      </c>
      <c r="BS102" s="2">
        <f t="shared" ref="BS102:BX102" si="191">BS55</f>
        <v>0.915584415584416</v>
      </c>
      <c r="BT102" s="5">
        <f t="shared" si="191"/>
        <v>1</v>
      </c>
      <c r="BU102" s="2">
        <f t="shared" si="191"/>
        <v>0.95593220338983</v>
      </c>
      <c r="BV102" s="5"/>
      <c r="BW102" s="2"/>
      <c r="BX102" s="5">
        <f t="shared" si="191"/>
        <v>0.943262411347518</v>
      </c>
      <c r="BY102" s="2"/>
      <c r="BZ102" s="5">
        <f t="shared" ref="BZ102:CC102" si="192">BZ55</f>
        <v>0.941605839416058</v>
      </c>
      <c r="CA102" s="2">
        <f t="shared" si="192"/>
        <v>0.969924812030075</v>
      </c>
      <c r="CB102" s="5">
        <f t="shared" si="192"/>
        <v>0.969924812030075</v>
      </c>
      <c r="CC102" s="2">
        <f t="shared" si="192"/>
        <v>0.969924812030075</v>
      </c>
      <c r="CD102" s="5"/>
      <c r="CE102" s="2">
        <f t="shared" ref="CE102:CH102" si="193">CE55</f>
        <v>0.839506172839506</v>
      </c>
      <c r="CF102" s="5">
        <f t="shared" si="193"/>
        <v>0.883116883116883</v>
      </c>
      <c r="CG102" s="2">
        <f t="shared" si="193"/>
        <v>0.944444444444444</v>
      </c>
      <c r="CH102" s="5">
        <f t="shared" si="193"/>
        <v>0.912751677852349</v>
      </c>
    </row>
    <row r="103" ht="14.25" spans="1:86">
      <c r="A103" s="21" t="str">
        <f>A1</f>
        <v>FULL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  <c r="BO103" s="2"/>
      <c r="BP103" s="74" t="s">
        <v>96</v>
      </c>
      <c r="BQ103" s="76"/>
      <c r="BR103" s="5">
        <f>BR60</f>
        <v>0.94</v>
      </c>
      <c r="BS103" s="2">
        <f t="shared" ref="BS103:BX103" si="194">BS60</f>
        <v>0.94</v>
      </c>
      <c r="BT103" s="5">
        <f t="shared" si="194"/>
        <v>1</v>
      </c>
      <c r="BU103" s="2">
        <f t="shared" si="194"/>
        <v>0.969072164948454</v>
      </c>
      <c r="BV103" s="5"/>
      <c r="BW103" s="2"/>
      <c r="BX103" s="5">
        <f t="shared" si="194"/>
        <v>0.964539007092199</v>
      </c>
      <c r="BY103" s="2"/>
      <c r="BZ103" s="5">
        <f t="shared" ref="BZ103:CC103" si="195">BZ60</f>
        <v>0.956834532374101</v>
      </c>
      <c r="CA103" s="2">
        <f t="shared" si="195"/>
        <v>0.977941176470588</v>
      </c>
      <c r="CB103" s="5">
        <f t="shared" si="195"/>
        <v>0.977941176470588</v>
      </c>
      <c r="CC103" s="2">
        <f t="shared" si="195"/>
        <v>0.977941176470588</v>
      </c>
      <c r="CD103" s="5"/>
      <c r="CE103" s="2">
        <f t="shared" ref="CE103:CH103" si="196">CE60</f>
        <v>0.867088607594937</v>
      </c>
      <c r="CF103" s="5">
        <f t="shared" si="196"/>
        <v>0.907284768211921</v>
      </c>
      <c r="CG103" s="2">
        <f t="shared" si="196"/>
        <v>0.951388888888889</v>
      </c>
      <c r="CH103" s="5">
        <f t="shared" si="196"/>
        <v>0.928813559322034</v>
      </c>
    </row>
    <row r="104" ht="14.25" spans="1:86">
      <c r="A104" s="6" t="s">
        <v>38</v>
      </c>
      <c r="B104" s="50">
        <f>SUM(norehidayat!B104,norehuda!B104,norehira!B104,meQuran!B104,Amiri!B104,PDMS!B104,AlKareem!B104,KFGQPC!B104,LPMQ!B104,AlQalam!B104)</f>
        <v>169</v>
      </c>
      <c r="C104" s="51">
        <f>SUM(norehidayat!C104,norehuda!C104,norehira!C104,meQuran!C104,Amiri!C104,PDMS!C104,AlKareem!C104,KFGQPC!C104,LPMQ!C104,AlQalam!C104)</f>
        <v>5</v>
      </c>
      <c r="D104" s="51">
        <f>SUM(norehidayat!D104,norehuda!D104,norehira!D104,meQuran!D104,Amiri!D104,PDMS!D104,AlKareem!D104,KFGQPC!D104,LPMQ!D104,AlQalam!D104)</f>
        <v>0</v>
      </c>
      <c r="E104" s="51">
        <f>SUM(norehidayat!E104,norehuda!E104,norehira!E104,meQuran!E104,Amiri!E104,PDMS!E104,AlKareem!E104,KFGQPC!E104,LPMQ!E104,AlQalam!E104)</f>
        <v>3</v>
      </c>
      <c r="F104" s="51">
        <f>SUM(norehidayat!F104,norehuda!F104,norehira!F104,meQuran!F104,Amiri!F104,PDMS!F104,AlKareem!F104,KFGQPC!F104,LPMQ!F104,AlQalam!F104)</f>
        <v>1</v>
      </c>
      <c r="G104" s="51">
        <f>SUM(norehidayat!G104,norehuda!G104,norehira!G104,meQuran!G104,Amiri!G104,PDMS!G104,AlKareem!G104,KFGQPC!G104,LPMQ!G104,AlQalam!G104)</f>
        <v>16</v>
      </c>
      <c r="H104" s="51">
        <f>SUM(norehidayat!H104,norehuda!H104,norehira!H104,meQuran!H104,Amiri!H104,PDMS!H104,AlKareem!H104,KFGQPC!H104,LPMQ!H104,AlQalam!H104)</f>
        <v>0</v>
      </c>
      <c r="I104" s="51">
        <f>SUM(norehidayat!I104,norehuda!I104,norehira!I104,meQuran!I104,Amiri!I104,PDMS!I104,AlKareem!I104,KFGQPC!I104,LPMQ!I104,AlQalam!I104)</f>
        <v>4</v>
      </c>
      <c r="J104" s="51">
        <f>SUM(norehidayat!J104,norehuda!J104,norehira!J104,meQuran!J104,Amiri!J104,PDMS!J104,AlKareem!J104,KFGQPC!J104,LPMQ!J104,AlQalam!J104)</f>
        <v>37</v>
      </c>
      <c r="L104" s="3" t="s">
        <v>38</v>
      </c>
      <c r="M104" s="13" t="s">
        <v>47</v>
      </c>
      <c r="N104" s="13"/>
      <c r="O104" s="13"/>
      <c r="P104" s="13"/>
      <c r="Q104" s="45">
        <f>B104</f>
        <v>169</v>
      </c>
      <c r="R104" s="45">
        <f>SUM(C104:J104)</f>
        <v>66</v>
      </c>
      <c r="S104" s="45">
        <f>SUM(B105:B112)</f>
        <v>4</v>
      </c>
      <c r="T104" s="45">
        <v>0</v>
      </c>
      <c r="U104" s="5">
        <f t="shared" ref="U104:U111" si="197">(SUM(Q104,T104)/SUM(Q104,R104,S104,T104))</f>
        <v>0.707112970711297</v>
      </c>
      <c r="V104" s="5">
        <f t="shared" ref="V104:V111" si="198">Q104/(SUM(Q104,R104))</f>
        <v>0.719148936170213</v>
      </c>
      <c r="W104" s="5">
        <f t="shared" ref="W104:W111" si="199">Q104/SUM(Q104,S104)</f>
        <v>0.976878612716763</v>
      </c>
      <c r="X104" s="5">
        <f t="shared" ref="X104:X111" si="200">2*V104*W104/(SUM(V104,W104))</f>
        <v>0.82843137254902</v>
      </c>
      <c r="BO104" s="2" t="s">
        <v>32</v>
      </c>
      <c r="BP104" s="74" t="s">
        <v>37</v>
      </c>
      <c r="BQ104" s="76"/>
      <c r="BR104" s="5">
        <f>BR16</f>
        <v>0.780821917808219</v>
      </c>
      <c r="BS104" s="2">
        <f t="shared" ref="BS104:BX104" si="201">BS16</f>
        <v>0.957983193277311</v>
      </c>
      <c r="BT104" s="5">
        <f t="shared" si="201"/>
        <v>0.808510638297872</v>
      </c>
      <c r="BU104" s="2">
        <f t="shared" si="201"/>
        <v>0.876923076923077</v>
      </c>
      <c r="BV104" s="5"/>
      <c r="BW104" s="2"/>
      <c r="BX104" s="5">
        <f t="shared" si="201"/>
        <v>0.991228070175439</v>
      </c>
      <c r="BY104" s="2"/>
      <c r="BZ104" s="5">
        <f t="shared" ref="BZ104:CC104" si="202">BZ16</f>
        <v>1</v>
      </c>
      <c r="CA104" s="2">
        <f t="shared" si="202"/>
        <v>1</v>
      </c>
      <c r="CB104" s="5">
        <f t="shared" si="202"/>
        <v>1</v>
      </c>
      <c r="CC104" s="2">
        <f t="shared" si="202"/>
        <v>1</v>
      </c>
      <c r="CD104" s="5"/>
      <c r="CE104" s="2">
        <f t="shared" ref="CE104:CH104" si="203">CE16</f>
        <v>0.773972602739726</v>
      </c>
      <c r="CF104" s="5">
        <f t="shared" si="203"/>
        <v>0.957627118644068</v>
      </c>
      <c r="CG104" s="2">
        <f t="shared" si="203"/>
        <v>0.801418439716312</v>
      </c>
      <c r="CH104" s="5">
        <f t="shared" si="203"/>
        <v>0.872586872586873</v>
      </c>
    </row>
    <row r="105" spans="1:86">
      <c r="A105" s="7" t="s">
        <v>39</v>
      </c>
      <c r="B105" s="51">
        <f>SUM(norehidayat!B105,norehuda!B105,norehira!B105,meQuran!B105,Amiri!B105,PDMS!B105,AlKareem!B105,KFGQPC!B105,LPMQ!B105,AlQalam!B105)</f>
        <v>0</v>
      </c>
      <c r="C105" s="50">
        <f>SUM(norehidayat!C105,norehuda!C105,norehira!C105,meQuran!C105,Amiri!C105,PDMS!C105,AlKareem!C105,KFGQPC!C105,LPMQ!C105,AlQalam!C105)</f>
        <v>109</v>
      </c>
      <c r="D105" s="51">
        <f>SUM(norehidayat!D105,norehuda!D105,norehira!D105,meQuran!D105,Amiri!D105,PDMS!D105,AlKareem!D105,KFGQPC!D105,LPMQ!D105,AlQalam!D105)</f>
        <v>0</v>
      </c>
      <c r="E105" s="51">
        <f>SUM(norehidayat!E105,norehuda!E105,norehira!E105,meQuran!E105,Amiri!E105,PDMS!E105,AlKareem!E105,KFGQPC!E105,LPMQ!E105,AlQalam!E105)</f>
        <v>7</v>
      </c>
      <c r="F105" s="51">
        <f>SUM(norehidayat!F105,norehuda!F105,norehira!F105,meQuran!F105,Amiri!F105,PDMS!F105,AlKareem!F105,KFGQPC!F105,LPMQ!F105,AlQalam!F105)</f>
        <v>0</v>
      </c>
      <c r="G105" s="51">
        <f>SUM(norehidayat!G105,norehuda!G105,norehira!G105,meQuran!G105,Amiri!G105,PDMS!G105,AlKareem!G105,KFGQPC!G105,LPMQ!G105,AlQalam!G105)</f>
        <v>2</v>
      </c>
      <c r="H105" s="51">
        <f>SUM(norehidayat!H105,norehuda!H105,norehira!H105,meQuran!H105,Amiri!H105,PDMS!H105,AlKareem!H105,KFGQPC!H105,LPMQ!H105,AlQalam!H105)</f>
        <v>0</v>
      </c>
      <c r="I105" s="51">
        <f>SUM(norehidayat!I105,norehuda!I105,norehira!I105,meQuran!I105,Amiri!I105,PDMS!I105,AlKareem!I105,KFGQPC!I105,LPMQ!I105,AlQalam!I105)</f>
        <v>0</v>
      </c>
      <c r="J105" s="51">
        <f>SUM(norehidayat!J105,norehuda!J105,norehira!J105,meQuran!J105,Amiri!J105,PDMS!J105,AlKareem!J105,KFGQPC!J105,LPMQ!J105,AlQalam!J105)</f>
        <v>32</v>
      </c>
      <c r="L105" s="3" t="s">
        <v>39</v>
      </c>
      <c r="M105" s="13" t="s">
        <v>48</v>
      </c>
      <c r="N105" s="13"/>
      <c r="O105" s="13"/>
      <c r="P105" s="13"/>
      <c r="Q105" s="44">
        <f>C105</f>
        <v>109</v>
      </c>
      <c r="R105" s="44">
        <f>SUM(B105,D105:J105)</f>
        <v>41</v>
      </c>
      <c r="S105" s="44">
        <f>SUM(C104,C106:C112)</f>
        <v>12</v>
      </c>
      <c r="T105" s="44">
        <v>0</v>
      </c>
      <c r="U105" s="2">
        <f t="shared" si="197"/>
        <v>0.672839506172839</v>
      </c>
      <c r="V105" s="2">
        <f t="shared" si="198"/>
        <v>0.726666666666667</v>
      </c>
      <c r="W105" s="2">
        <f t="shared" si="199"/>
        <v>0.900826446280992</v>
      </c>
      <c r="X105" s="2">
        <f t="shared" si="200"/>
        <v>0.804428044280443</v>
      </c>
      <c r="BO105" s="2"/>
      <c r="BP105" s="74" t="s">
        <v>51</v>
      </c>
      <c r="BQ105" s="76"/>
      <c r="BR105" s="5">
        <f>BR21</f>
        <v>0.534246575342466</v>
      </c>
      <c r="BS105" s="2">
        <f t="shared" ref="BS105:BX105" si="204">BS21</f>
        <v>0.939759036144578</v>
      </c>
      <c r="BT105" s="5">
        <f t="shared" si="204"/>
        <v>0.553191489361702</v>
      </c>
      <c r="BU105" s="2">
        <f t="shared" si="204"/>
        <v>0.696428571428572</v>
      </c>
      <c r="BV105" s="5"/>
      <c r="BW105" s="2"/>
      <c r="BX105" s="5">
        <f t="shared" si="204"/>
        <v>0.974358974358974</v>
      </c>
      <c r="BY105" s="2"/>
      <c r="BZ105" s="5">
        <f t="shared" ref="BZ105:CC105" si="205">BZ21</f>
        <v>0.974025974025974</v>
      </c>
      <c r="CA105" s="2">
        <f t="shared" si="205"/>
        <v>0.986842105263158</v>
      </c>
      <c r="CB105" s="5">
        <f t="shared" si="205"/>
        <v>0.986842105263158</v>
      </c>
      <c r="CC105" s="2">
        <f t="shared" si="205"/>
        <v>0.986842105263158</v>
      </c>
      <c r="CD105" s="5"/>
      <c r="CE105" s="2">
        <f t="shared" ref="CE105:CH105" si="206">CE21</f>
        <v>0.513333333333333</v>
      </c>
      <c r="CF105" s="5">
        <f t="shared" si="206"/>
        <v>0.895348837209302</v>
      </c>
      <c r="CG105" s="2">
        <f t="shared" si="206"/>
        <v>0.546099290780142</v>
      </c>
      <c r="CH105" s="5">
        <f t="shared" si="206"/>
        <v>0.6784140969163</v>
      </c>
    </row>
    <row r="106" spans="1:86">
      <c r="A106" s="7" t="s">
        <v>40</v>
      </c>
      <c r="B106" s="51">
        <f>SUM(norehidayat!B106,norehuda!B106,norehira!B106,meQuran!B106,Amiri!B106,PDMS!B106,AlKareem!B106,KFGQPC!B106,LPMQ!B106,AlQalam!B106)</f>
        <v>3</v>
      </c>
      <c r="C106" s="51">
        <f>SUM(norehidayat!C106,norehuda!C106,norehira!C106,meQuran!C106,Amiri!C106,PDMS!C106,AlKareem!C106,KFGQPC!C106,LPMQ!C106,AlQalam!C106)</f>
        <v>0</v>
      </c>
      <c r="D106" s="50">
        <f>SUM(norehidayat!D106,norehuda!D106,norehira!D106,meQuran!D106,Amiri!D106,PDMS!D106,AlKareem!D106,KFGQPC!D106,LPMQ!D106,AlQalam!D106)</f>
        <v>97</v>
      </c>
      <c r="E106" s="51">
        <f>SUM(norehidayat!E106,norehuda!E106,norehira!E106,meQuran!E106,Amiri!E106,PDMS!E106,AlKareem!E106,KFGQPC!E106,LPMQ!E106,AlQalam!E106)</f>
        <v>0</v>
      </c>
      <c r="F106" s="51">
        <f>SUM(norehidayat!F106,norehuda!F106,norehira!F106,meQuran!F106,Amiri!F106,PDMS!F106,AlKareem!F106,KFGQPC!F106,LPMQ!F106,AlQalam!F106)</f>
        <v>1</v>
      </c>
      <c r="G106" s="51">
        <f>SUM(norehidayat!G106,norehuda!G106,norehira!G106,meQuran!G106,Amiri!G106,PDMS!G106,AlKareem!G106,KFGQPC!G106,LPMQ!G106,AlQalam!G106)</f>
        <v>0</v>
      </c>
      <c r="H106" s="51">
        <f>SUM(norehidayat!H106,norehuda!H106,norehira!H106,meQuran!H106,Amiri!H106,PDMS!H106,AlKareem!H106,KFGQPC!H106,LPMQ!H106,AlQalam!H106)</f>
        <v>0</v>
      </c>
      <c r="I106" s="51">
        <f>SUM(norehidayat!I106,norehuda!I106,norehira!I106,meQuran!I106,Amiri!I106,PDMS!I106,AlKareem!I106,KFGQPC!I106,LPMQ!I106,AlQalam!I106)</f>
        <v>0</v>
      </c>
      <c r="J106" s="51">
        <f>SUM(norehidayat!J106,norehuda!J106,norehira!J106,meQuran!J106,Amiri!J106,PDMS!J106,AlKareem!J106,KFGQPC!J106,LPMQ!J106,AlQalam!J106)</f>
        <v>7</v>
      </c>
      <c r="L106" s="3" t="s">
        <v>40</v>
      </c>
      <c r="M106" s="13" t="s">
        <v>49</v>
      </c>
      <c r="N106" s="13"/>
      <c r="O106" s="13"/>
      <c r="P106" s="13"/>
      <c r="Q106" s="45">
        <f>D106</f>
        <v>97</v>
      </c>
      <c r="R106" s="45">
        <f>SUM(B106:C106,E106:J106)</f>
        <v>11</v>
      </c>
      <c r="S106" s="45">
        <f>SUM(D104:D105,D107:D112)</f>
        <v>3</v>
      </c>
      <c r="T106" s="45">
        <v>0</v>
      </c>
      <c r="U106" s="5">
        <f t="shared" si="197"/>
        <v>0.873873873873874</v>
      </c>
      <c r="V106" s="5">
        <f t="shared" si="198"/>
        <v>0.898148148148148</v>
      </c>
      <c r="W106" s="5">
        <f t="shared" si="199"/>
        <v>0.97</v>
      </c>
      <c r="X106" s="5">
        <f t="shared" si="200"/>
        <v>0.932692307692308</v>
      </c>
      <c r="BO106" s="2"/>
      <c r="BP106" s="74" t="s">
        <v>57</v>
      </c>
      <c r="BQ106" s="76"/>
      <c r="BR106" s="5">
        <f>BR26</f>
        <v>0.881118881118881</v>
      </c>
      <c r="BS106" s="2">
        <f t="shared" ref="BS106:BX106" si="207">BS26</f>
        <v>0.984375</v>
      </c>
      <c r="BT106" s="5">
        <f t="shared" si="207"/>
        <v>0.893617021276596</v>
      </c>
      <c r="BU106" s="2">
        <f t="shared" si="207"/>
        <v>0.936802973977695</v>
      </c>
      <c r="BV106" s="5"/>
      <c r="BW106" s="2"/>
      <c r="BX106" s="5">
        <f t="shared" si="207"/>
        <v>0.992063492063492</v>
      </c>
      <c r="BY106" s="2"/>
      <c r="BZ106" s="5">
        <f t="shared" ref="BZ106:CC106" si="208">BZ26</f>
        <v>0.984126984126984</v>
      </c>
      <c r="CA106" s="2">
        <f t="shared" si="208"/>
        <v>0.992</v>
      </c>
      <c r="CB106" s="5">
        <f t="shared" si="208"/>
        <v>0.992</v>
      </c>
      <c r="CC106" s="2">
        <f t="shared" si="208"/>
        <v>0.992</v>
      </c>
      <c r="CD106" s="5"/>
      <c r="CE106" s="2">
        <f t="shared" ref="CE106:CH106" si="209">CE26</f>
        <v>0.861111111111111</v>
      </c>
      <c r="CF106" s="5">
        <f t="shared" si="209"/>
        <v>0.976377952755906</v>
      </c>
      <c r="CG106" s="2">
        <f t="shared" si="209"/>
        <v>0.879432624113475</v>
      </c>
      <c r="CH106" s="5">
        <f t="shared" si="209"/>
        <v>0.925373134328358</v>
      </c>
    </row>
    <row r="107" spans="1:86">
      <c r="A107" s="7" t="s">
        <v>41</v>
      </c>
      <c r="B107" s="51">
        <f>SUM(norehidayat!B107,norehuda!B107,norehira!B107,meQuran!B107,Amiri!B107,PDMS!B107,AlKareem!B107,KFGQPC!B107,LPMQ!B107,AlQalam!B107)</f>
        <v>0</v>
      </c>
      <c r="C107" s="51">
        <f>SUM(norehidayat!C107,norehuda!C107,norehira!C107,meQuran!C107,Amiri!C107,PDMS!C107,AlKareem!C107,KFGQPC!C107,LPMQ!C107,AlQalam!C107)</f>
        <v>1</v>
      </c>
      <c r="D107" s="51">
        <v>0</v>
      </c>
      <c r="E107" s="50">
        <f>SUM(norehidayat!E107,norehuda!E107,norehira!E107,meQuran!E107,Amiri!E107,PDMS!E107,AlKareem!E107,KFGQPC!E107,LPMQ!E107,AlQalam!E107)</f>
        <v>198</v>
      </c>
      <c r="F107" s="51">
        <f>SUM(norehidayat!F107,norehuda!F107,norehira!F107,meQuran!F107,Amiri!F107,PDMS!F107,AlKareem!F107,KFGQPC!F107,LPMQ!F107,AlQalam!F107)</f>
        <v>1</v>
      </c>
      <c r="G107" s="51">
        <f>SUM(norehidayat!G107,norehuda!G107,norehira!G107,meQuran!G107,Amiri!G107,PDMS!G107,AlKareem!G107,KFGQPC!G107,LPMQ!G107,AlQalam!G107)</f>
        <v>6</v>
      </c>
      <c r="H107" s="51">
        <f>SUM(norehidayat!H107,norehuda!H107,norehira!H107,meQuran!H107,Amiri!H107,PDMS!H107,AlKareem!H107,KFGQPC!H107,LPMQ!H107,AlQalam!H107)</f>
        <v>0</v>
      </c>
      <c r="I107" s="51">
        <f>SUM(norehidayat!I107,norehuda!I107,norehira!I107,meQuran!I107,Amiri!I107,PDMS!I107,AlKareem!I107,KFGQPC!I107,LPMQ!I107,AlQalam!I107)</f>
        <v>6</v>
      </c>
      <c r="J107" s="51">
        <f>SUM(norehidayat!J107,norehuda!J107,norehira!J107,meQuran!J107,Amiri!J107,PDMS!J107,AlKareem!J107,KFGQPC!J107,LPMQ!J107,AlQalam!J107)</f>
        <v>25</v>
      </c>
      <c r="L107" s="3" t="s">
        <v>41</v>
      </c>
      <c r="M107" s="13" t="s">
        <v>50</v>
      </c>
      <c r="N107" s="13"/>
      <c r="O107" s="13"/>
      <c r="P107" s="13"/>
      <c r="Q107" s="44">
        <f>E107</f>
        <v>198</v>
      </c>
      <c r="R107" s="44">
        <f>SUM(B107:D107,F107:J107)</f>
        <v>39</v>
      </c>
      <c r="S107" s="44">
        <f>SUM(E104:E106,E108:E112)</f>
        <v>21</v>
      </c>
      <c r="T107" s="44">
        <v>0</v>
      </c>
      <c r="U107" s="2">
        <f t="shared" si="197"/>
        <v>0.767441860465116</v>
      </c>
      <c r="V107" s="2">
        <f t="shared" si="198"/>
        <v>0.835443037974684</v>
      </c>
      <c r="W107" s="2">
        <f t="shared" si="199"/>
        <v>0.904109589041096</v>
      </c>
      <c r="X107" s="2">
        <f t="shared" si="200"/>
        <v>0.868421052631579</v>
      </c>
      <c r="BO107" s="2"/>
      <c r="BP107" s="74" t="s">
        <v>89</v>
      </c>
      <c r="BQ107" s="76"/>
      <c r="BR107" s="5">
        <f>BR31</f>
        <v>0.704225352112676</v>
      </c>
      <c r="BS107" s="2">
        <f t="shared" ref="BS107:BX107" si="210">BS31</f>
        <v>0.99009900990099</v>
      </c>
      <c r="BT107" s="5">
        <f t="shared" si="210"/>
        <v>0.709219858156028</v>
      </c>
      <c r="BU107" s="2">
        <f t="shared" si="210"/>
        <v>0.826446280991735</v>
      </c>
      <c r="BV107" s="5"/>
      <c r="BW107" s="2"/>
      <c r="BX107" s="5">
        <f t="shared" si="210"/>
        <v>0.95</v>
      </c>
      <c r="BY107" s="2"/>
      <c r="BZ107" s="5">
        <f t="shared" ref="BZ107:CC107" si="211">BZ31</f>
        <v>0.979166666666667</v>
      </c>
      <c r="CA107" s="2">
        <f t="shared" si="211"/>
        <v>0.989473684210526</v>
      </c>
      <c r="CB107" s="5">
        <f t="shared" si="211"/>
        <v>0.989473684210526</v>
      </c>
      <c r="CC107" s="2">
        <f t="shared" si="211"/>
        <v>0.989473684210526</v>
      </c>
      <c r="CD107" s="5"/>
      <c r="CE107" s="2">
        <f t="shared" ref="CE107:CH107" si="212">CE31</f>
        <v>0.682758620689655</v>
      </c>
      <c r="CF107" s="5">
        <f t="shared" si="212"/>
        <v>0.970588235294118</v>
      </c>
      <c r="CG107" s="2">
        <f t="shared" si="212"/>
        <v>0.697183098591549</v>
      </c>
      <c r="CH107" s="5">
        <f t="shared" si="212"/>
        <v>0.811475409836066</v>
      </c>
    </row>
    <row r="108" spans="1:86">
      <c r="A108" s="7" t="s">
        <v>42</v>
      </c>
      <c r="B108" s="51">
        <f>SUM(norehidayat!B108,norehuda!B108,norehira!B108,meQuran!B108,Amiri!B108,PDMS!B108,AlKareem!B108,KFGQPC!B108,LPMQ!B108,AlQalam!B108)</f>
        <v>1</v>
      </c>
      <c r="C108" s="51">
        <f>SUM(norehidayat!C108,norehuda!C108,norehira!C108,meQuran!C108,Amiri!C108,PDMS!C108,AlKareem!C108,KFGQPC!C108,LPMQ!C108,AlQalam!C108)</f>
        <v>0</v>
      </c>
      <c r="D108" s="51">
        <f>SUM(norehidayat!D108,norehuda!D108,norehira!D108,meQuran!D108,Amiri!D108,PDMS!D108,AlKareem!D108,KFGQPC!D108,LPMQ!D108,AlQalam!D108)</f>
        <v>2</v>
      </c>
      <c r="E108" s="51">
        <f>SUM(norehidayat!E108,norehuda!E108,norehira!E108,meQuran!E108,Amiri!E108,PDMS!E108,AlKareem!E108,KFGQPC!E108,LPMQ!E108,AlQalam!E108)</f>
        <v>5</v>
      </c>
      <c r="F108" s="50">
        <f>SUM(norehidayat!F108,norehuda!F108,norehira!F108,meQuran!F108,Amiri!F108,PDMS!F108,AlKareem!F108,KFGQPC!F108,LPMQ!F108,AlQalam!F108)</f>
        <v>288</v>
      </c>
      <c r="G108" s="51">
        <f>SUM(norehidayat!G108,norehuda!G108,norehira!G108,meQuran!G108,Amiri!G108,PDMS!G108,AlKareem!G108,KFGQPC!G108,LPMQ!G108,AlQalam!G108)</f>
        <v>4</v>
      </c>
      <c r="H108" s="51">
        <f>SUM(norehidayat!H108,norehuda!H108,norehira!H108,meQuran!H108,Amiri!H108,PDMS!H108,AlKareem!H108,KFGQPC!H108,LPMQ!H108,AlQalam!H108)</f>
        <v>5</v>
      </c>
      <c r="I108" s="51">
        <f>SUM(norehidayat!I108,norehuda!I108,norehira!I108,meQuran!I108,Amiri!I108,PDMS!I108,AlKareem!I108,KFGQPC!I108,LPMQ!I108,AlQalam!I108)</f>
        <v>0</v>
      </c>
      <c r="J108" s="51">
        <f>SUM(norehidayat!J108,norehuda!J108,norehira!J108,meQuran!J108,Amiri!J108,PDMS!J108,AlKareem!J108,KFGQPC!J108,LPMQ!J108,AlQalam!J108)</f>
        <v>45</v>
      </c>
      <c r="L108" s="3" t="s">
        <v>42</v>
      </c>
      <c r="M108" s="13" t="s">
        <v>52</v>
      </c>
      <c r="N108" s="13"/>
      <c r="O108" s="13"/>
      <c r="P108" s="13"/>
      <c r="Q108" s="45">
        <f>F108</f>
        <v>288</v>
      </c>
      <c r="R108" s="45">
        <f>SUM(B108:E108,G108:J108)</f>
        <v>62</v>
      </c>
      <c r="S108" s="45">
        <f>SUM(F104:F107,F109:F112)</f>
        <v>4</v>
      </c>
      <c r="T108" s="45">
        <v>0</v>
      </c>
      <c r="U108" s="5">
        <f t="shared" si="197"/>
        <v>0.813559322033898</v>
      </c>
      <c r="V108" s="5">
        <f t="shared" si="198"/>
        <v>0.822857142857143</v>
      </c>
      <c r="W108" s="5">
        <f t="shared" si="199"/>
        <v>0.986301369863014</v>
      </c>
      <c r="X108" s="5">
        <f t="shared" si="200"/>
        <v>0.897196261682243</v>
      </c>
      <c r="BO108" s="2"/>
      <c r="BP108" s="74" t="s">
        <v>90</v>
      </c>
      <c r="BQ108" s="76"/>
      <c r="BR108" s="5">
        <f>BR36</f>
        <v>0.756756756756757</v>
      </c>
      <c r="BS108" s="2">
        <f t="shared" ref="BS108:BX108" si="213">BS36</f>
        <v>0.941176470588235</v>
      </c>
      <c r="BT108" s="5">
        <f t="shared" si="213"/>
        <v>0.794326241134752</v>
      </c>
      <c r="BU108" s="2">
        <f t="shared" si="213"/>
        <v>0.861538461538461</v>
      </c>
      <c r="BV108" s="5"/>
      <c r="BW108" s="2"/>
      <c r="BX108" s="5">
        <f t="shared" si="213"/>
        <v>0.892857142857143</v>
      </c>
      <c r="BY108" s="2"/>
      <c r="BZ108" s="5">
        <f t="shared" ref="BZ108:CC108" si="214">BZ36</f>
        <v>0.941747572815534</v>
      </c>
      <c r="CA108" s="2">
        <f t="shared" si="214"/>
        <v>0.97</v>
      </c>
      <c r="CB108" s="5">
        <f t="shared" si="214"/>
        <v>0.97</v>
      </c>
      <c r="CC108" s="2">
        <f t="shared" si="214"/>
        <v>0.97</v>
      </c>
      <c r="CD108" s="5"/>
      <c r="CE108" s="2">
        <f t="shared" ref="CE108:CH108" si="215">CE36</f>
        <v>0.664556962025316</v>
      </c>
      <c r="CF108" s="5">
        <f t="shared" si="215"/>
        <v>0.860655737704918</v>
      </c>
      <c r="CG108" s="2">
        <f t="shared" si="215"/>
        <v>0.74468085106383</v>
      </c>
      <c r="CH108" s="5">
        <f t="shared" si="215"/>
        <v>0.798479087452471</v>
      </c>
    </row>
    <row r="109" spans="1:86">
      <c r="A109" s="7" t="s">
        <v>43</v>
      </c>
      <c r="B109" s="51">
        <f>SUM(norehidayat!B109,norehuda!B109,norehira!B109,meQuran!B109,Amiri!B109,PDMS!B109,AlKareem!B109,KFGQPC!B109,LPMQ!B109,AlQalam!B109)</f>
        <v>0</v>
      </c>
      <c r="C109" s="51">
        <f>SUM(norehidayat!C109,norehuda!C109,norehira!C109,meQuran!C109,Amiri!C109,PDMS!C109,AlKareem!C109,KFGQPC!C109,LPMQ!C109,AlQalam!C109)</f>
        <v>4</v>
      </c>
      <c r="D109" s="51">
        <f>SUM(norehidayat!D109,norehuda!D109,norehira!D109,meQuran!D109,Amiri!D109,PDMS!D109,AlKareem!D109,KFGQPC!D109,LPMQ!D109,AlQalam!D109)</f>
        <v>0</v>
      </c>
      <c r="E109" s="51">
        <f>SUM(norehidayat!E109,norehuda!E109,norehira!E109,meQuran!E109,Amiri!E109,PDMS!E109,AlKareem!E109,KFGQPC!E109,LPMQ!E109,AlQalam!E109)</f>
        <v>3</v>
      </c>
      <c r="F109" s="51">
        <f>SUM(norehidayat!F109,norehuda!F109,norehira!F109,meQuran!F109,Amiri!F109,PDMS!F109,AlKareem!F109,KFGQPC!F109,LPMQ!F109,AlQalam!F109)</f>
        <v>0</v>
      </c>
      <c r="G109" s="50">
        <f>SUM(norehidayat!G109,norehuda!G109,norehira!G109,meQuran!G109,Amiri!G109,PDMS!G109,AlKareem!G109,KFGQPC!G109,LPMQ!G109,AlQalam!G109)</f>
        <v>274</v>
      </c>
      <c r="H109" s="51">
        <f>SUM(norehidayat!H109,norehuda!H109,norehira!H109,meQuran!H109,Amiri!H109,PDMS!H109,AlKareem!H109,KFGQPC!H109,LPMQ!H109,AlQalam!H109)</f>
        <v>1</v>
      </c>
      <c r="I109" s="51">
        <f>SUM(norehidayat!I109,norehuda!I109,norehira!I109,meQuran!I109,Amiri!I109,PDMS!I109,AlKareem!I109,KFGQPC!I109,LPMQ!I109,AlQalam!I109)</f>
        <v>0</v>
      </c>
      <c r="J109" s="51">
        <f>SUM(norehidayat!J109,norehuda!J109,norehira!J109,meQuran!J109,Amiri!J109,PDMS!J109,AlKareem!J109,KFGQPC!J109,LPMQ!J109,AlQalam!J109)</f>
        <v>41</v>
      </c>
      <c r="L109" s="3" t="s">
        <v>43</v>
      </c>
      <c r="M109" s="13" t="s">
        <v>53</v>
      </c>
      <c r="N109" s="13"/>
      <c r="O109" s="13"/>
      <c r="P109" s="13"/>
      <c r="Q109" s="44">
        <f>G109</f>
        <v>274</v>
      </c>
      <c r="R109" s="44">
        <f>SUM(B109:F109,H109:J109)</f>
        <v>49</v>
      </c>
      <c r="S109" s="44">
        <f>SUM(G104:G108,G110:G112)</f>
        <v>32</v>
      </c>
      <c r="T109" s="44">
        <v>0</v>
      </c>
      <c r="U109" s="2">
        <f t="shared" si="197"/>
        <v>0.771830985915493</v>
      </c>
      <c r="V109" s="2">
        <f t="shared" si="198"/>
        <v>0.848297213622291</v>
      </c>
      <c r="W109" s="2">
        <f t="shared" si="199"/>
        <v>0.895424836601307</v>
      </c>
      <c r="X109" s="2">
        <f t="shared" si="200"/>
        <v>0.871224165341812</v>
      </c>
      <c r="BO109" s="2"/>
      <c r="BP109" s="74" t="s">
        <v>92</v>
      </c>
      <c r="BQ109" s="76"/>
      <c r="BR109" s="5">
        <f>BR41</f>
        <v>0.909677419354839</v>
      </c>
      <c r="BS109" s="2">
        <f t="shared" ref="BS109:BX109" si="216">BS41</f>
        <v>0.909677419354839</v>
      </c>
      <c r="BT109" s="5">
        <f t="shared" si="216"/>
        <v>1</v>
      </c>
      <c r="BU109" s="2">
        <f t="shared" si="216"/>
        <v>0.952702702702703</v>
      </c>
      <c r="BV109" s="5"/>
      <c r="BW109" s="2"/>
      <c r="BX109" s="5">
        <f t="shared" si="216"/>
        <v>0.971631205673759</v>
      </c>
      <c r="BY109" s="2"/>
      <c r="BZ109" s="5">
        <f t="shared" ref="BZ109:CC109" si="217">BZ41</f>
        <v>0.971223021582734</v>
      </c>
      <c r="CA109" s="2">
        <f t="shared" si="217"/>
        <v>0.985401459854015</v>
      </c>
      <c r="CB109" s="5">
        <f t="shared" si="217"/>
        <v>0.985401459854015</v>
      </c>
      <c r="CC109" s="2">
        <f t="shared" si="217"/>
        <v>0.985401459854015</v>
      </c>
      <c r="CD109" s="5"/>
      <c r="CE109" s="2">
        <f t="shared" ref="CE109:CH109" si="218">CE41</f>
        <v>0.833333333333333</v>
      </c>
      <c r="CF109" s="5">
        <f t="shared" si="218"/>
        <v>0.882352941176471</v>
      </c>
      <c r="CG109" s="2">
        <f t="shared" si="218"/>
        <v>0.9375</v>
      </c>
      <c r="CH109" s="5">
        <f t="shared" si="218"/>
        <v>0.909090909090909</v>
      </c>
    </row>
    <row r="110" spans="1:86">
      <c r="A110" s="7" t="s">
        <v>44</v>
      </c>
      <c r="B110" s="51">
        <f>SUM(norehidayat!B110,norehuda!B110,norehira!B110,meQuran!B110,Amiri!B110,PDMS!B110,AlKareem!B110,KFGQPC!B110,LPMQ!B110,AlQalam!B110)</f>
        <v>0</v>
      </c>
      <c r="C110" s="51">
        <f>SUM(norehidayat!C110,norehuda!C110,norehira!C110,meQuran!C110,Amiri!C110,PDMS!C110,AlKareem!C110,KFGQPC!C110,LPMQ!C110,AlQalam!C110)</f>
        <v>0</v>
      </c>
      <c r="D110" s="51">
        <f>SUM(norehidayat!D110,norehuda!D110,norehira!D110,meQuran!D110,Amiri!D110,PDMS!D110,AlKareem!D110,KFGQPC!D110,LPMQ!D110,AlQalam!D110)</f>
        <v>0</v>
      </c>
      <c r="E110" s="51">
        <f>SUM(norehidayat!E110,norehuda!E110,norehira!E110,meQuran!E110,Amiri!E110,PDMS!E110,AlKareem!E110,KFGQPC!E110,LPMQ!E110,AlQalam!E110)</f>
        <v>0</v>
      </c>
      <c r="F110" s="51">
        <f>SUM(norehidayat!F110,norehuda!F110,norehira!F110,meQuran!F110,Amiri!F110,PDMS!F110,AlKareem!F110,KFGQPC!F110,LPMQ!F110,AlQalam!F110)</f>
        <v>1</v>
      </c>
      <c r="G110" s="51">
        <f>SUM(norehidayat!G110,norehuda!G110,norehira!G110,meQuran!G110,Amiri!G110,PDMS!G110,AlKareem!G110,KFGQPC!G110,LPMQ!G110,AlQalam!G110)</f>
        <v>0</v>
      </c>
      <c r="H110" s="50">
        <f>SUM(norehidayat!H110,norehuda!H110,norehira!H110,meQuran!H110,Amiri!H110,PDMS!H110,AlKareem!H110,KFGQPC!H110,LPMQ!H110,AlQalam!H110)</f>
        <v>105</v>
      </c>
      <c r="I110" s="51">
        <f>SUM(norehidayat!I110,norehuda!I110,norehira!I110,meQuran!I110,Amiri!I110,PDMS!I110,AlKareem!I110,KFGQPC!I110,LPMQ!I110,AlQalam!I110)</f>
        <v>1</v>
      </c>
      <c r="J110" s="51">
        <f>SUM(norehidayat!J110,norehuda!J110,norehira!J110,meQuran!J110,Amiri!J110,PDMS!J110,AlKareem!J110,KFGQPC!J110,LPMQ!J110,AlQalam!J110)</f>
        <v>2</v>
      </c>
      <c r="L110" s="3" t="s">
        <v>44</v>
      </c>
      <c r="M110" s="13" t="s">
        <v>54</v>
      </c>
      <c r="N110" s="13"/>
      <c r="O110" s="13"/>
      <c r="P110" s="13"/>
      <c r="Q110" s="45">
        <f>H110</f>
        <v>105</v>
      </c>
      <c r="R110" s="45">
        <f>SUM(B110:G110,I110:J110)</f>
        <v>4</v>
      </c>
      <c r="S110" s="45">
        <f>SUM(H104:H109,H111:H112)</f>
        <v>6</v>
      </c>
      <c r="T110" s="45">
        <v>0</v>
      </c>
      <c r="U110" s="5">
        <f t="shared" si="197"/>
        <v>0.91304347826087</v>
      </c>
      <c r="V110" s="5">
        <f t="shared" si="198"/>
        <v>0.963302752293578</v>
      </c>
      <c r="W110" s="5">
        <f t="shared" si="199"/>
        <v>0.945945945945946</v>
      </c>
      <c r="X110" s="5">
        <f t="shared" si="200"/>
        <v>0.954545454545455</v>
      </c>
      <c r="BO110" s="2"/>
      <c r="BP110" s="74" t="s">
        <v>93</v>
      </c>
      <c r="BQ110" s="76"/>
      <c r="BR110" s="5">
        <f>BR46</f>
        <v>0.828767123287671</v>
      </c>
      <c r="BS110" s="2">
        <f t="shared" ref="BS110:BX110" si="219">BS46</f>
        <v>0.96031746031746</v>
      </c>
      <c r="BT110" s="5">
        <f t="shared" si="219"/>
        <v>0.858156028368794</v>
      </c>
      <c r="BU110" s="2">
        <f t="shared" si="219"/>
        <v>0.906367041198502</v>
      </c>
      <c r="BV110" s="5"/>
      <c r="BW110" s="2"/>
      <c r="BX110" s="5">
        <f t="shared" si="219"/>
        <v>0.991735537190083</v>
      </c>
      <c r="BY110" s="2"/>
      <c r="BZ110" s="5">
        <f t="shared" ref="BZ110:CC110" si="220">BZ46</f>
        <v>0.935483870967742</v>
      </c>
      <c r="CA110" s="2">
        <f t="shared" si="220"/>
        <v>0.966666666666667</v>
      </c>
      <c r="CB110" s="5">
        <f t="shared" si="220"/>
        <v>0.966666666666667</v>
      </c>
      <c r="CC110" s="2">
        <f t="shared" si="220"/>
        <v>0.966666666666667</v>
      </c>
      <c r="CD110" s="5"/>
      <c r="CE110" s="2">
        <f t="shared" ref="CE110:CH110" si="221">CE46</f>
        <v>0.794701986754967</v>
      </c>
      <c r="CF110" s="5">
        <f t="shared" si="221"/>
        <v>0.923076923076923</v>
      </c>
      <c r="CG110" s="2">
        <f t="shared" si="221"/>
        <v>0.851063829787234</v>
      </c>
      <c r="CH110" s="5">
        <f t="shared" si="221"/>
        <v>0.885608856088561</v>
      </c>
    </row>
    <row r="111" spans="1:86">
      <c r="A111" s="7" t="s">
        <v>45</v>
      </c>
      <c r="B111" s="51">
        <f>SUM(norehidayat!B111,norehuda!B111,norehira!B111,meQuran!B111,Amiri!B111,PDMS!B111,AlKareem!B111,KFGQPC!B111,LPMQ!B111,AlQalam!B111)</f>
        <v>0</v>
      </c>
      <c r="C111" s="51">
        <f>SUM(norehidayat!C111,norehuda!C111,norehira!C111,meQuran!C111,Amiri!C111,PDMS!C111,AlKareem!C111,KFGQPC!C111,LPMQ!C111,AlQalam!C111)</f>
        <v>0</v>
      </c>
      <c r="D111" s="51">
        <f>SUM(norehidayat!D111,norehuda!D111,norehira!D111,meQuran!D111,Amiri!D111,PDMS!D111,AlKareem!D111,KFGQPC!D111,LPMQ!D111,AlQalam!D111)</f>
        <v>0</v>
      </c>
      <c r="E111" s="51">
        <f>SUM(norehidayat!E111,norehuda!E111,norehira!E111,meQuran!E111,Amiri!E111,PDMS!E111,AlKareem!E111,KFGQPC!E111,LPMQ!E111,AlQalam!E111)</f>
        <v>1</v>
      </c>
      <c r="F111" s="51">
        <f>SUM(norehidayat!F111,norehuda!F111,norehira!F111,meQuran!F111,Amiri!F111,PDMS!F111,AlKareem!F111,KFGQPC!F111,LPMQ!F111,AlQalam!F111)</f>
        <v>0</v>
      </c>
      <c r="G111" s="51">
        <f>SUM(norehidayat!G111,norehuda!G111,norehira!G111,meQuran!G111,Amiri!G111,PDMS!G111,AlKareem!G111,KFGQPC!G111,LPMQ!G111,AlQalam!G111)</f>
        <v>3</v>
      </c>
      <c r="H111" s="51">
        <f>SUM(norehidayat!H111,norehuda!H111,norehira!H111,meQuran!H111,Amiri!H111,PDMS!H111,AlKareem!H111,KFGQPC!H111,LPMQ!H111,AlQalam!H111)</f>
        <v>0</v>
      </c>
      <c r="I111" s="50">
        <f>SUM(norehidayat!I111,norehuda!I111,norehira!I111,meQuran!I111,Amiri!I111,PDMS!I111,AlKareem!I111,KFGQPC!I111,LPMQ!I111,AlQalam!I111)</f>
        <v>101</v>
      </c>
      <c r="J111" s="51">
        <f>SUM(norehidayat!J111,norehuda!J111,norehira!J111,meQuran!J111,Amiri!J111,PDMS!J111,AlKareem!J111,KFGQPC!J111,LPMQ!J111,AlQalam!J111)</f>
        <v>7</v>
      </c>
      <c r="L111" s="3" t="s">
        <v>45</v>
      </c>
      <c r="M111" s="13" t="s">
        <v>55</v>
      </c>
      <c r="N111" s="13"/>
      <c r="O111" s="13"/>
      <c r="P111" s="13"/>
      <c r="Q111" s="44">
        <f>I111</f>
        <v>101</v>
      </c>
      <c r="R111" s="44">
        <f>SUM(J111,B111:H111)</f>
        <v>11</v>
      </c>
      <c r="S111" s="44">
        <f>SUM(I104:I110,I112)</f>
        <v>15</v>
      </c>
      <c r="T111" s="44">
        <v>0</v>
      </c>
      <c r="U111" s="2">
        <f t="shared" si="197"/>
        <v>0.795275590551181</v>
      </c>
      <c r="V111" s="2">
        <f t="shared" si="198"/>
        <v>0.901785714285714</v>
      </c>
      <c r="W111" s="2">
        <f t="shared" si="199"/>
        <v>0.870689655172414</v>
      </c>
      <c r="X111" s="2">
        <f t="shared" si="200"/>
        <v>0.885964912280702</v>
      </c>
      <c r="BO111" s="2"/>
      <c r="BP111" s="53" t="s">
        <v>94</v>
      </c>
      <c r="BQ111" s="53"/>
      <c r="BR111" s="5">
        <f>BR51</f>
        <v>0.838926174496644</v>
      </c>
      <c r="BS111" s="2">
        <f t="shared" ref="BS111:BX111" si="222">BS51</f>
        <v>0.93984962406015</v>
      </c>
      <c r="BT111" s="5">
        <f t="shared" si="222"/>
        <v>0.886524822695035</v>
      </c>
      <c r="BU111" s="2">
        <f t="shared" si="222"/>
        <v>0.912408759124088</v>
      </c>
      <c r="BV111" s="5"/>
      <c r="BW111" s="2"/>
      <c r="BX111" s="5">
        <f t="shared" si="222"/>
        <v>0.872</v>
      </c>
      <c r="BY111" s="2"/>
      <c r="BZ111" s="5">
        <f t="shared" ref="BZ111:CC111" si="223">BZ51</f>
        <v>0.946428571428571</v>
      </c>
      <c r="CA111" s="2">
        <f t="shared" si="223"/>
        <v>0.972477064220184</v>
      </c>
      <c r="CB111" s="5">
        <f t="shared" si="223"/>
        <v>0.972477064220184</v>
      </c>
      <c r="CC111" s="2">
        <f t="shared" si="223"/>
        <v>0.972477064220184</v>
      </c>
      <c r="CD111" s="5"/>
      <c r="CE111" s="2">
        <f t="shared" ref="CE111:CH111" si="224">CE51</f>
        <v>0.670731707317073</v>
      </c>
      <c r="CF111" s="5">
        <f t="shared" si="224"/>
        <v>0.833333333333333</v>
      </c>
      <c r="CG111" s="2">
        <f t="shared" si="224"/>
        <v>0.774647887323944</v>
      </c>
      <c r="CH111" s="5">
        <f t="shared" si="224"/>
        <v>0.802919708029197</v>
      </c>
    </row>
    <row r="112" spans="1:86">
      <c r="A112" s="27" t="s">
        <v>46</v>
      </c>
      <c r="B112" s="51">
        <f>SUM(norehidayat!B112,norehuda!B112,norehira!B112,meQuran!B112,Amiri!B112,PDMS!B112,AlKareem!B112,KFGQPC!B112,LPMQ!B112,AlQalam!B112)</f>
        <v>0</v>
      </c>
      <c r="C112" s="51">
        <f>SUM(norehidayat!C112,norehuda!C112,norehira!C112,meQuran!C112,Amiri!C112,PDMS!C112,AlKareem!C112,KFGQPC!C112,LPMQ!C112,AlQalam!C112)</f>
        <v>2</v>
      </c>
      <c r="D112" s="51">
        <f>SUM(norehidayat!D112,norehuda!D112,norehira!D112,meQuran!D112,Amiri!D112,PDMS!D112,AlKareem!D112,KFGQPC!D112,LPMQ!D112,AlQalam!D112)</f>
        <v>1</v>
      </c>
      <c r="E112" s="51">
        <f>SUM(norehidayat!E112,norehuda!E112,norehira!E112,meQuran!E112,Amiri!E112,PDMS!E112,AlKareem!E112,KFGQPC!E112,LPMQ!E112,AlQalam!E112)</f>
        <v>2</v>
      </c>
      <c r="F112" s="51">
        <f>SUM(norehidayat!F112,norehuda!F112,norehira!F112,meQuran!F112,Amiri!F112,PDMS!F112,AlKareem!F112,KFGQPC!F112,LPMQ!F112,AlQalam!F112)</f>
        <v>0</v>
      </c>
      <c r="G112" s="51">
        <f>SUM(norehidayat!G112,norehuda!G112,norehira!G112,meQuran!G112,Amiri!G112,PDMS!G112,AlKareem!G112,KFGQPC!G112,LPMQ!G112,AlQalam!G112)</f>
        <v>1</v>
      </c>
      <c r="H112" s="51">
        <f>SUM(norehidayat!H112,norehuda!H112,norehira!H112,meQuran!H112,Amiri!H112,PDMS!H112,AlKareem!H112,KFGQPC!H112,LPMQ!H112,AlQalam!H112)</f>
        <v>0</v>
      </c>
      <c r="I112" s="51">
        <f>SUM(norehidayat!I112,norehuda!I112,norehira!I112,meQuran!I112,Amiri!I112,PDMS!I112,AlKareem!I112,KFGQPC!I112,LPMQ!I112,AlQalam!I112)</f>
        <v>4</v>
      </c>
      <c r="J112" s="50">
        <f>SUM(norehidayat!J112,norehuda!J112,norehira!J112,meQuran!J112,Amiri!J112,PDMS!J112,AlKareem!J112,KFGQPC!J112,LPMQ!J112,AlQalam!J112)</f>
        <v>0</v>
      </c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  <c r="BO112" s="2"/>
      <c r="BP112" s="74" t="s">
        <v>95</v>
      </c>
      <c r="BQ112" s="76"/>
      <c r="BR112" s="5">
        <f>BR56</f>
        <v>0.814569536423841</v>
      </c>
      <c r="BS112" s="2">
        <f t="shared" ref="BS112:BX112" si="225">BS56</f>
        <v>0.924812030075188</v>
      </c>
      <c r="BT112" s="5">
        <f t="shared" si="225"/>
        <v>0.872340425531915</v>
      </c>
      <c r="BU112" s="2">
        <f t="shared" si="225"/>
        <v>0.897810218978102</v>
      </c>
      <c r="BV112" s="5"/>
      <c r="BW112" s="2"/>
      <c r="BX112" s="5">
        <f t="shared" si="225"/>
        <v>0.951219512195122</v>
      </c>
      <c r="BY112" s="2"/>
      <c r="BZ112" s="5">
        <f t="shared" ref="BZ112:CC112" si="226">BZ56</f>
        <v>0.933884297520661</v>
      </c>
      <c r="CA112" s="2">
        <f t="shared" si="226"/>
        <v>0.965811965811966</v>
      </c>
      <c r="CB112" s="5">
        <f t="shared" si="226"/>
        <v>0.965811965811966</v>
      </c>
      <c r="CC112" s="2">
        <f t="shared" si="226"/>
        <v>0.965811965811966</v>
      </c>
      <c r="CD112" s="5"/>
      <c r="CE112" s="2">
        <f t="shared" ref="CE112:CH112" si="227">CE56</f>
        <v>0.75796178343949</v>
      </c>
      <c r="CF112" s="5">
        <f t="shared" si="227"/>
        <v>0.894736842105263</v>
      </c>
      <c r="CG112" s="2">
        <f t="shared" si="227"/>
        <v>0.832167832167832</v>
      </c>
      <c r="CH112" s="5">
        <f t="shared" si="227"/>
        <v>0.86231884057971</v>
      </c>
    </row>
    <row r="113" spans="15:86">
      <c r="O113" s="42" t="s">
        <v>58</v>
      </c>
      <c r="P113" s="42"/>
      <c r="Q113" s="44">
        <f t="shared" ref="Q113:T113" si="228">SUM(Q104:Q111)</f>
        <v>1341</v>
      </c>
      <c r="R113" s="44">
        <f t="shared" si="228"/>
        <v>283</v>
      </c>
      <c r="S113" s="44">
        <f t="shared" si="228"/>
        <v>97</v>
      </c>
      <c r="T113" s="44">
        <f t="shared" si="228"/>
        <v>0</v>
      </c>
      <c r="U113" s="2">
        <f>(SUM(Q113,T113)/SUM(Q113,R113,S113,T113))</f>
        <v>0.779198140615921</v>
      </c>
      <c r="V113" s="2">
        <f>Q113/(SUM(Q113,R113))</f>
        <v>0.825738916256158</v>
      </c>
      <c r="W113" s="2">
        <f>Q113/SUM(Q113,S113)</f>
        <v>0.932545201668985</v>
      </c>
      <c r="X113" s="2">
        <f>2*V113*W113/(SUM(V113,W113))</f>
        <v>0.875898105813194</v>
      </c>
      <c r="BO113" s="2"/>
      <c r="BP113" s="74" t="s">
        <v>96</v>
      </c>
      <c r="BQ113" s="76"/>
      <c r="BR113" s="5">
        <f>BR61</f>
        <v>0.804054054054054</v>
      </c>
      <c r="BS113" s="2">
        <f t="shared" ref="BS113:BX113" si="229">BS61</f>
        <v>0.944444444444444</v>
      </c>
      <c r="BT113" s="5">
        <f t="shared" si="229"/>
        <v>0.843971631205674</v>
      </c>
      <c r="BU113" s="2">
        <f t="shared" si="229"/>
        <v>0.891385767790262</v>
      </c>
      <c r="BV113" s="5"/>
      <c r="BW113" s="2"/>
      <c r="BX113" s="5">
        <f t="shared" si="229"/>
        <v>0.957983193277311</v>
      </c>
      <c r="BY113" s="2"/>
      <c r="BZ113" s="5">
        <f t="shared" ref="BZ113:CC113" si="230">BZ61</f>
        <v>0.948717948717949</v>
      </c>
      <c r="CA113" s="2">
        <f t="shared" si="230"/>
        <v>0.973684210526316</v>
      </c>
      <c r="CB113" s="5">
        <f t="shared" si="230"/>
        <v>0.973684210526316</v>
      </c>
      <c r="CC113" s="2">
        <f t="shared" si="230"/>
        <v>0.973684210526316</v>
      </c>
      <c r="CD113" s="5"/>
      <c r="CE113" s="2">
        <f t="shared" ref="CE113:CH113" si="231">CE61</f>
        <v>0.771812080536913</v>
      </c>
      <c r="CF113" s="5">
        <f t="shared" si="231"/>
        <v>0.92</v>
      </c>
      <c r="CG113" s="2">
        <f t="shared" si="231"/>
        <v>0.827338129496403</v>
      </c>
      <c r="CH113" s="5">
        <f t="shared" si="231"/>
        <v>0.871212121212121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1329</v>
      </c>
    </row>
    <row r="115" ht="14.25" spans="1:37">
      <c r="A115" s="30" t="str">
        <f>A1</f>
        <v>FULL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50">
        <f>SUM(norehidayat!B116,norehuda!B116,norehira!B116,meQuran!B116,Amiri!B116,PDMS!B116,AlKareem!B116,KFGQPC!B116,LPMQ!B116,AlQalam!B116)</f>
        <v>150</v>
      </c>
      <c r="C116" s="51">
        <f>SUM(norehidayat!C116,norehuda!C116,norehira!C116,meQuran!C116,Amiri!C116,PDMS!C116,AlKareem!C116,KFGQPC!C116,LPMQ!C116,AlQalam!C116)</f>
        <v>0</v>
      </c>
      <c r="D116" s="51">
        <f>SUM(norehidayat!D116,norehuda!D116,norehira!D116,meQuran!D116,Amiri!D116,PDMS!D116,AlKareem!D116,KFGQPC!D116,LPMQ!D116,AlQalam!D116)</f>
        <v>0</v>
      </c>
      <c r="E116" s="51">
        <f>SUM(norehidayat!E116,norehuda!E116,norehira!E116,meQuran!E116,Amiri!E116,PDMS!E116,AlKareem!E116,KFGQPC!E116,LPMQ!E116,AlQalam!E116)</f>
        <v>0</v>
      </c>
      <c r="F116" s="51">
        <f>SUM(norehidayat!F116,norehuda!F116,norehira!F116,meQuran!F116,Amiri!F116,PDMS!F116,AlKareem!F116,KFGQPC!F116,LPMQ!F116,AlQalam!F116)</f>
        <v>0</v>
      </c>
      <c r="G116" s="51">
        <f>SUM(norehidayat!G116,norehuda!G116,norehira!G116,meQuran!G116,Amiri!G116,PDMS!G116,AlKareem!G116,KFGQPC!G116,LPMQ!G116,AlQalam!G116)</f>
        <v>0</v>
      </c>
      <c r="H116" s="51">
        <f>SUM(norehidayat!H116,norehuda!H116,norehira!H116,meQuran!H116,Amiri!H116,PDMS!H116,AlKareem!H116,KFGQPC!H116,LPMQ!H116,AlQalam!H116)</f>
        <v>0</v>
      </c>
      <c r="I116" s="51">
        <f>SUM(norehidayat!I116,norehuda!I116,norehira!I116,meQuran!I116,Amiri!I116,PDMS!I116,AlKareem!I116,KFGQPC!I116,LPMQ!I116,AlQalam!I116)</f>
        <v>0</v>
      </c>
      <c r="J116" s="51">
        <f>SUM(norehidayat!J116,norehuda!J116,norehira!J116,meQuran!J116,Amiri!J116,PDMS!J116,AlKareem!J116,KFGQPC!J116,LPMQ!J116,AlQalam!J116)</f>
        <v>0</v>
      </c>
      <c r="K116" s="51">
        <f>SUM(norehidayat!K116,norehuda!K116,norehira!K116,meQuran!K116,Amiri!K116,PDMS!K116,AlKareem!K116,KFGQPC!K116,LPMQ!K116,AlQalam!K116)</f>
        <v>0</v>
      </c>
      <c r="L116" s="51">
        <f>SUM(norehidayat!L116,norehuda!L116,norehira!L116,meQuran!L116,Amiri!L116,PDMS!L116,AlKareem!L116,KFGQPC!L116,LPMQ!L116,AlQalam!L116)</f>
        <v>0</v>
      </c>
      <c r="M116" s="51">
        <f>SUM(norehidayat!M116,norehuda!M116,norehira!M116,meQuran!M116,Amiri!M116,PDMS!M116,AlKareem!M116,KFGQPC!M116,LPMQ!M116,AlQalam!M116)</f>
        <v>0</v>
      </c>
      <c r="N116" s="51">
        <f>SUM(norehidayat!N116,norehuda!N116,norehira!N116,meQuran!N116,Amiri!N116,PDMS!N116,AlKareem!N116,KFGQPC!N116,LPMQ!N116,AlQalam!N116)</f>
        <v>0</v>
      </c>
      <c r="O116" s="51">
        <f>SUM(norehidayat!O116,norehuda!O116,norehira!O116,meQuran!O116,Amiri!O116,PDMS!O116,AlKareem!O116,KFGQPC!O116,LPMQ!O116,AlQalam!O116)</f>
        <v>0</v>
      </c>
      <c r="P116" s="51">
        <f>SUM(norehidayat!P116,norehuda!P116,norehira!P116,meQuran!P116,Amiri!P116,PDMS!P116,AlKareem!P116,KFGQPC!P116,LPMQ!P116,AlQalam!P116)</f>
        <v>0</v>
      </c>
      <c r="Q116" s="51">
        <f>SUM(norehidayat!Q116,norehuda!Q116,norehira!Q116,meQuran!Q116,Amiri!Q116,PDMS!Q116,AlKareem!Q116,KFGQPC!Q116,LPMQ!Q116,AlQalam!Q116)</f>
        <v>0</v>
      </c>
      <c r="R116" s="51">
        <f>SUM(norehidayat!R116,norehuda!R116,norehira!R116,meQuran!R116,Amiri!R116,PDMS!R116,AlKareem!R116,KFGQPC!R116,LPMQ!R116,AlQalam!R116)</f>
        <v>0</v>
      </c>
      <c r="S116" s="51">
        <f>SUM(norehidayat!S116,norehuda!S116,norehira!S116,meQuran!S116,Amiri!S116,PDMS!S116,AlKareem!S116,KFGQPC!S116,LPMQ!S116,AlQalam!S116)</f>
        <v>0</v>
      </c>
      <c r="T116" s="51">
        <f>SUM(norehidayat!T116,norehuda!T116,norehira!T116,meQuran!T116,Amiri!T116,PDMS!T116,AlKareem!T116,KFGQPC!T116,LPMQ!T116,AlQalam!T116)</f>
        <v>0</v>
      </c>
      <c r="U116" s="51">
        <f>SUM(norehidayat!U116,norehuda!U116,norehira!U116,meQuran!U116,Amiri!U116,PDMS!U116,AlKareem!U116,KFGQPC!U116,LPMQ!U116,AlQalam!U116)</f>
        <v>0</v>
      </c>
      <c r="V116" s="51">
        <f>SUM(norehidayat!V116,norehuda!V116,norehira!V116,meQuran!V116,Amiri!V116,PDMS!V116,AlKareem!V116,KFGQPC!V116,LPMQ!V116,AlQalam!V116)</f>
        <v>0</v>
      </c>
      <c r="W116" s="51">
        <f>SUM(norehidayat!W116,norehuda!W116,norehira!W116,meQuran!W116,Amiri!W116,PDMS!W116,AlKareem!W116,KFGQPC!W116,LPMQ!W116,AlQalam!W116)</f>
        <v>0</v>
      </c>
      <c r="X116" s="51">
        <f>SUM(norehidayat!X116,norehuda!X116,norehira!X116,meQuran!X116,Amiri!X116,PDMS!X116,AlKareem!X116,KFGQPC!X116,LPMQ!X116,AlQalam!X116)</f>
        <v>0</v>
      </c>
      <c r="Y116" s="51">
        <f>SUM(norehidayat!Y116,norehuda!Y116,norehira!Y116,meQuran!Y116,Amiri!Y116,PDMS!Y116,AlKareem!Y116,KFGQPC!Y116,LPMQ!Y116,AlQalam!Y116)</f>
        <v>0</v>
      </c>
      <c r="Z116" s="51">
        <f>SUM(norehidayat!Z116,norehuda!Z116,norehira!Z116,meQuran!Z116,Amiri!Z116,PDMS!Z116,AlKareem!Z116,KFGQPC!Z116,LPMQ!Z116,AlQalam!Z116)</f>
        <v>0</v>
      </c>
      <c r="AA116" s="51">
        <f>SUM(norehidayat!AA116,norehuda!AA116,norehira!AA116,meQuran!AA116,Amiri!AA116,PDMS!AA116,AlKareem!AA116,KFGQPC!AA116,LPMQ!AA116,AlQalam!AA116)</f>
        <v>0</v>
      </c>
      <c r="AB116" s="51">
        <f>SUM(norehidayat!AB116,norehuda!AB116,norehira!AB116,meQuran!AB116,Amiri!AB116,PDMS!AB116,AlKareem!AB116,KFGQPC!AB116,LPMQ!AB116,AlQalam!AB116)</f>
        <v>0</v>
      </c>
      <c r="AC116" s="51">
        <f>SUM(norehidayat!AC116,norehuda!AC116,norehira!AC116,meQuran!AC116,Amiri!AC116,PDMS!AC116,AlKareem!AC116,KFGQPC!AC116,LPMQ!AC116,AlQalam!AC116)</f>
        <v>0</v>
      </c>
      <c r="AD116" s="45">
        <f>B116</f>
        <v>150</v>
      </c>
      <c r="AE116" s="45">
        <f>SUM(C116:AC116)</f>
        <v>0</v>
      </c>
      <c r="AF116" s="45">
        <f>SUM(B117:B143)</f>
        <v>2</v>
      </c>
      <c r="AG116" s="45">
        <v>0</v>
      </c>
      <c r="AH116" s="5">
        <f t="shared" ref="AH116:AH144" si="232">(SUM(AD116,AG116)/SUM(AD116,AE116,AF116,AG116))</f>
        <v>0.986842105263158</v>
      </c>
      <c r="AI116" s="5">
        <f t="shared" ref="AI116:AI144" si="233">AD116/(SUM(AD116,AE116))</f>
        <v>1</v>
      </c>
      <c r="AJ116" s="5">
        <f t="shared" ref="AJ116:AJ144" si="234">AD116/SUM(AD116,AF116)</f>
        <v>0.986842105263158</v>
      </c>
      <c r="AK116" s="5">
        <f t="shared" ref="AK116:AK144" si="235">2*AI116*AJ116/(SUM(AI116,AJ116))</f>
        <v>0.993377483443709</v>
      </c>
    </row>
    <row r="117" spans="1:37">
      <c r="A117" s="4" t="s">
        <v>88</v>
      </c>
      <c r="B117" s="51">
        <f>SUM(norehidayat!B117,norehuda!B117,norehira!B117,meQuran!B117,Amiri!B117,PDMS!B117,AlKareem!B117,KFGQPC!B117,LPMQ!B117,AlQalam!B117)</f>
        <v>0</v>
      </c>
      <c r="C117" s="50">
        <f>SUM(norehidayat!C117,norehuda!C117,norehira!C117,meQuran!C117,Amiri!C117,PDMS!C117,AlKareem!C117,KFGQPC!C117,LPMQ!C117,AlQalam!C117)</f>
        <v>208</v>
      </c>
      <c r="D117" s="51">
        <f>SUM(norehidayat!D117,norehuda!D117,norehira!D117,meQuran!D117,Amiri!D117,PDMS!D117,AlKareem!D117,KFGQPC!D117,LPMQ!D117,AlQalam!D117)</f>
        <v>0</v>
      </c>
      <c r="E117" s="51">
        <f>SUM(norehidayat!E117,norehuda!E117,norehira!E117,meQuran!E117,Amiri!E117,PDMS!E117,AlKareem!E117,KFGQPC!E117,LPMQ!E117,AlQalam!E117)</f>
        <v>0</v>
      </c>
      <c r="F117" s="51">
        <f>SUM(norehidayat!F117,norehuda!F117,norehira!F117,meQuran!F117,Amiri!F117,PDMS!F117,AlKareem!F117,KFGQPC!F117,LPMQ!F117,AlQalam!F117)</f>
        <v>0</v>
      </c>
      <c r="G117" s="51">
        <f>SUM(norehidayat!G117,norehuda!G117,norehira!G117,meQuran!G117,Amiri!G117,PDMS!G117,AlKareem!G117,KFGQPC!G117,LPMQ!G117,AlQalam!G117)</f>
        <v>0</v>
      </c>
      <c r="H117" s="51">
        <f>SUM(norehidayat!H117,norehuda!H117,norehira!H117,meQuran!H117,Amiri!H117,PDMS!H117,AlKareem!H117,KFGQPC!H117,LPMQ!H117,AlQalam!H117)</f>
        <v>0</v>
      </c>
      <c r="I117" s="51">
        <f>SUM(norehidayat!I117,norehuda!I117,norehira!I117,meQuran!I117,Amiri!I117,PDMS!I117,AlKareem!I117,KFGQPC!I117,LPMQ!I117,AlQalam!I117)</f>
        <v>0</v>
      </c>
      <c r="J117" s="51">
        <f>SUM(norehidayat!J117,norehuda!J117,norehira!J117,meQuran!J117,Amiri!J117,PDMS!J117,AlKareem!J117,KFGQPC!J117,LPMQ!J117,AlQalam!J117)</f>
        <v>0</v>
      </c>
      <c r="K117" s="51">
        <f>SUM(norehidayat!K117,norehuda!K117,norehira!K117,meQuran!K117,Amiri!K117,PDMS!K117,AlKareem!K117,KFGQPC!K117,LPMQ!K117,AlQalam!K117)</f>
        <v>0</v>
      </c>
      <c r="L117" s="51">
        <f>SUM(norehidayat!L117,norehuda!L117,norehira!L117,meQuran!L117,Amiri!L117,PDMS!L117,AlKareem!L117,KFGQPC!L117,LPMQ!L117,AlQalam!L117)</f>
        <v>0</v>
      </c>
      <c r="M117" s="51">
        <f>SUM(norehidayat!M117,norehuda!M117,norehira!M117,meQuran!M117,Amiri!M117,PDMS!M117,AlKareem!M117,KFGQPC!M117,LPMQ!M117,AlQalam!M117)</f>
        <v>0</v>
      </c>
      <c r="N117" s="51">
        <f>SUM(norehidayat!N117,norehuda!N117,norehira!N117,meQuran!N117,Amiri!N117,PDMS!N117,AlKareem!N117,KFGQPC!N117,LPMQ!N117,AlQalam!N117)</f>
        <v>0</v>
      </c>
      <c r="O117" s="51">
        <f>SUM(norehidayat!O117,norehuda!O117,norehira!O117,meQuran!O117,Amiri!O117,PDMS!O117,AlKareem!O117,KFGQPC!O117,LPMQ!O117,AlQalam!O117)</f>
        <v>0</v>
      </c>
      <c r="P117" s="51">
        <f>SUM(norehidayat!P117,norehuda!P117,norehira!P117,meQuran!P117,Amiri!P117,PDMS!P117,AlKareem!P117,KFGQPC!P117,LPMQ!P117,AlQalam!P117)</f>
        <v>0</v>
      </c>
      <c r="Q117" s="51">
        <f>SUM(norehidayat!Q117,norehuda!Q117,norehira!Q117,meQuran!Q117,Amiri!Q117,PDMS!Q117,AlKareem!Q117,KFGQPC!Q117,LPMQ!Q117,AlQalam!Q117)</f>
        <v>0</v>
      </c>
      <c r="R117" s="51">
        <f>SUM(norehidayat!R117,norehuda!R117,norehira!R117,meQuran!R117,Amiri!R117,PDMS!R117,AlKareem!R117,KFGQPC!R117,LPMQ!R117,AlQalam!R117)</f>
        <v>0</v>
      </c>
      <c r="S117" s="51">
        <f>SUM(norehidayat!S117,norehuda!S117,norehira!S117,meQuran!S117,Amiri!S117,PDMS!S117,AlKareem!S117,KFGQPC!S117,LPMQ!S117,AlQalam!S117)</f>
        <v>0</v>
      </c>
      <c r="T117" s="51">
        <f>SUM(norehidayat!T117,norehuda!T117,norehira!T117,meQuran!T117,Amiri!T117,PDMS!T117,AlKareem!T117,KFGQPC!T117,LPMQ!T117,AlQalam!T117)</f>
        <v>0</v>
      </c>
      <c r="U117" s="51">
        <f>SUM(norehidayat!U117,norehuda!U117,norehira!U117,meQuran!U117,Amiri!U117,PDMS!U117,AlKareem!U117,KFGQPC!U117,LPMQ!U117,AlQalam!U117)</f>
        <v>0</v>
      </c>
      <c r="V117" s="51">
        <f>SUM(norehidayat!V117,norehuda!V117,norehira!V117,meQuran!V117,Amiri!V117,PDMS!V117,AlKareem!V117,KFGQPC!V117,LPMQ!V117,AlQalam!V117)</f>
        <v>0</v>
      </c>
      <c r="W117" s="51">
        <f>SUM(norehidayat!W117,norehuda!W117,norehira!W117,meQuran!W117,Amiri!W117,PDMS!W117,AlKareem!W117,KFGQPC!W117,LPMQ!W117,AlQalam!W117)</f>
        <v>0</v>
      </c>
      <c r="X117" s="51">
        <f>SUM(norehidayat!X117,norehuda!X117,norehira!X117,meQuran!X117,Amiri!X117,PDMS!X117,AlKareem!X117,KFGQPC!X117,LPMQ!X117,AlQalam!X117)</f>
        <v>0</v>
      </c>
      <c r="Y117" s="51">
        <f>SUM(norehidayat!Y117,norehuda!Y117,norehira!Y117,meQuran!Y117,Amiri!Y117,PDMS!Y117,AlKareem!Y117,KFGQPC!Y117,LPMQ!Y117,AlQalam!Y117)</f>
        <v>0</v>
      </c>
      <c r="Z117" s="51">
        <f>SUM(norehidayat!Z117,norehuda!Z117,norehira!Z117,meQuran!Z117,Amiri!Z117,PDMS!Z117,AlKareem!Z117,KFGQPC!Z117,LPMQ!Z117,AlQalam!Z117)</f>
        <v>0</v>
      </c>
      <c r="AA117" s="51">
        <f>SUM(norehidayat!AA117,norehuda!AA117,norehira!AA117,meQuran!AA117,Amiri!AA117,PDMS!AA117,AlKareem!AA117,KFGQPC!AA117,LPMQ!AA117,AlQalam!AA117)</f>
        <v>0</v>
      </c>
      <c r="AB117" s="51">
        <f>SUM(norehidayat!AB117,norehuda!AB117,norehira!AB117,meQuran!AB117,Amiri!AB117,PDMS!AB117,AlKareem!AB117,KFGQPC!AB117,LPMQ!AB117,AlQalam!AB117)</f>
        <v>0</v>
      </c>
      <c r="AC117" s="51">
        <f>SUM(norehidayat!AC117,norehuda!AC117,norehira!AC117,meQuran!AC117,Amiri!AC117,PDMS!AC117,AlKareem!AC117,KFGQPC!AC117,LPMQ!AC117,AlQalam!AC117)</f>
        <v>0</v>
      </c>
      <c r="AD117" s="44">
        <f>C117</f>
        <v>208</v>
      </c>
      <c r="AE117" s="44">
        <f>SUM(D117:AC117,B117)</f>
        <v>0</v>
      </c>
      <c r="AF117" s="44">
        <f>SUM(C116,C118:C143)</f>
        <v>4</v>
      </c>
      <c r="AG117" s="44">
        <v>0</v>
      </c>
      <c r="AH117" s="2">
        <f t="shared" si="232"/>
        <v>0.981132075471698</v>
      </c>
      <c r="AI117" s="2">
        <f t="shared" si="233"/>
        <v>1</v>
      </c>
      <c r="AJ117" s="2">
        <f t="shared" si="234"/>
        <v>0.981132075471698</v>
      </c>
      <c r="AK117" s="2">
        <f t="shared" si="235"/>
        <v>0.990476190476191</v>
      </c>
    </row>
    <row r="118" spans="1:37">
      <c r="A118" s="4" t="s">
        <v>62</v>
      </c>
      <c r="B118" s="51">
        <f>SUM(norehidayat!B118,norehuda!B118,norehira!B118,meQuran!B118,Amiri!B118,PDMS!B118,AlKareem!B118,KFGQPC!B118,LPMQ!B118,AlQalam!B118)</f>
        <v>0</v>
      </c>
      <c r="C118" s="51">
        <f>SUM(norehidayat!C118,norehuda!C118,norehira!C118,meQuran!C118,Amiri!C118,PDMS!C118,AlKareem!C118,KFGQPC!C118,LPMQ!C118,AlQalam!C118)</f>
        <v>0</v>
      </c>
      <c r="D118" s="50">
        <f>SUM(norehidayat!D118,norehuda!D118,norehira!D118,meQuran!D118,Amiri!D118,PDMS!D118,AlKareem!D118,KFGQPC!D118,LPMQ!D118,AlQalam!D118)</f>
        <v>68</v>
      </c>
      <c r="E118" s="51">
        <f>SUM(norehidayat!E118,norehuda!E118,norehira!E118,meQuran!E118,Amiri!E118,PDMS!E118,AlKareem!E118,KFGQPC!E118,LPMQ!E118,AlQalam!E118)</f>
        <v>0</v>
      </c>
      <c r="F118" s="51">
        <f>SUM(norehidayat!F118,norehuda!F118,norehira!F118,meQuran!F118,Amiri!F118,PDMS!F118,AlKareem!F118,KFGQPC!F118,LPMQ!F118,AlQalam!F118)</f>
        <v>0</v>
      </c>
      <c r="G118" s="51">
        <f>SUM(norehidayat!G118,norehuda!G118,norehira!G118,meQuran!G118,Amiri!G118,PDMS!G118,AlKareem!G118,KFGQPC!G118,LPMQ!G118,AlQalam!G118)</f>
        <v>0</v>
      </c>
      <c r="H118" s="51">
        <f>SUM(norehidayat!H118,norehuda!H118,norehira!H118,meQuran!H118,Amiri!H118,PDMS!H118,AlKareem!H118,KFGQPC!H118,LPMQ!H118,AlQalam!H118)</f>
        <v>0</v>
      </c>
      <c r="I118" s="51">
        <f>SUM(norehidayat!I118,norehuda!I118,norehira!I118,meQuran!I118,Amiri!I118,PDMS!I118,AlKareem!I118,KFGQPC!I118,LPMQ!I118,AlQalam!I118)</f>
        <v>0</v>
      </c>
      <c r="J118" s="51">
        <f>SUM(norehidayat!J118,norehuda!J118,norehira!J118,meQuran!J118,Amiri!J118,PDMS!J118,AlKareem!J118,KFGQPC!J118,LPMQ!J118,AlQalam!J118)</f>
        <v>0</v>
      </c>
      <c r="K118" s="51">
        <f>SUM(norehidayat!K118,norehuda!K118,norehira!K118,meQuran!K118,Amiri!K118,PDMS!K118,AlKareem!K118,KFGQPC!K118,LPMQ!K118,AlQalam!K118)</f>
        <v>0</v>
      </c>
      <c r="L118" s="51">
        <f>SUM(norehidayat!L118,norehuda!L118,norehira!L118,meQuran!L118,Amiri!L118,PDMS!L118,AlKareem!L118,KFGQPC!L118,LPMQ!L118,AlQalam!L118)</f>
        <v>0</v>
      </c>
      <c r="M118" s="51">
        <f>SUM(norehidayat!M118,norehuda!M118,norehira!M118,meQuran!M118,Amiri!M118,PDMS!M118,AlKareem!M118,KFGQPC!M118,LPMQ!M118,AlQalam!M118)</f>
        <v>0</v>
      </c>
      <c r="N118" s="51">
        <f>SUM(norehidayat!N118,norehuda!N118,norehira!N118,meQuran!N118,Amiri!N118,PDMS!N118,AlKareem!N118,KFGQPC!N118,LPMQ!N118,AlQalam!N118)</f>
        <v>0</v>
      </c>
      <c r="O118" s="51">
        <f>SUM(norehidayat!O118,norehuda!O118,norehira!O118,meQuran!O118,Amiri!O118,PDMS!O118,AlKareem!O118,KFGQPC!O118,LPMQ!O118,AlQalam!O118)</f>
        <v>0</v>
      </c>
      <c r="P118" s="51">
        <f>SUM(norehidayat!P118,norehuda!P118,norehira!P118,meQuran!P118,Amiri!P118,PDMS!P118,AlKareem!P118,KFGQPC!P118,LPMQ!P118,AlQalam!P118)</f>
        <v>0</v>
      </c>
      <c r="Q118" s="51">
        <f>SUM(norehidayat!Q118,norehuda!Q118,norehira!Q118,meQuran!Q118,Amiri!Q118,PDMS!Q118,AlKareem!Q118,KFGQPC!Q118,LPMQ!Q118,AlQalam!Q118)</f>
        <v>0</v>
      </c>
      <c r="R118" s="51">
        <f>SUM(norehidayat!R118,norehuda!R118,norehira!R118,meQuran!R118,Amiri!R118,PDMS!R118,AlKareem!R118,KFGQPC!R118,LPMQ!R118,AlQalam!R118)</f>
        <v>0</v>
      </c>
      <c r="S118" s="51">
        <f>SUM(norehidayat!S118,norehuda!S118,norehira!S118,meQuran!S118,Amiri!S118,PDMS!S118,AlKareem!S118,KFGQPC!S118,LPMQ!S118,AlQalam!S118)</f>
        <v>0</v>
      </c>
      <c r="T118" s="51">
        <f>SUM(norehidayat!T118,norehuda!T118,norehira!T118,meQuran!T118,Amiri!T118,PDMS!T118,AlKareem!T118,KFGQPC!T118,LPMQ!T118,AlQalam!T118)</f>
        <v>0</v>
      </c>
      <c r="U118" s="51">
        <f>SUM(norehidayat!U118,norehuda!U118,norehira!U118,meQuran!U118,Amiri!U118,PDMS!U118,AlKareem!U118,KFGQPC!U118,LPMQ!U118,AlQalam!U118)</f>
        <v>0</v>
      </c>
      <c r="V118" s="51">
        <f>SUM(norehidayat!V118,norehuda!V118,norehira!V118,meQuran!V118,Amiri!V118,PDMS!V118,AlKareem!V118,KFGQPC!V118,LPMQ!V118,AlQalam!V118)</f>
        <v>0</v>
      </c>
      <c r="W118" s="51">
        <f>SUM(norehidayat!W118,norehuda!W118,norehira!W118,meQuran!W118,Amiri!W118,PDMS!W118,AlKareem!W118,KFGQPC!W118,LPMQ!W118,AlQalam!W118)</f>
        <v>0</v>
      </c>
      <c r="X118" s="51">
        <f>SUM(norehidayat!X118,norehuda!X118,norehira!X118,meQuran!X118,Amiri!X118,PDMS!X118,AlKareem!X118,KFGQPC!X118,LPMQ!X118,AlQalam!X118)</f>
        <v>0</v>
      </c>
      <c r="Y118" s="51">
        <f>SUM(norehidayat!Y118,norehuda!Y118,norehira!Y118,meQuran!Y118,Amiri!Y118,PDMS!Y118,AlKareem!Y118,KFGQPC!Y118,LPMQ!Y118,AlQalam!Y118)</f>
        <v>0</v>
      </c>
      <c r="Z118" s="51">
        <f>SUM(norehidayat!Z118,norehuda!Z118,norehira!Z118,meQuran!Z118,Amiri!Z118,PDMS!Z118,AlKareem!Z118,KFGQPC!Z118,LPMQ!Z118,AlQalam!Z118)</f>
        <v>1</v>
      </c>
      <c r="AA118" s="51">
        <f>SUM(norehidayat!AA118,norehuda!AA118,norehira!AA118,meQuran!AA118,Amiri!AA118,PDMS!AA118,AlKareem!AA118,KFGQPC!AA118,LPMQ!AA118,AlQalam!AA118)</f>
        <v>0</v>
      </c>
      <c r="AB118" s="51">
        <f>SUM(norehidayat!AB118,norehuda!AB118,norehira!AB118,meQuran!AB118,Amiri!AB118,PDMS!AB118,AlKareem!AB118,KFGQPC!AB118,LPMQ!AB118,AlQalam!AB118)</f>
        <v>0</v>
      </c>
      <c r="AC118" s="51">
        <f>SUM(norehidayat!AC118,norehuda!AC118,norehira!AC118,meQuran!AC118,Amiri!AC118,PDMS!AC118,AlKareem!AC118,KFGQPC!AC118,LPMQ!AC118,AlQalam!AC118)</f>
        <v>0</v>
      </c>
      <c r="AD118" s="45">
        <f>D118</f>
        <v>68</v>
      </c>
      <c r="AE118" s="45">
        <f>SUM(B118,C118,E118:AC118)</f>
        <v>1</v>
      </c>
      <c r="AF118" s="45">
        <f>SUM(D116,D117,D119:D143)</f>
        <v>0</v>
      </c>
      <c r="AG118" s="45">
        <v>0</v>
      </c>
      <c r="AH118" s="5">
        <f t="shared" si="232"/>
        <v>0.985507246376812</v>
      </c>
      <c r="AI118" s="5">
        <f t="shared" si="233"/>
        <v>0.985507246376812</v>
      </c>
      <c r="AJ118" s="5">
        <f t="shared" si="234"/>
        <v>1</v>
      </c>
      <c r="AK118" s="5">
        <f t="shared" si="235"/>
        <v>0.992700729927007</v>
      </c>
    </row>
    <row r="119" spans="1:37">
      <c r="A119" s="4" t="s">
        <v>63</v>
      </c>
      <c r="B119" s="51">
        <f>SUM(norehidayat!B119,norehuda!B119,norehira!B119,meQuran!B119,Amiri!B119,PDMS!B119,AlKareem!B119,KFGQPC!B119,LPMQ!B119,AlQalam!B119)</f>
        <v>0</v>
      </c>
      <c r="C119" s="51">
        <f>SUM(norehidayat!C119,norehuda!C119,norehira!C119,meQuran!C119,Amiri!C119,PDMS!C119,AlKareem!C119,KFGQPC!C119,LPMQ!C119,AlQalam!C119)</f>
        <v>0</v>
      </c>
      <c r="D119" s="51">
        <f>SUM(norehidayat!D119,norehuda!D119,norehira!D119,meQuran!D119,Amiri!D119,PDMS!D119,AlKareem!D119,KFGQPC!D119,LPMQ!D119,AlQalam!D119)</f>
        <v>0</v>
      </c>
      <c r="E119" s="50">
        <f>SUM(norehidayat!E119,norehuda!E119,norehira!E119,meQuran!E119,Amiri!E119,PDMS!E119,AlKareem!E119,KFGQPC!E119,LPMQ!E119,AlQalam!E119)</f>
        <v>19</v>
      </c>
      <c r="F119" s="51">
        <f>SUM(norehidayat!F119,norehuda!F119,norehira!F119,meQuran!F119,Amiri!F119,PDMS!F119,AlKareem!F119,KFGQPC!F119,LPMQ!F119,AlQalam!F119)</f>
        <v>0</v>
      </c>
      <c r="G119" s="51">
        <f>SUM(norehidayat!G119,norehuda!G119,norehira!G119,meQuran!G119,Amiri!G119,PDMS!G119,AlKareem!G119,KFGQPC!G119,LPMQ!G119,AlQalam!G119)</f>
        <v>0</v>
      </c>
      <c r="H119" s="51">
        <f>SUM(norehidayat!H119,norehuda!H119,norehira!H119,meQuran!H119,Amiri!H119,PDMS!H119,AlKareem!H119,KFGQPC!H119,LPMQ!H119,AlQalam!H119)</f>
        <v>0</v>
      </c>
      <c r="I119" s="51">
        <f>SUM(norehidayat!I119,norehuda!I119,norehira!I119,meQuran!I119,Amiri!I119,PDMS!I119,AlKareem!I119,KFGQPC!I119,LPMQ!I119,AlQalam!I119)</f>
        <v>0</v>
      </c>
      <c r="J119" s="51">
        <f>SUM(norehidayat!J119,norehuda!J119,norehira!J119,meQuran!J119,Amiri!J119,PDMS!J119,AlKareem!J119,KFGQPC!J119,LPMQ!J119,AlQalam!J119)</f>
        <v>0</v>
      </c>
      <c r="K119" s="51">
        <f>SUM(norehidayat!K119,norehuda!K119,norehira!K119,meQuran!K119,Amiri!K119,PDMS!K119,AlKareem!K119,KFGQPC!K119,LPMQ!K119,AlQalam!K119)</f>
        <v>0</v>
      </c>
      <c r="L119" s="51">
        <f>SUM(norehidayat!L119,norehuda!L119,norehira!L119,meQuran!L119,Amiri!L119,PDMS!L119,AlKareem!L119,KFGQPC!L119,LPMQ!L119,AlQalam!L119)</f>
        <v>0</v>
      </c>
      <c r="M119" s="51">
        <f>SUM(norehidayat!M119,norehuda!M119,norehira!M119,meQuran!M119,Amiri!M119,PDMS!M119,AlKareem!M119,KFGQPC!M119,LPMQ!M119,AlQalam!M119)</f>
        <v>0</v>
      </c>
      <c r="N119" s="51">
        <f>SUM(norehidayat!N119,norehuda!N119,norehira!N119,meQuran!N119,Amiri!N119,PDMS!N119,AlKareem!N119,KFGQPC!N119,LPMQ!N119,AlQalam!N119)</f>
        <v>0</v>
      </c>
      <c r="O119" s="51">
        <v>0</v>
      </c>
      <c r="P119" s="51">
        <f>SUM(norehidayat!P119,norehuda!P119,norehira!P119,meQuran!P119,Amiri!P119,PDMS!P119,AlKareem!P119,KFGQPC!P119,LPMQ!P119,AlQalam!P119)</f>
        <v>0</v>
      </c>
      <c r="Q119" s="51">
        <f>SUM(norehidayat!Q119,norehuda!Q119,norehira!Q119,meQuran!Q119,Amiri!Q119,PDMS!Q119,AlKareem!Q119,KFGQPC!Q119,LPMQ!Q119,AlQalam!Q119)</f>
        <v>0</v>
      </c>
      <c r="R119" s="51">
        <f>SUM(norehidayat!R119,norehuda!R119,norehira!R119,meQuran!R119,Amiri!R119,PDMS!R119,AlKareem!R119,KFGQPC!R119,LPMQ!R119,AlQalam!R119)</f>
        <v>0</v>
      </c>
      <c r="S119" s="51">
        <f>SUM(norehidayat!S119,norehuda!S119,norehira!S119,meQuran!S119,Amiri!S119,PDMS!S119,AlKareem!S119,KFGQPC!S119,LPMQ!S119,AlQalam!S119)</f>
        <v>0</v>
      </c>
      <c r="T119" s="51">
        <f>SUM(norehidayat!T119,norehuda!T119,norehira!T119,meQuran!T119,Amiri!T119,PDMS!T119,AlKareem!T119,KFGQPC!T119,LPMQ!T119,AlQalam!T119)</f>
        <v>0</v>
      </c>
      <c r="U119" s="51">
        <f>SUM(norehidayat!U119,norehuda!U119,norehira!U119,meQuran!U119,Amiri!U119,PDMS!U119,AlKareem!U119,KFGQPC!U119,LPMQ!U119,AlQalam!U119)</f>
        <v>0</v>
      </c>
      <c r="V119" s="51">
        <f>SUM(norehidayat!V119,norehuda!V119,norehira!V119,meQuran!V119,Amiri!V119,PDMS!V119,AlKareem!V119,KFGQPC!V119,LPMQ!V119,AlQalam!V119)</f>
        <v>0</v>
      </c>
      <c r="W119" s="51">
        <f>SUM(norehidayat!W119,norehuda!W119,norehira!W119,meQuran!W119,Amiri!W119,PDMS!W119,AlKareem!W119,KFGQPC!W119,LPMQ!W119,AlQalam!W119)</f>
        <v>0</v>
      </c>
      <c r="X119" s="51">
        <f>SUM(norehidayat!X119,norehuda!X119,norehira!X119,meQuran!X119,Amiri!X119,PDMS!X119,AlKareem!X119,KFGQPC!X119,LPMQ!X119,AlQalam!X119)</f>
        <v>0</v>
      </c>
      <c r="Y119" s="51">
        <f>SUM(norehidayat!Y119,norehuda!Y119,norehira!Y119,meQuran!Y119,Amiri!Y119,PDMS!Y119,AlKareem!Y119,KFGQPC!Y119,LPMQ!Y119,AlQalam!Y119)</f>
        <v>0</v>
      </c>
      <c r="Z119" s="51">
        <f>SUM(norehidayat!Z119,norehuda!Z119,norehira!Z119,meQuran!Z119,Amiri!Z119,PDMS!Z119,AlKareem!Z119,KFGQPC!Z119,LPMQ!Z119,AlQalam!Z119)</f>
        <v>0</v>
      </c>
      <c r="AA119" s="51">
        <f>SUM(norehidayat!AA119,norehuda!AA119,norehira!AA119,meQuran!AA119,Amiri!AA119,PDMS!AA119,AlKareem!AA119,KFGQPC!AA119,LPMQ!AA119,AlQalam!AA119)</f>
        <v>0</v>
      </c>
      <c r="AB119" s="51">
        <f>SUM(norehidayat!AB119,norehuda!AB119,norehira!AB119,meQuran!AB119,Amiri!AB119,PDMS!AB119,AlKareem!AB119,KFGQPC!AB119,LPMQ!AB119,AlQalam!AB119)</f>
        <v>0</v>
      </c>
      <c r="AC119" s="51">
        <f>SUM(norehidayat!AC119,norehuda!AC119,norehira!AC119,meQuran!AC119,Amiri!AC119,PDMS!AC119,AlKareem!AC119,KFGQPC!AC119,LPMQ!AC119,AlQalam!AC119)</f>
        <v>0</v>
      </c>
      <c r="AD119" s="44">
        <f>E119</f>
        <v>19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232"/>
        <v>1</v>
      </c>
      <c r="AI119" s="2">
        <f t="shared" si="233"/>
        <v>1</v>
      </c>
      <c r="AJ119" s="2">
        <f t="shared" si="234"/>
        <v>1</v>
      </c>
      <c r="AK119" s="2">
        <f t="shared" si="235"/>
        <v>1</v>
      </c>
    </row>
    <row r="120" spans="1:37">
      <c r="A120" s="4" t="s">
        <v>64</v>
      </c>
      <c r="B120" s="51">
        <f>SUM(norehidayat!B120,norehuda!B120,norehira!B120,meQuran!B120,Amiri!B120,PDMS!B120,AlKareem!B120,KFGQPC!B120,LPMQ!B120,AlQalam!B120)</f>
        <v>0</v>
      </c>
      <c r="C120" s="51">
        <f>SUM(norehidayat!C120,norehuda!C120,norehira!C120,meQuran!C120,Amiri!C120,PDMS!C120,AlKareem!C120,KFGQPC!C120,LPMQ!C120,AlQalam!C120)</f>
        <v>0</v>
      </c>
      <c r="D120" s="51">
        <f>SUM(norehidayat!D120,norehuda!D120,norehira!D120,meQuran!D120,Amiri!D120,PDMS!D120,AlKareem!D120,KFGQPC!D120,LPMQ!D120,AlQalam!D120)</f>
        <v>0</v>
      </c>
      <c r="E120" s="51">
        <f>SUM(norehidayat!E120,norehuda!E120,norehira!E120,meQuran!E120,Amiri!E120,PDMS!E120,AlKareem!E120,KFGQPC!E120,LPMQ!E120,AlQalam!E120)</f>
        <v>0</v>
      </c>
      <c r="F120" s="50">
        <f>SUM(norehidayat!F120,norehuda!F120,norehira!F120,meQuran!F120,Amiri!F120,PDMS!F120,AlKareem!F120,KFGQPC!F120,LPMQ!F120,AlQalam!F120)</f>
        <v>10</v>
      </c>
      <c r="G120" s="51">
        <f>SUM(norehidayat!G120,norehuda!G120,norehira!G120,meQuran!G120,Amiri!G120,PDMS!G120,AlKareem!G120,KFGQPC!G120,LPMQ!G120,AlQalam!G120)</f>
        <v>0</v>
      </c>
      <c r="H120" s="51">
        <v>0</v>
      </c>
      <c r="I120" s="51">
        <f>SUM(norehidayat!I120,norehuda!I120,norehira!I120,meQuran!I120,Amiri!I120,PDMS!I120,AlKareem!I120,KFGQPC!I120,LPMQ!I120,AlQalam!I120)</f>
        <v>0</v>
      </c>
      <c r="J120" s="51">
        <f>SUM(norehidayat!J120,norehuda!J120,norehira!J120,meQuran!J120,Amiri!J120,PDMS!J120,AlKareem!J120,KFGQPC!J120,LPMQ!J120,AlQalam!J120)</f>
        <v>0</v>
      </c>
      <c r="K120" s="51">
        <f>SUM(norehidayat!K120,norehuda!K120,norehira!K120,meQuran!K120,Amiri!K120,PDMS!K120,AlKareem!K120,KFGQPC!K120,LPMQ!K120,AlQalam!K120)</f>
        <v>0</v>
      </c>
      <c r="L120" s="51">
        <f>SUM(norehidayat!L120,norehuda!L120,norehira!L120,meQuran!L120,Amiri!L120,PDMS!L120,AlKareem!L120,KFGQPC!L120,LPMQ!L120,AlQalam!L120)</f>
        <v>0</v>
      </c>
      <c r="M120" s="51">
        <f>SUM(norehidayat!M120,norehuda!M120,norehira!M120,meQuran!M120,Amiri!M120,PDMS!M120,AlKareem!M120,KFGQPC!M120,LPMQ!M120,AlQalam!M120)</f>
        <v>0</v>
      </c>
      <c r="N120" s="51">
        <f>SUM(norehidayat!N120,norehuda!N120,norehira!N120,meQuran!N120,Amiri!N120,PDMS!N120,AlKareem!N120,KFGQPC!N120,LPMQ!N120,AlQalam!N120)</f>
        <v>0</v>
      </c>
      <c r="O120" s="51">
        <f>SUM(norehidayat!O120,norehuda!O120,norehira!O120,meQuran!O120,Amiri!O120,PDMS!O120,AlKareem!O120,KFGQPC!O120,LPMQ!O120,AlQalam!O120)</f>
        <v>0</v>
      </c>
      <c r="P120" s="51">
        <v>0</v>
      </c>
      <c r="Q120" s="51">
        <f>SUM(norehidayat!Q120,norehuda!Q120,norehira!Q120,meQuran!Q120,Amiri!Q120,PDMS!Q120,AlKareem!Q120,KFGQPC!Q120,LPMQ!Q120,AlQalam!Q120)</f>
        <v>0</v>
      </c>
      <c r="R120" s="51">
        <f>SUM(norehidayat!R120,norehuda!R120,norehira!R120,meQuran!R120,Amiri!R120,PDMS!R120,AlKareem!R120,KFGQPC!R120,LPMQ!R120,AlQalam!R120)</f>
        <v>0</v>
      </c>
      <c r="S120" s="51">
        <v>0</v>
      </c>
      <c r="T120" s="51">
        <f>SUM(norehidayat!T120,norehuda!T120,norehira!T120,meQuran!T120,Amiri!T120,PDMS!T120,AlKareem!T120,KFGQPC!T120,LPMQ!T120,AlQalam!T120)</f>
        <v>0</v>
      </c>
      <c r="U120" s="51">
        <f>SUM(norehidayat!U120,norehuda!U120,norehira!U120,meQuran!U120,Amiri!U120,PDMS!U120,AlKareem!U120,KFGQPC!U120,LPMQ!U120,AlQalam!U120)</f>
        <v>0</v>
      </c>
      <c r="V120" s="51">
        <f>SUM(norehidayat!V120,norehuda!V120,norehira!V120,meQuran!V120,Amiri!V120,PDMS!V120,AlKareem!V120,KFGQPC!V120,LPMQ!V120,AlQalam!V120)</f>
        <v>0</v>
      </c>
      <c r="W120" s="51">
        <f>SUM(norehidayat!W120,norehuda!W120,norehira!W120,meQuran!W120,Amiri!W120,PDMS!W120,AlKareem!W120,KFGQPC!W120,LPMQ!W120,AlQalam!W120)</f>
        <v>0</v>
      </c>
      <c r="X120" s="51">
        <f>SUM(norehidayat!X120,norehuda!X120,norehira!X120,meQuran!X120,Amiri!X120,PDMS!X120,AlKareem!X120,KFGQPC!X120,LPMQ!X120,AlQalam!X120)</f>
        <v>0</v>
      </c>
      <c r="Y120" s="51">
        <f>SUM(norehidayat!Y120,norehuda!Y120,norehira!Y120,meQuran!Y120,Amiri!Y120,PDMS!Y120,AlKareem!Y120,KFGQPC!Y120,LPMQ!Y120,AlQalam!Y120)</f>
        <v>0</v>
      </c>
      <c r="Z120" s="51">
        <f>SUM(norehidayat!Z120,norehuda!Z120,norehira!Z120,meQuran!Z120,Amiri!Z120,PDMS!Z120,AlKareem!Z120,KFGQPC!Z120,LPMQ!Z120,AlQalam!Z120)</f>
        <v>0</v>
      </c>
      <c r="AA120" s="51">
        <f>SUM(norehidayat!AA120,norehuda!AA120,norehira!AA120,meQuran!AA120,Amiri!AA120,PDMS!AA120,AlKareem!AA120,KFGQPC!AA120,LPMQ!AA120,AlQalam!AA120)</f>
        <v>0</v>
      </c>
      <c r="AB120" s="51">
        <f>SUM(norehidayat!AB120,norehuda!AB120,norehira!AB120,meQuran!AB120,Amiri!AB120,PDMS!AB120,AlKareem!AB120,KFGQPC!AB120,LPMQ!AB120,AlQalam!AB120)</f>
        <v>0</v>
      </c>
      <c r="AC120" s="51">
        <f>SUM(norehidayat!AC120,norehuda!AC120,norehira!AC120,meQuran!AC120,Amiri!AC120,PDMS!AC120,AlKareem!AC120,KFGQPC!AC120,LPMQ!AC120,AlQalam!AC120)</f>
        <v>0</v>
      </c>
      <c r="AD120" s="45">
        <f>F120</f>
        <v>10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232"/>
        <v>1</v>
      </c>
      <c r="AI120" s="5">
        <f t="shared" si="233"/>
        <v>1</v>
      </c>
      <c r="AJ120" s="5">
        <f t="shared" si="234"/>
        <v>1</v>
      </c>
      <c r="AK120" s="5">
        <f t="shared" si="235"/>
        <v>1</v>
      </c>
    </row>
    <row r="121" spans="1:37">
      <c r="A121" s="4" t="s">
        <v>65</v>
      </c>
      <c r="B121" s="51">
        <f>SUM(norehidayat!B121,norehuda!B121,norehira!B121,meQuran!B121,Amiri!B121,PDMS!B121,AlKareem!B121,KFGQPC!B121,LPMQ!B121,AlQalam!B121)</f>
        <v>2</v>
      </c>
      <c r="C121" s="51">
        <f>SUM(norehidayat!C121,norehuda!C121,norehira!C121,meQuran!C121,Amiri!C121,PDMS!C121,AlKareem!C121,KFGQPC!C121,LPMQ!C121,AlQalam!C121)</f>
        <v>0</v>
      </c>
      <c r="D121" s="51">
        <f>SUM(norehidayat!D121,norehuda!D121,norehira!D121,meQuran!D121,Amiri!D121,PDMS!D121,AlKareem!D121,KFGQPC!D121,LPMQ!D121,AlQalam!D121)</f>
        <v>0</v>
      </c>
      <c r="E121" s="51">
        <f>SUM(norehidayat!E121,norehuda!E121,norehira!E121,meQuran!E121,Amiri!E121,PDMS!E121,AlKareem!E121,KFGQPC!E121,LPMQ!E121,AlQalam!E121)</f>
        <v>0</v>
      </c>
      <c r="F121" s="51">
        <f>SUM(norehidayat!F121,norehuda!F121,norehira!F121,meQuran!F121,Amiri!F121,PDMS!F121,AlKareem!F121,KFGQPC!F121,LPMQ!F121,AlQalam!F121)</f>
        <v>0</v>
      </c>
      <c r="G121" s="50">
        <v>20</v>
      </c>
      <c r="H121" s="51">
        <f>SUM(norehidayat!H121,norehuda!H121,norehira!H121,meQuran!H121,Amiri!H121,PDMS!H121,AlKareem!H121,KFGQPC!H121,LPMQ!H121,AlQalam!H121)</f>
        <v>0</v>
      </c>
      <c r="I121" s="51">
        <f>SUM(norehidayat!I121,norehuda!I121,norehira!I121,meQuran!I121,Amiri!I121,PDMS!I121,AlKareem!I121,KFGQPC!I121,LPMQ!I121,AlQalam!I121)</f>
        <v>0</v>
      </c>
      <c r="J121" s="51">
        <f>SUM(norehidayat!J121,norehuda!J121,norehira!J121,meQuran!J121,Amiri!J121,PDMS!J121,AlKareem!J121,KFGQPC!J121,LPMQ!J121,AlQalam!J121)</f>
        <v>0</v>
      </c>
      <c r="K121" s="51">
        <f>SUM(norehidayat!K121,norehuda!K121,norehira!K121,meQuran!K121,Amiri!K121,PDMS!K121,AlKareem!K121,KFGQPC!K121,LPMQ!K121,AlQalam!K121)</f>
        <v>0</v>
      </c>
      <c r="L121" s="51">
        <f>SUM(norehidayat!L121,norehuda!L121,norehira!L121,meQuran!L121,Amiri!L121,PDMS!L121,AlKareem!L121,KFGQPC!L121,LPMQ!L121,AlQalam!L121)</f>
        <v>0</v>
      </c>
      <c r="M121" s="51">
        <f>SUM(norehidayat!M121,norehuda!M121,norehira!M121,meQuran!M121,Amiri!M121,PDMS!M121,AlKareem!M121,KFGQPC!M121,LPMQ!M121,AlQalam!M121)</f>
        <v>0</v>
      </c>
      <c r="N121" s="51">
        <f>SUM(norehidayat!N121,norehuda!N121,norehira!N121,meQuran!N121,Amiri!N121,PDMS!N121,AlKareem!N121,KFGQPC!N121,LPMQ!N121,AlQalam!N121)</f>
        <v>0</v>
      </c>
      <c r="O121" s="51">
        <f>SUM(norehidayat!O121,norehuda!O121,norehira!O121,meQuran!O121,Amiri!O121,PDMS!O121,AlKareem!O121,KFGQPC!O121,LPMQ!O121,AlQalam!O121)</f>
        <v>0</v>
      </c>
      <c r="P121" s="51">
        <f>SUM(norehidayat!P121,norehuda!P121,norehira!P121,meQuran!P121,Amiri!P121,PDMS!P121,AlKareem!P121,KFGQPC!P121,LPMQ!P121,AlQalam!P121)</f>
        <v>0</v>
      </c>
      <c r="Q121" s="51">
        <f>SUM(norehidayat!Q121,norehuda!Q121,norehira!Q121,meQuran!Q121,Amiri!Q121,PDMS!Q121,AlKareem!Q121,KFGQPC!Q121,LPMQ!Q121,AlQalam!Q121)</f>
        <v>0</v>
      </c>
      <c r="R121" s="51">
        <f>SUM(norehidayat!R121,norehuda!R121,norehira!R121,meQuran!R121,Amiri!R121,PDMS!R121,AlKareem!R121,KFGQPC!R121,LPMQ!R121,AlQalam!R121)</f>
        <v>0</v>
      </c>
      <c r="S121" s="51">
        <f>SUM(norehidayat!S121,norehuda!S121,norehira!S121,meQuran!S121,Amiri!S121,PDMS!S121,AlKareem!S121,KFGQPC!S121,LPMQ!S121,AlQalam!S121)</f>
        <v>0</v>
      </c>
      <c r="T121" s="51">
        <v>0</v>
      </c>
      <c r="U121" s="51">
        <f>SUM(norehidayat!U121,norehuda!U121,norehira!U121,meQuran!U121,Amiri!U121,PDMS!U121,AlKareem!U121,KFGQPC!U121,LPMQ!U121,AlQalam!U121)</f>
        <v>0</v>
      </c>
      <c r="V121" s="51">
        <f>SUM(norehidayat!V121,norehuda!V121,norehira!V121,meQuran!V121,Amiri!V121,PDMS!V121,AlKareem!V121,KFGQPC!V121,LPMQ!V121,AlQalam!V121)</f>
        <v>0</v>
      </c>
      <c r="W121" s="51">
        <f>SUM(norehidayat!W121,norehuda!W121,norehira!W121,meQuran!W121,Amiri!W121,PDMS!W121,AlKareem!W121,KFGQPC!W121,LPMQ!W121,AlQalam!W121)</f>
        <v>0</v>
      </c>
      <c r="X121" s="51">
        <f>SUM(norehidayat!X121,norehuda!X121,norehira!X121,meQuran!X121,Amiri!X121,PDMS!X121,AlKareem!X121,KFGQPC!X121,LPMQ!X121,AlQalam!X121)</f>
        <v>0</v>
      </c>
      <c r="Y121" s="51">
        <f>SUM(norehidayat!Y121,norehuda!Y121,norehira!Y121,meQuran!Y121,Amiri!Y121,PDMS!Y121,AlKareem!Y121,KFGQPC!Y121,LPMQ!Y121,AlQalam!Y121)</f>
        <v>0</v>
      </c>
      <c r="Z121" s="51">
        <f>SUM(norehidayat!Z121,norehuda!Z121,norehira!Z121,meQuran!Z121,Amiri!Z121,PDMS!Z121,AlKareem!Z121,KFGQPC!Z121,LPMQ!Z121,AlQalam!Z121)</f>
        <v>0</v>
      </c>
      <c r="AA121" s="51">
        <f>SUM(norehidayat!AA121,norehuda!AA121,norehira!AA121,meQuran!AA121,Amiri!AA121,PDMS!AA121,AlKareem!AA121,KFGQPC!AA121,LPMQ!AA121,AlQalam!AA121)</f>
        <v>0</v>
      </c>
      <c r="AB121" s="51">
        <f>SUM(norehidayat!AB121,norehuda!AB121,norehira!AB121,meQuran!AB121,Amiri!AB121,PDMS!AB121,AlKareem!AB121,KFGQPC!AB121,LPMQ!AB121,AlQalam!AB121)</f>
        <v>0</v>
      </c>
      <c r="AC121" s="51">
        <v>0</v>
      </c>
      <c r="AD121" s="44">
        <f>G121</f>
        <v>20</v>
      </c>
      <c r="AE121" s="44">
        <f>SUM(B121:F121,H121:AC121)</f>
        <v>2</v>
      </c>
      <c r="AF121" s="44">
        <f>SUM(G116:G120,G122:G143)</f>
        <v>0</v>
      </c>
      <c r="AG121" s="44">
        <v>0</v>
      </c>
      <c r="AH121" s="2">
        <f t="shared" si="232"/>
        <v>0.909090909090909</v>
      </c>
      <c r="AI121" s="2">
        <f t="shared" si="233"/>
        <v>0.909090909090909</v>
      </c>
      <c r="AJ121" s="2">
        <f t="shared" si="234"/>
        <v>1</v>
      </c>
      <c r="AK121" s="2">
        <f t="shared" si="235"/>
        <v>0.952380952380952</v>
      </c>
    </row>
    <row r="122" spans="1:37">
      <c r="A122" s="4" t="s">
        <v>66</v>
      </c>
      <c r="B122" s="51">
        <f>SUM(norehidayat!B122,norehuda!B122,norehira!B122,meQuran!B122,Amiri!B122,PDMS!B122,AlKareem!B122,KFGQPC!B122,LPMQ!B122,AlQalam!B122)</f>
        <v>0</v>
      </c>
      <c r="C122" s="51">
        <f>SUM(norehidayat!C122,norehuda!C122,norehira!C122,meQuran!C122,Amiri!C122,PDMS!C122,AlKareem!C122,KFGQPC!C122,LPMQ!C122,AlQalam!C122)</f>
        <v>0</v>
      </c>
      <c r="D122" s="51">
        <f>SUM(norehidayat!D122,norehuda!D122,norehira!D122,meQuran!D122,Amiri!D122,PDMS!D122,AlKareem!D122,KFGQPC!D122,LPMQ!D122,AlQalam!D122)</f>
        <v>0</v>
      </c>
      <c r="E122" s="51">
        <f>SUM(norehidayat!E122,norehuda!E122,norehira!E122,meQuran!E122,Amiri!E122,PDMS!E122,AlKareem!E122,KFGQPC!E122,LPMQ!E122,AlQalam!E122)</f>
        <v>0</v>
      </c>
      <c r="F122" s="51">
        <f>SUM(norehidayat!F122,norehuda!F122,norehira!F122,meQuran!F122,Amiri!F122,PDMS!F122,AlKareem!F122,KFGQPC!F122,LPMQ!F122,AlQalam!F122)</f>
        <v>0</v>
      </c>
      <c r="G122" s="51">
        <f>SUM(norehidayat!G122,norehuda!G122,norehira!G122,meQuran!G122,Amiri!G122,PDMS!G122,AlKareem!G122,KFGQPC!G122,LPMQ!G122,AlQalam!G122)</f>
        <v>0</v>
      </c>
      <c r="H122" s="50">
        <f>SUM(norehidayat!H122,norehuda!H122,norehira!H122,meQuran!H122,Amiri!H122,PDMS!H122,AlKareem!H122,KFGQPC!H122,LPMQ!H122,AlQalam!H122)</f>
        <v>20</v>
      </c>
      <c r="I122" s="51">
        <v>0</v>
      </c>
      <c r="J122" s="51">
        <f>SUM(norehidayat!J122,norehuda!J122,norehira!J122,meQuran!J122,Amiri!J122,PDMS!J122,AlKareem!J122,KFGQPC!J122,LPMQ!J122,AlQalam!J122)</f>
        <v>3</v>
      </c>
      <c r="K122" s="51">
        <f>SUM(norehidayat!K122,norehuda!K122,norehira!K122,meQuran!K122,Amiri!K122,PDMS!K122,AlKareem!K122,KFGQPC!K122,LPMQ!K122,AlQalam!K122)</f>
        <v>0</v>
      </c>
      <c r="L122" s="51">
        <f>SUM(norehidayat!L122,norehuda!L122,norehira!L122,meQuran!L122,Amiri!L122,PDMS!L122,AlKareem!L122,KFGQPC!L122,LPMQ!L122,AlQalam!L122)</f>
        <v>1</v>
      </c>
      <c r="M122" s="51">
        <f>SUM(norehidayat!M122,norehuda!M122,norehira!M122,meQuran!M122,Amiri!M122,PDMS!M122,AlKareem!M122,KFGQPC!M122,LPMQ!M122,AlQalam!M122)</f>
        <v>0</v>
      </c>
      <c r="N122" s="51">
        <f>SUM(norehidayat!N122,norehuda!N122,norehira!N122,meQuran!N122,Amiri!N122,PDMS!N122,AlKareem!N122,KFGQPC!N122,LPMQ!N122,AlQalam!N122)</f>
        <v>0</v>
      </c>
      <c r="O122" s="51">
        <f>SUM(norehidayat!O122,norehuda!O122,norehira!O122,meQuran!O122,Amiri!O122,PDMS!O122,AlKareem!O122,KFGQPC!O122,LPMQ!O122,AlQalam!O122)</f>
        <v>0</v>
      </c>
      <c r="P122" s="51">
        <v>0</v>
      </c>
      <c r="Q122" s="51">
        <f>SUM(norehidayat!Q122,norehuda!Q122,norehira!Q122,meQuran!Q122,Amiri!Q122,PDMS!Q122,AlKareem!Q122,KFGQPC!Q122,LPMQ!Q122,AlQalam!Q122)</f>
        <v>0</v>
      </c>
      <c r="R122" s="51">
        <v>0</v>
      </c>
      <c r="S122" s="51">
        <f>SUM(norehidayat!S122,norehuda!S122,norehira!S122,meQuran!S122,Amiri!S122,PDMS!S122,AlKareem!S122,KFGQPC!S122,LPMQ!S122,AlQalam!S122)</f>
        <v>0</v>
      </c>
      <c r="T122" s="51">
        <f>SUM(norehidayat!T122,norehuda!T122,norehira!T122,meQuran!T122,Amiri!T122,PDMS!T122,AlKareem!T122,KFGQPC!T122,LPMQ!T122,AlQalam!T122)</f>
        <v>0</v>
      </c>
      <c r="U122" s="51">
        <v>0</v>
      </c>
      <c r="V122" s="51">
        <v>0</v>
      </c>
      <c r="W122" s="51">
        <f>SUM(norehidayat!W122,norehuda!W122,norehira!W122,meQuran!W122,Amiri!W122,PDMS!W122,AlKareem!W122,KFGQPC!W122,LPMQ!W122,AlQalam!W122)</f>
        <v>1</v>
      </c>
      <c r="X122" s="51">
        <f>SUM(norehidayat!X122,norehuda!X122,norehira!X122,meQuran!X122,Amiri!X122,PDMS!X122,AlKareem!X122,KFGQPC!X122,LPMQ!X122,AlQalam!X122)</f>
        <v>0</v>
      </c>
      <c r="Y122" s="51">
        <f>SUM(norehidayat!Y122,norehuda!Y122,norehira!Y122,meQuran!Y122,Amiri!Y122,PDMS!Y122,AlKareem!Y122,KFGQPC!Y122,LPMQ!Y122,AlQalam!Y122)</f>
        <v>0</v>
      </c>
      <c r="Z122" s="51">
        <f>SUM(norehidayat!Z122,norehuda!Z122,norehira!Z122,meQuran!Z122,Amiri!Z122,PDMS!Z122,AlKareem!Z122,KFGQPC!Z122,LPMQ!Z122,AlQalam!Z122)</f>
        <v>0</v>
      </c>
      <c r="AA122" s="51">
        <f>SUM(norehidayat!AA122,norehuda!AA122,norehira!AA122,meQuran!AA122,Amiri!AA122,PDMS!AA122,AlKareem!AA122,KFGQPC!AA122,LPMQ!AA122,AlQalam!AA122)</f>
        <v>0</v>
      </c>
      <c r="AB122" s="51">
        <v>0</v>
      </c>
      <c r="AC122" s="51">
        <f>SUM(norehidayat!AC122,norehuda!AC122,norehira!AC122,meQuran!AC122,Amiri!AC122,PDMS!AC122,AlKareem!AC122,KFGQPC!AC122,LPMQ!AC122,AlQalam!AC122)</f>
        <v>0</v>
      </c>
      <c r="AD122" s="45">
        <f>H122</f>
        <v>20</v>
      </c>
      <c r="AE122" s="45">
        <f>SUM(B122:G122,I122:AC122)</f>
        <v>5</v>
      </c>
      <c r="AF122" s="45">
        <f>SUM(H116:H121,H123:H143)</f>
        <v>0</v>
      </c>
      <c r="AG122" s="45">
        <v>0</v>
      </c>
      <c r="AH122" s="5">
        <f t="shared" si="232"/>
        <v>0.8</v>
      </c>
      <c r="AI122" s="5">
        <f t="shared" si="233"/>
        <v>0.8</v>
      </c>
      <c r="AJ122" s="5">
        <f t="shared" si="234"/>
        <v>1</v>
      </c>
      <c r="AK122" s="5">
        <f t="shared" si="235"/>
        <v>0.888888888888889</v>
      </c>
    </row>
    <row r="123" spans="1:37">
      <c r="A123" s="4" t="s">
        <v>67</v>
      </c>
      <c r="B123" s="51">
        <f>SUM(norehidayat!B123,norehuda!B123,norehira!B123,meQuran!B123,Amiri!B123,PDMS!B123,AlKareem!B123,KFGQPC!B123,LPMQ!B123,AlQalam!B123)</f>
        <v>0</v>
      </c>
      <c r="C123" s="51">
        <f>SUM(norehidayat!C123,norehuda!C123,norehira!C123,meQuran!C123,Amiri!C123,PDMS!C123,AlKareem!C123,KFGQPC!C123,LPMQ!C123,AlQalam!C123)</f>
        <v>0</v>
      </c>
      <c r="D123" s="51">
        <f>SUM(norehidayat!D123,norehuda!D123,norehira!D123,meQuran!D123,Amiri!D123,PDMS!D123,AlKareem!D123,KFGQPC!D123,LPMQ!D123,AlQalam!D123)</f>
        <v>0</v>
      </c>
      <c r="E123" s="51">
        <f>SUM(norehidayat!E123,norehuda!E123,norehira!E123,meQuran!E123,Amiri!E123,PDMS!E123,AlKareem!E123,KFGQPC!E123,LPMQ!E123,AlQalam!E123)</f>
        <v>0</v>
      </c>
      <c r="F123" s="51">
        <f>SUM(norehidayat!F123,norehuda!F123,norehira!F123,meQuran!F123,Amiri!F123,PDMS!F123,AlKareem!F123,KFGQPC!F123,LPMQ!F123,AlQalam!F123)</f>
        <v>0</v>
      </c>
      <c r="G123" s="51">
        <f>SUM(norehidayat!G123,norehuda!G123,norehira!G123,meQuran!G123,Amiri!G123,PDMS!G123,AlKareem!G123,KFGQPC!G123,LPMQ!G123,AlQalam!G123)</f>
        <v>0</v>
      </c>
      <c r="H123" s="51">
        <f>SUM(norehidayat!H123,norehuda!H123,norehira!H123,meQuran!H123,Amiri!H123,PDMS!H123,AlKareem!H123,KFGQPC!H123,LPMQ!H123,AlQalam!H123)</f>
        <v>0</v>
      </c>
      <c r="I123" s="50">
        <f>SUM(norehidayat!I123,norehuda!I123,norehira!I123,meQuran!I123,Amiri!I123,PDMS!I123,AlKareem!I123,KFGQPC!I123,LPMQ!I123,AlQalam!I123)</f>
        <v>46</v>
      </c>
      <c r="J123" s="51">
        <f>SUM(norehidayat!J123,norehuda!J123,norehira!J123,meQuran!J123,Amiri!J123,PDMS!J123,AlKareem!J123,KFGQPC!J123,LPMQ!J123,AlQalam!J123)</f>
        <v>0</v>
      </c>
      <c r="K123" s="51">
        <f>SUM(norehidayat!K123,norehuda!K123,norehira!K123,meQuran!K123,Amiri!K123,PDMS!K123,AlKareem!K123,KFGQPC!K123,LPMQ!K123,AlQalam!K123)</f>
        <v>0</v>
      </c>
      <c r="L123" s="51">
        <f>SUM(norehidayat!L123,norehuda!L123,norehira!L123,meQuran!L123,Amiri!L123,PDMS!L123,AlKareem!L123,KFGQPC!L123,LPMQ!L123,AlQalam!L123)</f>
        <v>0</v>
      </c>
      <c r="M123" s="51">
        <f>SUM(norehidayat!M123,norehuda!M123,norehira!M123,meQuran!M123,Amiri!M123,PDMS!M123,AlKareem!M123,KFGQPC!M123,LPMQ!M123,AlQalam!M123)</f>
        <v>0</v>
      </c>
      <c r="N123" s="51">
        <f>SUM(norehidayat!N123,norehuda!N123,norehira!N123,meQuran!N123,Amiri!N123,PDMS!N123,AlKareem!N123,KFGQPC!N123,LPMQ!N123,AlQalam!N123)</f>
        <v>0</v>
      </c>
      <c r="O123" s="51">
        <f>SUM(norehidayat!O123,norehuda!O123,norehira!O123,meQuran!O123,Amiri!O123,PDMS!O123,AlKareem!O123,KFGQPC!O123,LPMQ!O123,AlQalam!O123)</f>
        <v>0</v>
      </c>
      <c r="P123" s="51">
        <f>SUM(norehidayat!P123,norehuda!P123,norehira!P123,meQuran!P123,Amiri!P123,PDMS!P123,AlKareem!P123,KFGQPC!P123,LPMQ!P123,AlQalam!P123)</f>
        <v>0</v>
      </c>
      <c r="Q123" s="51">
        <f>SUM(norehidayat!Q123,norehuda!Q123,norehira!Q123,meQuran!Q123,Amiri!Q123,PDMS!Q123,AlKareem!Q123,KFGQPC!Q123,LPMQ!Q123,AlQalam!Q123)</f>
        <v>0</v>
      </c>
      <c r="R123" s="51">
        <f>SUM(norehidayat!R123,norehuda!R123,norehira!R123,meQuran!R123,Amiri!R123,PDMS!R123,AlKareem!R123,KFGQPC!R123,LPMQ!R123,AlQalam!R123)</f>
        <v>0</v>
      </c>
      <c r="S123" s="51">
        <f>SUM(norehidayat!S123,norehuda!S123,norehira!S123,meQuran!S123,Amiri!S123,PDMS!S123,AlKareem!S123,KFGQPC!S123,LPMQ!S123,AlQalam!S123)</f>
        <v>0</v>
      </c>
      <c r="T123" s="51">
        <f>SUM(norehidayat!T123,norehuda!T123,norehira!T123,meQuran!T123,Amiri!T123,PDMS!T123,AlKareem!T123,KFGQPC!T123,LPMQ!T123,AlQalam!T123)</f>
        <v>0</v>
      </c>
      <c r="U123" s="51">
        <f>SUM(norehidayat!U123,norehuda!U123,norehira!U123,meQuran!U123,Amiri!U123,PDMS!U123,AlKareem!U123,KFGQPC!U123,LPMQ!U123,AlQalam!U123)</f>
        <v>0</v>
      </c>
      <c r="V123" s="51">
        <f>SUM(norehidayat!V123,norehuda!V123,norehira!V123,meQuran!V123,Amiri!V123,PDMS!V123,AlKareem!V123,KFGQPC!V123,LPMQ!V123,AlQalam!V123)</f>
        <v>0</v>
      </c>
      <c r="W123" s="51">
        <f>SUM(norehidayat!W123,norehuda!W123,norehira!W123,meQuran!W123,Amiri!W123,PDMS!W123,AlKareem!W123,KFGQPC!W123,LPMQ!W123,AlQalam!W123)</f>
        <v>0</v>
      </c>
      <c r="X123" s="51">
        <f>SUM(norehidayat!X123,norehuda!X123,norehira!X123,meQuran!X123,Amiri!X123,PDMS!X123,AlKareem!X123,KFGQPC!X123,LPMQ!X123,AlQalam!X123)</f>
        <v>0</v>
      </c>
      <c r="Y123" s="51">
        <f>SUM(norehidayat!Y123,norehuda!Y123,norehira!Y123,meQuran!Y123,Amiri!Y123,PDMS!Y123,AlKareem!Y123,KFGQPC!Y123,LPMQ!Y123,AlQalam!Y123)</f>
        <v>0</v>
      </c>
      <c r="Z123" s="51">
        <f>SUM(norehidayat!Z123,norehuda!Z123,norehira!Z123,meQuran!Z123,Amiri!Z123,PDMS!Z123,AlKareem!Z123,KFGQPC!Z123,LPMQ!Z123,AlQalam!Z123)</f>
        <v>0</v>
      </c>
      <c r="AA123" s="51">
        <f>SUM(norehidayat!AA123,norehuda!AA123,norehira!AA123,meQuran!AA123,Amiri!AA123,PDMS!AA123,AlKareem!AA123,KFGQPC!AA123,LPMQ!AA123,AlQalam!AA123)</f>
        <v>0</v>
      </c>
      <c r="AB123" s="51">
        <f>SUM(norehidayat!AB123,norehuda!AB123,norehira!AB123,meQuran!AB123,Amiri!AB123,PDMS!AB123,AlKareem!AB123,KFGQPC!AB123,LPMQ!AB123,AlQalam!AB123)</f>
        <v>0</v>
      </c>
      <c r="AC123" s="51">
        <f>SUM(norehidayat!AC123,norehuda!AC123,norehira!AC123,meQuran!AC123,Amiri!AC123,PDMS!AC123,AlKareem!AC123,KFGQPC!AC123,LPMQ!AC123,AlQalam!AC123)</f>
        <v>0</v>
      </c>
      <c r="AD123" s="44">
        <f>I123</f>
        <v>46</v>
      </c>
      <c r="AE123" s="44">
        <f>SUM(B123:H123,J123:AC123)</f>
        <v>0</v>
      </c>
      <c r="AF123" s="44">
        <f>SUM(I116:I122,I124:I143)</f>
        <v>4</v>
      </c>
      <c r="AG123" s="45">
        <v>0</v>
      </c>
      <c r="AH123" s="2">
        <f t="shared" si="232"/>
        <v>0.92</v>
      </c>
      <c r="AI123" s="2">
        <f t="shared" si="233"/>
        <v>1</v>
      </c>
      <c r="AJ123" s="2">
        <f t="shared" si="234"/>
        <v>0.92</v>
      </c>
      <c r="AK123" s="2">
        <f t="shared" si="235"/>
        <v>0.958333333333333</v>
      </c>
    </row>
    <row r="124" spans="1:37">
      <c r="A124" s="4" t="s">
        <v>91</v>
      </c>
      <c r="B124" s="51">
        <f>SUM(norehidayat!B124,norehuda!B124,norehira!B124,meQuran!B124,Amiri!B124,PDMS!B124,AlKareem!B124,KFGQPC!B124,LPMQ!B124,AlQalam!B124)</f>
        <v>0</v>
      </c>
      <c r="C124" s="51">
        <f>SUM(norehidayat!C124,norehuda!C124,norehira!C124,meQuran!C124,Amiri!C124,PDMS!C124,AlKareem!C124,KFGQPC!C124,LPMQ!C124,AlQalam!C124)</f>
        <v>0</v>
      </c>
      <c r="D124" s="51">
        <f>SUM(norehidayat!D124,norehuda!D124,norehira!D124,meQuran!D124,Amiri!D124,PDMS!D124,AlKareem!D124,KFGQPC!D124,LPMQ!D124,AlQalam!D124)</f>
        <v>0</v>
      </c>
      <c r="E124" s="51">
        <f>SUM(norehidayat!E124,norehuda!E124,norehira!E124,meQuran!E124,Amiri!E124,PDMS!E124,AlKareem!E124,KFGQPC!E124,LPMQ!E124,AlQalam!E124)</f>
        <v>0</v>
      </c>
      <c r="F124" s="51">
        <f>SUM(norehidayat!F124,norehuda!F124,norehira!F124,meQuran!F124,Amiri!F124,PDMS!F124,AlKareem!F124,KFGQPC!F124,LPMQ!F124,AlQalam!F124)</f>
        <v>0</v>
      </c>
      <c r="G124" s="51">
        <v>0</v>
      </c>
      <c r="H124" s="51">
        <f>SUM(norehidayat!H124,norehuda!H124,norehira!H124,meQuran!H124,Amiri!H124,PDMS!H124,AlKareem!H124,KFGQPC!H124,LPMQ!H124,AlQalam!H124)</f>
        <v>0</v>
      </c>
      <c r="I124" s="51">
        <v>0</v>
      </c>
      <c r="J124" s="50">
        <f>SUM(norehidayat!J124,norehuda!J124,norehira!J124,meQuran!J124,Amiri!J124,PDMS!J124,AlKareem!J124,KFGQPC!J124,LPMQ!J124,AlQalam!J124)</f>
        <v>25</v>
      </c>
      <c r="K124" s="51">
        <f>SUM(norehidayat!K124,norehuda!K124,norehira!K124,meQuran!K124,Amiri!K124,PDMS!K124,AlKareem!K124,KFGQPC!K124,LPMQ!K124,AlQalam!K124)</f>
        <v>0</v>
      </c>
      <c r="L124" s="51">
        <v>1</v>
      </c>
      <c r="M124" s="51">
        <f>SUM(norehidayat!M124,norehuda!M124,norehira!M124,meQuran!M124,Amiri!M124,PDMS!M124,AlKareem!M124,KFGQPC!M124,LPMQ!M124,AlQalam!M124)</f>
        <v>0</v>
      </c>
      <c r="N124" s="51">
        <f>SUM(norehidayat!N124,norehuda!N124,norehira!N124,meQuran!N124,Amiri!N124,PDMS!N124,AlKareem!N124,KFGQPC!N124,LPMQ!N124,AlQalam!N124)</f>
        <v>0</v>
      </c>
      <c r="O124" s="51">
        <f>SUM(norehidayat!O124,norehuda!O124,norehira!O124,meQuran!O124,Amiri!O124,PDMS!O124,AlKareem!O124,KFGQPC!O124,LPMQ!O124,AlQalam!O124)</f>
        <v>0</v>
      </c>
      <c r="P124" s="51">
        <v>0</v>
      </c>
      <c r="Q124" s="51">
        <f>SUM(norehidayat!Q124,norehuda!Q124,norehira!Q124,meQuran!Q124,Amiri!Q124,PDMS!Q124,AlKareem!Q124,KFGQPC!Q124,LPMQ!Q124,AlQalam!Q124)</f>
        <v>0</v>
      </c>
      <c r="R124" s="51">
        <f>SUM(norehidayat!R124,norehuda!R124,norehira!R124,meQuran!R124,Amiri!R124,PDMS!R124,AlKareem!R124,KFGQPC!R124,LPMQ!R124,AlQalam!R124)</f>
        <v>0</v>
      </c>
      <c r="S124" s="51">
        <f>SUM(norehidayat!S124,norehuda!S124,norehira!S124,meQuran!S124,Amiri!S124,PDMS!S124,AlKareem!S124,KFGQPC!S124,LPMQ!S124,AlQalam!S124)</f>
        <v>0</v>
      </c>
      <c r="T124" s="51">
        <f>SUM(norehidayat!T124,norehuda!T124,norehira!T124,meQuran!T124,Amiri!T124,PDMS!T124,AlKareem!T124,KFGQPC!T124,LPMQ!T124,AlQalam!T124)</f>
        <v>0</v>
      </c>
      <c r="U124" s="51">
        <f>SUM(norehidayat!U124,norehuda!U124,norehira!U124,meQuran!U124,Amiri!U124,PDMS!U124,AlKareem!U124,KFGQPC!U124,LPMQ!U124,AlQalam!U124)</f>
        <v>0</v>
      </c>
      <c r="V124" s="51">
        <f>SUM(norehidayat!V124,norehuda!V124,norehira!V124,meQuran!V124,Amiri!V124,PDMS!V124,AlKareem!V124,KFGQPC!V124,LPMQ!V124,AlQalam!V124)</f>
        <v>0</v>
      </c>
      <c r="W124" s="51">
        <f>SUM(norehidayat!W124,norehuda!W124,norehira!W124,meQuran!W124,Amiri!W124,PDMS!W124,AlKareem!W124,KFGQPC!W124,LPMQ!W124,AlQalam!W124)</f>
        <v>0</v>
      </c>
      <c r="X124" s="51">
        <f>SUM(norehidayat!X124,norehuda!X124,norehira!X124,meQuran!X124,Amiri!X124,PDMS!X124,AlKareem!X124,KFGQPC!X124,LPMQ!X124,AlQalam!X124)</f>
        <v>0</v>
      </c>
      <c r="Y124" s="51">
        <f>SUM(norehidayat!Y124,norehuda!Y124,norehira!Y124,meQuran!Y124,Amiri!Y124,PDMS!Y124,AlKareem!Y124,KFGQPC!Y124,LPMQ!Y124,AlQalam!Y124)</f>
        <v>0</v>
      </c>
      <c r="Z124" s="51">
        <f>SUM(norehidayat!Z124,norehuda!Z124,norehira!Z124,meQuran!Z124,Amiri!Z124,PDMS!Z124,AlKareem!Z124,KFGQPC!Z124,LPMQ!Z124,AlQalam!Z124)</f>
        <v>0</v>
      </c>
      <c r="AA124" s="51">
        <f>SUM(norehidayat!AA124,norehuda!AA124,norehira!AA124,meQuran!AA124,Amiri!AA124,PDMS!AA124,AlKareem!AA124,KFGQPC!AA124,LPMQ!AA124,AlQalam!AA124)</f>
        <v>0</v>
      </c>
      <c r="AB124" s="51">
        <f>SUM(norehidayat!AB124,norehuda!AB124,norehira!AB124,meQuran!AB124,Amiri!AB124,PDMS!AB124,AlKareem!AB124,KFGQPC!AB124,LPMQ!AB124,AlQalam!AB124)</f>
        <v>0</v>
      </c>
      <c r="AC124" s="51">
        <f>SUM(norehidayat!AC124,norehuda!AC124,norehira!AC124,meQuran!AC124,Amiri!AC124,PDMS!AC124,AlKareem!AC124,KFGQPC!AC124,LPMQ!AC124,AlQalam!AC124)</f>
        <v>0</v>
      </c>
      <c r="AD124" s="45">
        <f>J124</f>
        <v>25</v>
      </c>
      <c r="AE124" s="45">
        <f>SUM(B124:I124,K124:AC124)</f>
        <v>1</v>
      </c>
      <c r="AF124" s="45">
        <f>SUM(J116:J123,J125:J143)</f>
        <v>3</v>
      </c>
      <c r="AG124" s="44">
        <v>0</v>
      </c>
      <c r="AH124" s="5">
        <f t="shared" si="232"/>
        <v>0.862068965517241</v>
      </c>
      <c r="AI124" s="5">
        <f t="shared" si="233"/>
        <v>0.961538461538462</v>
      </c>
      <c r="AJ124" s="5">
        <f t="shared" si="234"/>
        <v>0.892857142857143</v>
      </c>
      <c r="AK124" s="5">
        <f t="shared" si="235"/>
        <v>0.925925925925926</v>
      </c>
    </row>
    <row r="125" spans="1:37">
      <c r="A125" s="4" t="s">
        <v>69</v>
      </c>
      <c r="B125" s="51">
        <f>SUM(norehidayat!B125,norehuda!B125,norehira!B125,meQuran!B125,Amiri!B125,PDMS!B125,AlKareem!B125,KFGQPC!B125,LPMQ!B125,AlQalam!B125)</f>
        <v>0</v>
      </c>
      <c r="C125" s="51">
        <f>SUM(norehidayat!C125,norehuda!C125,norehira!C125,meQuran!C125,Amiri!C125,PDMS!C125,AlKareem!C125,KFGQPC!C125,LPMQ!C125,AlQalam!C125)</f>
        <v>0</v>
      </c>
      <c r="D125" s="51">
        <f>SUM(norehidayat!D125,norehuda!D125,norehira!D125,meQuran!D125,Amiri!D125,PDMS!D125,AlKareem!D125,KFGQPC!D125,LPMQ!D125,AlQalam!D125)</f>
        <v>0</v>
      </c>
      <c r="E125" s="51">
        <f>SUM(norehidayat!E125,norehuda!E125,norehira!E125,meQuran!E125,Amiri!E125,PDMS!E125,AlKareem!E125,KFGQPC!E125,LPMQ!E125,AlQalam!E125)</f>
        <v>0</v>
      </c>
      <c r="F125" s="51">
        <f>SUM(norehidayat!F125,norehuda!F125,norehira!F125,meQuran!F125,Amiri!F125,PDMS!F125,AlKareem!F125,KFGQPC!F125,LPMQ!F125,AlQalam!F125)</f>
        <v>0</v>
      </c>
      <c r="G125" s="51">
        <f>SUM(norehidayat!G125,norehuda!G125,norehira!G125,meQuran!G125,Amiri!G125,PDMS!G125,AlKareem!G125,KFGQPC!G125,LPMQ!G125,AlQalam!G125)</f>
        <v>0</v>
      </c>
      <c r="H125" s="51">
        <f>SUM(norehidayat!H125,norehuda!H125,norehira!H125,meQuran!H125,Amiri!H125,PDMS!H125,AlKareem!H125,KFGQPC!H125,LPMQ!H125,AlQalam!H125)</f>
        <v>0</v>
      </c>
      <c r="I125" s="51">
        <f>SUM(norehidayat!I125,norehuda!I125,norehira!I125,meQuran!I125,Amiri!I125,PDMS!I125,AlKareem!I125,KFGQPC!I125,LPMQ!I125,AlQalam!I125)</f>
        <v>0</v>
      </c>
      <c r="J125" s="51">
        <f>SUM(norehidayat!J125,norehuda!J125,norehira!J125,meQuran!J125,Amiri!J125,PDMS!J125,AlKareem!J125,KFGQPC!J125,LPMQ!J125,AlQalam!J125)</f>
        <v>0</v>
      </c>
      <c r="K125" s="50">
        <f>SUM(norehidayat!K125,norehuda!K125,norehira!K125,meQuran!K125,Amiri!K125,PDMS!K125,AlKareem!K125,KFGQPC!K125,LPMQ!K125,AlQalam!K125)</f>
        <v>96</v>
      </c>
      <c r="L125" s="51">
        <f>SUM(norehidayat!L125,norehuda!L125,norehira!L125,meQuran!L125,Amiri!L125,PDMS!L125,AlKareem!L125,KFGQPC!L125,LPMQ!L125,AlQalam!L125)</f>
        <v>0</v>
      </c>
      <c r="M125" s="51">
        <f>SUM(norehidayat!M125,norehuda!M125,norehira!M125,meQuran!M125,Amiri!M125,PDMS!M125,AlKareem!M125,KFGQPC!M125,LPMQ!M125,AlQalam!M125)</f>
        <v>0</v>
      </c>
      <c r="N125" s="51">
        <v>0</v>
      </c>
      <c r="O125" s="51">
        <f>SUM(norehidayat!O125,norehuda!O125,norehira!O125,meQuran!O125,Amiri!O125,PDMS!O125,AlKareem!O125,KFGQPC!O125,LPMQ!O125,AlQalam!O125)</f>
        <v>0</v>
      </c>
      <c r="P125" s="51">
        <f>SUM(norehidayat!P125,norehuda!P125,norehira!P125,meQuran!P125,Amiri!P125,PDMS!P125,AlKareem!P125,KFGQPC!P125,LPMQ!P125,AlQalam!P125)</f>
        <v>0</v>
      </c>
      <c r="Q125" s="51">
        <f>SUM(norehidayat!Q125,norehuda!Q125,norehira!Q125,meQuran!Q125,Amiri!Q125,PDMS!Q125,AlKareem!Q125,KFGQPC!Q125,LPMQ!Q125,AlQalam!Q125)</f>
        <v>0</v>
      </c>
      <c r="R125" s="51">
        <f>SUM(norehidayat!R125,norehuda!R125,norehira!R125,meQuran!R125,Amiri!R125,PDMS!R125,AlKareem!R125,KFGQPC!R125,LPMQ!R125,AlQalam!R125)</f>
        <v>0</v>
      </c>
      <c r="S125" s="51">
        <f>SUM(norehidayat!S125,norehuda!S125,norehira!S125,meQuran!S125,Amiri!S125,PDMS!S125,AlKareem!S125,KFGQPC!S125,LPMQ!S125,AlQalam!S125)</f>
        <v>0</v>
      </c>
      <c r="T125" s="51">
        <f>SUM(norehidayat!T125,norehuda!T125,norehira!T125,meQuran!T125,Amiri!T125,PDMS!T125,AlKareem!T125,KFGQPC!T125,LPMQ!T125,AlQalam!T125)</f>
        <v>0</v>
      </c>
      <c r="U125" s="51">
        <f>SUM(norehidayat!U125,norehuda!U125,norehira!U125,meQuran!U125,Amiri!U125,PDMS!U125,AlKareem!U125,KFGQPC!U125,LPMQ!U125,AlQalam!U125)</f>
        <v>0</v>
      </c>
      <c r="V125" s="51">
        <f>SUM(norehidayat!V125,norehuda!V125,norehira!V125,meQuran!V125,Amiri!V125,PDMS!V125,AlKareem!V125,KFGQPC!V125,LPMQ!V125,AlQalam!V125)</f>
        <v>0</v>
      </c>
      <c r="W125" s="51">
        <f>SUM(norehidayat!W125,norehuda!W125,norehira!W125,meQuran!W125,Amiri!W125,PDMS!W125,AlKareem!W125,KFGQPC!W125,LPMQ!W125,AlQalam!W125)</f>
        <v>0</v>
      </c>
      <c r="X125" s="51">
        <f>SUM(norehidayat!X125,norehuda!X125,norehira!X125,meQuran!X125,Amiri!X125,PDMS!X125,AlKareem!X125,KFGQPC!X125,LPMQ!X125,AlQalam!X125)</f>
        <v>0</v>
      </c>
      <c r="Y125" s="51">
        <f>SUM(norehidayat!Y125,norehuda!Y125,norehira!Y125,meQuran!Y125,Amiri!Y125,PDMS!Y125,AlKareem!Y125,KFGQPC!Y125,LPMQ!Y125,AlQalam!Y125)</f>
        <v>0</v>
      </c>
      <c r="Z125" s="51">
        <f>SUM(norehidayat!Z125,norehuda!Z125,norehira!Z125,meQuran!Z125,Amiri!Z125,PDMS!Z125,AlKareem!Z125,KFGQPC!Z125,LPMQ!Z125,AlQalam!Z125)</f>
        <v>0</v>
      </c>
      <c r="AA125" s="51">
        <f>SUM(norehidayat!AA125,norehuda!AA125,norehira!AA125,meQuran!AA125,Amiri!AA125,PDMS!AA125,AlKareem!AA125,KFGQPC!AA125,LPMQ!AA125,AlQalam!AA125)</f>
        <v>0</v>
      </c>
      <c r="AB125" s="51">
        <f>SUM(norehidayat!AB125,norehuda!AB125,norehira!AB125,meQuran!AB125,Amiri!AB125,PDMS!AB125,AlKareem!AB125,KFGQPC!AB125,LPMQ!AB125,AlQalam!AB125)</f>
        <v>0</v>
      </c>
      <c r="AC125" s="51">
        <f>SUM(norehidayat!AC125,norehuda!AC125,norehira!AC125,meQuran!AC125,Amiri!AC125,PDMS!AC125,AlKareem!AC125,KFGQPC!AC125,LPMQ!AC125,AlQalam!AC125)</f>
        <v>0</v>
      </c>
      <c r="AD125" s="44">
        <f>K125</f>
        <v>96</v>
      </c>
      <c r="AE125" s="44">
        <f>SUM(B125:J125,L125:AC125)</f>
        <v>0</v>
      </c>
      <c r="AF125" s="44">
        <f>SUM(K116:K124,K126:K143)</f>
        <v>1</v>
      </c>
      <c r="AG125" s="45">
        <v>0</v>
      </c>
      <c r="AH125" s="2">
        <f t="shared" si="232"/>
        <v>0.989690721649485</v>
      </c>
      <c r="AI125" s="2">
        <f t="shared" si="233"/>
        <v>1</v>
      </c>
      <c r="AJ125" s="2">
        <f t="shared" si="234"/>
        <v>0.989690721649485</v>
      </c>
      <c r="AK125" s="2">
        <f t="shared" si="235"/>
        <v>0.994818652849741</v>
      </c>
    </row>
    <row r="126" spans="1:37">
      <c r="A126" s="4" t="s">
        <v>70</v>
      </c>
      <c r="B126" s="51">
        <f>SUM(norehidayat!B126,norehuda!B126,norehira!B126,meQuran!B126,Amiri!B126,PDMS!B126,AlKareem!B126,KFGQPC!B126,LPMQ!B126,AlQalam!B126)</f>
        <v>0</v>
      </c>
      <c r="C126" s="51">
        <f>SUM(norehidayat!C126,norehuda!C126,norehira!C126,meQuran!C126,Amiri!C126,PDMS!C126,AlKareem!C126,KFGQPC!C126,LPMQ!C126,AlQalam!C126)</f>
        <v>0</v>
      </c>
      <c r="D126" s="51">
        <f>SUM(norehidayat!D126,norehuda!D126,norehira!D126,meQuran!D126,Amiri!D126,PDMS!D126,AlKareem!D126,KFGQPC!D126,LPMQ!D126,AlQalam!D126)</f>
        <v>0</v>
      </c>
      <c r="E126" s="51">
        <f>SUM(norehidayat!E126,norehuda!E126,norehira!E126,meQuran!E126,Amiri!E126,PDMS!E126,AlKareem!E126,KFGQPC!E126,LPMQ!E126,AlQalam!E126)</f>
        <v>0</v>
      </c>
      <c r="F126" s="51">
        <f>SUM(norehidayat!F126,norehuda!F126,norehira!F126,meQuran!F126,Amiri!F126,PDMS!F126,AlKareem!F126,KFGQPC!F126,LPMQ!F126,AlQalam!F126)</f>
        <v>0</v>
      </c>
      <c r="G126" s="51">
        <f>SUM(norehidayat!G126,norehuda!G126,norehira!G126,meQuran!G126,Amiri!G126,PDMS!G126,AlKareem!G126,KFGQPC!G126,LPMQ!G126,AlQalam!G126)</f>
        <v>0</v>
      </c>
      <c r="H126" s="51">
        <f>SUM(norehidayat!H126,norehuda!H126,norehira!H126,meQuran!H126,Amiri!H126,PDMS!H126,AlKareem!H126,KFGQPC!H126,LPMQ!H126,AlQalam!H126)</f>
        <v>0</v>
      </c>
      <c r="I126" s="51">
        <f>SUM(norehidayat!I126,norehuda!I126,norehira!I126,meQuran!I126,Amiri!I126,PDMS!I126,AlKareem!I126,KFGQPC!I126,LPMQ!I126,AlQalam!I126)</f>
        <v>0</v>
      </c>
      <c r="J126" s="51">
        <f>SUM(norehidayat!J126,norehuda!J126,norehira!J126,meQuran!J126,Amiri!J126,PDMS!J126,AlKareem!J126,KFGQPC!J126,LPMQ!J126,AlQalam!J126)</f>
        <v>0</v>
      </c>
      <c r="K126" s="51">
        <f>SUM(norehidayat!K126,norehuda!K126,norehira!K126,meQuran!K126,Amiri!K126,PDMS!K126,AlKareem!K126,KFGQPC!K126,LPMQ!K126,AlQalam!K126)</f>
        <v>1</v>
      </c>
      <c r="L126" s="50">
        <f>SUM(norehidayat!L126,norehuda!L126,norehira!L126,meQuran!L126,Amiri!L126,PDMS!L126,AlKareem!L126,KFGQPC!L126,LPMQ!L126,AlQalam!L126)</f>
        <v>6</v>
      </c>
      <c r="M126" s="51">
        <f>SUM(norehidayat!M126,norehuda!M126,norehira!M126,meQuran!M126,Amiri!M126,PDMS!M126,AlKareem!M126,KFGQPC!M126,LPMQ!M126,AlQalam!M126)</f>
        <v>0</v>
      </c>
      <c r="N126" s="51">
        <f>SUM(norehidayat!N126,norehuda!N126,norehira!N126,meQuran!N126,Amiri!N126,PDMS!N126,AlKareem!N126,KFGQPC!N126,LPMQ!N126,AlQalam!N126)</f>
        <v>0</v>
      </c>
      <c r="O126" s="51">
        <v>0</v>
      </c>
      <c r="P126" s="51">
        <f>SUM(norehidayat!P126,norehuda!P126,norehira!P126,meQuran!P126,Amiri!P126,PDMS!P126,AlKareem!P126,KFGQPC!P126,LPMQ!P126,AlQalam!P126)</f>
        <v>0</v>
      </c>
      <c r="Q126" s="51">
        <f>SUM(norehidayat!Q126,norehuda!Q126,norehira!Q126,meQuran!Q126,Amiri!Q126,PDMS!Q126,AlKareem!Q126,KFGQPC!Q126,LPMQ!Q126,AlQalam!Q126)</f>
        <v>0</v>
      </c>
      <c r="R126" s="51">
        <f>SUM(norehidayat!R126,norehuda!R126,norehira!R126,meQuran!R126,Amiri!R126,PDMS!R126,AlKareem!R126,KFGQPC!R126,LPMQ!R126,AlQalam!R126)</f>
        <v>0</v>
      </c>
      <c r="S126" s="51">
        <f>SUM(norehidayat!S126,norehuda!S126,norehira!S126,meQuran!S126,Amiri!S126,PDMS!S126,AlKareem!S126,KFGQPC!S126,LPMQ!S126,AlQalam!S126)</f>
        <v>0</v>
      </c>
      <c r="T126" s="51">
        <f>SUM(norehidayat!T126,norehuda!T126,norehira!T126,meQuran!T126,Amiri!T126,PDMS!T126,AlKareem!T126,KFGQPC!T126,LPMQ!T126,AlQalam!T126)</f>
        <v>0</v>
      </c>
      <c r="U126" s="51">
        <f>SUM(norehidayat!U126,norehuda!U126,norehira!U126,meQuran!U126,Amiri!U126,PDMS!U126,AlKareem!U126,KFGQPC!U126,LPMQ!U126,AlQalam!U126)</f>
        <v>0</v>
      </c>
      <c r="V126" s="51">
        <f>SUM(norehidayat!V126,norehuda!V126,norehira!V126,meQuran!V126,Amiri!V126,PDMS!V126,AlKareem!V126,KFGQPC!V126,LPMQ!V126,AlQalam!V126)</f>
        <v>0</v>
      </c>
      <c r="W126" s="51">
        <f>SUM(norehidayat!W126,norehuda!W126,norehira!W126,meQuran!W126,Amiri!W126,PDMS!W126,AlKareem!W126,KFGQPC!W126,LPMQ!W126,AlQalam!W126)</f>
        <v>0</v>
      </c>
      <c r="X126" s="51">
        <f>SUM(norehidayat!X126,norehuda!X126,norehira!X126,meQuran!X126,Amiri!X126,PDMS!X126,AlKareem!X126,KFGQPC!X126,LPMQ!X126,AlQalam!X126)</f>
        <v>0</v>
      </c>
      <c r="Y126" s="51">
        <f>SUM(norehidayat!Y126,norehuda!Y126,norehira!Y126,meQuran!Y126,Amiri!Y126,PDMS!Y126,AlKareem!Y126,KFGQPC!Y126,LPMQ!Y126,AlQalam!Y126)</f>
        <v>0</v>
      </c>
      <c r="Z126" s="51">
        <f>SUM(norehidayat!Z126,norehuda!Z126,norehira!Z126,meQuran!Z126,Amiri!Z126,PDMS!Z126,AlKareem!Z126,KFGQPC!Z126,LPMQ!Z126,AlQalam!Z126)</f>
        <v>0</v>
      </c>
      <c r="AA126" s="51">
        <f>SUM(norehidayat!AA126,norehuda!AA126,norehira!AA126,meQuran!AA126,Amiri!AA126,PDMS!AA126,AlKareem!AA126,KFGQPC!AA126,LPMQ!AA126,AlQalam!AA126)</f>
        <v>0</v>
      </c>
      <c r="AB126" s="51">
        <f>SUM(norehidayat!AB126,norehuda!AB126,norehira!AB126,meQuran!AB126,Amiri!AB126,PDMS!AB126,AlKareem!AB126,KFGQPC!AB126,LPMQ!AB126,AlQalam!AB126)</f>
        <v>0</v>
      </c>
      <c r="AC126" s="51">
        <f>SUM(norehidayat!AC126,norehuda!AC126,norehira!AC126,meQuran!AC126,Amiri!AC126,PDMS!AC126,AlKareem!AC126,KFGQPC!AC126,LPMQ!AC126,AlQalam!AC126)</f>
        <v>0</v>
      </c>
      <c r="AD126" s="45">
        <f>L126</f>
        <v>6</v>
      </c>
      <c r="AE126" s="45">
        <f>SUM(B126:K126,M126:AC126)</f>
        <v>1</v>
      </c>
      <c r="AF126" s="45">
        <f>SUM(L116:L125,L127:L143)</f>
        <v>2</v>
      </c>
      <c r="AG126" s="44">
        <v>0</v>
      </c>
      <c r="AH126" s="5">
        <f t="shared" si="232"/>
        <v>0.666666666666667</v>
      </c>
      <c r="AI126" s="5">
        <f t="shared" si="233"/>
        <v>0.857142857142857</v>
      </c>
      <c r="AJ126" s="5">
        <f t="shared" si="234"/>
        <v>0.75</v>
      </c>
      <c r="AK126" s="5">
        <f t="shared" si="235"/>
        <v>0.8</v>
      </c>
    </row>
    <row r="127" spans="1:37">
      <c r="A127" s="4" t="s">
        <v>71</v>
      </c>
      <c r="B127" s="51">
        <f>SUM(norehidayat!B127,norehuda!B127,norehira!B127,meQuran!B127,Amiri!B127,PDMS!B127,AlKareem!B127,KFGQPC!B127,LPMQ!B127,AlQalam!B127)</f>
        <v>0</v>
      </c>
      <c r="C127" s="51">
        <f>SUM(norehidayat!C127,norehuda!C127,norehira!C127,meQuran!C127,Amiri!C127,PDMS!C127,AlKareem!C127,KFGQPC!C127,LPMQ!C127,AlQalam!C127)</f>
        <v>0</v>
      </c>
      <c r="D127" s="51">
        <f>SUM(norehidayat!D127,norehuda!D127,norehira!D127,meQuran!D127,Amiri!D127,PDMS!D127,AlKareem!D127,KFGQPC!D127,LPMQ!D127,AlQalam!D127)</f>
        <v>0</v>
      </c>
      <c r="E127" s="51">
        <f>SUM(norehidayat!E127,norehuda!E127,norehira!E127,meQuran!E127,Amiri!E127,PDMS!E127,AlKareem!E127,KFGQPC!E127,LPMQ!E127,AlQalam!E127)</f>
        <v>0</v>
      </c>
      <c r="F127" s="51">
        <f>SUM(norehidayat!F127,norehuda!F127,norehira!F127,meQuran!F127,Amiri!F127,PDMS!F127,AlKareem!F127,KFGQPC!F127,LPMQ!F127,AlQalam!F127)</f>
        <v>0</v>
      </c>
      <c r="G127" s="51">
        <f>SUM(norehidayat!G127,norehuda!G127,norehira!G127,meQuran!G127,Amiri!G127,PDMS!G127,AlKareem!G127,KFGQPC!G127,LPMQ!G127,AlQalam!G127)</f>
        <v>0</v>
      </c>
      <c r="H127" s="51">
        <f>SUM(norehidayat!H127,norehuda!H127,norehira!H127,meQuran!H127,Amiri!H127,PDMS!H127,AlKareem!H127,KFGQPC!H127,LPMQ!H127,AlQalam!H127)</f>
        <v>0</v>
      </c>
      <c r="I127" s="51">
        <f>SUM(norehidayat!I127,norehuda!I127,norehira!I127,meQuran!I127,Amiri!I127,PDMS!I127,AlKareem!I127,KFGQPC!I127,LPMQ!I127,AlQalam!I127)</f>
        <v>0</v>
      </c>
      <c r="J127" s="51">
        <f>SUM(norehidayat!J127,norehuda!J127,norehira!J127,meQuran!J127,Amiri!J127,PDMS!J127,AlKareem!J127,KFGQPC!J127,LPMQ!J127,AlQalam!J127)</f>
        <v>0</v>
      </c>
      <c r="K127" s="51">
        <f>SUM(norehidayat!K127,norehuda!K127,norehira!K127,meQuran!K127,Amiri!K127,PDMS!K127,AlKareem!K127,KFGQPC!K127,LPMQ!K127,AlQalam!K127)</f>
        <v>0</v>
      </c>
      <c r="L127" s="51">
        <f>SUM(norehidayat!L127,norehuda!L127,norehira!L127,meQuran!L127,Amiri!L127,PDMS!L127,AlKareem!L127,KFGQPC!L127,LPMQ!L127,AlQalam!L127)</f>
        <v>0</v>
      </c>
      <c r="M127" s="50">
        <f>SUM(norehidayat!M127,norehuda!M127,norehira!M127,meQuran!M127,Amiri!M127,PDMS!M127,AlKareem!M127,KFGQPC!M127,LPMQ!M127,AlQalam!M127)</f>
        <v>20</v>
      </c>
      <c r="N127" s="51">
        <f>SUM(norehidayat!N127,norehuda!N127,norehira!N127,meQuran!N127,Amiri!N127,PDMS!N127,AlKareem!N127,KFGQPC!N127,LPMQ!N127,AlQalam!N127)</f>
        <v>0</v>
      </c>
      <c r="O127" s="51">
        <f>SUM(norehidayat!O127,norehuda!O127,norehira!O127,meQuran!O127,Amiri!O127,PDMS!O127,AlKareem!O127,KFGQPC!O127,LPMQ!O127,AlQalam!O127)</f>
        <v>0</v>
      </c>
      <c r="P127" s="51">
        <f>SUM(norehidayat!P127,norehuda!P127,norehira!P127,meQuran!P127,Amiri!P127,PDMS!P127,AlKareem!P127,KFGQPC!P127,LPMQ!P127,AlQalam!P127)</f>
        <v>0</v>
      </c>
      <c r="Q127" s="51">
        <f>SUM(norehidayat!Q127,norehuda!Q127,norehira!Q127,meQuran!Q127,Amiri!Q127,PDMS!Q127,AlKareem!Q127,KFGQPC!Q127,LPMQ!Q127,AlQalam!Q127)</f>
        <v>0</v>
      </c>
      <c r="R127" s="51">
        <f>SUM(norehidayat!R127,norehuda!R127,norehira!R127,meQuran!R127,Amiri!R127,PDMS!R127,AlKareem!R127,KFGQPC!R127,LPMQ!R127,AlQalam!R127)</f>
        <v>0</v>
      </c>
      <c r="S127" s="51">
        <f>SUM(norehidayat!S127,norehuda!S127,norehira!S127,meQuran!S127,Amiri!S127,PDMS!S127,AlKareem!S127,KFGQPC!S127,LPMQ!S127,AlQalam!S127)</f>
        <v>0</v>
      </c>
      <c r="T127" s="51">
        <f>SUM(norehidayat!T127,norehuda!T127,norehira!T127,meQuran!T127,Amiri!T127,PDMS!T127,AlKareem!T127,KFGQPC!T127,LPMQ!T127,AlQalam!T127)</f>
        <v>0</v>
      </c>
      <c r="U127" s="51">
        <v>0</v>
      </c>
      <c r="V127" s="51">
        <f>SUM(norehidayat!V127,norehuda!V127,norehira!V127,meQuran!V127,Amiri!V127,PDMS!V127,AlKareem!V127,KFGQPC!V127,LPMQ!V127,AlQalam!V127)</f>
        <v>0</v>
      </c>
      <c r="W127" s="51">
        <f>SUM(norehidayat!W127,norehuda!W127,norehira!W127,meQuran!W127,Amiri!W127,PDMS!W127,AlKareem!W127,KFGQPC!W127,LPMQ!W127,AlQalam!W127)</f>
        <v>0</v>
      </c>
      <c r="X127" s="51">
        <f>SUM(norehidayat!X127,norehuda!X127,norehira!X127,meQuran!X127,Amiri!X127,PDMS!X127,AlKareem!X127,KFGQPC!X127,LPMQ!X127,AlQalam!X127)</f>
        <v>0</v>
      </c>
      <c r="Y127" s="51">
        <f>SUM(norehidayat!Y127,norehuda!Y127,norehira!Y127,meQuran!Y127,Amiri!Y127,PDMS!Y127,AlKareem!Y127,KFGQPC!Y127,LPMQ!Y127,AlQalam!Y127)</f>
        <v>0</v>
      </c>
      <c r="Z127" s="51">
        <f>SUM(norehidayat!Z127,norehuda!Z127,norehira!Z127,meQuran!Z127,Amiri!Z127,PDMS!Z127,AlKareem!Z127,KFGQPC!Z127,LPMQ!Z127,AlQalam!Z127)</f>
        <v>0</v>
      </c>
      <c r="AA127" s="51">
        <f>SUM(norehidayat!AA127,norehuda!AA127,norehira!AA127,meQuran!AA127,Amiri!AA127,PDMS!AA127,AlKareem!AA127,KFGQPC!AA127,LPMQ!AA127,AlQalam!AA127)</f>
        <v>0</v>
      </c>
      <c r="AB127" s="51">
        <f>SUM(norehidayat!AB127,norehuda!AB127,norehira!AB127,meQuran!AB127,Amiri!AB127,PDMS!AB127,AlKareem!AB127,KFGQPC!AB127,LPMQ!AB127,AlQalam!AB127)</f>
        <v>0</v>
      </c>
      <c r="AC127" s="51">
        <f>SUM(norehidayat!AC127,norehuda!AC127,norehira!AC127,meQuran!AC127,Amiri!AC127,PDMS!AC127,AlKareem!AC127,KFGQPC!AC127,LPMQ!AC127,AlQalam!AC127)</f>
        <v>0</v>
      </c>
      <c r="AD127" s="44">
        <f>M127</f>
        <v>20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232"/>
        <v>1</v>
      </c>
      <c r="AI127" s="2">
        <f t="shared" si="233"/>
        <v>1</v>
      </c>
      <c r="AJ127" s="2">
        <f t="shared" si="234"/>
        <v>1</v>
      </c>
      <c r="AK127" s="2">
        <f t="shared" si="235"/>
        <v>1</v>
      </c>
    </row>
    <row r="128" spans="1:37">
      <c r="A128" s="4" t="s">
        <v>72</v>
      </c>
      <c r="B128" s="51">
        <f>SUM(norehidayat!B128,norehuda!B128,norehira!B128,meQuran!B128,Amiri!B128,PDMS!B128,AlKareem!B128,KFGQPC!B128,LPMQ!B128,AlQalam!B128)</f>
        <v>0</v>
      </c>
      <c r="C128" s="51">
        <f>SUM(norehidayat!C128,norehuda!C128,norehira!C128,meQuran!C128,Amiri!C128,PDMS!C128,AlKareem!C128,KFGQPC!C128,LPMQ!C128,AlQalam!C128)</f>
        <v>0</v>
      </c>
      <c r="D128" s="51">
        <f>SUM(norehidayat!D128,norehuda!D128,norehira!D128,meQuran!D128,Amiri!D128,PDMS!D128,AlKareem!D128,KFGQPC!D128,LPMQ!D128,AlQalam!D128)</f>
        <v>0</v>
      </c>
      <c r="E128" s="51">
        <f>SUM(norehidayat!E128,norehuda!E128,norehira!E128,meQuran!E128,Amiri!E128,PDMS!E128,AlKareem!E128,KFGQPC!E128,LPMQ!E128,AlQalam!E128)</f>
        <v>0</v>
      </c>
      <c r="F128" s="51">
        <f>SUM(norehidayat!F128,norehuda!F128,norehira!F128,meQuran!F128,Amiri!F128,PDMS!F128,AlKareem!F128,KFGQPC!F128,LPMQ!F128,AlQalam!F128)</f>
        <v>0</v>
      </c>
      <c r="G128" s="51">
        <f>SUM(norehidayat!G128,norehuda!G128,norehira!G128,meQuran!G128,Amiri!G128,PDMS!G128,AlKareem!G128,KFGQPC!G128,LPMQ!G128,AlQalam!G128)</f>
        <v>0</v>
      </c>
      <c r="H128" s="51">
        <f>SUM(norehidayat!H128,norehuda!H128,norehira!H128,meQuran!H128,Amiri!H128,PDMS!H128,AlKareem!H128,KFGQPC!H128,LPMQ!H128,AlQalam!H128)</f>
        <v>0</v>
      </c>
      <c r="I128" s="51">
        <f>SUM(norehidayat!I128,norehuda!I128,norehira!I128,meQuran!I128,Amiri!I128,PDMS!I128,AlKareem!I128,KFGQPC!I128,LPMQ!I128,AlQalam!I128)</f>
        <v>0</v>
      </c>
      <c r="J128" s="51">
        <f>SUM(norehidayat!J128,norehuda!J128,norehira!J128,meQuran!J128,Amiri!J128,PDMS!J128,AlKareem!J128,KFGQPC!J128,LPMQ!J128,AlQalam!J128)</f>
        <v>0</v>
      </c>
      <c r="K128" s="51">
        <f>SUM(norehidayat!K128,norehuda!K128,norehira!K128,meQuran!K128,Amiri!K128,PDMS!K128,AlKareem!K128,KFGQPC!K128,LPMQ!K128,AlQalam!K128)</f>
        <v>0</v>
      </c>
      <c r="L128" s="51">
        <f>SUM(norehidayat!L128,norehuda!L128,norehira!L128,meQuran!L128,Amiri!L128,PDMS!L128,AlKareem!L128,KFGQPC!L128,LPMQ!L128,AlQalam!L128)</f>
        <v>0</v>
      </c>
      <c r="M128" s="51">
        <f>SUM(norehidayat!M128,norehuda!M128,norehira!M128,meQuran!M128,Amiri!M128,PDMS!M128,AlKareem!M128,KFGQPC!M128,LPMQ!M128,AlQalam!M128)</f>
        <v>0</v>
      </c>
      <c r="N128" s="50">
        <f>SUM(norehidayat!N128,norehuda!N128,norehira!N128,meQuran!N128,Amiri!N128,PDMS!N128,AlKareem!N128,KFGQPC!N128,LPMQ!N128,AlQalam!N128)</f>
        <v>18</v>
      </c>
      <c r="O128" s="51">
        <f>SUM(norehidayat!O128,norehuda!O128,norehira!O128,meQuran!O128,Amiri!O128,PDMS!O128,AlKareem!O128,KFGQPC!O128,LPMQ!O128,AlQalam!O128)</f>
        <v>0</v>
      </c>
      <c r="P128" s="51">
        <f>SUM(norehidayat!P128,norehuda!P128,norehira!P128,meQuran!P128,Amiri!P128,PDMS!P128,AlKareem!P128,KFGQPC!P128,LPMQ!P128,AlQalam!P128)</f>
        <v>0</v>
      </c>
      <c r="Q128" s="51">
        <f>SUM(norehidayat!Q128,norehuda!Q128,norehira!Q128,meQuran!Q128,Amiri!Q128,PDMS!Q128,AlKareem!Q128,KFGQPC!Q128,LPMQ!Q128,AlQalam!Q128)</f>
        <v>0</v>
      </c>
      <c r="R128" s="51">
        <f>SUM(norehidayat!R128,norehuda!R128,norehira!R128,meQuran!R128,Amiri!R128,PDMS!R128,AlKareem!R128,KFGQPC!R128,LPMQ!R128,AlQalam!R128)</f>
        <v>0</v>
      </c>
      <c r="S128" s="51">
        <f>SUM(norehidayat!S128,norehuda!S128,norehira!S128,meQuran!S128,Amiri!S128,PDMS!S128,AlKareem!S128,KFGQPC!S128,LPMQ!S128,AlQalam!S128)</f>
        <v>0</v>
      </c>
      <c r="T128" s="51">
        <v>0</v>
      </c>
      <c r="U128" s="51">
        <f>SUM(norehidayat!U128,norehuda!U128,norehira!U128,meQuran!U128,Amiri!U128,PDMS!U128,AlKareem!U128,KFGQPC!U128,LPMQ!U128,AlQalam!U128)</f>
        <v>0</v>
      </c>
      <c r="V128" s="51">
        <f>SUM(norehidayat!V128,norehuda!V128,norehira!V128,meQuran!V128,Amiri!V128,PDMS!V128,AlKareem!V128,KFGQPC!V128,LPMQ!V128,AlQalam!V128)</f>
        <v>0</v>
      </c>
      <c r="W128" s="51">
        <f>SUM(norehidayat!W128,norehuda!W128,norehira!W128,meQuran!W128,Amiri!W128,PDMS!W128,AlKareem!W128,KFGQPC!W128,LPMQ!W128,AlQalam!W128)</f>
        <v>0</v>
      </c>
      <c r="X128" s="51">
        <v>0</v>
      </c>
      <c r="Y128" s="51">
        <f>SUM(norehidayat!Y128,norehuda!Y128,norehira!Y128,meQuran!Y128,Amiri!Y128,PDMS!Y128,AlKareem!Y128,KFGQPC!Y128,LPMQ!Y128,AlQalam!Y128)</f>
        <v>0</v>
      </c>
      <c r="Z128" s="51">
        <f>SUM(norehidayat!Z128,norehuda!Z128,norehira!Z128,meQuran!Z128,Amiri!Z128,PDMS!Z128,AlKareem!Z128,KFGQPC!Z128,LPMQ!Z128,AlQalam!Z128)</f>
        <v>0</v>
      </c>
      <c r="AA128" s="51">
        <f>SUM(norehidayat!AA128,norehuda!AA128,norehira!AA128,meQuran!AA128,Amiri!AA128,PDMS!AA128,AlKareem!AA128,KFGQPC!AA128,LPMQ!AA128,AlQalam!AA128)</f>
        <v>0</v>
      </c>
      <c r="AB128" s="51">
        <f>SUM(norehidayat!AB128,norehuda!AB128,norehira!AB128,meQuran!AB128,Amiri!AB128,PDMS!AB128,AlKareem!AB128,KFGQPC!AB128,LPMQ!AB128,AlQalam!AB128)</f>
        <v>0</v>
      </c>
      <c r="AC128" s="51">
        <f>SUM(norehidayat!AC128,norehuda!AC128,norehira!AC128,meQuran!AC128,Amiri!AC128,PDMS!AC128,AlKareem!AC128,KFGQPC!AC128,LPMQ!AC128,AlQalam!AC128)</f>
        <v>0</v>
      </c>
      <c r="AD128" s="45">
        <f>N128</f>
        <v>18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232"/>
        <v>1</v>
      </c>
      <c r="AI128" s="5">
        <f t="shared" si="233"/>
        <v>1</v>
      </c>
      <c r="AJ128" s="5">
        <f t="shared" si="234"/>
        <v>1</v>
      </c>
      <c r="AK128" s="5">
        <f t="shared" si="235"/>
        <v>1</v>
      </c>
    </row>
    <row r="129" spans="1:37">
      <c r="A129" s="4" t="s">
        <v>73</v>
      </c>
      <c r="B129" s="51">
        <f>SUM(norehidayat!B129,norehuda!B129,norehira!B129,meQuran!B129,Amiri!B129,PDMS!B129,AlKareem!B129,KFGQPC!B129,LPMQ!B129,AlQalam!B129)</f>
        <v>0</v>
      </c>
      <c r="C129" s="51">
        <f>SUM(norehidayat!C129,norehuda!C129,norehira!C129,meQuran!C129,Amiri!C129,PDMS!C129,AlKareem!C129,KFGQPC!C129,LPMQ!C129,AlQalam!C129)</f>
        <v>0</v>
      </c>
      <c r="D129" s="51">
        <f>SUM(norehidayat!D129,norehuda!D129,norehira!D129,meQuran!D129,Amiri!D129,PDMS!D129,AlKareem!D129,KFGQPC!D129,LPMQ!D129,AlQalam!D129)</f>
        <v>0</v>
      </c>
      <c r="E129" s="51">
        <f>SUM(norehidayat!E129,norehuda!E129,norehira!E129,meQuran!E129,Amiri!E129,PDMS!E129,AlKareem!E129,KFGQPC!E129,LPMQ!E129,AlQalam!E129)</f>
        <v>0</v>
      </c>
      <c r="F129" s="51">
        <f>SUM(norehidayat!F129,norehuda!F129,norehira!F129,meQuran!F129,Amiri!F129,PDMS!F129,AlKareem!F129,KFGQPC!F129,LPMQ!F129,AlQalam!F129)</f>
        <v>0</v>
      </c>
      <c r="G129" s="51">
        <f>SUM(norehidayat!G129,norehuda!G129,norehira!G129,meQuran!G129,Amiri!G129,PDMS!G129,AlKareem!G129,KFGQPC!G129,LPMQ!G129,AlQalam!G129)</f>
        <v>0</v>
      </c>
      <c r="H129" s="51">
        <f>SUM(norehidayat!H129,norehuda!H129,norehira!H129,meQuran!H129,Amiri!H129,PDMS!H129,AlKareem!H129,KFGQPC!H129,LPMQ!H129,AlQalam!H129)</f>
        <v>0</v>
      </c>
      <c r="I129" s="51">
        <f>SUM(norehidayat!I129,norehuda!I129,norehira!I129,meQuran!I129,Amiri!I129,PDMS!I129,AlKareem!I129,KFGQPC!I129,LPMQ!I129,AlQalam!I129)</f>
        <v>0</v>
      </c>
      <c r="J129" s="51">
        <f>SUM(norehidayat!J129,norehuda!J129,norehira!J129,meQuran!J129,Amiri!J129,PDMS!J129,AlKareem!J129,KFGQPC!J129,LPMQ!J129,AlQalam!J129)</f>
        <v>0</v>
      </c>
      <c r="K129" s="51">
        <f>SUM(norehidayat!K129,norehuda!K129,norehira!K129,meQuran!K129,Amiri!K129,PDMS!K129,AlKareem!K129,KFGQPC!K129,LPMQ!K129,AlQalam!K129)</f>
        <v>0</v>
      </c>
      <c r="L129" s="51">
        <v>0</v>
      </c>
      <c r="M129" s="51">
        <f>SUM(norehidayat!M129,norehuda!M129,norehira!M129,meQuran!M129,Amiri!M129,PDMS!M129,AlKareem!M129,KFGQPC!M129,LPMQ!M129,AlQalam!M129)</f>
        <v>0</v>
      </c>
      <c r="N129" s="51">
        <f>SUM(norehidayat!N129,norehuda!N129,norehira!N129,meQuran!N129,Amiri!N129,PDMS!N129,AlKareem!N129,KFGQPC!N129,LPMQ!N129,AlQalam!N129)</f>
        <v>0</v>
      </c>
      <c r="O129" s="50">
        <f>SUM(norehidayat!O129,norehuda!O129,norehira!O129,meQuran!O129,Amiri!O129,PDMS!O129,AlKareem!O129,KFGQPC!O129,LPMQ!O129,AlQalam!O129)</f>
        <v>20</v>
      </c>
      <c r="P129" s="51">
        <f>SUM(norehidayat!P129,norehuda!P129,norehira!P129,meQuran!P129,Amiri!P129,PDMS!P129,AlKareem!P129,KFGQPC!P129,LPMQ!P129,AlQalam!P129)</f>
        <v>0</v>
      </c>
      <c r="Q129" s="51">
        <f>SUM(norehidayat!Q129,norehuda!Q129,norehira!Q129,meQuran!Q129,Amiri!Q129,PDMS!Q129,AlKareem!Q129,KFGQPC!Q129,LPMQ!Q129,AlQalam!Q129)</f>
        <v>0</v>
      </c>
      <c r="R129" s="51">
        <f>SUM(norehidayat!R129,norehuda!R129,norehira!R129,meQuran!R129,Amiri!R129,PDMS!R129,AlKareem!R129,KFGQPC!R129,LPMQ!R129,AlQalam!R129)</f>
        <v>0</v>
      </c>
      <c r="S129" s="51">
        <f>SUM(norehidayat!S129,norehuda!S129,norehira!S129,meQuran!S129,Amiri!S129,PDMS!S129,AlKareem!S129,KFGQPC!S129,LPMQ!S129,AlQalam!S129)</f>
        <v>0</v>
      </c>
      <c r="T129" s="51">
        <f>SUM(norehidayat!T129,norehuda!T129,norehira!T129,meQuran!T129,Amiri!T129,PDMS!T129,AlKareem!T129,KFGQPC!T129,LPMQ!T129,AlQalam!T129)</f>
        <v>0</v>
      </c>
      <c r="U129" s="51">
        <f>SUM(norehidayat!U129,norehuda!U129,norehira!U129,meQuran!U129,Amiri!U129,PDMS!U129,AlKareem!U129,KFGQPC!U129,LPMQ!U129,AlQalam!U129)</f>
        <v>0</v>
      </c>
      <c r="V129" s="51">
        <v>0</v>
      </c>
      <c r="W129" s="51">
        <f>SUM(norehidayat!W129,norehuda!W129,norehira!W129,meQuran!W129,Amiri!W129,PDMS!W129,AlKareem!W129,KFGQPC!W129,LPMQ!W129,AlQalam!W129)</f>
        <v>0</v>
      </c>
      <c r="X129" s="51">
        <f>SUM(norehidayat!X129,norehuda!X129,norehira!X129,meQuran!X129,Amiri!X129,PDMS!X129,AlKareem!X129,KFGQPC!X129,LPMQ!X129,AlQalam!X129)</f>
        <v>0</v>
      </c>
      <c r="Y129" s="51">
        <f>SUM(norehidayat!Y129,norehuda!Y129,norehira!Y129,meQuran!Y129,Amiri!Y129,PDMS!Y129,AlKareem!Y129,KFGQPC!Y129,LPMQ!Y129,AlQalam!Y129)</f>
        <v>0</v>
      </c>
      <c r="Z129" s="51">
        <f>SUM(norehidayat!Z129,norehuda!Z129,norehira!Z129,meQuran!Z129,Amiri!Z129,PDMS!Z129,AlKareem!Z129,KFGQPC!Z129,LPMQ!Z129,AlQalam!Z129)</f>
        <v>0</v>
      </c>
      <c r="AA129" s="51">
        <f>SUM(norehidayat!AA129,norehuda!AA129,norehira!AA129,meQuran!AA129,Amiri!AA129,PDMS!AA129,AlKareem!AA129,KFGQPC!AA129,LPMQ!AA129,AlQalam!AA129)</f>
        <v>0</v>
      </c>
      <c r="AB129" s="51">
        <f>SUM(norehidayat!AB129,norehuda!AB129,norehira!AB129,meQuran!AB129,Amiri!AB129,PDMS!AB129,AlKareem!AB129,KFGQPC!AB129,LPMQ!AB129,AlQalam!AB129)</f>
        <v>0</v>
      </c>
      <c r="AC129" s="51">
        <f>SUM(norehidayat!AC129,norehuda!AC129,norehira!AC129,meQuran!AC129,Amiri!AC129,PDMS!AC129,AlKareem!AC129,KFGQPC!AC129,LPMQ!AC129,AlQalam!AC129)</f>
        <v>0</v>
      </c>
      <c r="AD129" s="44">
        <f>O129</f>
        <v>20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232"/>
        <v>1</v>
      </c>
      <c r="AI129" s="2">
        <f t="shared" si="233"/>
        <v>1</v>
      </c>
      <c r="AJ129" s="2">
        <f t="shared" si="234"/>
        <v>1</v>
      </c>
      <c r="AK129" s="2">
        <f t="shared" si="235"/>
        <v>1</v>
      </c>
    </row>
    <row r="130" spans="1:37">
      <c r="A130" s="4" t="s">
        <v>74</v>
      </c>
      <c r="B130" s="51">
        <f>SUM(norehidayat!B130,norehuda!B130,norehira!B130,meQuran!B130,Amiri!B130,PDMS!B130,AlKareem!B130,KFGQPC!B130,LPMQ!B130,AlQalam!B130)</f>
        <v>0</v>
      </c>
      <c r="C130" s="51">
        <f>SUM(norehidayat!C130,norehuda!C130,norehira!C130,meQuran!C130,Amiri!C130,PDMS!C130,AlKareem!C130,KFGQPC!C130,LPMQ!C130,AlQalam!C130)</f>
        <v>0</v>
      </c>
      <c r="D130" s="51">
        <f>SUM(norehidayat!D130,norehuda!D130,norehira!D130,meQuran!D130,Amiri!D130,PDMS!D130,AlKareem!D130,KFGQPC!D130,LPMQ!D130,AlQalam!D130)</f>
        <v>0</v>
      </c>
      <c r="E130" s="51">
        <f>SUM(norehidayat!E130,norehuda!E130,norehira!E130,meQuran!E130,Amiri!E130,PDMS!E130,AlKareem!E130,KFGQPC!E130,LPMQ!E130,AlQalam!E130)</f>
        <v>0</v>
      </c>
      <c r="F130" s="51">
        <f>SUM(norehidayat!F130,norehuda!F130,norehira!F130,meQuran!F130,Amiri!F130,PDMS!F130,AlKareem!F130,KFGQPC!F130,LPMQ!F130,AlQalam!F130)</f>
        <v>0</v>
      </c>
      <c r="G130" s="51">
        <f>SUM(norehidayat!G130,norehuda!G130,norehira!G130,meQuran!G130,Amiri!G130,PDMS!G130,AlKareem!G130,KFGQPC!G130,LPMQ!G130,AlQalam!G130)</f>
        <v>0</v>
      </c>
      <c r="H130" s="51">
        <f>SUM(norehidayat!H130,norehuda!H130,norehira!H130,meQuran!H130,Amiri!H130,PDMS!H130,AlKareem!H130,KFGQPC!H130,LPMQ!H130,AlQalam!H130)</f>
        <v>0</v>
      </c>
      <c r="I130" s="51">
        <f>SUM(norehidayat!I130,norehuda!I130,norehira!I130,meQuran!I130,Amiri!I130,PDMS!I130,AlKareem!I130,KFGQPC!I130,LPMQ!I130,AlQalam!I130)</f>
        <v>0</v>
      </c>
      <c r="J130" s="51">
        <f>SUM(norehidayat!J130,norehuda!J130,norehira!J130,meQuran!J130,Amiri!J130,PDMS!J130,AlKareem!J130,KFGQPC!J130,LPMQ!J130,AlQalam!J130)</f>
        <v>0</v>
      </c>
      <c r="K130" s="51">
        <v>0</v>
      </c>
      <c r="L130" s="51">
        <f>SUM(norehidayat!L130,norehuda!L130,norehira!L130,meQuran!L130,Amiri!L130,PDMS!L130,AlKareem!L130,KFGQPC!L130,LPMQ!L130,AlQalam!L130)</f>
        <v>0</v>
      </c>
      <c r="M130" s="51">
        <f>SUM(norehidayat!M130,norehuda!M130,norehira!M130,meQuran!M130,Amiri!M130,PDMS!M130,AlKareem!M130,KFGQPC!M130,LPMQ!M130,AlQalam!M130)</f>
        <v>0</v>
      </c>
      <c r="N130" s="51">
        <v>0</v>
      </c>
      <c r="O130" s="51">
        <f>SUM(norehidayat!O130,norehuda!O130,norehira!O130,meQuran!O130,Amiri!O130,PDMS!O130,AlKareem!O130,KFGQPC!O130,LPMQ!O130,AlQalam!O130)</f>
        <v>0</v>
      </c>
      <c r="P130" s="50">
        <v>9</v>
      </c>
      <c r="Q130" s="51">
        <f>SUM(norehidayat!Q130,norehuda!Q130,norehira!Q130,meQuran!Q130,Amiri!Q130,PDMS!Q130,AlKareem!Q130,KFGQPC!Q130,LPMQ!Q130,AlQalam!Q130)</f>
        <v>0</v>
      </c>
      <c r="R130" s="51">
        <f>SUM(norehidayat!R130,norehuda!R130,norehira!R130,meQuran!R130,Amiri!R130,PDMS!R130,AlKareem!R130,KFGQPC!R130,LPMQ!R130,AlQalam!R130)</f>
        <v>0</v>
      </c>
      <c r="S130" s="51">
        <f>SUM(norehidayat!S130,norehuda!S130,norehira!S130,meQuran!S130,Amiri!S130,PDMS!S130,AlKareem!S130,KFGQPC!S130,LPMQ!S130,AlQalam!S130)</f>
        <v>0</v>
      </c>
      <c r="T130" s="51">
        <f>SUM(norehidayat!T130,norehuda!T130,norehira!T130,meQuran!T130,Amiri!T130,PDMS!T130,AlKareem!T130,KFGQPC!T130,LPMQ!T130,AlQalam!T130)</f>
        <v>0</v>
      </c>
      <c r="U130" s="51">
        <f>SUM(norehidayat!U130,norehuda!U130,norehira!U130,meQuran!U130,Amiri!U130,PDMS!U130,AlKareem!U130,KFGQPC!U130,LPMQ!U130,AlQalam!U130)</f>
        <v>0</v>
      </c>
      <c r="V130" s="51">
        <f>SUM(norehidayat!V130,norehuda!V130,norehira!V130,meQuran!V130,Amiri!V130,PDMS!V130,AlKareem!V130,KFGQPC!V130,LPMQ!V130,AlQalam!V130)</f>
        <v>0</v>
      </c>
      <c r="W130" s="51">
        <f>SUM(norehidayat!W130,norehuda!W130,norehira!W130,meQuran!W130,Amiri!W130,PDMS!W130,AlKareem!W130,KFGQPC!W130,LPMQ!W130,AlQalam!W130)</f>
        <v>0</v>
      </c>
      <c r="X130" s="51">
        <f>SUM(norehidayat!X130,norehuda!X130,norehira!X130,meQuran!X130,Amiri!X130,PDMS!X130,AlKareem!X130,KFGQPC!X130,LPMQ!X130,AlQalam!X130)</f>
        <v>0</v>
      </c>
      <c r="Y130" s="51">
        <f>SUM(norehidayat!Y130,norehuda!Y130,norehira!Y130,meQuran!Y130,Amiri!Y130,PDMS!Y130,AlKareem!Y130,KFGQPC!Y130,LPMQ!Y130,AlQalam!Y130)</f>
        <v>0</v>
      </c>
      <c r="Z130" s="51">
        <f>SUM(norehidayat!Z130,norehuda!Z130,norehira!Z130,meQuran!Z130,Amiri!Z130,PDMS!Z130,AlKareem!Z130,KFGQPC!Z130,LPMQ!Z130,AlQalam!Z130)</f>
        <v>0</v>
      </c>
      <c r="AA130" s="51">
        <f>SUM(norehidayat!AA130,norehuda!AA130,norehira!AA130,meQuran!AA130,Amiri!AA130,PDMS!AA130,AlKareem!AA130,KFGQPC!AA130,LPMQ!AA130,AlQalam!AA130)</f>
        <v>0</v>
      </c>
      <c r="AB130" s="51">
        <f>SUM(norehidayat!AB130,norehuda!AB130,norehira!AB130,meQuran!AB130,Amiri!AB130,PDMS!AB130,AlKareem!AB130,KFGQPC!AB130,LPMQ!AB130,AlQalam!AB130)</f>
        <v>0</v>
      </c>
      <c r="AC130" s="51">
        <f>SUM(norehidayat!AC130,norehuda!AC130,norehira!AC130,meQuran!AC130,Amiri!AC130,PDMS!AC130,AlKareem!AC130,KFGQPC!AC130,LPMQ!AC130,AlQalam!AC130)</f>
        <v>0</v>
      </c>
      <c r="AD130" s="45">
        <f>P130</f>
        <v>9</v>
      </c>
      <c r="AE130" s="45">
        <f>SUM(B130:O130,Q130:AC130)</f>
        <v>0</v>
      </c>
      <c r="AF130" s="45">
        <f>SUM(P116:P129,P131:P143)</f>
        <v>1</v>
      </c>
      <c r="AG130" s="45">
        <v>0</v>
      </c>
      <c r="AH130" s="5">
        <f t="shared" si="232"/>
        <v>0.9</v>
      </c>
      <c r="AI130" s="5">
        <f t="shared" si="233"/>
        <v>1</v>
      </c>
      <c r="AJ130" s="5">
        <f t="shared" si="234"/>
        <v>0.9</v>
      </c>
      <c r="AK130" s="5">
        <f t="shared" si="235"/>
        <v>0.947368421052632</v>
      </c>
    </row>
    <row r="131" spans="1:37">
      <c r="A131" s="4" t="s">
        <v>75</v>
      </c>
      <c r="B131" s="51">
        <f>SUM(norehidayat!B131,norehuda!B131,norehira!B131,meQuran!B131,Amiri!B131,PDMS!B131,AlKareem!B131,KFGQPC!B131,LPMQ!B131,AlQalam!B131)</f>
        <v>0</v>
      </c>
      <c r="C131" s="51">
        <f>SUM(norehidayat!C131,norehuda!C131,norehira!C131,meQuran!C131,Amiri!C131,PDMS!C131,AlKareem!C131,KFGQPC!C131,LPMQ!C131,AlQalam!C131)</f>
        <v>0</v>
      </c>
      <c r="D131" s="51">
        <f>SUM(norehidayat!D131,norehuda!D131,norehira!D131,meQuran!D131,Amiri!D131,PDMS!D131,AlKareem!D131,KFGQPC!D131,LPMQ!D131,AlQalam!D131)</f>
        <v>0</v>
      </c>
      <c r="E131" s="51">
        <f>SUM(norehidayat!E131,norehuda!E131,norehira!E131,meQuran!E131,Amiri!E131,PDMS!E131,AlKareem!E131,KFGQPC!E131,LPMQ!E131,AlQalam!E131)</f>
        <v>0</v>
      </c>
      <c r="F131" s="51">
        <f>SUM(norehidayat!F131,norehuda!F131,norehira!F131,meQuran!F131,Amiri!F131,PDMS!F131,AlKareem!F131,KFGQPC!F131,LPMQ!F131,AlQalam!F131)</f>
        <v>0</v>
      </c>
      <c r="G131" s="51">
        <f>SUM(norehidayat!G131,norehuda!G131,norehira!G131,meQuran!G131,Amiri!G131,PDMS!G131,AlKareem!G131,KFGQPC!G131,LPMQ!G131,AlQalam!G131)</f>
        <v>0</v>
      </c>
      <c r="H131" s="51">
        <f>SUM(norehidayat!H131,norehuda!H131,norehira!H131,meQuran!H131,Amiri!H131,PDMS!H131,AlKareem!H131,KFGQPC!H131,LPMQ!H131,AlQalam!H131)</f>
        <v>0</v>
      </c>
      <c r="I131" s="51">
        <f>SUM(norehidayat!I131,norehuda!I131,norehira!I131,meQuran!I131,Amiri!I131,PDMS!I131,AlKareem!I131,KFGQPC!I131,LPMQ!I131,AlQalam!I131)</f>
        <v>0</v>
      </c>
      <c r="J131" s="51">
        <v>0</v>
      </c>
      <c r="K131" s="51">
        <f>SUM(norehidayat!K131,norehuda!K131,norehira!K131,meQuran!K131,Amiri!K131,PDMS!K131,AlKareem!K131,KFGQPC!K131,LPMQ!K131,AlQalam!K131)</f>
        <v>0</v>
      </c>
      <c r="L131" s="51">
        <f>SUM(norehidayat!L131,norehuda!L131,norehira!L131,meQuran!L131,Amiri!L131,PDMS!L131,AlKareem!L131,KFGQPC!L131,LPMQ!L131,AlQalam!L131)</f>
        <v>0</v>
      </c>
      <c r="M131" s="51">
        <f>SUM(norehidayat!M131,norehuda!M131,norehira!M131,meQuran!M131,Amiri!M131,PDMS!M131,AlKareem!M131,KFGQPC!M131,LPMQ!M131,AlQalam!M131)</f>
        <v>0</v>
      </c>
      <c r="N131" s="51">
        <f>SUM(norehidayat!N131,norehuda!N131,norehira!N131,meQuran!N131,Amiri!N131,PDMS!N131,AlKareem!N131,KFGQPC!N131,LPMQ!N131,AlQalam!N131)</f>
        <v>0</v>
      </c>
      <c r="O131" s="51">
        <f>SUM(norehidayat!O131,norehuda!O131,norehira!O131,meQuran!O131,Amiri!O131,PDMS!O131,AlKareem!O131,KFGQPC!O131,LPMQ!O131,AlQalam!O131)</f>
        <v>0</v>
      </c>
      <c r="P131" s="51">
        <f>SUM(norehidayat!P131,norehuda!P131,norehira!P131,meQuran!P131,Amiri!P131,PDMS!P131,AlKareem!P131,KFGQPC!P131,LPMQ!P131,AlQalam!P131)</f>
        <v>0</v>
      </c>
      <c r="Q131" s="50">
        <f>SUM(norehidayat!Q131,norehuda!Q131,norehira!Q131,meQuran!Q131,Amiri!Q131,PDMS!Q131,AlKareem!Q131,KFGQPC!Q131,LPMQ!Q131,AlQalam!Q131)</f>
        <v>10</v>
      </c>
      <c r="R131" s="51">
        <f>SUM(norehidayat!R131,norehuda!R131,norehira!R131,meQuran!R131,Amiri!R131,PDMS!R131,AlKareem!R131,KFGQPC!R131,LPMQ!R131,AlQalam!R131)</f>
        <v>0</v>
      </c>
      <c r="S131" s="51">
        <f>SUM(norehidayat!S131,norehuda!S131,norehira!S131,meQuran!S131,Amiri!S131,PDMS!S131,AlKareem!S131,KFGQPC!S131,LPMQ!S131,AlQalam!S131)</f>
        <v>0</v>
      </c>
      <c r="T131" s="51">
        <v>0</v>
      </c>
      <c r="U131" s="51">
        <v>0</v>
      </c>
      <c r="V131" s="51">
        <f>SUM(norehidayat!V131,norehuda!V131,norehira!V131,meQuran!V131,Amiri!V131,PDMS!V131,AlKareem!V131,KFGQPC!V131,LPMQ!V131,AlQalam!V131)</f>
        <v>0</v>
      </c>
      <c r="W131" s="51">
        <v>0</v>
      </c>
      <c r="X131" s="51">
        <f>SUM(norehidayat!X131,norehuda!X131,norehira!X131,meQuran!X131,Amiri!X131,PDMS!X131,AlKareem!X131,KFGQPC!X131,LPMQ!X131,AlQalam!X131)</f>
        <v>0</v>
      </c>
      <c r="Y131" s="51">
        <f>SUM(norehidayat!Y131,norehuda!Y131,norehira!Y131,meQuran!Y131,Amiri!Y131,PDMS!Y131,AlKareem!Y131,KFGQPC!Y131,LPMQ!Y131,AlQalam!Y131)</f>
        <v>0</v>
      </c>
      <c r="Z131" s="51">
        <v>0</v>
      </c>
      <c r="AA131" s="51">
        <f>SUM(norehidayat!AA131,norehuda!AA131,norehira!AA131,meQuran!AA131,Amiri!AA131,PDMS!AA131,AlKareem!AA131,KFGQPC!AA131,LPMQ!AA131,AlQalam!AA131)</f>
        <v>0</v>
      </c>
      <c r="AB131" s="51">
        <f>SUM(norehidayat!AB131,norehuda!AB131,norehira!AB131,meQuran!AB131,Amiri!AB131,PDMS!AB131,AlKareem!AB131,KFGQPC!AB131,LPMQ!AB131,AlQalam!AB131)</f>
        <v>0</v>
      </c>
      <c r="AC131" s="51">
        <f>SUM(norehidayat!AC131,norehuda!AC131,norehira!AC131,meQuran!AC131,Amiri!AC131,PDMS!AC131,AlKareem!AC131,KFGQPC!AC131,LPMQ!AC131,AlQalam!AC131)</f>
        <v>0</v>
      </c>
      <c r="AD131" s="44">
        <f>Q131</f>
        <v>10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232"/>
        <v>1</v>
      </c>
      <c r="AI131" s="2">
        <f t="shared" si="233"/>
        <v>1</v>
      </c>
      <c r="AJ131" s="2">
        <f t="shared" si="234"/>
        <v>1</v>
      </c>
      <c r="AK131" s="2">
        <f t="shared" si="235"/>
        <v>1</v>
      </c>
    </row>
    <row r="132" spans="1:37">
      <c r="A132" s="4" t="s">
        <v>76</v>
      </c>
      <c r="B132" s="51">
        <f>SUM(norehidayat!B132,norehuda!B132,norehira!B132,meQuran!B132,Amiri!B132,PDMS!B132,AlKareem!B132,KFGQPC!B132,LPMQ!B132,AlQalam!B132)</f>
        <v>0</v>
      </c>
      <c r="C132" s="51">
        <f>SUM(norehidayat!C132,norehuda!C132,norehira!C132,meQuran!C132,Amiri!C132,PDMS!C132,AlKareem!C132,KFGQPC!C132,LPMQ!C132,AlQalam!C132)</f>
        <v>0</v>
      </c>
      <c r="D132" s="51">
        <f>SUM(norehidayat!D132,norehuda!D132,norehira!D132,meQuran!D132,Amiri!D132,PDMS!D132,AlKareem!D132,KFGQPC!D132,LPMQ!D132,AlQalam!D132)</f>
        <v>0</v>
      </c>
      <c r="E132" s="51">
        <f>SUM(norehidayat!E132,norehuda!E132,norehira!E132,meQuran!E132,Amiri!E132,PDMS!E132,AlKareem!E132,KFGQPC!E132,LPMQ!E132,AlQalam!E132)</f>
        <v>0</v>
      </c>
      <c r="F132" s="51">
        <f>SUM(norehidayat!F132,norehuda!F132,norehira!F132,meQuran!F132,Amiri!F132,PDMS!F132,AlKareem!F132,KFGQPC!F132,LPMQ!F132,AlQalam!F132)</f>
        <v>0</v>
      </c>
      <c r="G132" s="51">
        <f>SUM(norehidayat!G132,norehuda!G132,norehira!G132,meQuran!G132,Amiri!G132,PDMS!G132,AlKareem!G132,KFGQPC!G132,LPMQ!G132,AlQalam!G132)</f>
        <v>0</v>
      </c>
      <c r="H132" s="51">
        <f>SUM(norehidayat!H132,norehuda!H132,norehira!H132,meQuran!H132,Amiri!H132,PDMS!H132,AlKareem!H132,KFGQPC!H132,LPMQ!H132,AlQalam!H132)</f>
        <v>0</v>
      </c>
      <c r="I132" s="51">
        <f>SUM(norehidayat!I132,norehuda!I132,norehira!I132,meQuran!I132,Amiri!I132,PDMS!I132,AlKareem!I132,KFGQPC!I132,LPMQ!I132,AlQalam!I132)</f>
        <v>0</v>
      </c>
      <c r="J132" s="51">
        <f>SUM(norehidayat!J132,norehuda!J132,norehira!J132,meQuran!J132,Amiri!J132,PDMS!J132,AlKareem!J132,KFGQPC!J132,LPMQ!J132,AlQalam!J132)</f>
        <v>0</v>
      </c>
      <c r="K132" s="51">
        <f>SUM(norehidayat!K132,norehuda!K132,norehira!K132,meQuran!K132,Amiri!K132,PDMS!K132,AlKareem!K132,KFGQPC!K132,LPMQ!K132,AlQalam!K132)</f>
        <v>0</v>
      </c>
      <c r="L132" s="51">
        <f>SUM(norehidayat!L132,norehuda!L132,norehira!L132,meQuran!L132,Amiri!L132,PDMS!L132,AlKareem!L132,KFGQPC!L132,LPMQ!L132,AlQalam!L132)</f>
        <v>0</v>
      </c>
      <c r="M132" s="51">
        <f>SUM(norehidayat!M132,norehuda!M132,norehira!M132,meQuran!M132,Amiri!M132,PDMS!M132,AlKareem!M132,KFGQPC!M132,LPMQ!M132,AlQalam!M132)</f>
        <v>0</v>
      </c>
      <c r="N132" s="51">
        <f>SUM(norehidayat!N132,norehuda!N132,norehira!N132,meQuran!N132,Amiri!N132,PDMS!N132,AlKareem!N132,KFGQPC!N132,LPMQ!N132,AlQalam!N132)</f>
        <v>0</v>
      </c>
      <c r="O132" s="51">
        <v>0</v>
      </c>
      <c r="P132" s="51">
        <f>SUM(norehidayat!P132,norehuda!P132,norehira!P132,meQuran!P132,Amiri!P132,PDMS!P132,AlKareem!P132,KFGQPC!P132,LPMQ!P132,AlQalam!P132)</f>
        <v>0</v>
      </c>
      <c r="Q132" s="51">
        <f>SUM(norehidayat!Q132,norehuda!Q132,norehira!Q132,meQuran!Q132,Amiri!Q132,PDMS!Q132,AlKareem!Q132,KFGQPC!Q132,LPMQ!Q132,AlQalam!Q132)</f>
        <v>0</v>
      </c>
      <c r="R132" s="50">
        <f>SUM(norehidayat!R132,norehuda!R132,norehira!R132,meQuran!R132,Amiri!R132,PDMS!R132,AlKareem!R132,KFGQPC!R132,LPMQ!R132,AlQalam!R132)</f>
        <v>9</v>
      </c>
      <c r="S132" s="51">
        <f>SUM(norehidayat!S132,norehuda!S132,norehira!S132,meQuran!S132,Amiri!S132,PDMS!S132,AlKareem!S132,KFGQPC!S132,LPMQ!S132,AlQalam!S132)</f>
        <v>0</v>
      </c>
      <c r="T132" s="51">
        <f>SUM(norehidayat!T132,norehuda!T132,norehira!T132,meQuran!T132,Amiri!T132,PDMS!T132,AlKareem!T132,KFGQPC!T132,LPMQ!T132,AlQalam!T132)</f>
        <v>0</v>
      </c>
      <c r="U132" s="51">
        <f>SUM(norehidayat!U132,norehuda!U132,norehira!U132,meQuran!U132,Amiri!U132,PDMS!U132,AlKareem!U132,KFGQPC!U132,LPMQ!U132,AlQalam!U132)</f>
        <v>0</v>
      </c>
      <c r="V132" s="51">
        <f>SUM(norehidayat!V132,norehuda!V132,norehira!V132,meQuran!V132,Amiri!V132,PDMS!V132,AlKareem!V132,KFGQPC!V132,LPMQ!V132,AlQalam!V132)</f>
        <v>0</v>
      </c>
      <c r="W132" s="51">
        <f>SUM(norehidayat!W132,norehuda!W132,norehira!W132,meQuran!W132,Amiri!W132,PDMS!W132,AlKareem!W132,KFGQPC!W132,LPMQ!W132,AlQalam!W132)</f>
        <v>0</v>
      </c>
      <c r="X132" s="51">
        <f>SUM(norehidayat!X132,norehuda!X132,norehira!X132,meQuran!X132,Amiri!X132,PDMS!X132,AlKareem!X132,KFGQPC!X132,LPMQ!X132,AlQalam!X132)</f>
        <v>0</v>
      </c>
      <c r="Y132" s="51">
        <f>SUM(norehidayat!Y132,norehuda!Y132,norehira!Y132,meQuran!Y132,Amiri!Y132,PDMS!Y132,AlKareem!Y132,KFGQPC!Y132,LPMQ!Y132,AlQalam!Y132)</f>
        <v>0</v>
      </c>
      <c r="Z132" s="51">
        <f>SUM(norehidayat!Z132,norehuda!Z132,norehira!Z132,meQuran!Z132,Amiri!Z132,PDMS!Z132,AlKareem!Z132,KFGQPC!Z132,LPMQ!Z132,AlQalam!Z132)</f>
        <v>0</v>
      </c>
      <c r="AA132" s="51">
        <f>SUM(norehidayat!AA132,norehuda!AA132,norehira!AA132,meQuran!AA132,Amiri!AA132,PDMS!AA132,AlKareem!AA132,KFGQPC!AA132,LPMQ!AA132,AlQalam!AA132)</f>
        <v>0</v>
      </c>
      <c r="AB132" s="51">
        <f>SUM(norehidayat!AB132,norehuda!AB132,norehira!AB132,meQuran!AB132,Amiri!AB132,PDMS!AB132,AlKareem!AB132,KFGQPC!AB132,LPMQ!AB132,AlQalam!AB132)</f>
        <v>0</v>
      </c>
      <c r="AC132" s="51">
        <f>SUM(norehidayat!AC132,norehuda!AC132,norehira!AC132,meQuran!AC132,Amiri!AC132,PDMS!AC132,AlKareem!AC132,KFGQPC!AC132,LPMQ!AC132,AlQalam!AC132)</f>
        <v>0</v>
      </c>
      <c r="AD132" s="45">
        <f>R132</f>
        <v>9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232"/>
        <v>1</v>
      </c>
      <c r="AI132" s="5">
        <f t="shared" si="233"/>
        <v>1</v>
      </c>
      <c r="AJ132" s="5">
        <f t="shared" si="234"/>
        <v>1</v>
      </c>
      <c r="AK132" s="5">
        <f t="shared" si="235"/>
        <v>1</v>
      </c>
    </row>
    <row r="133" spans="1:37">
      <c r="A133" s="4" t="s">
        <v>77</v>
      </c>
      <c r="B133" s="51">
        <f>SUM(norehidayat!B133,norehuda!B133,norehira!B133,meQuran!B133,Amiri!B133,PDMS!B133,AlKareem!B133,KFGQPC!B133,LPMQ!B133,AlQalam!B133)</f>
        <v>0</v>
      </c>
      <c r="C133" s="51">
        <f>SUM(norehidayat!C133,norehuda!C133,norehira!C133,meQuran!C133,Amiri!C133,PDMS!C133,AlKareem!C133,KFGQPC!C133,LPMQ!C133,AlQalam!C133)</f>
        <v>0</v>
      </c>
      <c r="D133" s="51">
        <f>SUM(norehidayat!D133,norehuda!D133,norehira!D133,meQuran!D133,Amiri!D133,PDMS!D133,AlKareem!D133,KFGQPC!D133,LPMQ!D133,AlQalam!D133)</f>
        <v>0</v>
      </c>
      <c r="E133" s="51">
        <f>SUM(norehidayat!E133,norehuda!E133,norehira!E133,meQuran!E133,Amiri!E133,PDMS!E133,AlKareem!E133,KFGQPC!E133,LPMQ!E133,AlQalam!E133)</f>
        <v>0</v>
      </c>
      <c r="F133" s="51">
        <f>SUM(norehidayat!F133,norehuda!F133,norehira!F133,meQuran!F133,Amiri!F133,PDMS!F133,AlKareem!F133,KFGQPC!F133,LPMQ!F133,AlQalam!F133)</f>
        <v>0</v>
      </c>
      <c r="G133" s="51">
        <f>SUM(norehidayat!G133,norehuda!G133,norehira!G133,meQuran!G133,Amiri!G133,PDMS!G133,AlKareem!G133,KFGQPC!G133,LPMQ!G133,AlQalam!G133)</f>
        <v>0</v>
      </c>
      <c r="H133" s="51">
        <f>SUM(norehidayat!H133,norehuda!H133,norehira!H133,meQuran!H133,Amiri!H133,PDMS!H133,AlKareem!H133,KFGQPC!H133,LPMQ!H133,AlQalam!H133)</f>
        <v>0</v>
      </c>
      <c r="I133" s="51">
        <f>SUM(norehidayat!I133,norehuda!I133,norehira!I133,meQuran!I133,Amiri!I133,PDMS!I133,AlKareem!I133,KFGQPC!I133,LPMQ!I133,AlQalam!I133)</f>
        <v>0</v>
      </c>
      <c r="J133" s="51">
        <f>SUM(norehidayat!J133,norehuda!J133,norehira!J133,meQuran!J133,Amiri!J133,PDMS!J133,AlKareem!J133,KFGQPC!J133,LPMQ!J133,AlQalam!J133)</f>
        <v>0</v>
      </c>
      <c r="K133" s="51">
        <f>SUM(norehidayat!K133,norehuda!K133,norehira!K133,meQuran!K133,Amiri!K133,PDMS!K133,AlKareem!K133,KFGQPC!K133,LPMQ!K133,AlQalam!K133)</f>
        <v>0</v>
      </c>
      <c r="L133" s="51">
        <f>SUM(norehidayat!L133,norehuda!L133,norehira!L133,meQuran!L133,Amiri!L133,PDMS!L133,AlKareem!L133,KFGQPC!L133,LPMQ!L133,AlQalam!L133)</f>
        <v>0</v>
      </c>
      <c r="M133" s="51">
        <f>SUM(norehidayat!M133,norehuda!M133,norehira!M133,meQuran!M133,Amiri!M133,PDMS!M133,AlKareem!M133,KFGQPC!M133,LPMQ!M133,AlQalam!M133)</f>
        <v>0</v>
      </c>
      <c r="N133" s="51">
        <f>SUM(norehidayat!N133,norehuda!N133,norehira!N133,meQuran!N133,Amiri!N133,PDMS!N133,AlKareem!N133,KFGQPC!N133,LPMQ!N133,AlQalam!N133)</f>
        <v>0</v>
      </c>
      <c r="O133" s="51">
        <f>SUM(norehidayat!O133,norehuda!O133,norehira!O133,meQuran!O133,Amiri!O133,PDMS!O133,AlKareem!O133,KFGQPC!O133,LPMQ!O133,AlQalam!O133)</f>
        <v>0</v>
      </c>
      <c r="P133" s="51">
        <f>SUM(norehidayat!P133,norehuda!P133,norehira!P133,meQuran!P133,Amiri!P133,PDMS!P133,AlKareem!P133,KFGQPC!P133,LPMQ!P133,AlQalam!P133)</f>
        <v>0</v>
      </c>
      <c r="Q133" s="51">
        <f>SUM(norehidayat!Q133,norehuda!Q133,norehira!Q133,meQuran!Q133,Amiri!Q133,PDMS!Q133,AlKareem!Q133,KFGQPC!Q133,LPMQ!Q133,AlQalam!Q133)</f>
        <v>0</v>
      </c>
      <c r="R133" s="51">
        <f>SUM(norehidayat!R133,norehuda!R133,norehira!R133,meQuran!R133,Amiri!R133,PDMS!R133,AlKareem!R133,KFGQPC!R133,LPMQ!R133,AlQalam!R133)</f>
        <v>0</v>
      </c>
      <c r="S133" s="50">
        <f>SUM(norehidayat!S133,norehuda!S133,norehira!S133,meQuran!S133,Amiri!S133,PDMS!S133,AlKareem!S133,KFGQPC!S133,LPMQ!S133,AlQalam!S133)</f>
        <v>20</v>
      </c>
      <c r="T133" s="51">
        <f>SUM(norehidayat!T133,norehuda!T133,norehira!T133,meQuran!T133,Amiri!T133,PDMS!T133,AlKareem!T133,KFGQPC!T133,LPMQ!T133,AlQalam!T133)</f>
        <v>0</v>
      </c>
      <c r="U133" s="51">
        <f>SUM(norehidayat!U133,norehuda!U133,norehira!U133,meQuran!U133,Amiri!U133,PDMS!U133,AlKareem!U133,KFGQPC!U133,LPMQ!U133,AlQalam!U133)</f>
        <v>0</v>
      </c>
      <c r="V133" s="51">
        <f>SUM(norehidayat!V133,norehuda!V133,norehira!V133,meQuran!V133,Amiri!V133,PDMS!V133,AlKareem!V133,KFGQPC!V133,LPMQ!V133,AlQalam!V133)</f>
        <v>0</v>
      </c>
      <c r="W133" s="51">
        <f>SUM(norehidayat!W133,norehuda!W133,norehira!W133,meQuran!W133,Amiri!W133,PDMS!W133,AlKareem!W133,KFGQPC!W133,LPMQ!W133,AlQalam!W133)</f>
        <v>0</v>
      </c>
      <c r="X133" s="51">
        <f>SUM(norehidayat!X133,norehuda!X133,norehira!X133,meQuran!X133,Amiri!X133,PDMS!X133,AlKareem!X133,KFGQPC!X133,LPMQ!X133,AlQalam!X133)</f>
        <v>0</v>
      </c>
      <c r="Y133" s="51">
        <v>0</v>
      </c>
      <c r="Z133" s="51">
        <f>SUM(norehidayat!Z133,norehuda!Z133,norehira!Z133,meQuran!Z133,Amiri!Z133,PDMS!Z133,AlKareem!Z133,KFGQPC!Z133,LPMQ!Z133,AlQalam!Z133)</f>
        <v>0</v>
      </c>
      <c r="AA133" s="51">
        <f>SUM(norehidayat!AA133,norehuda!AA133,norehira!AA133,meQuran!AA133,Amiri!AA133,PDMS!AA133,AlKareem!AA133,KFGQPC!AA133,LPMQ!AA133,AlQalam!AA133)</f>
        <v>0</v>
      </c>
      <c r="AB133" s="51">
        <f>SUM(norehidayat!AB133,norehuda!AB133,norehira!AB133,meQuran!AB133,Amiri!AB133,PDMS!AB133,AlKareem!AB133,KFGQPC!AB133,LPMQ!AB133,AlQalam!AB133)</f>
        <v>0</v>
      </c>
      <c r="AC133" s="51">
        <f>SUM(norehidayat!AC133,norehuda!AC133,norehira!AC133,meQuran!AC133,Amiri!AC133,PDMS!AC133,AlKareem!AC133,KFGQPC!AC133,LPMQ!AC133,AlQalam!AC133)</f>
        <v>0</v>
      </c>
      <c r="AD133" s="44">
        <f>S133</f>
        <v>20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232"/>
        <v>1</v>
      </c>
      <c r="AI133" s="2">
        <f t="shared" si="233"/>
        <v>1</v>
      </c>
      <c r="AJ133" s="2">
        <f t="shared" si="234"/>
        <v>1</v>
      </c>
      <c r="AK133" s="2">
        <f t="shared" si="235"/>
        <v>1</v>
      </c>
    </row>
    <row r="134" spans="1:37">
      <c r="A134" s="4" t="s">
        <v>78</v>
      </c>
      <c r="B134" s="51">
        <f>SUM(norehidayat!B134,norehuda!B134,norehira!B134,meQuran!B134,Amiri!B134,PDMS!B134,AlKareem!B134,KFGQPC!B134,LPMQ!B134,AlQalam!B134)</f>
        <v>0</v>
      </c>
      <c r="C134" s="51">
        <f>SUM(norehidayat!C134,norehuda!C134,norehira!C134,meQuran!C134,Amiri!C134,PDMS!C134,AlKareem!C134,KFGQPC!C134,LPMQ!C134,AlQalam!C134)</f>
        <v>0</v>
      </c>
      <c r="D134" s="51">
        <f>SUM(norehidayat!D134,norehuda!D134,norehira!D134,meQuran!D134,Amiri!D134,PDMS!D134,AlKareem!D134,KFGQPC!D134,LPMQ!D134,AlQalam!D134)</f>
        <v>0</v>
      </c>
      <c r="E134" s="51">
        <f>SUM(norehidayat!E134,norehuda!E134,norehira!E134,meQuran!E134,Amiri!E134,PDMS!E134,AlKareem!E134,KFGQPC!E134,LPMQ!E134,AlQalam!E134)</f>
        <v>0</v>
      </c>
      <c r="F134" s="51">
        <f>SUM(norehidayat!F134,norehuda!F134,norehira!F134,meQuran!F134,Amiri!F134,PDMS!F134,AlKareem!F134,KFGQPC!F134,LPMQ!F134,AlQalam!F134)</f>
        <v>0</v>
      </c>
      <c r="G134" s="51">
        <f>SUM(norehidayat!G134,norehuda!G134,norehira!G134,meQuran!G134,Amiri!G134,PDMS!G134,AlKareem!G134,KFGQPC!G134,LPMQ!G134,AlQalam!G134)</f>
        <v>0</v>
      </c>
      <c r="H134" s="51">
        <f>SUM(norehidayat!H134,norehuda!H134,norehira!H134,meQuran!H134,Amiri!H134,PDMS!H134,AlKareem!H134,KFGQPC!H134,LPMQ!H134,AlQalam!H134)</f>
        <v>0</v>
      </c>
      <c r="I134" s="51">
        <f>SUM(norehidayat!I134,norehuda!I134,norehira!I134,meQuran!I134,Amiri!I134,PDMS!I134,AlKareem!I134,KFGQPC!I134,LPMQ!I134,AlQalam!I134)</f>
        <v>0</v>
      </c>
      <c r="J134" s="51">
        <f>SUM(norehidayat!J134,norehuda!J134,norehira!J134,meQuran!J134,Amiri!J134,PDMS!J134,AlKareem!J134,KFGQPC!J134,LPMQ!J134,AlQalam!J134)</f>
        <v>0</v>
      </c>
      <c r="K134" s="51">
        <f>SUM(norehidayat!K134,norehuda!K134,norehira!K134,meQuran!K134,Amiri!K134,PDMS!K134,AlKareem!K134,KFGQPC!K134,LPMQ!K134,AlQalam!K134)</f>
        <v>0</v>
      </c>
      <c r="L134" s="51">
        <f>SUM(norehidayat!L134,norehuda!L134,norehira!L134,meQuran!L134,Amiri!L134,PDMS!L134,AlKareem!L134,KFGQPC!L134,LPMQ!L134,AlQalam!L134)</f>
        <v>0</v>
      </c>
      <c r="M134" s="51">
        <f>SUM(norehidayat!M134,norehuda!M134,norehira!M134,meQuran!M134,Amiri!M134,PDMS!M134,AlKareem!M134,KFGQPC!M134,LPMQ!M134,AlQalam!M134)</f>
        <v>0</v>
      </c>
      <c r="N134" s="51">
        <f>SUM(norehidayat!N134,norehuda!N134,norehira!N134,meQuran!N134,Amiri!N134,PDMS!N134,AlKareem!N134,KFGQPC!N134,LPMQ!N134,AlQalam!N134)</f>
        <v>0</v>
      </c>
      <c r="O134" s="51">
        <f>SUM(norehidayat!O134,norehuda!O134,norehira!O134,meQuran!O134,Amiri!O134,PDMS!O134,AlKareem!O134,KFGQPC!O134,LPMQ!O134,AlQalam!O134)</f>
        <v>0</v>
      </c>
      <c r="P134" s="51">
        <f>SUM(norehidayat!P134,norehuda!P134,norehira!P134,meQuran!P134,Amiri!P134,PDMS!P134,AlKareem!P134,KFGQPC!P134,LPMQ!P134,AlQalam!P134)</f>
        <v>0</v>
      </c>
      <c r="Q134" s="51">
        <f>SUM(norehidayat!Q134,norehuda!Q134,norehira!Q134,meQuran!Q134,Amiri!Q134,PDMS!Q134,AlKareem!Q134,KFGQPC!Q134,LPMQ!Q134,AlQalam!Q134)</f>
        <v>0</v>
      </c>
      <c r="R134" s="51">
        <f>SUM(norehidayat!R134,norehuda!R134,norehira!R134,meQuran!R134,Amiri!R134,PDMS!R134,AlKareem!R134,KFGQPC!R134,LPMQ!R134,AlQalam!R134)</f>
        <v>0</v>
      </c>
      <c r="S134" s="51">
        <f>SUM(norehidayat!S134,norehuda!S134,norehira!S134,meQuran!S134,Amiri!S134,PDMS!S134,AlKareem!S134,KFGQPC!S134,LPMQ!S134,AlQalam!S134)</f>
        <v>0</v>
      </c>
      <c r="T134" s="50">
        <f>SUM(norehidayat!T134,norehuda!T134,norehira!T134,meQuran!T134,Amiri!T134,PDMS!T134,AlKareem!T134,KFGQPC!T134,LPMQ!T134,AlQalam!T134)</f>
        <v>20</v>
      </c>
      <c r="U134" s="51">
        <f>SUM(norehidayat!U134,norehuda!U134,norehira!U134,meQuran!U134,Amiri!U134,PDMS!U134,AlKareem!U134,KFGQPC!U134,LPMQ!U134,AlQalam!U134)</f>
        <v>0</v>
      </c>
      <c r="V134" s="51">
        <f>SUM(norehidayat!V134,norehuda!V134,norehira!V134,meQuran!V134,Amiri!V134,PDMS!V134,AlKareem!V134,KFGQPC!V134,LPMQ!V134,AlQalam!V134)</f>
        <v>0</v>
      </c>
      <c r="W134" s="51">
        <f>SUM(norehidayat!W134,norehuda!W134,norehira!W134,meQuran!W134,Amiri!W134,PDMS!W134,AlKareem!W134,KFGQPC!W134,LPMQ!W134,AlQalam!W134)</f>
        <v>0</v>
      </c>
      <c r="X134" s="51">
        <f>SUM(norehidayat!X134,norehuda!X134,norehira!X134,meQuran!X134,Amiri!X134,PDMS!X134,AlKareem!X134,KFGQPC!X134,LPMQ!X134,AlQalam!X134)</f>
        <v>0</v>
      </c>
      <c r="Y134" s="51">
        <f>SUM(norehidayat!Y134,norehuda!Y134,norehira!Y134,meQuran!Y134,Amiri!Y134,PDMS!Y134,AlKareem!Y134,KFGQPC!Y134,LPMQ!Y134,AlQalam!Y134)</f>
        <v>0</v>
      </c>
      <c r="Z134" s="51">
        <f>SUM(norehidayat!Z134,norehuda!Z134,norehira!Z134,meQuran!Z134,Amiri!Z134,PDMS!Z134,AlKareem!Z134,KFGQPC!Z134,LPMQ!Z134,AlQalam!Z134)</f>
        <v>0</v>
      </c>
      <c r="AA134" s="51">
        <f>SUM(norehidayat!AA134,norehuda!AA134,norehira!AA134,meQuran!AA134,Amiri!AA134,PDMS!AA134,AlKareem!AA134,KFGQPC!AA134,LPMQ!AA134,AlQalam!AA134)</f>
        <v>0</v>
      </c>
      <c r="AB134" s="51">
        <v>0</v>
      </c>
      <c r="AC134" s="51">
        <f>SUM(norehidayat!AC134,norehuda!AC134,norehira!AC134,meQuran!AC134,Amiri!AC134,PDMS!AC134,AlKareem!AC134,KFGQPC!AC134,LPMQ!AC134,AlQalam!AC134)</f>
        <v>0</v>
      </c>
      <c r="AD134" s="45">
        <f>T134</f>
        <v>20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232"/>
        <v>1</v>
      </c>
      <c r="AI134" s="5">
        <f t="shared" si="233"/>
        <v>1</v>
      </c>
      <c r="AJ134" s="5">
        <f t="shared" si="234"/>
        <v>1</v>
      </c>
      <c r="AK134" s="5">
        <f t="shared" si="235"/>
        <v>1</v>
      </c>
    </row>
    <row r="135" spans="1:37">
      <c r="A135" s="4" t="s">
        <v>79</v>
      </c>
      <c r="B135" s="51">
        <f>SUM(norehidayat!B135,norehuda!B135,norehira!B135,meQuran!B135,Amiri!B135,PDMS!B135,AlKareem!B135,KFGQPC!B135,LPMQ!B135,AlQalam!B135)</f>
        <v>0</v>
      </c>
      <c r="C135" s="51">
        <f>SUM(norehidayat!C135,norehuda!C135,norehira!C135,meQuran!C135,Amiri!C135,PDMS!C135,AlKareem!C135,KFGQPC!C135,LPMQ!C135,AlQalam!C135)</f>
        <v>0</v>
      </c>
      <c r="D135" s="51">
        <f>SUM(norehidayat!D135,norehuda!D135,norehira!D135,meQuran!D135,Amiri!D135,PDMS!D135,AlKareem!D135,KFGQPC!D135,LPMQ!D135,AlQalam!D135)</f>
        <v>0</v>
      </c>
      <c r="E135" s="51">
        <f>SUM(norehidayat!E135,norehuda!E135,norehira!E135,meQuran!E135,Amiri!E135,PDMS!E135,AlKareem!E135,KFGQPC!E135,LPMQ!E135,AlQalam!E135)</f>
        <v>0</v>
      </c>
      <c r="F135" s="51">
        <v>0</v>
      </c>
      <c r="G135" s="51">
        <f>SUM(norehidayat!G135,norehuda!G135,norehira!G135,meQuran!G135,Amiri!G135,PDMS!G135,AlKareem!G135,KFGQPC!G135,LPMQ!G135,AlQalam!G135)</f>
        <v>0</v>
      </c>
      <c r="H135" s="51">
        <v>0</v>
      </c>
      <c r="I135" s="51">
        <v>0</v>
      </c>
      <c r="J135" s="51">
        <f>SUM(norehidayat!J135,norehuda!J135,norehira!J135,meQuran!J135,Amiri!J135,PDMS!J135,AlKareem!J135,KFGQPC!J135,LPMQ!J135,AlQalam!J135)</f>
        <v>0</v>
      </c>
      <c r="K135" s="51">
        <f>SUM(norehidayat!K135,norehuda!K135,norehira!K135,meQuran!K135,Amiri!K135,PDMS!K135,AlKareem!K135,KFGQPC!K135,LPMQ!K135,AlQalam!K135)</f>
        <v>0</v>
      </c>
      <c r="L135" s="51">
        <f>SUM(norehidayat!L135,norehuda!L135,norehira!L135,meQuran!L135,Amiri!L135,PDMS!L135,AlKareem!L135,KFGQPC!L135,LPMQ!L135,AlQalam!L135)</f>
        <v>0</v>
      </c>
      <c r="M135" s="51">
        <f>SUM(norehidayat!M135,norehuda!M135,norehira!M135,meQuran!M135,Amiri!M135,PDMS!M135,AlKareem!M135,KFGQPC!M135,LPMQ!M135,AlQalam!M135)</f>
        <v>0</v>
      </c>
      <c r="N135" s="51">
        <f>SUM(norehidayat!N135,norehuda!N135,norehira!N135,meQuran!N135,Amiri!N135,PDMS!N135,AlKareem!N135,KFGQPC!N135,LPMQ!N135,AlQalam!N135)</f>
        <v>0</v>
      </c>
      <c r="O135" s="51">
        <f>SUM(norehidayat!O135,norehuda!O135,norehira!O135,meQuran!O135,Amiri!O135,PDMS!O135,AlKareem!O135,KFGQPC!O135,LPMQ!O135,AlQalam!O135)</f>
        <v>0</v>
      </c>
      <c r="P135" s="51">
        <f>SUM(norehidayat!P135,norehuda!P135,norehira!P135,meQuran!P135,Amiri!P135,PDMS!P135,AlKareem!P135,KFGQPC!P135,LPMQ!P135,AlQalam!P135)</f>
        <v>0</v>
      </c>
      <c r="Q135" s="51">
        <f>SUM(norehidayat!Q135,norehuda!Q135,norehira!Q135,meQuran!Q135,Amiri!Q135,PDMS!Q135,AlKareem!Q135,KFGQPC!Q135,LPMQ!Q135,AlQalam!Q135)</f>
        <v>0</v>
      </c>
      <c r="R135" s="51">
        <f>SUM(norehidayat!R135,norehuda!R135,norehira!R135,meQuran!R135,Amiri!R135,PDMS!R135,AlKareem!R135,KFGQPC!R135,LPMQ!R135,AlQalam!R135)</f>
        <v>0</v>
      </c>
      <c r="S135" s="51">
        <f>SUM(norehidayat!S135,norehuda!S135,norehira!S135,meQuran!S135,Amiri!S135,PDMS!S135,AlKareem!S135,KFGQPC!S135,LPMQ!S135,AlQalam!S135)</f>
        <v>0</v>
      </c>
      <c r="T135" s="51">
        <f>SUM(norehidayat!T135,norehuda!T135,norehira!T135,meQuran!T135,Amiri!T135,PDMS!T135,AlKareem!T135,KFGQPC!T135,LPMQ!T135,AlQalam!T135)</f>
        <v>0</v>
      </c>
      <c r="U135" s="50">
        <f>SUM(norehidayat!U135,norehuda!U135,norehira!U135,meQuran!U135,Amiri!U135,PDMS!U135,AlKareem!U135,KFGQPC!U135,LPMQ!U135,AlQalam!U135)</f>
        <v>53</v>
      </c>
      <c r="V135" s="51">
        <v>0</v>
      </c>
      <c r="W135" s="51">
        <f>SUM(norehidayat!W135,norehuda!W135,norehira!W135,meQuran!W135,Amiri!W135,PDMS!W135,AlKareem!W135,KFGQPC!W135,LPMQ!W135,AlQalam!W135)</f>
        <v>0</v>
      </c>
      <c r="X135" s="51">
        <f>SUM(norehidayat!X135,norehuda!X135,norehira!X135,meQuran!X135,Amiri!X135,PDMS!X135,AlKareem!X135,KFGQPC!X135,LPMQ!X135,AlQalam!X135)</f>
        <v>0</v>
      </c>
      <c r="Y135" s="51">
        <f>SUM(norehidayat!Y135,norehuda!Y135,norehira!Y135,meQuran!Y135,Amiri!Y135,PDMS!Y135,AlKareem!Y135,KFGQPC!Y135,LPMQ!Y135,AlQalam!Y135)</f>
        <v>0</v>
      </c>
      <c r="Z135" s="51">
        <f>SUM(norehidayat!Z135,norehuda!Z135,norehira!Z135,meQuran!Z135,Amiri!Z135,PDMS!Z135,AlKareem!Z135,KFGQPC!Z135,LPMQ!Z135,AlQalam!Z135)</f>
        <v>0</v>
      </c>
      <c r="AA135" s="51">
        <f>SUM(norehidayat!AA135,norehuda!AA135,norehira!AA135,meQuran!AA135,Amiri!AA135,PDMS!AA135,AlKareem!AA135,KFGQPC!AA135,LPMQ!AA135,AlQalam!AA135)</f>
        <v>0</v>
      </c>
      <c r="AB135" s="51">
        <f>SUM(norehidayat!AB135,norehuda!AB135,norehira!AB135,meQuran!AB135,Amiri!AB135,PDMS!AB135,AlKareem!AB135,KFGQPC!AB135,LPMQ!AB135,AlQalam!AB135)</f>
        <v>1</v>
      </c>
      <c r="AC135" s="51">
        <f>SUM(norehidayat!AC135,norehuda!AC135,norehira!AC135,meQuran!AC135,Amiri!AC135,PDMS!AC135,AlKareem!AC135,KFGQPC!AC135,LPMQ!AC135,AlQalam!AC135)</f>
        <v>0</v>
      </c>
      <c r="AD135" s="44">
        <f>U135</f>
        <v>53</v>
      </c>
      <c r="AE135" s="44">
        <f>SUM(B135:T135,V135:AC135)</f>
        <v>1</v>
      </c>
      <c r="AF135" s="44">
        <f>SUM(U116:U134,U136:U143)</f>
        <v>0</v>
      </c>
      <c r="AG135" s="44">
        <v>0</v>
      </c>
      <c r="AH135" s="2">
        <f t="shared" si="232"/>
        <v>0.981481481481482</v>
      </c>
      <c r="AI135" s="2">
        <f t="shared" si="233"/>
        <v>0.981481481481482</v>
      </c>
      <c r="AJ135" s="2">
        <f t="shared" si="234"/>
        <v>1</v>
      </c>
      <c r="AK135" s="2">
        <f t="shared" si="235"/>
        <v>0.990654205607477</v>
      </c>
    </row>
    <row r="136" spans="1:37">
      <c r="A136" s="4" t="s">
        <v>80</v>
      </c>
      <c r="B136" s="51">
        <f>SUM(norehidayat!B136,norehuda!B136,norehira!B136,meQuran!B136,Amiri!B136,PDMS!B136,AlKareem!B136,KFGQPC!B136,LPMQ!B136,AlQalam!B136)</f>
        <v>0</v>
      </c>
      <c r="C136" s="51">
        <f>SUM(norehidayat!C136,norehuda!C136,norehira!C136,meQuran!C136,Amiri!C136,PDMS!C136,AlKareem!C136,KFGQPC!C136,LPMQ!C136,AlQalam!C136)</f>
        <v>0</v>
      </c>
      <c r="D136" s="51">
        <f>SUM(norehidayat!D136,norehuda!D136,norehira!D136,meQuran!D136,Amiri!D136,PDMS!D136,AlKareem!D136,KFGQPC!D136,LPMQ!D136,AlQalam!D136)</f>
        <v>0</v>
      </c>
      <c r="E136" s="51">
        <f>SUM(norehidayat!E136,norehuda!E136,norehira!E136,meQuran!E136,Amiri!E136,PDMS!E136,AlKareem!E136,KFGQPC!E136,LPMQ!E136,AlQalam!E136)</f>
        <v>0</v>
      </c>
      <c r="F136" s="51">
        <f>SUM(norehidayat!F136,norehuda!F136,norehira!F136,meQuran!F136,Amiri!F136,PDMS!F136,AlKareem!F136,KFGQPC!F136,LPMQ!F136,AlQalam!F136)</f>
        <v>0</v>
      </c>
      <c r="G136" s="51">
        <f>SUM(norehidayat!G136,norehuda!G136,norehira!G136,meQuran!G136,Amiri!G136,PDMS!G136,AlKareem!G136,KFGQPC!G136,LPMQ!G136,AlQalam!G136)</f>
        <v>0</v>
      </c>
      <c r="H136" s="51">
        <f>SUM(norehidayat!H136,norehuda!H136,norehira!H136,meQuran!H136,Amiri!H136,PDMS!H136,AlKareem!H136,KFGQPC!H136,LPMQ!H136,AlQalam!H136)</f>
        <v>0</v>
      </c>
      <c r="I136" s="51">
        <f>SUM(norehidayat!I136,norehuda!I136,norehira!I136,meQuran!I136,Amiri!I136,PDMS!I136,AlKareem!I136,KFGQPC!I136,LPMQ!I136,AlQalam!I136)</f>
        <v>0</v>
      </c>
      <c r="J136" s="51">
        <f>SUM(norehidayat!J136,norehuda!J136,norehira!J136,meQuran!J136,Amiri!J136,PDMS!J136,AlKareem!J136,KFGQPC!J136,LPMQ!J136,AlQalam!J136)</f>
        <v>0</v>
      </c>
      <c r="K136" s="51">
        <f>SUM(norehidayat!K136,norehuda!K136,norehira!K136,meQuran!K136,Amiri!K136,PDMS!K136,AlKareem!K136,KFGQPC!K136,LPMQ!K136,AlQalam!K136)</f>
        <v>0</v>
      </c>
      <c r="L136" s="51">
        <f>SUM(norehidayat!L136,norehuda!L136,norehira!L136,meQuran!L136,Amiri!L136,PDMS!L136,AlKareem!L136,KFGQPC!L136,LPMQ!L136,AlQalam!L136)</f>
        <v>0</v>
      </c>
      <c r="M136" s="51">
        <f>SUM(norehidayat!M136,norehuda!M136,norehira!M136,meQuran!M136,Amiri!M136,PDMS!M136,AlKareem!M136,KFGQPC!M136,LPMQ!M136,AlQalam!M136)</f>
        <v>0</v>
      </c>
      <c r="N136" s="51">
        <v>0</v>
      </c>
      <c r="O136" s="51">
        <v>0</v>
      </c>
      <c r="P136" s="51">
        <f>SUM(norehidayat!P136,norehuda!P136,norehira!P136,meQuran!P136,Amiri!P136,PDMS!P136,AlKareem!P136,KFGQPC!P136,LPMQ!P136,AlQalam!P136)</f>
        <v>0</v>
      </c>
      <c r="Q136" s="51">
        <f>SUM(norehidayat!Q136,norehuda!Q136,norehira!Q136,meQuran!Q136,Amiri!Q136,PDMS!Q136,AlKareem!Q136,KFGQPC!Q136,LPMQ!Q136,AlQalam!Q136)</f>
        <v>0</v>
      </c>
      <c r="R136" s="51">
        <f>SUM(norehidayat!R136,norehuda!R136,norehira!R136,meQuran!R136,Amiri!R136,PDMS!R136,AlKareem!R136,KFGQPC!R136,LPMQ!R136,AlQalam!R136)</f>
        <v>0</v>
      </c>
      <c r="S136" s="51">
        <f>SUM(norehidayat!S136,norehuda!S136,norehira!S136,meQuran!S136,Amiri!S136,PDMS!S136,AlKareem!S136,KFGQPC!S136,LPMQ!S136,AlQalam!S136)</f>
        <v>0</v>
      </c>
      <c r="T136" s="51">
        <f>SUM(norehidayat!T136,norehuda!T136,norehira!T136,meQuran!T136,Amiri!T136,PDMS!T136,AlKareem!T136,KFGQPC!T136,LPMQ!T136,AlQalam!T136)</f>
        <v>0</v>
      </c>
      <c r="U136" s="51">
        <f>SUM(norehidayat!U136,norehuda!U136,norehira!U136,meQuran!U136,Amiri!U136,PDMS!U136,AlKareem!U136,KFGQPC!U136,LPMQ!U136,AlQalam!U136)</f>
        <v>0</v>
      </c>
      <c r="V136" s="50">
        <f>SUM(norehidayat!V136,norehuda!V136,norehira!V136,meQuran!V136,Amiri!V136,PDMS!V136,AlKareem!V136,KFGQPC!V136,LPMQ!V136,AlQalam!V136)</f>
        <v>24</v>
      </c>
      <c r="W136" s="51">
        <f>SUM(norehidayat!W136,norehuda!W136,norehira!W136,meQuran!W136,Amiri!W136,PDMS!W136,AlKareem!W136,KFGQPC!W136,LPMQ!W136,AlQalam!W136)</f>
        <v>0</v>
      </c>
      <c r="X136" s="51">
        <f>SUM(norehidayat!X136,norehuda!X136,norehira!X136,meQuran!X136,Amiri!X136,PDMS!X136,AlKareem!X136,KFGQPC!X136,LPMQ!X136,AlQalam!X136)</f>
        <v>0</v>
      </c>
      <c r="Y136" s="51">
        <f>SUM(norehidayat!Y136,norehuda!Y136,norehira!Y136,meQuran!Y136,Amiri!Y136,PDMS!Y136,AlKareem!Y136,KFGQPC!Y136,LPMQ!Y136,AlQalam!Y136)</f>
        <v>0</v>
      </c>
      <c r="Z136" s="51">
        <f>SUM(norehidayat!Z136,norehuda!Z136,norehira!Z136,meQuran!Z136,Amiri!Z136,PDMS!Z136,AlKareem!Z136,KFGQPC!Z136,LPMQ!Z136,AlQalam!Z136)</f>
        <v>0</v>
      </c>
      <c r="AA136" s="51">
        <f>SUM(norehidayat!AA136,norehuda!AA136,norehira!AA136,meQuran!AA136,Amiri!AA136,PDMS!AA136,AlKareem!AA136,KFGQPC!AA136,LPMQ!AA136,AlQalam!AA136)</f>
        <v>0</v>
      </c>
      <c r="AB136" s="51">
        <v>0</v>
      </c>
      <c r="AC136" s="51">
        <f>SUM(norehidayat!AC136,norehuda!AC136,norehira!AC136,meQuran!AC136,Amiri!AC136,PDMS!AC136,AlKareem!AC136,KFGQPC!AC136,LPMQ!AC136,AlQalam!AC136)</f>
        <v>0</v>
      </c>
      <c r="AD136" s="45">
        <f>V136</f>
        <v>24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232"/>
        <v>1</v>
      </c>
      <c r="AI136" s="5">
        <f t="shared" si="233"/>
        <v>1</v>
      </c>
      <c r="AJ136" s="5">
        <f t="shared" si="234"/>
        <v>1</v>
      </c>
      <c r="AK136" s="5">
        <f t="shared" si="235"/>
        <v>1</v>
      </c>
    </row>
    <row r="137" spans="1:37">
      <c r="A137" s="4" t="s">
        <v>81</v>
      </c>
      <c r="B137" s="51">
        <f>SUM(norehidayat!B137,norehuda!B137,norehira!B137,meQuran!B137,Amiri!B137,PDMS!B137,AlKareem!B137,KFGQPC!B137,LPMQ!B137,AlQalam!B137)</f>
        <v>0</v>
      </c>
      <c r="C137" s="51">
        <f>SUM(norehidayat!C137,norehuda!C137,norehira!C137,meQuran!C137,Amiri!C137,PDMS!C137,AlKareem!C137,KFGQPC!C137,LPMQ!C137,AlQalam!C137)</f>
        <v>0</v>
      </c>
      <c r="D137" s="51">
        <f>SUM(norehidayat!D137,norehuda!D137,norehira!D137,meQuran!D137,Amiri!D137,PDMS!D137,AlKareem!D137,KFGQPC!D137,LPMQ!D137,AlQalam!D137)</f>
        <v>0</v>
      </c>
      <c r="E137" s="51">
        <f>SUM(norehidayat!E137,norehuda!E137,norehira!E137,meQuran!E137,Amiri!E137,PDMS!E137,AlKareem!E137,KFGQPC!E137,LPMQ!E137,AlQalam!E137)</f>
        <v>0</v>
      </c>
      <c r="F137" s="51">
        <f>SUM(norehidayat!F137,norehuda!F137,norehira!F137,meQuran!F137,Amiri!F137,PDMS!F137,AlKareem!F137,KFGQPC!F137,LPMQ!F137,AlQalam!F137)</f>
        <v>0</v>
      </c>
      <c r="G137" s="51">
        <f>SUM(norehidayat!G137,norehuda!G137,norehira!G137,meQuran!G137,Amiri!G137,PDMS!G137,AlKareem!G137,KFGQPC!G137,LPMQ!G137,AlQalam!G137)</f>
        <v>0</v>
      </c>
      <c r="H137" s="51">
        <f>SUM(norehidayat!H137,norehuda!H137,norehira!H137,meQuran!H137,Amiri!H137,PDMS!H137,AlKareem!H137,KFGQPC!H137,LPMQ!H137,AlQalam!H137)</f>
        <v>0</v>
      </c>
      <c r="I137" s="51">
        <f>SUM(norehidayat!I137,norehuda!I137,norehira!I137,meQuran!I137,Amiri!I137,PDMS!I137,AlKareem!I137,KFGQPC!I137,LPMQ!I137,AlQalam!I137)</f>
        <v>0</v>
      </c>
      <c r="J137" s="51">
        <f>SUM(norehidayat!J137,norehuda!J137,norehira!J137,meQuran!J137,Amiri!J137,PDMS!J137,AlKareem!J137,KFGQPC!J137,LPMQ!J137,AlQalam!J137)</f>
        <v>0</v>
      </c>
      <c r="K137" s="51">
        <f>SUM(norehidayat!K137,norehuda!K137,norehira!K137,meQuran!K137,Amiri!K137,PDMS!K137,AlKareem!K137,KFGQPC!K137,LPMQ!K137,AlQalam!K137)</f>
        <v>0</v>
      </c>
      <c r="L137" s="51">
        <f>SUM(norehidayat!L137,norehuda!L137,norehira!L137,meQuran!L137,Amiri!L137,PDMS!L137,AlKareem!L137,KFGQPC!L137,LPMQ!L137,AlQalam!L137)</f>
        <v>0</v>
      </c>
      <c r="M137" s="51">
        <f>SUM(norehidayat!M137,norehuda!M137,norehira!M137,meQuran!M137,Amiri!M137,PDMS!M137,AlKareem!M137,KFGQPC!M137,LPMQ!M137,AlQalam!M137)</f>
        <v>0</v>
      </c>
      <c r="N137" s="51">
        <f>SUM(norehidayat!N137,norehuda!N137,norehira!N137,meQuran!N137,Amiri!N137,PDMS!N137,AlKareem!N137,KFGQPC!N137,LPMQ!N137,AlQalam!N137)</f>
        <v>0</v>
      </c>
      <c r="O137" s="51">
        <f>SUM(norehidayat!O137,norehuda!O137,norehira!O137,meQuran!O137,Amiri!O137,PDMS!O137,AlKareem!O137,KFGQPC!O137,LPMQ!O137,AlQalam!O137)</f>
        <v>0</v>
      </c>
      <c r="P137" s="51">
        <f>SUM(norehidayat!P137,norehuda!P137,norehira!P137,meQuran!P137,Amiri!P137,PDMS!P137,AlKareem!P137,KFGQPC!P137,LPMQ!P137,AlQalam!P137)</f>
        <v>0</v>
      </c>
      <c r="Q137" s="51">
        <f>SUM(norehidayat!Q137,norehuda!Q137,norehira!Q137,meQuran!Q137,Amiri!Q137,PDMS!Q137,AlKareem!Q137,KFGQPC!Q137,LPMQ!Q137,AlQalam!Q137)</f>
        <v>0</v>
      </c>
      <c r="R137" s="51">
        <f>SUM(norehidayat!R137,norehuda!R137,norehira!R137,meQuran!R137,Amiri!R137,PDMS!R137,AlKareem!R137,KFGQPC!R137,LPMQ!R137,AlQalam!R137)</f>
        <v>0</v>
      </c>
      <c r="S137" s="51">
        <f>SUM(norehidayat!S137,norehuda!S137,norehira!S137,meQuran!S137,Amiri!S137,PDMS!S137,AlKareem!S137,KFGQPC!S137,LPMQ!S137,AlQalam!S137)</f>
        <v>0</v>
      </c>
      <c r="T137" s="51">
        <f>SUM(norehidayat!T137,norehuda!T137,norehira!T137,meQuran!T137,Amiri!T137,PDMS!T137,AlKareem!T137,KFGQPC!T137,LPMQ!T137,AlQalam!T137)</f>
        <v>0</v>
      </c>
      <c r="U137" s="51">
        <f>SUM(norehidayat!U137,norehuda!U137,norehira!U137,meQuran!U137,Amiri!U137,PDMS!U137,AlKareem!U137,KFGQPC!U137,LPMQ!U137,AlQalam!U137)</f>
        <v>0</v>
      </c>
      <c r="V137" s="51">
        <f>SUM(norehidayat!V137,norehuda!V137,norehira!V137,meQuran!V137,Amiri!V137,PDMS!V137,AlKareem!V137,KFGQPC!V137,LPMQ!V137,AlQalam!V137)</f>
        <v>0</v>
      </c>
      <c r="W137" s="50">
        <f>SUM(norehidayat!W137,norehuda!W137,norehira!W137,meQuran!W137,Amiri!W137,PDMS!W137,AlKareem!W137,KFGQPC!W137,LPMQ!W137,AlQalam!W137)</f>
        <v>57</v>
      </c>
      <c r="X137" s="51">
        <f>SUM(norehidayat!X137,norehuda!X137,norehira!X137,meQuran!X137,Amiri!X137,PDMS!X137,AlKareem!X137,KFGQPC!X137,LPMQ!X137,AlQalam!X137)</f>
        <v>0</v>
      </c>
      <c r="Y137" s="51">
        <v>0</v>
      </c>
      <c r="Z137" s="51">
        <f>SUM(norehidayat!Z137,norehuda!Z137,norehira!Z137,meQuran!Z137,Amiri!Z137,PDMS!Z137,AlKareem!Z137,KFGQPC!Z137,LPMQ!Z137,AlQalam!Z137)</f>
        <v>0</v>
      </c>
      <c r="AA137" s="51">
        <f>SUM(norehidayat!AA137,norehuda!AA137,norehira!AA137,meQuran!AA137,Amiri!AA137,PDMS!AA137,AlKareem!AA137,KFGQPC!AA137,LPMQ!AA137,AlQalam!AA137)</f>
        <v>0</v>
      </c>
      <c r="AB137" s="51">
        <f>SUM(norehidayat!AB137,norehuda!AB137,norehira!AB137,meQuran!AB137,Amiri!AB137,PDMS!AB137,AlKareem!AB137,KFGQPC!AB137,LPMQ!AB137,AlQalam!AB137)</f>
        <v>0</v>
      </c>
      <c r="AC137" s="51">
        <f>SUM(norehidayat!AC137,norehuda!AC137,norehira!AC137,meQuran!AC137,Amiri!AC137,PDMS!AC137,AlKareem!AC137,KFGQPC!AC137,LPMQ!AC137,AlQalam!AC137)</f>
        <v>0</v>
      </c>
      <c r="AD137" s="44">
        <f>W137</f>
        <v>57</v>
      </c>
      <c r="AE137" s="44">
        <f>SUM(B137:V137,X137:AC137)</f>
        <v>0</v>
      </c>
      <c r="AF137" s="44">
        <f>SUM(W116:W136,W138:W143)</f>
        <v>1</v>
      </c>
      <c r="AG137" s="45">
        <v>0</v>
      </c>
      <c r="AH137" s="2">
        <f t="shared" si="232"/>
        <v>0.982758620689655</v>
      </c>
      <c r="AI137" s="2">
        <f t="shared" si="233"/>
        <v>1</v>
      </c>
      <c r="AJ137" s="2">
        <f t="shared" si="234"/>
        <v>0.982758620689655</v>
      </c>
      <c r="AK137" s="2">
        <f t="shared" si="235"/>
        <v>0.991304347826087</v>
      </c>
    </row>
    <row r="138" spans="1:37">
      <c r="A138" s="4" t="s">
        <v>82</v>
      </c>
      <c r="B138" s="51">
        <f>SUM(norehidayat!B138,norehuda!B138,norehira!B138,meQuran!B138,Amiri!B138,PDMS!B138,AlKareem!B138,KFGQPC!B138,LPMQ!B138,AlQalam!B138)</f>
        <v>0</v>
      </c>
      <c r="C138" s="51">
        <f>SUM(norehidayat!C138,norehuda!C138,norehira!C138,meQuran!C138,Amiri!C138,PDMS!C138,AlKareem!C138,KFGQPC!C138,LPMQ!C138,AlQalam!C138)</f>
        <v>0</v>
      </c>
      <c r="D138" s="51">
        <f>SUM(norehidayat!D138,norehuda!D138,norehira!D138,meQuran!D138,Amiri!D138,PDMS!D138,AlKareem!D138,KFGQPC!D138,LPMQ!D138,AlQalam!D138)</f>
        <v>0</v>
      </c>
      <c r="E138" s="51">
        <f>SUM(norehidayat!E138,norehuda!E138,norehira!E138,meQuran!E138,Amiri!E138,PDMS!E138,AlKareem!E138,KFGQPC!E138,LPMQ!E138,AlQalam!E138)</f>
        <v>0</v>
      </c>
      <c r="F138" s="51">
        <f>SUM(norehidayat!F138,norehuda!F138,norehira!F138,meQuran!F138,Amiri!F138,PDMS!F138,AlKareem!F138,KFGQPC!F138,LPMQ!F138,AlQalam!F138)</f>
        <v>0</v>
      </c>
      <c r="G138" s="51">
        <f>SUM(norehidayat!G138,norehuda!G138,norehira!G138,meQuran!G138,Amiri!G138,PDMS!G138,AlKareem!G138,KFGQPC!G138,LPMQ!G138,AlQalam!G138)</f>
        <v>0</v>
      </c>
      <c r="H138" s="51">
        <f>SUM(norehidayat!H138,norehuda!H138,norehira!H138,meQuran!H138,Amiri!H138,PDMS!H138,AlKareem!H138,KFGQPC!H138,LPMQ!H138,AlQalam!H138)</f>
        <v>0</v>
      </c>
      <c r="I138" s="51">
        <f>SUM(norehidayat!I138,norehuda!I138,norehira!I138,meQuran!I138,Amiri!I138,PDMS!I138,AlKareem!I138,KFGQPC!I138,LPMQ!I138,AlQalam!I138)</f>
        <v>4</v>
      </c>
      <c r="J138" s="51">
        <f>SUM(norehidayat!J138,norehuda!J138,norehira!J138,meQuran!J138,Amiri!J138,PDMS!J138,AlKareem!J138,KFGQPC!J138,LPMQ!J138,AlQalam!J138)</f>
        <v>0</v>
      </c>
      <c r="K138" s="51">
        <f>SUM(norehidayat!K138,norehuda!K138,norehira!K138,meQuran!K138,Amiri!K138,PDMS!K138,AlKareem!K138,KFGQPC!K138,LPMQ!K138,AlQalam!K138)</f>
        <v>0</v>
      </c>
      <c r="L138" s="51">
        <f>SUM(norehidayat!L138,norehuda!L138,norehira!L138,meQuran!L138,Amiri!L138,PDMS!L138,AlKareem!L138,KFGQPC!L138,LPMQ!L138,AlQalam!L138)</f>
        <v>0</v>
      </c>
      <c r="M138" s="51">
        <f>SUM(norehidayat!M138,norehuda!M138,norehira!M138,meQuran!M138,Amiri!M138,PDMS!M138,AlKareem!M138,KFGQPC!M138,LPMQ!M138,AlQalam!M138)</f>
        <v>0</v>
      </c>
      <c r="N138" s="51">
        <f>SUM(norehidayat!N138,norehuda!N138,norehira!N138,meQuran!N138,Amiri!N138,PDMS!N138,AlKareem!N138,KFGQPC!N138,LPMQ!N138,AlQalam!N138)</f>
        <v>0</v>
      </c>
      <c r="O138" s="51">
        <f>SUM(norehidayat!O138,norehuda!O138,norehira!O138,meQuran!O138,Amiri!O138,PDMS!O138,AlKareem!O138,KFGQPC!O138,LPMQ!O138,AlQalam!O138)</f>
        <v>0</v>
      </c>
      <c r="P138" s="51">
        <f>SUM(norehidayat!P138,norehuda!P138,norehira!P138,meQuran!P138,Amiri!P138,PDMS!P138,AlKareem!P138,KFGQPC!P138,LPMQ!P138,AlQalam!P138)</f>
        <v>0</v>
      </c>
      <c r="Q138" s="51">
        <f>SUM(norehidayat!Q138,norehuda!Q138,norehira!Q138,meQuran!Q138,Amiri!Q138,PDMS!Q138,AlKareem!Q138,KFGQPC!Q138,LPMQ!Q138,AlQalam!Q138)</f>
        <v>0</v>
      </c>
      <c r="R138" s="51">
        <f>SUM(norehidayat!R138,norehuda!R138,norehira!R138,meQuran!R138,Amiri!R138,PDMS!R138,AlKareem!R138,KFGQPC!R138,LPMQ!R138,AlQalam!R138)</f>
        <v>0</v>
      </c>
      <c r="S138" s="51">
        <f>SUM(norehidayat!S138,norehuda!S138,norehira!S138,meQuran!S138,Amiri!S138,PDMS!S138,AlKareem!S138,KFGQPC!S138,LPMQ!S138,AlQalam!S138)</f>
        <v>0</v>
      </c>
      <c r="T138" s="51">
        <f>SUM(norehidayat!T138,norehuda!T138,norehira!T138,meQuran!T138,Amiri!T138,PDMS!T138,AlKareem!T138,KFGQPC!T138,LPMQ!T138,AlQalam!T138)</f>
        <v>0</v>
      </c>
      <c r="U138" s="51">
        <f>SUM(norehidayat!U138,norehuda!U138,norehira!U138,meQuran!U138,Amiri!U138,PDMS!U138,AlKareem!U138,KFGQPC!U138,LPMQ!U138,AlQalam!U138)</f>
        <v>0</v>
      </c>
      <c r="V138" s="51">
        <f>SUM(norehidayat!V138,norehuda!V138,norehira!V138,meQuran!V138,Amiri!V138,PDMS!V138,AlKareem!V138,KFGQPC!V138,LPMQ!V138,AlQalam!V138)</f>
        <v>0</v>
      </c>
      <c r="W138" s="51">
        <v>0</v>
      </c>
      <c r="X138" s="50">
        <f>SUM(norehidayat!X138,norehuda!X138,norehira!X138,meQuran!X138,Amiri!X138,PDMS!X138,AlKareem!X138,KFGQPC!X138,LPMQ!X138,AlQalam!X138)</f>
        <v>32</v>
      </c>
      <c r="Y138" s="51">
        <v>0</v>
      </c>
      <c r="Z138" s="51">
        <f>SUM(norehidayat!Z138,norehuda!Z138,norehira!Z138,meQuran!Z138,Amiri!Z138,PDMS!Z138,AlKareem!Z138,KFGQPC!Z138,LPMQ!Z138,AlQalam!Z138)</f>
        <v>0</v>
      </c>
      <c r="AA138" s="51">
        <f>SUM(norehidayat!AA138,norehuda!AA138,norehira!AA138,meQuran!AA138,Amiri!AA138,PDMS!AA138,AlKareem!AA138,KFGQPC!AA138,LPMQ!AA138,AlQalam!AA138)</f>
        <v>0</v>
      </c>
      <c r="AB138" s="51">
        <f>SUM(norehidayat!AB138,norehuda!AB138,norehira!AB138,meQuran!AB138,Amiri!AB138,PDMS!AB138,AlKareem!AB138,KFGQPC!AB138,LPMQ!AB138,AlQalam!AB138)</f>
        <v>0</v>
      </c>
      <c r="AC138" s="51">
        <f>SUM(norehidayat!AC138,norehuda!AC138,norehira!AC138,meQuran!AC138,Amiri!AC138,PDMS!AC138,AlKareem!AC138,KFGQPC!AC138,LPMQ!AC138,AlQalam!AC138)</f>
        <v>0</v>
      </c>
      <c r="AD138" s="45">
        <f>X138</f>
        <v>32</v>
      </c>
      <c r="AE138" s="45">
        <v>4</v>
      </c>
      <c r="AF138" s="45">
        <f>SUM(X116:X137,X139:X143)</f>
        <v>6</v>
      </c>
      <c r="AG138" s="44">
        <v>0</v>
      </c>
      <c r="AH138" s="5">
        <f t="shared" si="232"/>
        <v>0.761904761904762</v>
      </c>
      <c r="AI138" s="5">
        <f t="shared" si="233"/>
        <v>0.888888888888889</v>
      </c>
      <c r="AJ138" s="5">
        <f t="shared" si="234"/>
        <v>0.842105263157895</v>
      </c>
      <c r="AK138" s="5">
        <f t="shared" si="235"/>
        <v>0.864864864864865</v>
      </c>
    </row>
    <row r="139" spans="1:37">
      <c r="A139" s="4" t="s">
        <v>83</v>
      </c>
      <c r="B139" s="51">
        <f>SUM(norehidayat!B139,norehuda!B139,norehira!B139,meQuran!B139,Amiri!B139,PDMS!B139,AlKareem!B139,KFGQPC!B139,LPMQ!B139,AlQalam!B139)</f>
        <v>0</v>
      </c>
      <c r="C139" s="51">
        <f>SUM(norehidayat!C139,norehuda!C139,norehira!C139,meQuran!C139,Amiri!C139,PDMS!C139,AlKareem!C139,KFGQPC!C139,LPMQ!C139,AlQalam!C139)</f>
        <v>0</v>
      </c>
      <c r="D139" s="51">
        <f>SUM(norehidayat!D139,norehuda!D139,norehira!D139,meQuran!D139,Amiri!D139,PDMS!D139,AlKareem!D139,KFGQPC!D139,LPMQ!D139,AlQalam!D139)</f>
        <v>0</v>
      </c>
      <c r="E139" s="51">
        <v>0</v>
      </c>
      <c r="F139" s="51">
        <f>SUM(norehidayat!F139,norehuda!F139,norehira!F139,meQuran!F139,Amiri!F139,PDMS!F139,AlKareem!F139,KFGQPC!F139,LPMQ!F139,AlQalam!F139)</f>
        <v>0</v>
      </c>
      <c r="G139" s="51">
        <f>SUM(norehidayat!G139,norehuda!G139,norehira!G139,meQuran!G139,Amiri!G139,PDMS!G139,AlKareem!G139,KFGQPC!G139,LPMQ!G139,AlQalam!G139)</f>
        <v>0</v>
      </c>
      <c r="H139" s="51">
        <f>SUM(norehidayat!H139,norehuda!H139,norehira!H139,meQuran!H139,Amiri!H139,PDMS!H139,AlKareem!H139,KFGQPC!H139,LPMQ!H139,AlQalam!H139)</f>
        <v>0</v>
      </c>
      <c r="I139" s="51">
        <f>SUM(norehidayat!I139,norehuda!I139,norehira!I139,meQuran!I139,Amiri!I139,PDMS!I139,AlKareem!I139,KFGQPC!I139,LPMQ!I139,AlQalam!I139)</f>
        <v>0</v>
      </c>
      <c r="J139" s="51">
        <v>0</v>
      </c>
      <c r="K139" s="51">
        <f>SUM(norehidayat!K139,norehuda!K139,norehira!K139,meQuran!K139,Amiri!K139,PDMS!K139,AlKareem!K139,KFGQPC!K139,LPMQ!K139,AlQalam!K139)</f>
        <v>0</v>
      </c>
      <c r="L139" s="51">
        <f>SUM(norehidayat!L139,norehuda!L139,norehira!L139,meQuran!L139,Amiri!L139,PDMS!L139,AlKareem!L139,KFGQPC!L139,LPMQ!L139,AlQalam!L139)</f>
        <v>0</v>
      </c>
      <c r="M139" s="51">
        <f>SUM(norehidayat!M139,norehuda!M139,norehira!M139,meQuran!M139,Amiri!M139,PDMS!M139,AlKareem!M139,KFGQPC!M139,LPMQ!M139,AlQalam!M139)</f>
        <v>0</v>
      </c>
      <c r="N139" s="51">
        <f>SUM(norehidayat!N139,norehuda!N139,norehira!N139,meQuran!N139,Amiri!N139,PDMS!N139,AlKareem!N139,KFGQPC!N139,LPMQ!N139,AlQalam!N139)</f>
        <v>0</v>
      </c>
      <c r="O139" s="51">
        <f>SUM(norehidayat!O139,norehuda!O139,norehira!O139,meQuran!O139,Amiri!O139,PDMS!O139,AlKareem!O139,KFGQPC!O139,LPMQ!O139,AlQalam!O139)</f>
        <v>0</v>
      </c>
      <c r="P139" s="51">
        <f>SUM(norehidayat!P139,norehuda!P139,norehira!P139,meQuran!P139,Amiri!P139,PDMS!P139,AlKareem!P139,KFGQPC!P139,LPMQ!P139,AlQalam!P139)</f>
        <v>0</v>
      </c>
      <c r="Q139" s="51">
        <f>SUM(norehidayat!Q139,norehuda!Q139,norehira!Q139,meQuran!Q139,Amiri!Q139,PDMS!Q139,AlKareem!Q139,KFGQPC!Q139,LPMQ!Q139,AlQalam!Q139)</f>
        <v>0</v>
      </c>
      <c r="R139" s="51">
        <f>SUM(norehidayat!R139,norehuda!R139,norehira!R139,meQuran!R139,Amiri!R139,PDMS!R139,AlKareem!R139,KFGQPC!R139,LPMQ!R139,AlQalam!R139)</f>
        <v>0</v>
      </c>
      <c r="S139" s="51">
        <f>SUM(norehidayat!S139,norehuda!S139,norehira!S139,meQuran!S139,Amiri!S139,PDMS!S139,AlKareem!S139,KFGQPC!S139,LPMQ!S139,AlQalam!S139)</f>
        <v>0</v>
      </c>
      <c r="T139" s="51">
        <v>0</v>
      </c>
      <c r="U139" s="51">
        <f>SUM(norehidayat!U139,norehuda!U139,norehira!U139,meQuran!U139,Amiri!U139,PDMS!U139,AlKareem!U139,KFGQPC!U139,LPMQ!U139,AlQalam!U139)</f>
        <v>0</v>
      </c>
      <c r="V139" s="51">
        <f>SUM(norehidayat!V139,norehuda!V139,norehira!V139,meQuran!V139,Amiri!V139,PDMS!V139,AlKareem!V139,KFGQPC!V139,LPMQ!V139,AlQalam!V139)</f>
        <v>0</v>
      </c>
      <c r="W139" s="51">
        <f>SUM(norehidayat!W139,norehuda!W139,norehira!W139,meQuran!W139,Amiri!W139,PDMS!W139,AlKareem!W139,KFGQPC!W139,LPMQ!W139,AlQalam!W139)</f>
        <v>0</v>
      </c>
      <c r="X139" s="51">
        <f>SUM(norehidayat!X139,norehuda!X139,norehira!X139,meQuran!X139,Amiri!X139,PDMS!X139,AlKareem!X139,KFGQPC!X139,LPMQ!X139,AlQalam!X139)</f>
        <v>4</v>
      </c>
      <c r="Y139" s="50">
        <f>SUM(norehidayat!Y139,norehuda!Y139,norehira!Y139,meQuran!Y139,Amiri!Y139,PDMS!Y139,AlKareem!Y139,KFGQPC!Y139,LPMQ!Y139,AlQalam!Y139)</f>
        <v>213</v>
      </c>
      <c r="Z139" s="51">
        <f>SUM(norehidayat!Z139,norehuda!Z139,norehira!Z139,meQuran!Z139,Amiri!Z139,PDMS!Z139,AlKareem!Z139,KFGQPC!Z139,LPMQ!Z139,AlQalam!Z139)</f>
        <v>0</v>
      </c>
      <c r="AA139" s="51">
        <f>SUM(norehidayat!AA139,norehuda!AA139,norehira!AA139,meQuran!AA139,Amiri!AA139,PDMS!AA139,AlKareem!AA139,KFGQPC!AA139,LPMQ!AA139,AlQalam!AA139)</f>
        <v>0</v>
      </c>
      <c r="AB139" s="51">
        <f>SUM(norehidayat!AB139,norehuda!AB139,norehira!AB139,meQuran!AB139,Amiri!AB139,PDMS!AB139,AlKareem!AB139,KFGQPC!AB139,LPMQ!AB139,AlQalam!AB139)</f>
        <v>0</v>
      </c>
      <c r="AC139" s="51">
        <f>SUM(norehidayat!AC139,norehuda!AC139,norehira!AC139,meQuran!AC139,Amiri!AC139,PDMS!AC139,AlKareem!AC139,KFGQPC!AC139,LPMQ!AC139,AlQalam!AC139)</f>
        <v>0</v>
      </c>
      <c r="AD139" s="44">
        <f>Y139</f>
        <v>213</v>
      </c>
      <c r="AE139" s="44">
        <f>SUM(B139:X139,Z139:AC139)</f>
        <v>4</v>
      </c>
      <c r="AF139" s="44">
        <f>SUM(Y116:Y138,Y140:Y143)</f>
        <v>0</v>
      </c>
      <c r="AG139" s="45">
        <v>0</v>
      </c>
      <c r="AH139" s="2">
        <f t="shared" si="232"/>
        <v>0.981566820276498</v>
      </c>
      <c r="AI139" s="2">
        <f t="shared" si="233"/>
        <v>0.981566820276498</v>
      </c>
      <c r="AJ139" s="2">
        <f t="shared" si="234"/>
        <v>1</v>
      </c>
      <c r="AK139" s="2">
        <f t="shared" si="235"/>
        <v>0.990697674418605</v>
      </c>
    </row>
    <row r="140" spans="1:37">
      <c r="A140" s="4" t="s">
        <v>84</v>
      </c>
      <c r="B140" s="51">
        <f>SUM(norehidayat!B140,norehuda!B140,norehira!B140,meQuran!B140,Amiri!B140,PDMS!B140,AlKareem!B140,KFGQPC!B140,LPMQ!B140,AlQalam!B140)</f>
        <v>0</v>
      </c>
      <c r="C140" s="51">
        <f>SUM(norehidayat!C140,norehuda!C140,norehira!C140,meQuran!C140,Amiri!C140,PDMS!C140,AlKareem!C140,KFGQPC!C140,LPMQ!C140,AlQalam!C140)</f>
        <v>4</v>
      </c>
      <c r="D140" s="51">
        <f>SUM(norehidayat!D140,norehuda!D140,norehira!D140,meQuran!D140,Amiri!D140,PDMS!D140,AlKareem!D140,KFGQPC!D140,LPMQ!D140,AlQalam!D140)</f>
        <v>0</v>
      </c>
      <c r="E140" s="51">
        <f>SUM(norehidayat!E140,norehuda!E140,norehira!E140,meQuran!E140,Amiri!E140,PDMS!E140,AlKareem!E140,KFGQPC!E140,LPMQ!E140,AlQalam!E140)</f>
        <v>0</v>
      </c>
      <c r="F140" s="51">
        <f>SUM(norehidayat!F140,norehuda!F140,norehira!F140,meQuran!F140,Amiri!F140,PDMS!F140,AlKareem!F140,KFGQPC!F140,LPMQ!F140,AlQalam!F140)</f>
        <v>0</v>
      </c>
      <c r="G140" s="51">
        <f>SUM(norehidayat!G140,norehuda!G140,norehira!G140,meQuran!G140,Amiri!G140,PDMS!G140,AlKareem!G140,KFGQPC!G140,LPMQ!G140,AlQalam!G140)</f>
        <v>0</v>
      </c>
      <c r="H140" s="51">
        <f>SUM(norehidayat!H140,norehuda!H140,norehira!H140,meQuran!H140,Amiri!H140,PDMS!H140,AlKareem!H140,KFGQPC!H140,LPMQ!H140,AlQalam!H140)</f>
        <v>0</v>
      </c>
      <c r="I140" s="51">
        <f>SUM(norehidayat!I140,norehuda!I140,norehira!I140,meQuran!I140,Amiri!I140,PDMS!I140,AlKareem!I140,KFGQPC!I140,LPMQ!I140,AlQalam!I140)</f>
        <v>0</v>
      </c>
      <c r="J140" s="51">
        <f>SUM(norehidayat!J140,norehuda!J140,norehira!J140,meQuran!J140,Amiri!J140,PDMS!J140,AlKareem!J140,KFGQPC!J140,LPMQ!J140,AlQalam!J140)</f>
        <v>0</v>
      </c>
      <c r="K140" s="51">
        <f>SUM(norehidayat!K140,norehuda!K140,norehira!K140,meQuran!K140,Amiri!K140,PDMS!K140,AlKareem!K140,KFGQPC!K140,LPMQ!K140,AlQalam!K140)</f>
        <v>0</v>
      </c>
      <c r="L140" s="51">
        <f>SUM(norehidayat!L140,norehuda!L140,norehira!L140,meQuran!L140,Amiri!L140,PDMS!L140,AlKareem!L140,KFGQPC!L140,LPMQ!L140,AlQalam!L140)</f>
        <v>0</v>
      </c>
      <c r="M140" s="51">
        <f>SUM(norehidayat!M140,norehuda!M140,norehira!M140,meQuran!M140,Amiri!M140,PDMS!M140,AlKareem!M140,KFGQPC!M140,LPMQ!M140,AlQalam!M140)</f>
        <v>0</v>
      </c>
      <c r="N140" s="51">
        <f>SUM(norehidayat!N140,norehuda!N140,norehira!N140,meQuran!N140,Amiri!N140,PDMS!N140,AlKareem!N140,KFGQPC!N140,LPMQ!N140,AlQalam!N140)</f>
        <v>0</v>
      </c>
      <c r="O140" s="51">
        <f>SUM(norehidayat!O140,norehuda!O140,norehira!O140,meQuran!O140,Amiri!O140,PDMS!O140,AlKareem!O140,KFGQPC!O140,LPMQ!O140,AlQalam!O140)</f>
        <v>0</v>
      </c>
      <c r="P140" s="51">
        <f>SUM(norehidayat!P140,norehuda!P140,norehira!P140,meQuran!P140,Amiri!P140,PDMS!P140,AlKareem!P140,KFGQPC!P140,LPMQ!P140,AlQalam!P140)</f>
        <v>1</v>
      </c>
      <c r="Q140" s="51">
        <f>SUM(norehidayat!Q140,norehuda!Q140,norehira!Q140,meQuran!Q140,Amiri!Q140,PDMS!Q140,AlKareem!Q140,KFGQPC!Q140,LPMQ!Q140,AlQalam!Q140)</f>
        <v>0</v>
      </c>
      <c r="R140" s="51">
        <f>SUM(norehidayat!R140,norehuda!R140,norehira!R140,meQuran!R140,Amiri!R140,PDMS!R140,AlKareem!R140,KFGQPC!R140,LPMQ!R140,AlQalam!R140)</f>
        <v>0</v>
      </c>
      <c r="S140" s="51">
        <f>SUM(norehidayat!S140,norehuda!S140,norehira!S140,meQuran!S140,Amiri!S140,PDMS!S140,AlKareem!S140,KFGQPC!S140,LPMQ!S140,AlQalam!S140)</f>
        <v>0</v>
      </c>
      <c r="T140" s="51">
        <f>SUM(norehidayat!T140,norehuda!T140,norehira!T140,meQuran!T140,Amiri!T140,PDMS!T140,AlKareem!T140,KFGQPC!T140,LPMQ!T140,AlQalam!T140)</f>
        <v>0</v>
      </c>
      <c r="U140" s="51">
        <f>SUM(norehidayat!U140,norehuda!U140,norehira!U140,meQuran!U140,Amiri!U140,PDMS!U140,AlKareem!U140,KFGQPC!U140,LPMQ!U140,AlQalam!U140)</f>
        <v>0</v>
      </c>
      <c r="V140" s="51">
        <f>SUM(norehidayat!V140,norehuda!V140,norehira!V140,meQuran!V140,Amiri!V140,PDMS!V140,AlKareem!V140,KFGQPC!V140,LPMQ!V140,AlQalam!V140)</f>
        <v>0</v>
      </c>
      <c r="W140" s="51">
        <f>SUM(norehidayat!W140,norehuda!W140,norehira!W140,meQuran!W140,Amiri!W140,PDMS!W140,AlKareem!W140,KFGQPC!W140,LPMQ!W140,AlQalam!W140)</f>
        <v>0</v>
      </c>
      <c r="X140" s="51">
        <f>SUM(norehidayat!X140,norehuda!X140,norehira!X140,meQuran!X140,Amiri!X140,PDMS!X140,AlKareem!X140,KFGQPC!X140,LPMQ!X140,AlQalam!X140)</f>
        <v>2</v>
      </c>
      <c r="Y140" s="51">
        <f>SUM(norehidayat!Y140,norehuda!Y140,norehira!Y140,meQuran!Y140,Amiri!Y140,PDMS!Y140,AlKareem!Y140,KFGQPC!Y140,LPMQ!Y140,AlQalam!Y140)</f>
        <v>0</v>
      </c>
      <c r="Z140" s="50">
        <f>SUM(norehidayat!Z140,norehuda!Z140,norehira!Z140,meQuran!Z140,Amiri!Z140,PDMS!Z140,AlKareem!Z140,KFGQPC!Z140,LPMQ!Z140,AlQalam!Z140)</f>
        <v>37</v>
      </c>
      <c r="AA140" s="51">
        <f>SUM(norehidayat!AA140,norehuda!AA140,norehira!AA140,meQuran!AA140,Amiri!AA140,PDMS!AA140,AlKareem!AA140,KFGQPC!AA140,LPMQ!AA140,AlQalam!AA140)</f>
        <v>0</v>
      </c>
      <c r="AB140" s="51">
        <f>SUM(norehidayat!AB140,norehuda!AB140,norehira!AB140,meQuran!AB140,Amiri!AB140,PDMS!AB140,AlKareem!AB140,KFGQPC!AB140,LPMQ!AB140,AlQalam!AB140)</f>
        <v>0</v>
      </c>
      <c r="AC140" s="51">
        <f>SUM(norehidayat!AC140,norehuda!AC140,norehira!AC140,meQuran!AC140,Amiri!AC140,PDMS!AC140,AlKareem!AC140,KFGQPC!AC140,LPMQ!AC140,AlQalam!AC140)</f>
        <v>0</v>
      </c>
      <c r="AD140" s="45">
        <f>Z140</f>
        <v>37</v>
      </c>
      <c r="AE140" s="45">
        <f>SUM(B140:Y140,AA140:AC140)</f>
        <v>7</v>
      </c>
      <c r="AF140" s="45">
        <f>SUM(Z116:Z139,Z141:Z143)</f>
        <v>1</v>
      </c>
      <c r="AG140" s="44">
        <v>0</v>
      </c>
      <c r="AH140" s="5">
        <f t="shared" si="232"/>
        <v>0.822222222222222</v>
      </c>
      <c r="AI140" s="5">
        <f t="shared" si="233"/>
        <v>0.840909090909091</v>
      </c>
      <c r="AJ140" s="5">
        <f t="shared" si="234"/>
        <v>0.973684210526316</v>
      </c>
      <c r="AK140" s="5">
        <f t="shared" si="235"/>
        <v>0.902439024390244</v>
      </c>
    </row>
    <row r="141" spans="1:37">
      <c r="A141" s="4" t="s">
        <v>85</v>
      </c>
      <c r="B141" s="51">
        <f>SUM(norehidayat!B141,norehuda!B141,norehira!B141,meQuran!B141,Amiri!B141,PDMS!B141,AlKareem!B141,KFGQPC!B141,LPMQ!B141,AlQalam!B141)</f>
        <v>0</v>
      </c>
      <c r="C141" s="51">
        <f>SUM(norehidayat!C141,norehuda!C141,norehira!C141,meQuran!C141,Amiri!C141,PDMS!C141,AlKareem!C141,KFGQPC!C141,LPMQ!C141,AlQalam!C141)</f>
        <v>0</v>
      </c>
      <c r="D141" s="51">
        <f>SUM(norehidayat!D141,norehuda!D141,norehira!D141,meQuran!D141,Amiri!D141,PDMS!D141,AlKareem!D141,KFGQPC!D141,LPMQ!D141,AlQalam!D141)</f>
        <v>0</v>
      </c>
      <c r="E141" s="51">
        <f>SUM(norehidayat!E141,norehuda!E141,norehira!E141,meQuran!E141,Amiri!E141,PDMS!E141,AlKareem!E141,KFGQPC!E141,LPMQ!E141,AlQalam!E141)</f>
        <v>0</v>
      </c>
      <c r="F141" s="51">
        <f>SUM(norehidayat!F141,norehuda!F141,norehira!F141,meQuran!F141,Amiri!F141,PDMS!F141,AlKareem!F141,KFGQPC!F141,LPMQ!F141,AlQalam!F141)</f>
        <v>0</v>
      </c>
      <c r="G141" s="51">
        <f>SUM(norehidayat!G141,norehuda!G141,norehira!G141,meQuran!G141,Amiri!G141,PDMS!G141,AlKareem!G141,KFGQPC!G141,LPMQ!G141,AlQalam!G141)</f>
        <v>0</v>
      </c>
      <c r="H141" s="51">
        <f>SUM(norehidayat!H141,norehuda!H141,norehira!H141,meQuran!H141,Amiri!H141,PDMS!H141,AlKareem!H141,KFGQPC!H141,LPMQ!H141,AlQalam!H141)</f>
        <v>0</v>
      </c>
      <c r="I141" s="51">
        <f>SUM(norehidayat!I141,norehuda!I141,norehira!I141,meQuran!I141,Amiri!I141,PDMS!I141,AlKareem!I141,KFGQPC!I141,LPMQ!I141,AlQalam!I141)</f>
        <v>0</v>
      </c>
      <c r="J141" s="51">
        <f>SUM(norehidayat!J141,norehuda!J141,norehira!J141,meQuran!J141,Amiri!J141,PDMS!J141,AlKareem!J141,KFGQPC!J141,LPMQ!J141,AlQalam!J141)</f>
        <v>0</v>
      </c>
      <c r="K141" s="51">
        <f>SUM(norehidayat!K141,norehuda!K141,norehira!K141,meQuran!K141,Amiri!K141,PDMS!K141,AlKareem!K141,KFGQPC!K141,LPMQ!K141,AlQalam!K141)</f>
        <v>0</v>
      </c>
      <c r="L141" s="51">
        <f>SUM(norehidayat!L141,norehuda!L141,norehira!L141,meQuran!L141,Amiri!L141,PDMS!L141,AlKareem!L141,KFGQPC!L141,LPMQ!L141,AlQalam!L141)</f>
        <v>0</v>
      </c>
      <c r="M141" s="51">
        <v>0</v>
      </c>
      <c r="N141" s="51">
        <f>SUM(norehidayat!N141,norehuda!N141,norehira!N141,meQuran!N141,Amiri!N141,PDMS!N141,AlKareem!N141,KFGQPC!N141,LPMQ!N141,AlQalam!N141)</f>
        <v>0</v>
      </c>
      <c r="O141" s="51">
        <f>SUM(norehidayat!O141,norehuda!O141,norehira!O141,meQuran!O141,Amiri!O141,PDMS!O141,AlKareem!O141,KFGQPC!O141,LPMQ!O141,AlQalam!O141)</f>
        <v>0</v>
      </c>
      <c r="P141" s="51">
        <f>SUM(norehidayat!P141,norehuda!P141,norehira!P141,meQuran!P141,Amiri!P141,PDMS!P141,AlKareem!P141,KFGQPC!P141,LPMQ!P141,AlQalam!P141)</f>
        <v>0</v>
      </c>
      <c r="Q141" s="51">
        <f>SUM(norehidayat!Q141,norehuda!Q141,norehira!Q141,meQuran!Q141,Amiri!Q141,PDMS!Q141,AlKareem!Q141,KFGQPC!Q141,LPMQ!Q141,AlQalam!Q141)</f>
        <v>0</v>
      </c>
      <c r="R141" s="51">
        <f>SUM(norehidayat!R141,norehuda!R141,norehira!R141,meQuran!R141,Amiri!R141,PDMS!R141,AlKareem!R141,KFGQPC!R141,LPMQ!R141,AlQalam!R141)</f>
        <v>0</v>
      </c>
      <c r="S141" s="51">
        <f>SUM(norehidayat!S141,norehuda!S141,norehira!S141,meQuran!S141,Amiri!S141,PDMS!S141,AlKareem!S141,KFGQPC!S141,LPMQ!S141,AlQalam!S141)</f>
        <v>0</v>
      </c>
      <c r="T141" s="51">
        <f>SUM(norehidayat!T141,norehuda!T141,norehira!T141,meQuran!T141,Amiri!T141,PDMS!T141,AlKareem!T141,KFGQPC!T141,LPMQ!T141,AlQalam!T141)</f>
        <v>0</v>
      </c>
      <c r="U141" s="51">
        <f>SUM(norehidayat!U141,norehuda!U141,norehira!U141,meQuran!U141,Amiri!U141,PDMS!U141,AlKareem!U141,KFGQPC!U141,LPMQ!U141,AlQalam!U141)</f>
        <v>0</v>
      </c>
      <c r="V141" s="51">
        <f>SUM(norehidayat!V141,norehuda!V141,norehira!V141,meQuran!V141,Amiri!V141,PDMS!V141,AlKareem!V141,KFGQPC!V141,LPMQ!V141,AlQalam!V141)</f>
        <v>0</v>
      </c>
      <c r="W141" s="51">
        <f>SUM(norehidayat!W141,norehuda!W141,norehira!W141,meQuran!W141,Amiri!W141,PDMS!W141,AlKareem!W141,KFGQPC!W141,LPMQ!W141,AlQalam!W141)</f>
        <v>0</v>
      </c>
      <c r="X141" s="51">
        <f>SUM(norehidayat!X141,norehuda!X141,norehira!X141,meQuran!X141,Amiri!X141,PDMS!X141,AlKareem!X141,KFGQPC!X141,LPMQ!X141,AlQalam!X141)</f>
        <v>0</v>
      </c>
      <c r="Y141" s="51">
        <f>SUM(norehidayat!Y141,norehuda!Y141,norehira!Y141,meQuran!Y141,Amiri!Y141,PDMS!Y141,AlKareem!Y141,KFGQPC!Y141,LPMQ!Y141,AlQalam!Y141)</f>
        <v>0</v>
      </c>
      <c r="Z141" s="51">
        <f>SUM(norehidayat!Z141,norehuda!Z141,norehira!Z141,meQuran!Z141,Amiri!Z141,PDMS!Z141,AlKareem!Z141,KFGQPC!Z141,LPMQ!Z141,AlQalam!Z141)</f>
        <v>0</v>
      </c>
      <c r="AA141" s="50">
        <f>SUM(norehidayat!AA141,norehuda!AA141,norehira!AA141,meQuran!AA141,Amiri!AA141,PDMS!AA141,AlKareem!AA141,KFGQPC!AA141,LPMQ!AA141,AlQalam!AA141)</f>
        <v>59</v>
      </c>
      <c r="AB141" s="51">
        <f>SUM(norehidayat!AB141,norehuda!AB141,norehira!AB141,meQuran!AB141,Amiri!AB141,PDMS!AB141,AlKareem!AB141,KFGQPC!AB141,LPMQ!AB141,AlQalam!AB141)</f>
        <v>0</v>
      </c>
      <c r="AC141" s="51">
        <f>SUM(norehidayat!AC141,norehuda!AC141,norehira!AC141,meQuran!AC141,Amiri!AC141,PDMS!AC141,AlKareem!AC141,KFGQPC!AC141,LPMQ!AC141,AlQalam!AC141)</f>
        <v>0</v>
      </c>
      <c r="AD141" s="44">
        <f>AA141</f>
        <v>59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232"/>
        <v>1</v>
      </c>
      <c r="AI141" s="2">
        <f t="shared" si="233"/>
        <v>1</v>
      </c>
      <c r="AJ141" s="2">
        <f t="shared" si="234"/>
        <v>1</v>
      </c>
      <c r="AK141" s="2">
        <f t="shared" si="235"/>
        <v>1</v>
      </c>
    </row>
    <row r="142" spans="1:37">
      <c r="A142" s="4" t="s">
        <v>86</v>
      </c>
      <c r="B142" s="51">
        <f>SUM(norehidayat!B142,norehuda!B142,norehira!B142,meQuran!B142,Amiri!B142,PDMS!B142,AlKareem!B142,KFGQPC!B142,LPMQ!B142,AlQalam!B142)</f>
        <v>0</v>
      </c>
      <c r="C142" s="51">
        <f>SUM(norehidayat!C142,norehuda!C142,norehira!C142,meQuran!C142,Amiri!C142,PDMS!C142,AlKareem!C142,KFGQPC!C142,LPMQ!C142,AlQalam!C142)</f>
        <v>0</v>
      </c>
      <c r="D142" s="51">
        <f>SUM(norehidayat!D142,norehuda!D142,norehira!D142,meQuran!D142,Amiri!D142,PDMS!D142,AlKareem!D142,KFGQPC!D142,LPMQ!D142,AlQalam!D142)</f>
        <v>0</v>
      </c>
      <c r="E142" s="51">
        <f>SUM(norehidayat!E142,norehuda!E142,norehira!E142,meQuran!E142,Amiri!E142,PDMS!E142,AlKareem!E142,KFGQPC!E142,LPMQ!E142,AlQalam!E142)</f>
        <v>0</v>
      </c>
      <c r="F142" s="51">
        <f>SUM(norehidayat!F142,norehuda!F142,norehira!F142,meQuran!F142,Amiri!F142,PDMS!F142,AlKareem!F142,KFGQPC!F142,LPMQ!F142,AlQalam!F142)</f>
        <v>0</v>
      </c>
      <c r="G142" s="51">
        <v>0</v>
      </c>
      <c r="H142" s="51">
        <f>SUM(norehidayat!H142,norehuda!H142,norehira!H142,meQuran!H142,Amiri!H142,PDMS!H142,AlKareem!H142,KFGQPC!H142,LPMQ!H142,AlQalam!H142)</f>
        <v>0</v>
      </c>
      <c r="I142" s="51">
        <f>SUM(norehidayat!I142,norehuda!I142,norehira!I142,meQuran!I142,Amiri!I142,PDMS!I142,AlKareem!I142,KFGQPC!I142,LPMQ!I142,AlQalam!I142)</f>
        <v>0</v>
      </c>
      <c r="J142" s="51">
        <f>SUM(norehidayat!J142,norehuda!J142,norehira!J142,meQuran!J142,Amiri!J142,PDMS!J142,AlKareem!J142,KFGQPC!J142,LPMQ!J142,AlQalam!J142)</f>
        <v>0</v>
      </c>
      <c r="K142" s="51">
        <f>SUM(norehidayat!K142,norehuda!K142,norehira!K142,meQuran!K142,Amiri!K142,PDMS!K142,AlKareem!K142,KFGQPC!K142,LPMQ!K142,AlQalam!K142)</f>
        <v>0</v>
      </c>
      <c r="L142" s="51">
        <f>SUM(norehidayat!L142,norehuda!L142,norehira!L142,meQuran!L142,Amiri!L142,PDMS!L142,AlKareem!L142,KFGQPC!L142,LPMQ!L142,AlQalam!L142)</f>
        <v>0</v>
      </c>
      <c r="M142" s="51">
        <f>SUM(norehidayat!M142,norehuda!M142,norehira!M142,meQuran!M142,Amiri!M142,PDMS!M142,AlKareem!M142,KFGQPC!M142,LPMQ!M142,AlQalam!M142)</f>
        <v>0</v>
      </c>
      <c r="N142" s="51">
        <f>SUM(norehidayat!N142,norehuda!N142,norehira!N142,meQuran!N142,Amiri!N142,PDMS!N142,AlKareem!N142,KFGQPC!N142,LPMQ!N142,AlQalam!N142)</f>
        <v>0</v>
      </c>
      <c r="O142" s="51">
        <f>SUM(norehidayat!O142,norehuda!O142,norehira!O142,meQuran!O142,Amiri!O142,PDMS!O142,AlKareem!O142,KFGQPC!O142,LPMQ!O142,AlQalam!O142)</f>
        <v>0</v>
      </c>
      <c r="P142" s="51">
        <f>SUM(norehidayat!P142,norehuda!P142,norehira!P142,meQuran!P142,Amiri!P142,PDMS!P142,AlKareem!P142,KFGQPC!P142,LPMQ!P142,AlQalam!P142)</f>
        <v>0</v>
      </c>
      <c r="Q142" s="51">
        <f>SUM(norehidayat!Q142,norehuda!Q142,norehira!Q142,meQuran!Q142,Amiri!Q142,PDMS!Q142,AlKareem!Q142,KFGQPC!Q142,LPMQ!Q142,AlQalam!Q142)</f>
        <v>0</v>
      </c>
      <c r="R142" s="51">
        <f>SUM(norehidayat!R142,norehuda!R142,norehira!R142,meQuran!R142,Amiri!R142,PDMS!R142,AlKareem!R142,KFGQPC!R142,LPMQ!R142,AlQalam!R142)</f>
        <v>0</v>
      </c>
      <c r="S142" s="51">
        <f>SUM(norehidayat!S142,norehuda!S142,norehira!S142,meQuran!S142,Amiri!S142,PDMS!S142,AlKareem!S142,KFGQPC!S142,LPMQ!S142,AlQalam!S142)</f>
        <v>0</v>
      </c>
      <c r="T142" s="51">
        <f>SUM(norehidayat!T142,norehuda!T142,norehira!T142,meQuran!T142,Amiri!T142,PDMS!T142,AlKareem!T142,KFGQPC!T142,LPMQ!T142,AlQalam!T142)</f>
        <v>0</v>
      </c>
      <c r="U142" s="51">
        <f>SUM(norehidayat!U142,norehuda!U142,norehira!U142,meQuran!U142,Amiri!U142,PDMS!U142,AlKareem!U142,KFGQPC!U142,LPMQ!U142,AlQalam!U142)</f>
        <v>0</v>
      </c>
      <c r="V142" s="51">
        <f>SUM(norehidayat!V142,norehuda!V142,norehira!V142,meQuran!V142,Amiri!V142,PDMS!V142,AlKareem!V142,KFGQPC!V142,LPMQ!V142,AlQalam!V142)</f>
        <v>0</v>
      </c>
      <c r="W142" s="51">
        <f>SUM(norehidayat!W142,norehuda!W142,norehira!W142,meQuran!W142,Amiri!W142,PDMS!W142,AlKareem!W142,KFGQPC!W142,LPMQ!W142,AlQalam!W142)</f>
        <v>0</v>
      </c>
      <c r="X142" s="51">
        <f>SUM(norehidayat!X142,norehuda!X142,norehira!X142,meQuran!X142,Amiri!X142,PDMS!X142,AlKareem!X142,KFGQPC!X142,LPMQ!X142,AlQalam!X142)</f>
        <v>0</v>
      </c>
      <c r="Y142" s="51">
        <f>SUM(norehidayat!Y142,norehuda!Y142,norehira!Y142,meQuran!Y142,Amiri!Y142,PDMS!Y142,AlKareem!Y142,KFGQPC!Y142,LPMQ!Y142,AlQalam!Y142)</f>
        <v>0</v>
      </c>
      <c r="Z142" s="51">
        <f>SUM(norehidayat!Z142,norehuda!Z142,norehira!Z142,meQuran!Z142,Amiri!Z142,PDMS!Z142,AlKareem!Z142,KFGQPC!Z142,LPMQ!Z142,AlQalam!Z142)</f>
        <v>0</v>
      </c>
      <c r="AA142" s="51">
        <f>SUM(norehidayat!AA142,norehuda!AA142,norehira!AA142,meQuran!AA142,Amiri!AA142,PDMS!AA142,AlKareem!AA142,KFGQPC!AA142,LPMQ!AA142,AlQalam!AA142)</f>
        <v>0</v>
      </c>
      <c r="AB142" s="50">
        <f>SUM(norehidayat!AB142,norehuda!AB142,norehira!AB142,meQuran!AB142,Amiri!AB142,PDMS!AB142,AlKareem!AB142,KFGQPC!AB142,LPMQ!AB142,AlQalam!AB142)</f>
        <v>24</v>
      </c>
      <c r="AC142" s="51">
        <f>SUM(norehidayat!AC142,norehuda!AC142,norehira!AC142,meQuran!AC142,Amiri!AC142,PDMS!AC142,AlKareem!AC142,KFGQPC!AC142,LPMQ!AC142,AlQalam!AC142)</f>
        <v>0</v>
      </c>
      <c r="AD142" s="45">
        <f>AB142</f>
        <v>24</v>
      </c>
      <c r="AE142" s="45">
        <f>SUM(B142:AA142,AC142)</f>
        <v>0</v>
      </c>
      <c r="AF142" s="45">
        <f>SUM(AB116:AB141,AB143)</f>
        <v>1</v>
      </c>
      <c r="AG142" s="45">
        <v>0</v>
      </c>
      <c r="AH142" s="5">
        <f t="shared" si="232"/>
        <v>0.96</v>
      </c>
      <c r="AI142" s="5">
        <f t="shared" si="233"/>
        <v>1</v>
      </c>
      <c r="AJ142" s="5">
        <f t="shared" si="234"/>
        <v>0.96</v>
      </c>
      <c r="AK142" s="5">
        <f t="shared" si="235"/>
        <v>0.979591836734694</v>
      </c>
    </row>
    <row r="143" spans="1:37">
      <c r="A143" s="10" t="s">
        <v>87</v>
      </c>
      <c r="B143" s="51">
        <f>SUM(norehidayat!B143,norehuda!B143,norehira!B143,meQuran!B143,Amiri!B143,PDMS!B143,AlKareem!B143,KFGQPC!B143,LPMQ!B143,AlQalam!B143)</f>
        <v>0</v>
      </c>
      <c r="C143" s="51">
        <f>SUM(norehidayat!C143,norehuda!C143,norehira!C143,meQuran!C143,Amiri!C143,PDMS!C143,AlKareem!C143,KFGQPC!C143,LPMQ!C143,AlQalam!C143)</f>
        <v>0</v>
      </c>
      <c r="D143" s="51">
        <f>SUM(norehidayat!D143,norehuda!D143,norehira!D143,meQuran!D143,Amiri!D143,PDMS!D143,AlKareem!D143,KFGQPC!D143,LPMQ!D143,AlQalam!D143)</f>
        <v>0</v>
      </c>
      <c r="E143" s="51">
        <f>SUM(norehidayat!E143,norehuda!E143,norehira!E143,meQuran!E143,Amiri!E143,PDMS!E143,AlKareem!E143,KFGQPC!E143,LPMQ!E143,AlQalam!E143)</f>
        <v>0</v>
      </c>
      <c r="F143" s="51">
        <f>SUM(norehidayat!F143,norehuda!F143,norehira!F143,meQuran!F143,Amiri!F143,PDMS!F143,AlKareem!F143,KFGQPC!F143,LPMQ!F143,AlQalam!F143)</f>
        <v>0</v>
      </c>
      <c r="G143" s="51">
        <f>SUM(norehidayat!G143,norehuda!G143,norehira!G143,meQuran!G143,Amiri!G143,PDMS!G143,AlKareem!G143,KFGQPC!G143,LPMQ!G143,AlQalam!G143)</f>
        <v>0</v>
      </c>
      <c r="H143" s="51">
        <f>SUM(norehidayat!H143,norehuda!H143,norehira!H143,meQuran!H143,Amiri!H143,PDMS!H143,AlKareem!H143,KFGQPC!H143,LPMQ!H143,AlQalam!H143)</f>
        <v>0</v>
      </c>
      <c r="I143" s="51">
        <f>SUM(norehidayat!I143,norehuda!I143,norehira!I143,meQuran!I143,Amiri!I143,PDMS!I143,AlKareem!I143,KFGQPC!I143,LPMQ!I143,AlQalam!I143)</f>
        <v>0</v>
      </c>
      <c r="J143" s="51">
        <f>SUM(norehidayat!J143,norehuda!J143,norehira!J143,meQuran!J143,Amiri!J143,PDMS!J143,AlKareem!J143,KFGQPC!J143,LPMQ!J143,AlQalam!J143)</f>
        <v>0</v>
      </c>
      <c r="K143" s="51">
        <f>SUM(norehidayat!K143,norehuda!K143,norehira!K143,meQuran!K143,Amiri!K143,PDMS!K143,AlKareem!K143,KFGQPC!K143,LPMQ!K143,AlQalam!K143)</f>
        <v>0</v>
      </c>
      <c r="L143" s="51">
        <f>SUM(norehidayat!L143,norehuda!L143,norehira!L143,meQuran!L143,Amiri!L143,PDMS!L143,AlKareem!L143,KFGQPC!L143,LPMQ!L143,AlQalam!L143)</f>
        <v>0</v>
      </c>
      <c r="M143" s="51">
        <f>SUM(norehidayat!M143,norehuda!M143,norehira!M143,meQuran!M143,Amiri!M143,PDMS!M143,AlKareem!M143,KFGQPC!M143,LPMQ!M143,AlQalam!M143)</f>
        <v>0</v>
      </c>
      <c r="N143" s="51">
        <f>SUM(norehidayat!N143,norehuda!N143,norehira!N143,meQuran!N143,Amiri!N143,PDMS!N143,AlKareem!N143,KFGQPC!N143,LPMQ!N143,AlQalam!N143)</f>
        <v>0</v>
      </c>
      <c r="O143" s="51">
        <f>SUM(norehidayat!O143,norehuda!O143,norehira!O143,meQuran!O143,Amiri!O143,PDMS!O143,AlKareem!O143,KFGQPC!O143,LPMQ!O143,AlQalam!O143)</f>
        <v>0</v>
      </c>
      <c r="P143" s="51">
        <f>SUM(norehidayat!P143,norehuda!P143,norehira!P143,meQuran!P143,Amiri!P143,PDMS!P143,AlKareem!P143,KFGQPC!P143,LPMQ!P143,AlQalam!P143)</f>
        <v>0</v>
      </c>
      <c r="Q143" s="51">
        <f>SUM(norehidayat!Q143,norehuda!Q143,norehira!Q143,meQuran!Q143,Amiri!Q143,PDMS!Q143,AlKareem!Q143,KFGQPC!Q143,LPMQ!Q143,AlQalam!Q143)</f>
        <v>0</v>
      </c>
      <c r="R143" s="51">
        <f>SUM(norehidayat!R143,norehuda!R143,norehira!R143,meQuran!R143,Amiri!R143,PDMS!R143,AlKareem!R143,KFGQPC!R143,LPMQ!R143,AlQalam!R143)</f>
        <v>0</v>
      </c>
      <c r="S143" s="51">
        <f>SUM(norehidayat!S143,norehuda!S143,norehira!S143,meQuran!S143,Amiri!S143,PDMS!S143,AlKareem!S143,KFGQPC!S143,LPMQ!S143,AlQalam!S143)</f>
        <v>0</v>
      </c>
      <c r="T143" s="51">
        <f>SUM(norehidayat!T143,norehuda!T143,norehira!T143,meQuran!T143,Amiri!T143,PDMS!T143,AlKareem!T143,KFGQPC!T143,LPMQ!T143,AlQalam!T143)</f>
        <v>0</v>
      </c>
      <c r="U143" s="51">
        <f>SUM(norehidayat!U143,norehuda!U143,norehira!U143,meQuran!U143,Amiri!U143,PDMS!U143,AlKareem!U143,KFGQPC!U143,LPMQ!U143,AlQalam!U143)</f>
        <v>0</v>
      </c>
      <c r="V143" s="51">
        <f>SUM(norehidayat!V143,norehuda!V143,norehira!V143,meQuran!V143,Amiri!V143,PDMS!V143,AlKareem!V143,KFGQPC!V143,LPMQ!V143,AlQalam!V143)</f>
        <v>0</v>
      </c>
      <c r="W143" s="51">
        <f>SUM(norehidayat!W143,norehuda!W143,norehira!W143,meQuran!W143,Amiri!W143,PDMS!W143,AlKareem!W143,KFGQPC!W143,LPMQ!W143,AlQalam!W143)</f>
        <v>0</v>
      </c>
      <c r="X143" s="51">
        <f>SUM(norehidayat!X143,norehuda!X143,norehira!X143,meQuran!X143,Amiri!X143,PDMS!X143,AlKareem!X143,KFGQPC!X143,LPMQ!X143,AlQalam!X143)</f>
        <v>0</v>
      </c>
      <c r="Y143" s="51">
        <f>SUM(norehidayat!Y143,norehuda!Y143,norehira!Y143,meQuran!Y143,Amiri!Y143,PDMS!Y143,AlKareem!Y143,KFGQPC!Y143,LPMQ!Y143,AlQalam!Y143)</f>
        <v>0</v>
      </c>
      <c r="Z143" s="51">
        <f>SUM(norehidayat!Z143,norehuda!Z143,norehira!Z143,meQuran!Z143,Amiri!Z143,PDMS!Z143,AlKareem!Z143,KFGQPC!Z143,LPMQ!Z143,AlQalam!Z143)</f>
        <v>0</v>
      </c>
      <c r="AA143" s="51">
        <f>SUM(norehidayat!AA143,norehuda!AA143,norehira!AA143,meQuran!AA143,Amiri!AA143,PDMS!AA143,AlKareem!AA143,KFGQPC!AA143,LPMQ!AA143,AlQalam!AA143)</f>
        <v>0</v>
      </c>
      <c r="AB143" s="51">
        <f>SUM(norehidayat!AB143,norehuda!AB143,norehira!AB143,meQuran!AB143,Amiri!AB143,PDMS!AB143,AlKareem!AB143,KFGQPC!AB143,LPMQ!AB143,AlQalam!AB143)</f>
        <v>0</v>
      </c>
      <c r="AC143" s="50">
        <f>SUM(norehidayat!AC143,norehuda!AC143,norehira!AC143,meQuran!AC143,Amiri!AC143,PDMS!AC143,AlKareem!AC143,KFGQPC!AC143,LPMQ!AC143,AlQalam!AC143)</f>
        <v>10</v>
      </c>
      <c r="AD143" s="44">
        <f>AC143</f>
        <v>10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232"/>
        <v>1</v>
      </c>
      <c r="AI143" s="2">
        <f t="shared" si="233"/>
        <v>1</v>
      </c>
      <c r="AJ143" s="2">
        <f t="shared" si="234"/>
        <v>1</v>
      </c>
      <c r="AK143" s="2">
        <f t="shared" si="235"/>
        <v>1</v>
      </c>
    </row>
    <row r="144" spans="28:37">
      <c r="AB144" s="42" t="s">
        <v>58</v>
      </c>
      <c r="AC144" s="42"/>
      <c r="AD144" s="45">
        <f t="shared" ref="AD144:AF144" si="236">SUM(AD116:AD143)</f>
        <v>1303</v>
      </c>
      <c r="AE144" s="45">
        <f t="shared" si="236"/>
        <v>26</v>
      </c>
      <c r="AF144" s="45">
        <f t="shared" si="236"/>
        <v>26</v>
      </c>
      <c r="AG144" s="45">
        <v>0</v>
      </c>
      <c r="AH144" s="5">
        <f t="shared" si="232"/>
        <v>0.961623616236162</v>
      </c>
      <c r="AI144" s="5">
        <f t="shared" si="233"/>
        <v>0.980436418359669</v>
      </c>
      <c r="AJ144" s="5">
        <f t="shared" si="234"/>
        <v>0.980436418359669</v>
      </c>
      <c r="AK144" s="5">
        <f t="shared" si="235"/>
        <v>0.980436418359669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FULL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50">
        <f>SUM(norehidayat!B149,norehuda!B149,norehira!B149,meQuran!B149,Amiri!B149,PDMS!B149,AlKareem!B149,KFGQPC!B149,LPMQ!B149,AlQalam!B149)</f>
        <v>166</v>
      </c>
      <c r="C149" s="51">
        <f>SUM(norehidayat!C149,norehuda!C149,norehira!C149,meQuran!C149,Amiri!C149,PDMS!C149,AlKareem!C149,KFGQPC!C149,LPMQ!C149,AlQalam!C149)</f>
        <v>5</v>
      </c>
      <c r="D149" s="51">
        <f>SUM(norehidayat!D149,norehuda!D149,norehira!D149,meQuran!D149,Amiri!D149,PDMS!D149,AlKareem!D149,KFGQPC!D149,LPMQ!D149,AlQalam!D149)</f>
        <v>0</v>
      </c>
      <c r="E149" s="51">
        <f>SUM(norehidayat!E149,norehuda!E149,norehira!E149,meQuran!E149,Amiri!E149,PDMS!E149,AlKareem!E149,KFGQPC!E149,LPMQ!E149,AlQalam!E149)</f>
        <v>3</v>
      </c>
      <c r="F149" s="51">
        <f>SUM(norehidayat!F149,norehuda!F149,norehira!F149,meQuran!F149,Amiri!F149,PDMS!F149,AlKareem!F149,KFGQPC!F149,LPMQ!F149,AlQalam!F149)</f>
        <v>1</v>
      </c>
      <c r="G149" s="51">
        <f>SUM(norehidayat!G149,norehuda!G149,norehira!G149,meQuran!G149,Amiri!G149,PDMS!G149,AlKareem!G149,KFGQPC!G149,LPMQ!G149,AlQalam!G149)</f>
        <v>16</v>
      </c>
      <c r="H149" s="51">
        <f>SUM(norehidayat!H149,norehuda!H149,norehira!H149,meQuran!H149,Amiri!H149,PDMS!H149,AlKareem!H149,KFGQPC!H149,LPMQ!H149,AlQalam!H149)</f>
        <v>0</v>
      </c>
      <c r="I149" s="51">
        <f>SUM(norehidayat!I149,norehuda!I149,norehira!I149,meQuran!I149,Amiri!I149,PDMS!I149,AlKareem!I149,KFGQPC!I149,LPMQ!I149,AlQalam!I149)</f>
        <v>4</v>
      </c>
      <c r="J149" s="51">
        <f>SUM(norehidayat!J149,norehuda!J149,norehira!J149,meQuran!J149,Amiri!J149,PDMS!J149,AlKareem!J149,KFGQPC!J149,LPMQ!J149,AlQalam!J149)</f>
        <v>17</v>
      </c>
      <c r="L149" s="3" t="s">
        <v>38</v>
      </c>
      <c r="M149" s="13" t="s">
        <v>47</v>
      </c>
      <c r="N149" s="13"/>
      <c r="O149" s="13"/>
      <c r="P149" s="13"/>
      <c r="Q149" s="45">
        <f>B149</f>
        <v>166</v>
      </c>
      <c r="R149" s="45">
        <f>SUM(C149:J149)</f>
        <v>46</v>
      </c>
      <c r="S149" s="45">
        <f>SUM(B150:B157)</f>
        <v>7</v>
      </c>
      <c r="T149" s="45">
        <v>0</v>
      </c>
      <c r="U149" s="5">
        <f t="shared" ref="U149:U156" si="237">(SUM(Q149,T149)/SUM(Q149,R149,S149,T149))</f>
        <v>0.757990867579909</v>
      </c>
      <c r="V149" s="5">
        <f t="shared" ref="V149:V156" si="238">Q149/(SUM(Q149,R149))</f>
        <v>0.783018867924528</v>
      </c>
      <c r="W149" s="5">
        <f t="shared" ref="W149:W156" si="239">Q149/SUM(Q149,S149)</f>
        <v>0.959537572254335</v>
      </c>
      <c r="X149" s="5">
        <f t="shared" ref="X149:X156" si="240">2*V149*W149/(SUM(V149,W149))</f>
        <v>0.862337662337662</v>
      </c>
    </row>
    <row r="150" spans="1:24">
      <c r="A150" s="7" t="s">
        <v>39</v>
      </c>
      <c r="B150" s="51">
        <f>SUM(norehidayat!B150,norehuda!B150,norehira!B150,meQuran!B150,Amiri!B150,PDMS!B150,AlKareem!B150,KFGQPC!B150,LPMQ!B150,AlQalam!B150)</f>
        <v>0</v>
      </c>
      <c r="C150" s="50">
        <f>SUM(norehidayat!C150,norehuda!C150,norehira!C150,meQuran!C150,Amiri!C150,PDMS!C150,AlKareem!C150,KFGQPC!C150,LPMQ!C150,AlQalam!C150)</f>
        <v>109</v>
      </c>
      <c r="D150" s="51">
        <f>SUM(norehidayat!D150,norehuda!D150,norehira!D150,meQuran!D150,Amiri!D150,PDMS!D150,AlKareem!D150,KFGQPC!D150,LPMQ!D150,AlQalam!D150)</f>
        <v>0</v>
      </c>
      <c r="E150" s="51">
        <f>SUM(norehidayat!E150,norehuda!E150,norehira!E150,meQuran!E150,Amiri!E150,PDMS!E150,AlKareem!E150,KFGQPC!E150,LPMQ!E150,AlQalam!E150)</f>
        <v>7</v>
      </c>
      <c r="F150" s="51">
        <f>SUM(norehidayat!F150,norehuda!F150,norehira!F150,meQuran!F150,Amiri!F150,PDMS!F150,AlKareem!F150,KFGQPC!F150,LPMQ!F150,AlQalam!F150)</f>
        <v>0</v>
      </c>
      <c r="G150" s="51">
        <f>SUM(norehidayat!G150,norehuda!G150,norehira!G150,meQuran!G150,Amiri!G150,PDMS!G150,AlKareem!G150,KFGQPC!G150,LPMQ!G150,AlQalam!G150)</f>
        <v>2</v>
      </c>
      <c r="H150" s="51">
        <f>SUM(norehidayat!H150,norehuda!H150,norehira!H150,meQuran!H150,Amiri!H150,PDMS!H150,AlKareem!H150,KFGQPC!H150,LPMQ!H150,AlQalam!H150)</f>
        <v>0</v>
      </c>
      <c r="I150" s="51">
        <f>SUM(norehidayat!I150,norehuda!I150,norehira!I150,meQuran!I150,Amiri!I150,PDMS!I150,AlKareem!I150,KFGQPC!I150,LPMQ!I150,AlQalam!I150)</f>
        <v>0</v>
      </c>
      <c r="J150" s="51">
        <f>SUM(norehidayat!J150,norehuda!J150,norehira!J150,meQuran!J150,Amiri!J150,PDMS!J150,AlKareem!J150,KFGQPC!J150,LPMQ!J150,AlQalam!J150)</f>
        <v>11</v>
      </c>
      <c r="L150" s="3" t="s">
        <v>39</v>
      </c>
      <c r="M150" s="13" t="s">
        <v>48</v>
      </c>
      <c r="N150" s="13"/>
      <c r="O150" s="13"/>
      <c r="P150" s="13"/>
      <c r="Q150" s="44">
        <f>C150</f>
        <v>109</v>
      </c>
      <c r="R150" s="44">
        <f>SUM(B150,D150:J150)</f>
        <v>20</v>
      </c>
      <c r="S150" s="44">
        <f>SUM(C149,C151:C157)</f>
        <v>12</v>
      </c>
      <c r="T150" s="44">
        <v>0</v>
      </c>
      <c r="U150" s="2">
        <f t="shared" si="237"/>
        <v>0.773049645390071</v>
      </c>
      <c r="V150" s="2">
        <f t="shared" si="238"/>
        <v>0.844961240310077</v>
      </c>
      <c r="W150" s="2">
        <f t="shared" si="239"/>
        <v>0.900826446280992</v>
      </c>
      <c r="X150" s="2">
        <f t="shared" si="240"/>
        <v>0.872</v>
      </c>
    </row>
    <row r="151" spans="1:24">
      <c r="A151" s="7" t="s">
        <v>40</v>
      </c>
      <c r="B151" s="51">
        <f>SUM(norehidayat!B151,norehuda!B151,norehira!B151,meQuran!B151,Amiri!B151,PDMS!B151,AlKareem!B151,KFGQPC!B151,LPMQ!B151,AlQalam!B151)</f>
        <v>3</v>
      </c>
      <c r="C151" s="51">
        <f>SUM(norehidayat!C151,norehuda!C151,norehira!C151,meQuran!C151,Amiri!C151,PDMS!C151,AlKareem!C151,KFGQPC!C151,LPMQ!C151,AlQalam!C151)</f>
        <v>0</v>
      </c>
      <c r="D151" s="50">
        <f>SUM(norehidayat!D151,norehuda!D151,norehira!D151,meQuran!D151,Amiri!D151,PDMS!D151,AlKareem!D151,KFGQPC!D151,LPMQ!D151,AlQalam!D151)</f>
        <v>97</v>
      </c>
      <c r="E151" s="51">
        <f>SUM(norehidayat!E151,norehuda!E151,norehira!E151,meQuran!E151,Amiri!E151,PDMS!E151,AlKareem!E151,KFGQPC!E151,LPMQ!E151,AlQalam!E151)</f>
        <v>0</v>
      </c>
      <c r="F151" s="51">
        <f>SUM(norehidayat!F151,norehuda!F151,norehira!F151,meQuran!F151,Amiri!F151,PDMS!F151,AlKareem!F151,KFGQPC!F151,LPMQ!F151,AlQalam!F151)</f>
        <v>1</v>
      </c>
      <c r="G151" s="51">
        <f>SUM(norehidayat!G151,norehuda!G151,norehira!G151,meQuran!G151,Amiri!G151,PDMS!G151,AlKareem!G151,KFGQPC!G151,LPMQ!G151,AlQalam!G151)</f>
        <v>0</v>
      </c>
      <c r="H151" s="51">
        <f>SUM(norehidayat!H151,norehuda!H151,norehira!H151,meQuran!H151,Amiri!H151,PDMS!H151,AlKareem!H151,KFGQPC!H151,LPMQ!H151,AlQalam!H151)</f>
        <v>0</v>
      </c>
      <c r="I151" s="51">
        <f>SUM(norehidayat!I151,norehuda!I151,norehira!I151,meQuran!I151,Amiri!I151,PDMS!I151,AlKareem!I151,KFGQPC!I151,LPMQ!I151,AlQalam!I151)</f>
        <v>0</v>
      </c>
      <c r="J151" s="51">
        <f>SUM(norehidayat!J151,norehuda!J151,norehira!J151,meQuran!J151,Amiri!J151,PDMS!J151,AlKareem!J151,KFGQPC!J151,LPMQ!J151,AlQalam!J151)</f>
        <v>5</v>
      </c>
      <c r="L151" s="3" t="s">
        <v>40</v>
      </c>
      <c r="M151" s="13" t="s">
        <v>49</v>
      </c>
      <c r="N151" s="13"/>
      <c r="O151" s="13"/>
      <c r="P151" s="13"/>
      <c r="Q151" s="45">
        <f>D151</f>
        <v>97</v>
      </c>
      <c r="R151" s="45">
        <f>SUM(B151:C151,E151:J151)</f>
        <v>9</v>
      </c>
      <c r="S151" s="45">
        <f>SUM(D149:D150,D152:D157)</f>
        <v>3</v>
      </c>
      <c r="T151" s="45">
        <v>0</v>
      </c>
      <c r="U151" s="5">
        <f t="shared" si="237"/>
        <v>0.889908256880734</v>
      </c>
      <c r="V151" s="5">
        <f t="shared" si="238"/>
        <v>0.915094339622642</v>
      </c>
      <c r="W151" s="5">
        <f t="shared" si="239"/>
        <v>0.97</v>
      </c>
      <c r="X151" s="5">
        <f t="shared" si="240"/>
        <v>0.941747572815534</v>
      </c>
    </row>
    <row r="152" spans="1:24">
      <c r="A152" s="7" t="s">
        <v>41</v>
      </c>
      <c r="B152" s="51">
        <f>SUM(norehidayat!B152,norehuda!B152,norehira!B152,meQuran!B152,Amiri!B152,PDMS!B152,AlKareem!B152,KFGQPC!B152,LPMQ!B152,AlQalam!B152)</f>
        <v>0</v>
      </c>
      <c r="C152" s="51">
        <f>SUM(norehidayat!C152,norehuda!C152,norehira!C152,meQuran!C152,Amiri!C152,PDMS!C152,AlKareem!C152,KFGQPC!C152,LPMQ!C152,AlQalam!C152)</f>
        <v>1</v>
      </c>
      <c r="D152" s="51">
        <f>SUM(norehidayat!D152,norehuda!D152,norehira!D152,meQuran!D152,Amiri!D152,PDMS!D152,AlKareem!D152,KFGQPC!D152,LPMQ!D152,AlQalam!D152)</f>
        <v>0</v>
      </c>
      <c r="E152" s="50">
        <f>SUM(norehidayat!E152,norehuda!E152,norehira!E152,meQuran!E152,Amiri!E152,PDMS!E152,AlKareem!E152,KFGQPC!E152,LPMQ!E152,AlQalam!E152)</f>
        <v>198</v>
      </c>
      <c r="F152" s="51">
        <f>SUM(norehidayat!F152,norehuda!F152,norehira!F152,meQuran!F152,Amiri!F152,PDMS!F152,AlKareem!F152,KFGQPC!F152,LPMQ!F152,AlQalam!F152)</f>
        <v>0</v>
      </c>
      <c r="G152" s="51">
        <f>SUM(norehidayat!G152,norehuda!G152,norehira!G152,meQuran!G152,Amiri!G152,PDMS!G152,AlKareem!G152,KFGQPC!G152,LPMQ!G152,AlQalam!G152)</f>
        <v>5</v>
      </c>
      <c r="H152" s="51">
        <f>SUM(norehidayat!H152,norehuda!H152,norehira!H152,meQuran!H152,Amiri!H152,PDMS!H152,AlKareem!H152,KFGQPC!H152,LPMQ!H152,AlQalam!H152)</f>
        <v>0</v>
      </c>
      <c r="I152" s="51">
        <f>SUM(norehidayat!I152,norehuda!I152,norehira!I152,meQuran!I152,Amiri!I152,PDMS!I152,AlKareem!I152,KFGQPC!I152,LPMQ!I152,AlQalam!I152)</f>
        <v>7</v>
      </c>
      <c r="J152" s="51">
        <f>SUM(norehidayat!J152,norehuda!J152,norehira!J152,meQuran!J152,Amiri!J152,PDMS!J152,AlKareem!J152,KFGQPC!J152,LPMQ!J152,AlQalam!J152)</f>
        <v>13</v>
      </c>
      <c r="L152" s="3" t="s">
        <v>41</v>
      </c>
      <c r="M152" s="13" t="s">
        <v>50</v>
      </c>
      <c r="N152" s="13"/>
      <c r="O152" s="13"/>
      <c r="P152" s="13"/>
      <c r="Q152" s="44">
        <f>E152</f>
        <v>198</v>
      </c>
      <c r="R152" s="44">
        <f>SUM(B152:D152,F152:J152)</f>
        <v>26</v>
      </c>
      <c r="S152" s="44">
        <f>SUM(E149:E151,E153:E157)</f>
        <v>19</v>
      </c>
      <c r="T152" s="44">
        <v>0</v>
      </c>
      <c r="U152" s="2">
        <f t="shared" si="237"/>
        <v>0.814814814814815</v>
      </c>
      <c r="V152" s="2">
        <f t="shared" si="238"/>
        <v>0.883928571428571</v>
      </c>
      <c r="W152" s="2">
        <f t="shared" si="239"/>
        <v>0.912442396313364</v>
      </c>
      <c r="X152" s="2">
        <f t="shared" si="240"/>
        <v>0.897959183673469</v>
      </c>
    </row>
    <row r="153" spans="1:24">
      <c r="A153" s="7" t="s">
        <v>42</v>
      </c>
      <c r="B153" s="51">
        <f>SUM(norehidayat!B153,norehuda!B153,norehira!B153,meQuran!B153,Amiri!B153,PDMS!B153,AlKareem!B153,KFGQPC!B153,LPMQ!B153,AlQalam!B153)</f>
        <v>1</v>
      </c>
      <c r="C153" s="51">
        <f>SUM(norehidayat!C153,norehuda!C153,norehira!C153,meQuran!C153,Amiri!C153,PDMS!C153,AlKareem!C153,KFGQPC!C153,LPMQ!C153,AlQalam!C153)</f>
        <v>0</v>
      </c>
      <c r="D153" s="51">
        <f>SUM(norehidayat!D153,norehuda!D153,norehira!D153,meQuran!D153,Amiri!D153,PDMS!D153,AlKareem!D153,KFGQPC!D153,LPMQ!D153,AlQalam!D153)</f>
        <v>2</v>
      </c>
      <c r="E153" s="51">
        <f>SUM(norehidayat!E153,norehuda!E153,norehira!E153,meQuran!E153,Amiri!E153,PDMS!E153,AlKareem!E153,KFGQPC!E153,LPMQ!E153,AlQalam!E153)</f>
        <v>4</v>
      </c>
      <c r="F153" s="50">
        <f>SUM(norehidayat!F153,norehuda!F153,norehira!F153,meQuran!F153,Amiri!F153,PDMS!F153,AlKareem!F153,KFGQPC!F153,LPMQ!F153,AlQalam!F153)</f>
        <v>286</v>
      </c>
      <c r="G153" s="51">
        <f>SUM(norehidayat!G153,norehuda!G153,norehira!G153,meQuran!G153,Amiri!G153,PDMS!G153,AlKareem!G153,KFGQPC!G153,LPMQ!G153,AlQalam!G153)</f>
        <v>3</v>
      </c>
      <c r="H153" s="51">
        <f>SUM(norehidayat!H153,norehuda!H153,norehira!H153,meQuran!H153,Amiri!H153,PDMS!H153,AlKareem!H153,KFGQPC!H153,LPMQ!H153,AlQalam!H153)</f>
        <v>5</v>
      </c>
      <c r="I153" s="51">
        <f>SUM(norehidayat!I153,norehuda!I153,norehira!I153,meQuran!I153,Amiri!I153,PDMS!I153,AlKareem!I153,KFGQPC!I153,LPMQ!I153,AlQalam!I153)</f>
        <v>0</v>
      </c>
      <c r="J153" s="51">
        <f>SUM(norehidayat!J153,norehuda!J153,norehira!J153,meQuran!J153,Amiri!J153,PDMS!J153,AlKareem!J153,KFGQPC!J153,LPMQ!J153,AlQalam!J153)</f>
        <v>29</v>
      </c>
      <c r="L153" s="3" t="s">
        <v>42</v>
      </c>
      <c r="M153" s="13" t="s">
        <v>52</v>
      </c>
      <c r="N153" s="13"/>
      <c r="O153" s="13"/>
      <c r="P153" s="13"/>
      <c r="Q153" s="45">
        <f>F153</f>
        <v>286</v>
      </c>
      <c r="R153" s="45">
        <f>SUM(B153:E153,G153:J153)</f>
        <v>44</v>
      </c>
      <c r="S153" s="45">
        <f>SUM(F149:F152,F154:F157)</f>
        <v>4</v>
      </c>
      <c r="T153" s="45">
        <v>0</v>
      </c>
      <c r="U153" s="5">
        <f t="shared" si="237"/>
        <v>0.856287425149701</v>
      </c>
      <c r="V153" s="5">
        <f t="shared" si="238"/>
        <v>0.866666666666667</v>
      </c>
      <c r="W153" s="5">
        <f t="shared" si="239"/>
        <v>0.986206896551724</v>
      </c>
      <c r="X153" s="5">
        <f t="shared" si="240"/>
        <v>0.92258064516129</v>
      </c>
    </row>
    <row r="154" spans="1:24">
      <c r="A154" s="7" t="s">
        <v>43</v>
      </c>
      <c r="B154" s="51">
        <f>SUM(norehidayat!B154,norehuda!B154,norehira!B154,meQuran!B154,Amiri!B154,PDMS!B154,AlKareem!B154,KFGQPC!B154,LPMQ!B154,AlQalam!B154)</f>
        <v>0</v>
      </c>
      <c r="C154" s="51">
        <f>SUM(norehidayat!C154,norehuda!C154,norehira!C154,meQuran!C154,Amiri!C154,PDMS!C154,AlKareem!C154,KFGQPC!C154,LPMQ!C154,AlQalam!C154)</f>
        <v>4</v>
      </c>
      <c r="D154" s="51">
        <f>SUM(norehidayat!D154,norehuda!D154,norehira!D154,meQuran!D154,Amiri!D154,PDMS!D154,AlKareem!D154,KFGQPC!D154,LPMQ!D154,AlQalam!D154)</f>
        <v>0</v>
      </c>
      <c r="E154" s="51">
        <f>SUM(norehidayat!E154,norehuda!E154,norehira!E154,meQuran!E154,Amiri!E154,PDMS!E154,AlKareem!E154,KFGQPC!E154,LPMQ!E154,AlQalam!E154)</f>
        <v>3</v>
      </c>
      <c r="F154" s="51">
        <f>SUM(norehidayat!F154,norehuda!F154,norehira!F154,meQuran!F154,Amiri!F154,PDMS!F154,AlKareem!F154,KFGQPC!F154,LPMQ!F154,AlQalam!F154)</f>
        <v>0</v>
      </c>
      <c r="G154" s="50">
        <f>SUM(norehidayat!G154,norehuda!G154,norehira!G154,meQuran!G154,Amiri!G154,PDMS!G154,AlKareem!G154,KFGQPC!G154,LPMQ!G154,AlQalam!G154)</f>
        <v>270</v>
      </c>
      <c r="H154" s="51">
        <f>SUM(norehidayat!H154,norehuda!H154,norehira!H154,meQuran!H154,Amiri!H154,PDMS!H154,AlKareem!H154,KFGQPC!H154,LPMQ!H154,AlQalam!H154)</f>
        <v>1</v>
      </c>
      <c r="I154" s="51">
        <f>SUM(norehidayat!I154,norehuda!I154,norehira!I154,meQuran!I154,Amiri!I154,PDMS!I154,AlKareem!I154,KFGQPC!I154,LPMQ!I154,AlQalam!I154)</f>
        <v>0</v>
      </c>
      <c r="J154" s="51">
        <f>SUM(norehidayat!J154,norehuda!J154,norehira!J154,meQuran!J154,Amiri!J154,PDMS!J154,AlKareem!J154,KFGQPC!J154,LPMQ!J154,AlQalam!J154)</f>
        <v>14</v>
      </c>
      <c r="L154" s="3" t="s">
        <v>43</v>
      </c>
      <c r="M154" s="13" t="s">
        <v>53</v>
      </c>
      <c r="N154" s="13"/>
      <c r="O154" s="13"/>
      <c r="P154" s="13"/>
      <c r="Q154" s="44">
        <f>G154</f>
        <v>270</v>
      </c>
      <c r="R154" s="44">
        <f>SUM(B154:F154,H154:J154)</f>
        <v>22</v>
      </c>
      <c r="S154" s="44">
        <f>SUM(G149:G153,G155:G157)</f>
        <v>34</v>
      </c>
      <c r="T154" s="44">
        <v>0</v>
      </c>
      <c r="U154" s="2">
        <f t="shared" si="237"/>
        <v>0.828220858895706</v>
      </c>
      <c r="V154" s="2">
        <f t="shared" si="238"/>
        <v>0.924657534246575</v>
      </c>
      <c r="W154" s="2">
        <f t="shared" si="239"/>
        <v>0.888157894736842</v>
      </c>
      <c r="X154" s="2">
        <f t="shared" si="240"/>
        <v>0.906040268456376</v>
      </c>
    </row>
    <row r="155" spans="1:24">
      <c r="A155" s="7" t="s">
        <v>44</v>
      </c>
      <c r="B155" s="51">
        <f>SUM(norehidayat!B155,norehuda!B155,norehira!B155,meQuran!B155,Amiri!B155,PDMS!B155,AlKareem!B155,KFGQPC!B155,LPMQ!B155,AlQalam!B155)</f>
        <v>0</v>
      </c>
      <c r="C155" s="51">
        <f>SUM(norehidayat!C155,norehuda!C155,norehira!C155,meQuran!C155,Amiri!C155,PDMS!C155,AlKareem!C155,KFGQPC!C155,LPMQ!C155,AlQalam!C155)</f>
        <v>0</v>
      </c>
      <c r="D155" s="51">
        <f>SUM(norehidayat!D155,norehuda!D155,norehira!D155,meQuran!D155,Amiri!D155,PDMS!D155,AlKareem!D155,KFGQPC!D155,LPMQ!D155,AlQalam!D155)</f>
        <v>0</v>
      </c>
      <c r="E155" s="51">
        <f>SUM(norehidayat!E155,norehuda!E155,norehira!E155,meQuran!E155,Amiri!E155,PDMS!E155,AlKareem!E155,KFGQPC!E155,LPMQ!E155,AlQalam!E155)</f>
        <v>0</v>
      </c>
      <c r="F155" s="51">
        <f>SUM(norehidayat!F155,norehuda!F155,norehira!F155,meQuran!F155,Amiri!F155,PDMS!F155,AlKareem!F155,KFGQPC!F155,LPMQ!F155,AlQalam!F155)</f>
        <v>0</v>
      </c>
      <c r="G155" s="51">
        <f>SUM(norehidayat!G155,norehuda!G155,norehira!G155,meQuran!G155,Amiri!G155,PDMS!G155,AlKareem!G155,KFGQPC!G155,LPMQ!G155,AlQalam!G155)</f>
        <v>0</v>
      </c>
      <c r="H155" s="50">
        <f>SUM(norehidayat!H155,norehuda!H155,norehira!H155,meQuran!H155,Amiri!H155,PDMS!H155,AlKareem!H155,KFGQPC!H155,LPMQ!H155,AlQalam!H155)</f>
        <v>105</v>
      </c>
      <c r="I155" s="51">
        <f>SUM(norehidayat!I155,norehuda!I155,norehira!I155,meQuran!I155,Amiri!I155,PDMS!I155,AlKareem!I155,KFGQPC!I155,LPMQ!I155,AlQalam!I155)</f>
        <v>0</v>
      </c>
      <c r="J155" s="51">
        <f>SUM(norehidayat!J155,norehuda!J155,norehira!J155,meQuran!J155,Amiri!J155,PDMS!J155,AlKareem!J155,KFGQPC!J155,LPMQ!J155,AlQalam!J155)</f>
        <v>0</v>
      </c>
      <c r="L155" s="3" t="s">
        <v>44</v>
      </c>
      <c r="M155" s="13" t="s">
        <v>54</v>
      </c>
      <c r="N155" s="13"/>
      <c r="O155" s="13"/>
      <c r="P155" s="13"/>
      <c r="Q155" s="45">
        <f>H155</f>
        <v>105</v>
      </c>
      <c r="R155" s="45">
        <f>SUM(B155:G155,I155:J155)</f>
        <v>0</v>
      </c>
      <c r="S155" s="45">
        <f>SUM(H149:H154,H156:H157)</f>
        <v>6</v>
      </c>
      <c r="T155" s="45">
        <v>0</v>
      </c>
      <c r="U155" s="5">
        <f t="shared" si="237"/>
        <v>0.945945945945946</v>
      </c>
      <c r="V155" s="5">
        <f t="shared" si="238"/>
        <v>1</v>
      </c>
      <c r="W155" s="5">
        <f t="shared" si="239"/>
        <v>0.945945945945946</v>
      </c>
      <c r="X155" s="5">
        <f t="shared" si="240"/>
        <v>0.972222222222222</v>
      </c>
    </row>
    <row r="156" spans="1:24">
      <c r="A156" s="7" t="s">
        <v>45</v>
      </c>
      <c r="B156" s="51">
        <f>SUM(norehidayat!B156,norehuda!B156,norehira!B156,meQuran!B156,Amiri!B156,PDMS!B156,AlKareem!B156,KFGQPC!B156,LPMQ!B156,AlQalam!B156)</f>
        <v>0</v>
      </c>
      <c r="C156" s="51">
        <f>SUM(norehidayat!C156,norehuda!C156,norehira!C156,meQuran!C156,Amiri!C156,PDMS!C156,AlKareem!C156,KFGQPC!C156,LPMQ!C156,AlQalam!C156)</f>
        <v>0</v>
      </c>
      <c r="D156" s="51">
        <f>SUM(norehidayat!D156,norehuda!D156,norehira!D156,meQuran!D156,Amiri!D156,PDMS!D156,AlKareem!D156,KFGQPC!D156,LPMQ!D156,AlQalam!D156)</f>
        <v>0</v>
      </c>
      <c r="E156" s="51">
        <f>SUM(norehidayat!E156,norehuda!E156,norehira!E156,meQuran!E156,Amiri!E156,PDMS!E156,AlKareem!E156,KFGQPC!E156,LPMQ!E156,AlQalam!E156)</f>
        <v>0</v>
      </c>
      <c r="F156" s="51">
        <f>SUM(norehidayat!F156,norehuda!F156,norehira!F156,meQuran!F156,Amiri!F156,PDMS!F156,AlKareem!F156,KFGQPC!F156,LPMQ!F156,AlQalam!F156)</f>
        <v>0</v>
      </c>
      <c r="G156" s="51">
        <f>SUM(norehidayat!G156,norehuda!G156,norehira!G156,meQuran!G156,Amiri!G156,PDMS!G156,AlKareem!G156,KFGQPC!G156,LPMQ!G156,AlQalam!G156)</f>
        <v>2</v>
      </c>
      <c r="H156" s="51">
        <f>SUM(norehidayat!H156,norehuda!H156,norehira!H156,meQuran!H156,Amiri!H156,PDMS!H156,AlKareem!H156,KFGQPC!H156,LPMQ!H156,AlQalam!H156)</f>
        <v>0</v>
      </c>
      <c r="I156" s="50">
        <f>SUM(norehidayat!I156,norehuda!I156,norehira!I156,meQuran!I156,Amiri!I156,PDMS!I156,AlKareem!I156,KFGQPC!I156,LPMQ!I156,AlQalam!I156)</f>
        <v>101</v>
      </c>
      <c r="J156" s="51">
        <f>SUM(norehidayat!J156,norehuda!J156,norehira!J156,meQuran!J156,Amiri!J156,PDMS!J156,AlKareem!J156,KFGQPC!J156,LPMQ!J156,AlQalam!J156)</f>
        <v>2</v>
      </c>
      <c r="L156" s="3" t="s">
        <v>45</v>
      </c>
      <c r="M156" s="13" t="s">
        <v>55</v>
      </c>
      <c r="N156" s="13"/>
      <c r="O156" s="13"/>
      <c r="P156" s="13"/>
      <c r="Q156" s="44">
        <f>I156</f>
        <v>101</v>
      </c>
      <c r="R156" s="44">
        <f>SUM(J156,B156:H156)</f>
        <v>4</v>
      </c>
      <c r="S156" s="44">
        <f>SUM(I149:I155,I157)</f>
        <v>15</v>
      </c>
      <c r="T156" s="44">
        <v>0</v>
      </c>
      <c r="U156" s="2">
        <f t="shared" si="237"/>
        <v>0.841666666666667</v>
      </c>
      <c r="V156" s="2">
        <f t="shared" si="238"/>
        <v>0.961904761904762</v>
      </c>
      <c r="W156" s="2">
        <f t="shared" si="239"/>
        <v>0.870689655172414</v>
      </c>
      <c r="X156" s="2">
        <f t="shared" si="240"/>
        <v>0.914027149321267</v>
      </c>
    </row>
    <row r="157" spans="1:24">
      <c r="A157" s="27" t="s">
        <v>46</v>
      </c>
      <c r="B157" s="51">
        <f>SUM(norehidayat!B157,norehuda!B157,norehira!B157,meQuran!B157,Amiri!B157,PDMS!B157,AlKareem!B157,KFGQPC!B157,LPMQ!B157,AlQalam!B157)</f>
        <v>3</v>
      </c>
      <c r="C157" s="51">
        <f>SUM(norehidayat!C157,norehuda!C157,norehira!C157,meQuran!C157,Amiri!C157,PDMS!C157,AlKareem!C157,KFGQPC!C157,LPMQ!C157,AlQalam!C157)</f>
        <v>2</v>
      </c>
      <c r="D157" s="51">
        <f>SUM(norehidayat!D157,norehuda!D157,norehira!D157,meQuran!D157,Amiri!D157,PDMS!D157,AlKareem!D157,KFGQPC!D157,LPMQ!D157,AlQalam!D157)</f>
        <v>1</v>
      </c>
      <c r="E157" s="51">
        <f>SUM(norehidayat!E157,norehuda!E157,norehira!E157,meQuran!E157,Amiri!E157,PDMS!E157,AlKareem!E157,KFGQPC!E157,LPMQ!E157,AlQalam!E157)</f>
        <v>2</v>
      </c>
      <c r="F157" s="51">
        <f>SUM(norehidayat!F157,norehuda!F157,norehira!F157,meQuran!F157,Amiri!F157,PDMS!F157,AlKareem!F157,KFGQPC!F157,LPMQ!F157,AlQalam!F157)</f>
        <v>2</v>
      </c>
      <c r="G157" s="51">
        <f>SUM(norehidayat!G157,norehuda!G157,norehira!G157,meQuran!G157,Amiri!G157,PDMS!G157,AlKareem!G157,KFGQPC!G157,LPMQ!G157,AlQalam!G157)</f>
        <v>6</v>
      </c>
      <c r="H157" s="51">
        <f>SUM(norehidayat!H157,norehuda!H157,norehira!H157,meQuran!H157,Amiri!H157,PDMS!H157,AlKareem!H157,KFGQPC!H157,LPMQ!H157,AlQalam!H157)</f>
        <v>0</v>
      </c>
      <c r="I157" s="51">
        <f>SUM(norehidayat!I157,norehuda!I157,norehira!I157,meQuran!I157,Amiri!I157,PDMS!I157,AlKareem!I157,KFGQPC!I157,LPMQ!I157,AlQalam!I157)</f>
        <v>4</v>
      </c>
      <c r="J157" s="50">
        <f>SUM(norehidayat!J157,norehuda!J157,norehira!J157,meQuran!J157,Amiri!J157,PDMS!J157,AlKareem!J157,KFGQPC!J157,LPMQ!J157,AlQalam!J157)</f>
        <v>0</v>
      </c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241">SUM(Q149:Q156)</f>
        <v>1332</v>
      </c>
      <c r="R158" s="44">
        <f t="shared" si="241"/>
        <v>171</v>
      </c>
      <c r="S158" s="44">
        <f t="shared" si="241"/>
        <v>100</v>
      </c>
      <c r="T158" s="44">
        <f t="shared" si="241"/>
        <v>0</v>
      </c>
      <c r="U158" s="2">
        <f>(SUM(Q158,T158)/SUM(Q158,R158,S158,T158))</f>
        <v>0.830941983780412</v>
      </c>
      <c r="V158" s="2">
        <f>Q158/(SUM(Q158,R158))</f>
        <v>0.88622754491018</v>
      </c>
      <c r="W158" s="2">
        <f>Q158/SUM(Q158,S158)</f>
        <v>0.930167597765363</v>
      </c>
      <c r="X158" s="2">
        <f>2*V158*W158/(SUM(V158,W158))</f>
        <v>0.907666098807496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1321</v>
      </c>
    </row>
    <row r="160" ht="14.25" spans="1:37">
      <c r="A160" s="30" t="str">
        <f>A1</f>
        <v>FULL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50">
        <v>150</v>
      </c>
      <c r="C161" s="51">
        <f>SUM(norehidayat!C161,norehuda!C161,norehira!C161,meQuran!C161,Amiri!C161,PDMS!C161,AlKareem!C161,KFGQPC!C161,LPMQ!C161,AlQalam!C161)</f>
        <v>0</v>
      </c>
      <c r="D161" s="51">
        <f>SUM(norehidayat!D161,norehuda!D161,norehira!D161,meQuran!D161,Amiri!D161,PDMS!D161,AlKareem!D161,KFGQPC!D161,LPMQ!D161,AlQalam!D161)</f>
        <v>0</v>
      </c>
      <c r="E161" s="51">
        <f>SUM(norehidayat!E161,norehuda!E161,norehira!E161,meQuran!E161,Amiri!E161,PDMS!E161,AlKareem!E161,KFGQPC!E161,LPMQ!E161,AlQalam!E161)</f>
        <v>0</v>
      </c>
      <c r="F161" s="51">
        <f>SUM(norehidayat!F161,norehuda!F161,norehira!F161,meQuran!F161,Amiri!F161,PDMS!F161,AlKareem!F161,KFGQPC!F161,LPMQ!F161,AlQalam!F161)</f>
        <v>0</v>
      </c>
      <c r="G161" s="51">
        <f>SUM(norehidayat!G161,norehuda!G161,norehira!G161,meQuran!G161,Amiri!G161,PDMS!G161,AlKareem!G161,KFGQPC!G161,LPMQ!G161,AlQalam!G161)</f>
        <v>0</v>
      </c>
      <c r="H161" s="51">
        <f>SUM(norehidayat!H161,norehuda!H161,norehira!H161,meQuran!H161,Amiri!H161,PDMS!H161,AlKareem!H161,KFGQPC!H161,LPMQ!H161,AlQalam!H161)</f>
        <v>0</v>
      </c>
      <c r="I161" s="51">
        <f>SUM(norehidayat!I161,norehuda!I161,norehira!I161,meQuran!I161,Amiri!I161,PDMS!I161,AlKareem!I161,KFGQPC!I161,LPMQ!I161,AlQalam!I161)</f>
        <v>0</v>
      </c>
      <c r="J161" s="51">
        <f>SUM(norehidayat!J161,norehuda!J161,norehira!J161,meQuran!J161,Amiri!J161,PDMS!J161,AlKareem!J161,KFGQPC!J161,LPMQ!J161,AlQalam!J161)</f>
        <v>0</v>
      </c>
      <c r="K161" s="51">
        <f>SUM(norehidayat!K161,norehuda!K161,norehira!K161,meQuran!K161,Amiri!K161,PDMS!K161,AlKareem!K161,KFGQPC!K161,LPMQ!K161,AlQalam!K161)</f>
        <v>0</v>
      </c>
      <c r="L161" s="51">
        <f>SUM(norehidayat!L161,norehuda!L161,norehira!L161,meQuran!L161,Amiri!L161,PDMS!L161,AlKareem!L161,KFGQPC!L161,LPMQ!L161,AlQalam!L161)</f>
        <v>0</v>
      </c>
      <c r="M161" s="51">
        <f>SUM(norehidayat!M161,norehuda!M161,norehira!M161,meQuran!M161,Amiri!M161,PDMS!M161,AlKareem!M161,KFGQPC!M161,LPMQ!M161,AlQalam!M161)</f>
        <v>0</v>
      </c>
      <c r="N161" s="51">
        <f>SUM(norehidayat!N161,norehuda!N161,norehira!N161,meQuran!N161,Amiri!N161,PDMS!N161,AlKareem!N161,KFGQPC!N161,LPMQ!N161,AlQalam!N161)</f>
        <v>0</v>
      </c>
      <c r="O161" s="51">
        <f>SUM(norehidayat!O161,norehuda!O161,norehira!O161,meQuran!O161,Amiri!O161,PDMS!O161,AlKareem!O161,KFGQPC!O161,LPMQ!O161,AlQalam!O161)</f>
        <v>0</v>
      </c>
      <c r="P161" s="51">
        <f>SUM(norehidayat!P161,norehuda!P161,norehira!P161,meQuran!P161,Amiri!P161,PDMS!P161,AlKareem!P161,KFGQPC!P161,LPMQ!P161,AlQalam!P161)</f>
        <v>0</v>
      </c>
      <c r="Q161" s="51">
        <f>SUM(norehidayat!Q161,norehuda!Q161,norehira!Q161,meQuran!Q161,Amiri!Q161,PDMS!Q161,AlKareem!Q161,KFGQPC!Q161,LPMQ!Q161,AlQalam!Q161)</f>
        <v>0</v>
      </c>
      <c r="R161" s="51">
        <f>SUM(norehidayat!R161,norehuda!R161,norehira!R161,meQuran!R161,Amiri!R161,PDMS!R161,AlKareem!R161,KFGQPC!R161,LPMQ!R161,AlQalam!R161)</f>
        <v>0</v>
      </c>
      <c r="S161" s="51">
        <f>SUM(norehidayat!S161,norehuda!S161,norehira!S161,meQuran!S161,Amiri!S161,PDMS!S161,AlKareem!S161,KFGQPC!S161,LPMQ!S161,AlQalam!S161)</f>
        <v>0</v>
      </c>
      <c r="T161" s="51">
        <f>SUM(norehidayat!T161,norehuda!T161,norehira!T161,meQuran!T161,Amiri!T161,PDMS!T161,AlKareem!T161,KFGQPC!T161,LPMQ!T161,AlQalam!T161)</f>
        <v>0</v>
      </c>
      <c r="U161" s="51">
        <f>SUM(norehidayat!U161,norehuda!U161,norehira!U161,meQuran!U161,Amiri!U161,PDMS!U161,AlKareem!U161,KFGQPC!U161,LPMQ!U161,AlQalam!U161)</f>
        <v>0</v>
      </c>
      <c r="V161" s="51">
        <f>SUM(norehidayat!V161,norehuda!V161,norehira!V161,meQuran!V161,Amiri!V161,PDMS!V161,AlKareem!V161,KFGQPC!V161,LPMQ!V161,AlQalam!V161)</f>
        <v>0</v>
      </c>
      <c r="W161" s="51">
        <f>SUM(norehidayat!W161,norehuda!W161,norehira!W161,meQuran!W161,Amiri!W161,PDMS!W161,AlKareem!W161,KFGQPC!W161,LPMQ!W161,AlQalam!W161)</f>
        <v>0</v>
      </c>
      <c r="X161" s="51">
        <f>SUM(norehidayat!X161,norehuda!X161,norehira!X161,meQuran!X161,Amiri!X161,PDMS!X161,AlKareem!X161,KFGQPC!X161,LPMQ!X161,AlQalam!X161)</f>
        <v>0</v>
      </c>
      <c r="Y161" s="51">
        <f>SUM(norehidayat!Y161,norehuda!Y161,norehira!Y161,meQuran!Y161,Amiri!Y161,PDMS!Y161,AlKareem!Y161,KFGQPC!Y161,LPMQ!Y161,AlQalam!Y161)</f>
        <v>0</v>
      </c>
      <c r="Z161" s="51">
        <f>SUM(norehidayat!Z161,norehuda!Z161,norehira!Z161,meQuran!Z161,Amiri!Z161,PDMS!Z161,AlKareem!Z161,KFGQPC!Z161,LPMQ!Z161,AlQalam!Z161)</f>
        <v>0</v>
      </c>
      <c r="AA161" s="51">
        <f>SUM(norehidayat!AA161,norehuda!AA161,norehira!AA161,meQuran!AA161,Amiri!AA161,PDMS!AA161,AlKareem!AA161,KFGQPC!AA161,LPMQ!AA161,AlQalam!AA161)</f>
        <v>0</v>
      </c>
      <c r="AB161" s="51">
        <f>SUM(norehidayat!AB161,norehuda!AB161,norehira!AB161,meQuran!AB161,Amiri!AB161,PDMS!AB161,AlKareem!AB161,KFGQPC!AB161,LPMQ!AB161,AlQalam!AB161)</f>
        <v>0</v>
      </c>
      <c r="AC161" s="51">
        <f>SUM(norehidayat!AC161,norehuda!AC161,norehira!AC161,meQuran!AC161,Amiri!AC161,PDMS!AC161,AlKareem!AC161,KFGQPC!AC161,LPMQ!AC161,AlQalam!AC161)</f>
        <v>0</v>
      </c>
      <c r="AD161" s="45">
        <f>B161</f>
        <v>150</v>
      </c>
      <c r="AE161" s="45">
        <f>SUM(C161:AC161)</f>
        <v>0</v>
      </c>
      <c r="AF161" s="45">
        <f>SUM(B162:B188)</f>
        <v>2</v>
      </c>
      <c r="AG161" s="45">
        <v>0</v>
      </c>
      <c r="AH161" s="5">
        <f t="shared" ref="AH161:AH189" si="242">(SUM(AD161,AG161)/SUM(AD161,AE161,AF161,AG161))</f>
        <v>0.986842105263158</v>
      </c>
      <c r="AI161" s="5">
        <f t="shared" ref="AI161:AI189" si="243">AD161/(SUM(AD161,AE161))</f>
        <v>1</v>
      </c>
      <c r="AJ161" s="5">
        <f t="shared" ref="AJ161:AJ189" si="244">AD161/SUM(AD161,AF161)</f>
        <v>0.986842105263158</v>
      </c>
      <c r="AK161" s="5">
        <f t="shared" ref="AK161:AK189" si="245">2*AI161*AJ161/(SUM(AI161,AJ161))</f>
        <v>0.993377483443709</v>
      </c>
    </row>
    <row r="162" spans="1:37">
      <c r="A162" s="4" t="s">
        <v>88</v>
      </c>
      <c r="B162" s="51">
        <f>SUM(norehidayat!B162,norehuda!B162,norehira!B162,meQuran!B162,Amiri!B162,PDMS!B162,AlKareem!B162,KFGQPC!B162,LPMQ!B162,AlQalam!B162)</f>
        <v>0</v>
      </c>
      <c r="C162" s="50">
        <f>SUM(norehidayat!C162,norehuda!C162,norehira!C162,meQuran!C162,Amiri!C162,PDMS!C162,AlKareem!C162,KFGQPC!C162,LPMQ!C162,AlQalam!C162)</f>
        <v>208</v>
      </c>
      <c r="D162" s="51">
        <f>SUM(norehidayat!D162,norehuda!D162,norehira!D162,meQuran!D162,Amiri!D162,PDMS!D162,AlKareem!D162,KFGQPC!D162,LPMQ!D162,AlQalam!D162)</f>
        <v>0</v>
      </c>
      <c r="E162" s="51">
        <f>SUM(norehidayat!E162,norehuda!E162,norehira!E162,meQuran!E162,Amiri!E162,PDMS!E162,AlKareem!E162,KFGQPC!E162,LPMQ!E162,AlQalam!E162)</f>
        <v>0</v>
      </c>
      <c r="F162" s="51">
        <f>SUM(norehidayat!F162,norehuda!F162,norehira!F162,meQuran!F162,Amiri!F162,PDMS!F162,AlKareem!F162,KFGQPC!F162,LPMQ!F162,AlQalam!F162)</f>
        <v>0</v>
      </c>
      <c r="G162" s="51">
        <f>SUM(norehidayat!G162,norehuda!G162,norehira!G162,meQuran!G162,Amiri!G162,PDMS!G162,AlKareem!G162,KFGQPC!G162,LPMQ!G162,AlQalam!G162)</f>
        <v>0</v>
      </c>
      <c r="H162" s="51">
        <f>SUM(norehidayat!H162,norehuda!H162,norehira!H162,meQuran!H162,Amiri!H162,PDMS!H162,AlKareem!H162,KFGQPC!H162,LPMQ!H162,AlQalam!H162)</f>
        <v>0</v>
      </c>
      <c r="I162" s="51">
        <f>SUM(norehidayat!I162,norehuda!I162,norehira!I162,meQuran!I162,Amiri!I162,PDMS!I162,AlKareem!I162,KFGQPC!I162,LPMQ!I162,AlQalam!I162)</f>
        <v>0</v>
      </c>
      <c r="J162" s="51">
        <f>SUM(norehidayat!J162,norehuda!J162,norehira!J162,meQuran!J162,Amiri!J162,PDMS!J162,AlKareem!J162,KFGQPC!J162,LPMQ!J162,AlQalam!J162)</f>
        <v>0</v>
      </c>
      <c r="K162" s="51">
        <f>SUM(norehidayat!K162,norehuda!K162,norehira!K162,meQuran!K162,Amiri!K162,PDMS!K162,AlKareem!K162,KFGQPC!K162,LPMQ!K162,AlQalam!K162)</f>
        <v>0</v>
      </c>
      <c r="L162" s="51">
        <f>SUM(norehidayat!L162,norehuda!L162,norehira!L162,meQuran!L162,Amiri!L162,PDMS!L162,AlKareem!L162,KFGQPC!L162,LPMQ!L162,AlQalam!L162)</f>
        <v>0</v>
      </c>
      <c r="M162" s="51">
        <f>SUM(norehidayat!M162,norehuda!M162,norehira!M162,meQuran!M162,Amiri!M162,PDMS!M162,AlKareem!M162,KFGQPC!M162,LPMQ!M162,AlQalam!M162)</f>
        <v>0</v>
      </c>
      <c r="N162" s="51">
        <f>SUM(norehidayat!N162,norehuda!N162,norehira!N162,meQuran!N162,Amiri!N162,PDMS!N162,AlKareem!N162,KFGQPC!N162,LPMQ!N162,AlQalam!N162)</f>
        <v>0</v>
      </c>
      <c r="O162" s="51">
        <f>SUM(norehidayat!O162,norehuda!O162,norehira!O162,meQuran!O162,Amiri!O162,PDMS!O162,AlKareem!O162,KFGQPC!O162,LPMQ!O162,AlQalam!O162)</f>
        <v>0</v>
      </c>
      <c r="P162" s="51">
        <f>SUM(norehidayat!P162,norehuda!P162,norehira!P162,meQuran!P162,Amiri!P162,PDMS!P162,AlKareem!P162,KFGQPC!P162,LPMQ!P162,AlQalam!P162)</f>
        <v>0</v>
      </c>
      <c r="Q162" s="51">
        <f>SUM(norehidayat!Q162,norehuda!Q162,norehira!Q162,meQuran!Q162,Amiri!Q162,PDMS!Q162,AlKareem!Q162,KFGQPC!Q162,LPMQ!Q162,AlQalam!Q162)</f>
        <v>0</v>
      </c>
      <c r="R162" s="51">
        <f>SUM(norehidayat!R162,norehuda!R162,norehira!R162,meQuran!R162,Amiri!R162,PDMS!R162,AlKareem!R162,KFGQPC!R162,LPMQ!R162,AlQalam!R162)</f>
        <v>0</v>
      </c>
      <c r="S162" s="51">
        <f>SUM(norehidayat!S162,norehuda!S162,norehira!S162,meQuran!S162,Amiri!S162,PDMS!S162,AlKareem!S162,KFGQPC!S162,LPMQ!S162,AlQalam!S162)</f>
        <v>0</v>
      </c>
      <c r="T162" s="51">
        <f>SUM(norehidayat!T162,norehuda!T162,norehira!T162,meQuran!T162,Amiri!T162,PDMS!T162,AlKareem!T162,KFGQPC!T162,LPMQ!T162,AlQalam!T162)</f>
        <v>0</v>
      </c>
      <c r="U162" s="51">
        <f>SUM(norehidayat!U162,norehuda!U162,norehira!U162,meQuran!U162,Amiri!U162,PDMS!U162,AlKareem!U162,KFGQPC!U162,LPMQ!U162,AlQalam!U162)</f>
        <v>0</v>
      </c>
      <c r="V162" s="51">
        <f>SUM(norehidayat!V162,norehuda!V162,norehira!V162,meQuran!V162,Amiri!V162,PDMS!V162,AlKareem!V162,KFGQPC!V162,LPMQ!V162,AlQalam!V162)</f>
        <v>0</v>
      </c>
      <c r="W162" s="51">
        <f>SUM(norehidayat!W162,norehuda!W162,norehira!W162,meQuran!W162,Amiri!W162,PDMS!W162,AlKareem!W162,KFGQPC!W162,LPMQ!W162,AlQalam!W162)</f>
        <v>0</v>
      </c>
      <c r="X162" s="51">
        <f>SUM(norehidayat!X162,norehuda!X162,norehira!X162,meQuran!X162,Amiri!X162,PDMS!X162,AlKareem!X162,KFGQPC!X162,LPMQ!X162,AlQalam!X162)</f>
        <v>0</v>
      </c>
      <c r="Y162" s="51">
        <f>SUM(norehidayat!Y162,norehuda!Y162,norehira!Y162,meQuran!Y162,Amiri!Y162,PDMS!Y162,AlKareem!Y162,KFGQPC!Y162,LPMQ!Y162,AlQalam!Y162)</f>
        <v>0</v>
      </c>
      <c r="Z162" s="51">
        <f>SUM(norehidayat!Z162,norehuda!Z162,norehira!Z162,meQuran!Z162,Amiri!Z162,PDMS!Z162,AlKareem!Z162,KFGQPC!Z162,LPMQ!Z162,AlQalam!Z162)</f>
        <v>0</v>
      </c>
      <c r="AA162" s="51">
        <f>SUM(norehidayat!AA162,norehuda!AA162,norehira!AA162,meQuran!AA162,Amiri!AA162,PDMS!AA162,AlKareem!AA162,KFGQPC!AA162,LPMQ!AA162,AlQalam!AA162)</f>
        <v>0</v>
      </c>
      <c r="AB162" s="51">
        <f>SUM(norehidayat!AB162,norehuda!AB162,norehira!AB162,meQuran!AB162,Amiri!AB162,PDMS!AB162,AlKareem!AB162,KFGQPC!AB162,LPMQ!AB162,AlQalam!AB162)</f>
        <v>0</v>
      </c>
      <c r="AC162" s="51">
        <f>SUM(norehidayat!AC162,norehuda!AC162,norehira!AC162,meQuran!AC162,Amiri!AC162,PDMS!AC162,AlKareem!AC162,KFGQPC!AC162,LPMQ!AC162,AlQalam!AC162)</f>
        <v>0</v>
      </c>
      <c r="AD162" s="44">
        <f>C162</f>
        <v>208</v>
      </c>
      <c r="AE162" s="44">
        <f>SUM(D162:AC162,B162)</f>
        <v>0</v>
      </c>
      <c r="AF162" s="44">
        <f>SUM(C161,C163:C188)</f>
        <v>4</v>
      </c>
      <c r="AG162" s="44">
        <v>0</v>
      </c>
      <c r="AH162" s="2">
        <f t="shared" si="242"/>
        <v>0.981132075471698</v>
      </c>
      <c r="AI162" s="2">
        <f t="shared" si="243"/>
        <v>1</v>
      </c>
      <c r="AJ162" s="2">
        <f t="shared" si="244"/>
        <v>0.981132075471698</v>
      </c>
      <c r="AK162" s="2">
        <f t="shared" si="245"/>
        <v>0.990476190476191</v>
      </c>
    </row>
    <row r="163" spans="1:37">
      <c r="A163" s="4" t="s">
        <v>62</v>
      </c>
      <c r="B163" s="51">
        <f>SUM(norehidayat!B163,norehuda!B163,norehira!B163,meQuran!B163,Amiri!B163,PDMS!B163,AlKareem!B163,KFGQPC!B163,LPMQ!B163,AlQalam!B163)</f>
        <v>0</v>
      </c>
      <c r="C163" s="51">
        <f>SUM(norehidayat!C163,norehuda!C163,norehira!C163,meQuran!C163,Amiri!C163,PDMS!C163,AlKareem!C163,KFGQPC!C163,LPMQ!C163,AlQalam!C163)</f>
        <v>0</v>
      </c>
      <c r="D163" s="50">
        <f>SUM(norehidayat!D163,norehuda!D163,norehira!D163,meQuran!D163,Amiri!D163,PDMS!D163,AlKareem!D163,KFGQPC!D163,LPMQ!D163,AlQalam!D163)</f>
        <v>68</v>
      </c>
      <c r="E163" s="51">
        <f>SUM(norehidayat!E163,norehuda!E163,norehira!E163,meQuran!E163,Amiri!E163,PDMS!E163,AlKareem!E163,KFGQPC!E163,LPMQ!E163,AlQalam!E163)</f>
        <v>0</v>
      </c>
      <c r="F163" s="51">
        <f>SUM(norehidayat!F163,norehuda!F163,norehira!F163,meQuran!F163,Amiri!F163,PDMS!F163,AlKareem!F163,KFGQPC!F163,LPMQ!F163,AlQalam!F163)</f>
        <v>0</v>
      </c>
      <c r="G163" s="51">
        <f>SUM(norehidayat!G163,norehuda!G163,norehira!G163,meQuran!G163,Amiri!G163,PDMS!G163,AlKareem!G163,KFGQPC!G163,LPMQ!G163,AlQalam!G163)</f>
        <v>0</v>
      </c>
      <c r="H163" s="51">
        <f>SUM(norehidayat!H163,norehuda!H163,norehira!H163,meQuran!H163,Amiri!H163,PDMS!H163,AlKareem!H163,KFGQPC!H163,LPMQ!H163,AlQalam!H163)</f>
        <v>0</v>
      </c>
      <c r="I163" s="51">
        <f>SUM(norehidayat!I163,norehuda!I163,norehira!I163,meQuran!I163,Amiri!I163,PDMS!I163,AlKareem!I163,KFGQPC!I163,LPMQ!I163,AlQalam!I163)</f>
        <v>0</v>
      </c>
      <c r="J163" s="51">
        <f>SUM(norehidayat!J163,norehuda!J163,norehira!J163,meQuran!J163,Amiri!J163,PDMS!J163,AlKareem!J163,KFGQPC!J163,LPMQ!J163,AlQalam!J163)</f>
        <v>0</v>
      </c>
      <c r="K163" s="51">
        <f>SUM(norehidayat!K163,norehuda!K163,norehira!K163,meQuran!K163,Amiri!K163,PDMS!K163,AlKareem!K163,KFGQPC!K163,LPMQ!K163,AlQalam!K163)</f>
        <v>0</v>
      </c>
      <c r="L163" s="51">
        <f>SUM(norehidayat!L163,norehuda!L163,norehira!L163,meQuran!L163,Amiri!L163,PDMS!L163,AlKareem!L163,KFGQPC!L163,LPMQ!L163,AlQalam!L163)</f>
        <v>0</v>
      </c>
      <c r="M163" s="51">
        <f>SUM(norehidayat!M163,norehuda!M163,norehira!M163,meQuran!M163,Amiri!M163,PDMS!M163,AlKareem!M163,KFGQPC!M163,LPMQ!M163,AlQalam!M163)</f>
        <v>0</v>
      </c>
      <c r="N163" s="51">
        <f>SUM(norehidayat!N163,norehuda!N163,norehira!N163,meQuran!N163,Amiri!N163,PDMS!N163,AlKareem!N163,KFGQPC!N163,LPMQ!N163,AlQalam!N163)</f>
        <v>0</v>
      </c>
      <c r="O163" s="51">
        <f>SUM(norehidayat!O163,norehuda!O163,norehira!O163,meQuran!O163,Amiri!O163,PDMS!O163,AlKareem!O163,KFGQPC!O163,LPMQ!O163,AlQalam!O163)</f>
        <v>0</v>
      </c>
      <c r="P163" s="51">
        <f>SUM(norehidayat!P163,norehuda!P163,norehira!P163,meQuran!P163,Amiri!P163,PDMS!P163,AlKareem!P163,KFGQPC!P163,LPMQ!P163,AlQalam!P163)</f>
        <v>0</v>
      </c>
      <c r="Q163" s="51">
        <f>SUM(norehidayat!Q163,norehuda!Q163,norehira!Q163,meQuran!Q163,Amiri!Q163,PDMS!Q163,AlKareem!Q163,KFGQPC!Q163,LPMQ!Q163,AlQalam!Q163)</f>
        <v>0</v>
      </c>
      <c r="R163" s="51">
        <f>SUM(norehidayat!R163,norehuda!R163,norehira!R163,meQuran!R163,Amiri!R163,PDMS!R163,AlKareem!R163,KFGQPC!R163,LPMQ!R163,AlQalam!R163)</f>
        <v>0</v>
      </c>
      <c r="S163" s="51">
        <f>SUM(norehidayat!S163,norehuda!S163,norehira!S163,meQuran!S163,Amiri!S163,PDMS!S163,AlKareem!S163,KFGQPC!S163,LPMQ!S163,AlQalam!S163)</f>
        <v>0</v>
      </c>
      <c r="T163" s="51">
        <f>SUM(norehidayat!T163,norehuda!T163,norehira!T163,meQuran!T163,Amiri!T163,PDMS!T163,AlKareem!T163,KFGQPC!T163,LPMQ!T163,AlQalam!T163)</f>
        <v>0</v>
      </c>
      <c r="U163" s="51">
        <f>SUM(norehidayat!U163,norehuda!U163,norehira!U163,meQuran!U163,Amiri!U163,PDMS!U163,AlKareem!U163,KFGQPC!U163,LPMQ!U163,AlQalam!U163)</f>
        <v>0</v>
      </c>
      <c r="V163" s="51">
        <f>SUM(norehidayat!V163,norehuda!V163,norehira!V163,meQuran!V163,Amiri!V163,PDMS!V163,AlKareem!V163,KFGQPC!V163,LPMQ!V163,AlQalam!V163)</f>
        <v>0</v>
      </c>
      <c r="W163" s="51">
        <f>SUM(norehidayat!W163,norehuda!W163,norehira!W163,meQuran!W163,Amiri!W163,PDMS!W163,AlKareem!W163,KFGQPC!W163,LPMQ!W163,AlQalam!W163)</f>
        <v>0</v>
      </c>
      <c r="X163" s="51">
        <f>SUM(norehidayat!X163,norehuda!X163,norehira!X163,meQuran!X163,Amiri!X163,PDMS!X163,AlKareem!X163,KFGQPC!X163,LPMQ!X163,AlQalam!X163)</f>
        <v>0</v>
      </c>
      <c r="Y163" s="51">
        <f>SUM(norehidayat!Y163,norehuda!Y163,norehira!Y163,meQuran!Y163,Amiri!Y163,PDMS!Y163,AlKareem!Y163,KFGQPC!Y163,LPMQ!Y163,AlQalam!Y163)</f>
        <v>0</v>
      </c>
      <c r="Z163" s="51">
        <f>SUM(norehidayat!Z163,norehuda!Z163,norehira!Z163,meQuran!Z163,Amiri!Z163,PDMS!Z163,AlKareem!Z163,KFGQPC!Z163,LPMQ!Z163,AlQalam!Z163)</f>
        <v>1</v>
      </c>
      <c r="AA163" s="51">
        <v>0</v>
      </c>
      <c r="AB163" s="51">
        <f>SUM(norehidayat!AB163,norehuda!AB163,norehira!AB163,meQuran!AB163,Amiri!AB163,PDMS!AB163,AlKareem!AB163,KFGQPC!AB163,LPMQ!AB163,AlQalam!AB163)</f>
        <v>0</v>
      </c>
      <c r="AC163" s="51">
        <f>SUM(norehidayat!AC163,norehuda!AC163,norehira!AC163,meQuran!AC163,Amiri!AC163,PDMS!AC163,AlKareem!AC163,KFGQPC!AC163,LPMQ!AC163,AlQalam!AC163)</f>
        <v>0</v>
      </c>
      <c r="AD163" s="45">
        <f>D163</f>
        <v>68</v>
      </c>
      <c r="AE163" s="45">
        <f>SUM(B163,C163,E163:AC163)</f>
        <v>1</v>
      </c>
      <c r="AF163" s="45">
        <f>SUM(D161,D162,D164:D188)</f>
        <v>0</v>
      </c>
      <c r="AG163" s="45">
        <v>0</v>
      </c>
      <c r="AH163" s="5">
        <f t="shared" si="242"/>
        <v>0.985507246376812</v>
      </c>
      <c r="AI163" s="5">
        <f t="shared" si="243"/>
        <v>0.985507246376812</v>
      </c>
      <c r="AJ163" s="5">
        <f t="shared" si="244"/>
        <v>1</v>
      </c>
      <c r="AK163" s="5">
        <f t="shared" si="245"/>
        <v>0.992700729927007</v>
      </c>
    </row>
    <row r="164" spans="1:37">
      <c r="A164" s="4" t="s">
        <v>63</v>
      </c>
      <c r="B164" s="51">
        <f>SUM(norehidayat!B164,norehuda!B164,norehira!B164,meQuran!B164,Amiri!B164,PDMS!B164,AlKareem!B164,KFGQPC!B164,LPMQ!B164,AlQalam!B164)</f>
        <v>0</v>
      </c>
      <c r="C164" s="51">
        <f>SUM(norehidayat!C164,norehuda!C164,norehira!C164,meQuran!C164,Amiri!C164,PDMS!C164,AlKareem!C164,KFGQPC!C164,LPMQ!C164,AlQalam!C164)</f>
        <v>0</v>
      </c>
      <c r="D164" s="51">
        <f>SUM(norehidayat!D164,norehuda!D164,norehira!D164,meQuran!D164,Amiri!D164,PDMS!D164,AlKareem!D164,KFGQPC!D164,LPMQ!D164,AlQalam!D164)</f>
        <v>0</v>
      </c>
      <c r="E164" s="50">
        <f>SUM(norehidayat!E164,norehuda!E164,norehira!E164,meQuran!E164,Amiri!E164,PDMS!E164,AlKareem!E164,KFGQPC!E164,LPMQ!E164,AlQalam!E164)</f>
        <v>19</v>
      </c>
      <c r="F164" s="51">
        <f>SUM(norehidayat!F164,norehuda!F164,norehira!F164,meQuran!F164,Amiri!F164,PDMS!F164,AlKareem!F164,KFGQPC!F164,LPMQ!F164,AlQalam!F164)</f>
        <v>0</v>
      </c>
      <c r="G164" s="51">
        <f>SUM(norehidayat!G164,norehuda!G164,norehira!G164,meQuran!G164,Amiri!G164,PDMS!G164,AlKareem!G164,KFGQPC!G164,LPMQ!G164,AlQalam!G164)</f>
        <v>0</v>
      </c>
      <c r="H164" s="51">
        <f>SUM(norehidayat!H164,norehuda!H164,norehira!H164,meQuran!H164,Amiri!H164,PDMS!H164,AlKareem!H164,KFGQPC!H164,LPMQ!H164,AlQalam!H164)</f>
        <v>0</v>
      </c>
      <c r="I164" s="51">
        <f>SUM(norehidayat!I164,norehuda!I164,norehira!I164,meQuran!I164,Amiri!I164,PDMS!I164,AlKareem!I164,KFGQPC!I164,LPMQ!I164,AlQalam!I164)</f>
        <v>0</v>
      </c>
      <c r="J164" s="51">
        <f>SUM(norehidayat!J164,norehuda!J164,norehira!J164,meQuran!J164,Amiri!J164,PDMS!J164,AlKareem!J164,KFGQPC!J164,LPMQ!J164,AlQalam!J164)</f>
        <v>0</v>
      </c>
      <c r="K164" s="51">
        <f>SUM(norehidayat!K164,norehuda!K164,norehira!K164,meQuran!K164,Amiri!K164,PDMS!K164,AlKareem!K164,KFGQPC!K164,LPMQ!K164,AlQalam!K164)</f>
        <v>0</v>
      </c>
      <c r="L164" s="51">
        <f>SUM(norehidayat!L164,norehuda!L164,norehira!L164,meQuran!L164,Amiri!L164,PDMS!L164,AlKareem!L164,KFGQPC!L164,LPMQ!L164,AlQalam!L164)</f>
        <v>0</v>
      </c>
      <c r="M164" s="51">
        <f>SUM(norehidayat!M164,norehuda!M164,norehira!M164,meQuran!M164,Amiri!M164,PDMS!M164,AlKareem!M164,KFGQPC!M164,LPMQ!M164,AlQalam!M164)</f>
        <v>0</v>
      </c>
      <c r="N164" s="51">
        <f>SUM(norehidayat!N164,norehuda!N164,norehira!N164,meQuran!N164,Amiri!N164,PDMS!N164,AlKareem!N164,KFGQPC!N164,LPMQ!N164,AlQalam!N164)</f>
        <v>0</v>
      </c>
      <c r="O164" s="51">
        <f>SUM(norehidayat!O164,norehuda!O164,norehira!O164,meQuran!O164,Amiri!O164,PDMS!O164,AlKareem!O164,KFGQPC!O164,LPMQ!O164,AlQalam!O164)</f>
        <v>0</v>
      </c>
      <c r="P164" s="51">
        <f>SUM(norehidayat!P164,norehuda!P164,norehira!P164,meQuran!P164,Amiri!P164,PDMS!P164,AlKareem!P164,KFGQPC!P164,LPMQ!P164,AlQalam!P164)</f>
        <v>0</v>
      </c>
      <c r="Q164" s="51">
        <f>SUM(norehidayat!Q164,norehuda!Q164,norehira!Q164,meQuran!Q164,Amiri!Q164,PDMS!Q164,AlKareem!Q164,KFGQPC!Q164,LPMQ!Q164,AlQalam!Q164)</f>
        <v>0</v>
      </c>
      <c r="R164" s="51">
        <f>SUM(norehidayat!R164,norehuda!R164,norehira!R164,meQuran!R164,Amiri!R164,PDMS!R164,AlKareem!R164,KFGQPC!R164,LPMQ!R164,AlQalam!R164)</f>
        <v>0</v>
      </c>
      <c r="S164" s="51">
        <f>SUM(norehidayat!S164,norehuda!S164,norehira!S164,meQuran!S164,Amiri!S164,PDMS!S164,AlKareem!S164,KFGQPC!S164,LPMQ!S164,AlQalam!S164)</f>
        <v>0</v>
      </c>
      <c r="T164" s="51">
        <f>SUM(norehidayat!T164,norehuda!T164,norehira!T164,meQuran!T164,Amiri!T164,PDMS!T164,AlKareem!T164,KFGQPC!T164,LPMQ!T164,AlQalam!T164)</f>
        <v>0</v>
      </c>
      <c r="U164" s="51">
        <f>SUM(norehidayat!U164,norehuda!U164,norehira!U164,meQuran!U164,Amiri!U164,PDMS!U164,AlKareem!U164,KFGQPC!U164,LPMQ!U164,AlQalam!U164)</f>
        <v>0</v>
      </c>
      <c r="V164" s="51">
        <f>SUM(norehidayat!V164,norehuda!V164,norehira!V164,meQuran!V164,Amiri!V164,PDMS!V164,AlKareem!V164,KFGQPC!V164,LPMQ!V164,AlQalam!V164)</f>
        <v>0</v>
      </c>
      <c r="W164" s="51">
        <f>SUM(norehidayat!W164,norehuda!W164,norehira!W164,meQuran!W164,Amiri!W164,PDMS!W164,AlKareem!W164,KFGQPC!W164,LPMQ!W164,AlQalam!W164)</f>
        <v>0</v>
      </c>
      <c r="X164" s="51">
        <f>SUM(norehidayat!X164,norehuda!X164,norehira!X164,meQuran!X164,Amiri!X164,PDMS!X164,AlKareem!X164,KFGQPC!X164,LPMQ!X164,AlQalam!X164)</f>
        <v>0</v>
      </c>
      <c r="Y164" s="51">
        <f>SUM(norehidayat!Y164,norehuda!Y164,norehira!Y164,meQuran!Y164,Amiri!Y164,PDMS!Y164,AlKareem!Y164,KFGQPC!Y164,LPMQ!Y164,AlQalam!Y164)</f>
        <v>0</v>
      </c>
      <c r="Z164" s="51">
        <f>SUM(norehidayat!Z164,norehuda!Z164,norehira!Z164,meQuran!Z164,Amiri!Z164,PDMS!Z164,AlKareem!Z164,KFGQPC!Z164,LPMQ!Z164,AlQalam!Z164)</f>
        <v>0</v>
      </c>
      <c r="AA164" s="51">
        <f>SUM(norehidayat!AA164,norehuda!AA164,norehira!AA164,meQuran!AA164,Amiri!AA164,PDMS!AA164,AlKareem!AA164,KFGQPC!AA164,LPMQ!AA164,AlQalam!AA164)</f>
        <v>0</v>
      </c>
      <c r="AB164" s="51">
        <f>SUM(norehidayat!AB164,norehuda!AB164,norehira!AB164,meQuran!AB164,Amiri!AB164,PDMS!AB164,AlKareem!AB164,KFGQPC!AB164,LPMQ!AB164,AlQalam!AB164)</f>
        <v>0</v>
      </c>
      <c r="AC164" s="51">
        <f>SUM(norehidayat!AC164,norehuda!AC164,norehira!AC164,meQuran!AC164,Amiri!AC164,PDMS!AC164,AlKareem!AC164,KFGQPC!AC164,LPMQ!AC164,AlQalam!AC164)</f>
        <v>0</v>
      </c>
      <c r="AD164" s="44">
        <f>E164</f>
        <v>19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242"/>
        <v>1</v>
      </c>
      <c r="AI164" s="2">
        <f t="shared" si="243"/>
        <v>1</v>
      </c>
      <c r="AJ164" s="2">
        <f t="shared" si="244"/>
        <v>1</v>
      </c>
      <c r="AK164" s="2">
        <f t="shared" si="245"/>
        <v>1</v>
      </c>
    </row>
    <row r="165" spans="1:37">
      <c r="A165" s="4" t="s">
        <v>64</v>
      </c>
      <c r="B165" s="51">
        <f>SUM(norehidayat!B165,norehuda!B165,norehira!B165,meQuran!B165,Amiri!B165,PDMS!B165,AlKareem!B165,KFGQPC!B165,LPMQ!B165,AlQalam!B165)</f>
        <v>0</v>
      </c>
      <c r="C165" s="51">
        <f>SUM(norehidayat!C165,norehuda!C165,norehira!C165,meQuran!C165,Amiri!C165,PDMS!C165,AlKareem!C165,KFGQPC!C165,LPMQ!C165,AlQalam!C165)</f>
        <v>0</v>
      </c>
      <c r="D165" s="51">
        <f>SUM(norehidayat!D165,norehuda!D165,norehira!D165,meQuran!D165,Amiri!D165,PDMS!D165,AlKareem!D165,KFGQPC!D165,LPMQ!D165,AlQalam!D165)</f>
        <v>0</v>
      </c>
      <c r="E165" s="51">
        <f>SUM(norehidayat!E165,norehuda!E165,norehira!E165,meQuran!E165,Amiri!E165,PDMS!E165,AlKareem!E165,KFGQPC!E165,LPMQ!E165,AlQalam!E165)</f>
        <v>0</v>
      </c>
      <c r="F165" s="50">
        <f>SUM(norehidayat!F165,norehuda!F165,norehira!F165,meQuran!F165,Amiri!F165,PDMS!F165,AlKareem!F165,KFGQPC!F165,LPMQ!F165,AlQalam!F165)</f>
        <v>9</v>
      </c>
      <c r="G165" s="51">
        <f>SUM(norehidayat!G165,norehuda!G165,norehira!G165,meQuran!G165,Amiri!G165,PDMS!G165,AlKareem!G165,KFGQPC!G165,LPMQ!G165,AlQalam!G165)</f>
        <v>0</v>
      </c>
      <c r="H165" s="51">
        <f>SUM(norehidayat!H165,norehuda!H165,norehira!H165,meQuran!H165,Amiri!H165,PDMS!H165,AlKareem!H165,KFGQPC!H165,LPMQ!H165,AlQalam!H165)</f>
        <v>0</v>
      </c>
      <c r="I165" s="51">
        <f>SUM(norehidayat!I165,norehuda!I165,norehira!I165,meQuran!I165,Amiri!I165,PDMS!I165,AlKareem!I165,KFGQPC!I165,LPMQ!I165,AlQalam!I165)</f>
        <v>0</v>
      </c>
      <c r="J165" s="51">
        <f>SUM(norehidayat!J165,norehuda!J165,norehira!J165,meQuran!J165,Amiri!J165,PDMS!J165,AlKareem!J165,KFGQPC!J165,LPMQ!J165,AlQalam!J165)</f>
        <v>0</v>
      </c>
      <c r="K165" s="51">
        <f>SUM(norehidayat!K165,norehuda!K165,norehira!K165,meQuran!K165,Amiri!K165,PDMS!K165,AlKareem!K165,KFGQPC!K165,LPMQ!K165,AlQalam!K165)</f>
        <v>0</v>
      </c>
      <c r="L165" s="51">
        <f>SUM(norehidayat!L165,norehuda!L165,norehira!L165,meQuran!L165,Amiri!L165,PDMS!L165,AlKareem!L165,KFGQPC!L165,LPMQ!L165,AlQalam!L165)</f>
        <v>0</v>
      </c>
      <c r="M165" s="51">
        <f>SUM(norehidayat!M165,norehuda!M165,norehira!M165,meQuran!M165,Amiri!M165,PDMS!M165,AlKareem!M165,KFGQPC!M165,LPMQ!M165,AlQalam!M165)</f>
        <v>0</v>
      </c>
      <c r="N165" s="51">
        <f>SUM(norehidayat!N165,norehuda!N165,norehira!N165,meQuran!N165,Amiri!N165,PDMS!N165,AlKareem!N165,KFGQPC!N165,LPMQ!N165,AlQalam!N165)</f>
        <v>0</v>
      </c>
      <c r="O165" s="51">
        <f>SUM(norehidayat!O165,norehuda!O165,norehira!O165,meQuran!O165,Amiri!O165,PDMS!O165,AlKareem!O165,KFGQPC!O165,LPMQ!O165,AlQalam!O165)</f>
        <v>0</v>
      </c>
      <c r="P165" s="51">
        <f>SUM(norehidayat!P165,norehuda!P165,norehira!P165,meQuran!P165,Amiri!P165,PDMS!P165,AlKareem!P165,KFGQPC!P165,LPMQ!P165,AlQalam!P165)</f>
        <v>0</v>
      </c>
      <c r="Q165" s="51">
        <f>SUM(norehidayat!Q165,norehuda!Q165,norehira!Q165,meQuran!Q165,Amiri!Q165,PDMS!Q165,AlKareem!Q165,KFGQPC!Q165,LPMQ!Q165,AlQalam!Q165)</f>
        <v>0</v>
      </c>
      <c r="R165" s="51">
        <f>SUM(norehidayat!R165,norehuda!R165,norehira!R165,meQuran!R165,Amiri!R165,PDMS!R165,AlKareem!R165,KFGQPC!R165,LPMQ!R165,AlQalam!R165)</f>
        <v>0</v>
      </c>
      <c r="S165" s="51">
        <f>SUM(norehidayat!S165,norehuda!S165,norehira!S165,meQuran!S165,Amiri!S165,PDMS!S165,AlKareem!S165,KFGQPC!S165,LPMQ!S165,AlQalam!S165)</f>
        <v>0</v>
      </c>
      <c r="T165" s="51">
        <f>SUM(norehidayat!T165,norehuda!T165,norehira!T165,meQuran!T165,Amiri!T165,PDMS!T165,AlKareem!T165,KFGQPC!T165,LPMQ!T165,AlQalam!T165)</f>
        <v>0</v>
      </c>
      <c r="U165" s="51">
        <f>SUM(norehidayat!U165,norehuda!U165,norehira!U165,meQuran!U165,Amiri!U165,PDMS!U165,AlKareem!U165,KFGQPC!U165,LPMQ!U165,AlQalam!U165)</f>
        <v>0</v>
      </c>
      <c r="V165" s="51">
        <f>SUM(norehidayat!V165,norehuda!V165,norehira!V165,meQuran!V165,Amiri!V165,PDMS!V165,AlKareem!V165,KFGQPC!V165,LPMQ!V165,AlQalam!V165)</f>
        <v>0</v>
      </c>
      <c r="W165" s="51">
        <f>SUM(norehidayat!W165,norehuda!W165,norehira!W165,meQuran!W165,Amiri!W165,PDMS!W165,AlKareem!W165,KFGQPC!W165,LPMQ!W165,AlQalam!W165)</f>
        <v>0</v>
      </c>
      <c r="X165" s="51">
        <f>SUM(norehidayat!X165,norehuda!X165,norehira!X165,meQuran!X165,Amiri!X165,PDMS!X165,AlKareem!X165,KFGQPC!X165,LPMQ!X165,AlQalam!X165)</f>
        <v>0</v>
      </c>
      <c r="Y165" s="51">
        <f>SUM(norehidayat!Y165,norehuda!Y165,norehira!Y165,meQuran!Y165,Amiri!Y165,PDMS!Y165,AlKareem!Y165,KFGQPC!Y165,LPMQ!Y165,AlQalam!Y165)</f>
        <v>0</v>
      </c>
      <c r="Z165" s="51">
        <f>SUM(norehidayat!Z165,norehuda!Z165,norehira!Z165,meQuran!Z165,Amiri!Z165,PDMS!Z165,AlKareem!Z165,KFGQPC!Z165,LPMQ!Z165,AlQalam!Z165)</f>
        <v>0</v>
      </c>
      <c r="AA165" s="51">
        <f>SUM(norehidayat!AA165,norehuda!AA165,norehira!AA165,meQuran!AA165,Amiri!AA165,PDMS!AA165,AlKareem!AA165,KFGQPC!AA165,LPMQ!AA165,AlQalam!AA165)</f>
        <v>0</v>
      </c>
      <c r="AB165" s="51">
        <f>SUM(norehidayat!AB165,norehuda!AB165,norehira!AB165,meQuran!AB165,Amiri!AB165,PDMS!AB165,AlKareem!AB165,KFGQPC!AB165,LPMQ!AB165,AlQalam!AB165)</f>
        <v>0</v>
      </c>
      <c r="AC165" s="51">
        <f>SUM(norehidayat!AC165,norehuda!AC165,norehira!AC165,meQuran!AC165,Amiri!AC165,PDMS!AC165,AlKareem!AC165,KFGQPC!AC165,LPMQ!AC165,AlQalam!AC165)</f>
        <v>0</v>
      </c>
      <c r="AD165" s="45">
        <f>F165</f>
        <v>9</v>
      </c>
      <c r="AE165" s="45">
        <f>SUM(B165:E165,G165:AC165)</f>
        <v>0</v>
      </c>
      <c r="AF165" s="45">
        <v>0</v>
      </c>
      <c r="AG165" s="45">
        <v>0</v>
      </c>
      <c r="AH165" s="5">
        <f t="shared" si="242"/>
        <v>1</v>
      </c>
      <c r="AI165" s="5">
        <f t="shared" si="243"/>
        <v>1</v>
      </c>
      <c r="AJ165" s="5">
        <f t="shared" si="244"/>
        <v>1</v>
      </c>
      <c r="AK165" s="5">
        <f t="shared" si="245"/>
        <v>1</v>
      </c>
    </row>
    <row r="166" spans="1:37">
      <c r="A166" s="4" t="s">
        <v>65</v>
      </c>
      <c r="B166" s="51">
        <f>SUM(norehidayat!B166,norehuda!B166,norehira!B166,meQuran!B166,Amiri!B166,PDMS!B166,AlKareem!B166,KFGQPC!B166,LPMQ!B166,AlQalam!B166)</f>
        <v>2</v>
      </c>
      <c r="C166" s="51">
        <f>SUM(norehidayat!C166,norehuda!C166,norehira!C166,meQuran!C166,Amiri!C166,PDMS!C166,AlKareem!C166,KFGQPC!C166,LPMQ!C166,AlQalam!C166)</f>
        <v>0</v>
      </c>
      <c r="D166" s="51">
        <f>SUM(norehidayat!D166,norehuda!D166,norehira!D166,meQuran!D166,Amiri!D166,PDMS!D166,AlKareem!D166,KFGQPC!D166,LPMQ!D166,AlQalam!D166)</f>
        <v>0</v>
      </c>
      <c r="E166" s="51">
        <f>SUM(norehidayat!E166,norehuda!E166,norehira!E166,meQuran!E166,Amiri!E166,PDMS!E166,AlKareem!E166,KFGQPC!E166,LPMQ!E166,AlQalam!E166)</f>
        <v>0</v>
      </c>
      <c r="F166" s="51">
        <f>SUM(norehidayat!F166,norehuda!F166,norehira!F166,meQuran!F166,Amiri!F166,PDMS!F166,AlKareem!F166,KFGQPC!F166,LPMQ!F166,AlQalam!F166)</f>
        <v>0</v>
      </c>
      <c r="G166" s="50">
        <f>SUM(norehidayat!G166,norehuda!G166,norehira!G166,meQuran!G166,Amiri!G166,PDMS!G166,AlKareem!G166,KFGQPC!G166,LPMQ!G166,AlQalam!G166)</f>
        <v>20</v>
      </c>
      <c r="H166" s="51">
        <f>SUM(norehidayat!H166,norehuda!H166,norehira!H166,meQuran!H166,Amiri!H166,PDMS!H166,AlKareem!H166,KFGQPC!H166,LPMQ!H166,AlQalam!H166)</f>
        <v>0</v>
      </c>
      <c r="I166" s="51">
        <f>SUM(norehidayat!I166,norehuda!I166,norehira!I166,meQuran!I166,Amiri!I166,PDMS!I166,AlKareem!I166,KFGQPC!I166,LPMQ!I166,AlQalam!I166)</f>
        <v>0</v>
      </c>
      <c r="J166" s="51">
        <f>SUM(norehidayat!J166,norehuda!J166,norehira!J166,meQuran!J166,Amiri!J166,PDMS!J166,AlKareem!J166,KFGQPC!J166,LPMQ!J166,AlQalam!J166)</f>
        <v>0</v>
      </c>
      <c r="K166" s="51">
        <f>SUM(norehidayat!K166,norehuda!K166,norehira!K166,meQuran!K166,Amiri!K166,PDMS!K166,AlKareem!K166,KFGQPC!K166,LPMQ!K166,AlQalam!K166)</f>
        <v>0</v>
      </c>
      <c r="L166" s="51">
        <f>SUM(norehidayat!L166,norehuda!L166,norehira!L166,meQuran!L166,Amiri!L166,PDMS!L166,AlKareem!L166,KFGQPC!L166,LPMQ!L166,AlQalam!L166)</f>
        <v>0</v>
      </c>
      <c r="M166" s="51">
        <f>SUM(norehidayat!M166,norehuda!M166,norehira!M166,meQuran!M166,Amiri!M166,PDMS!M166,AlKareem!M166,KFGQPC!M166,LPMQ!M166,AlQalam!M166)</f>
        <v>0</v>
      </c>
      <c r="N166" s="51">
        <f>SUM(norehidayat!N166,norehuda!N166,norehira!N166,meQuran!N166,Amiri!N166,PDMS!N166,AlKareem!N166,KFGQPC!N166,LPMQ!N166,AlQalam!N166)</f>
        <v>0</v>
      </c>
      <c r="O166" s="51">
        <f>SUM(norehidayat!O166,norehuda!O166,norehira!O166,meQuran!O166,Amiri!O166,PDMS!O166,AlKareem!O166,KFGQPC!O166,LPMQ!O166,AlQalam!O166)</f>
        <v>0</v>
      </c>
      <c r="P166" s="51">
        <f>SUM(norehidayat!P166,norehuda!P166,norehira!P166,meQuran!P166,Amiri!P166,PDMS!P166,AlKareem!P166,KFGQPC!P166,LPMQ!P166,AlQalam!P166)</f>
        <v>0</v>
      </c>
      <c r="Q166" s="51">
        <f>SUM(norehidayat!Q166,norehuda!Q166,norehira!Q166,meQuran!Q166,Amiri!Q166,PDMS!Q166,AlKareem!Q166,KFGQPC!Q166,LPMQ!Q166,AlQalam!Q166)</f>
        <v>0</v>
      </c>
      <c r="R166" s="51">
        <f>SUM(norehidayat!R166,norehuda!R166,norehira!R166,meQuran!R166,Amiri!R166,PDMS!R166,AlKareem!R166,KFGQPC!R166,LPMQ!R166,AlQalam!R166)</f>
        <v>0</v>
      </c>
      <c r="S166" s="51">
        <f>SUM(norehidayat!S166,norehuda!S166,norehira!S166,meQuran!S166,Amiri!S166,PDMS!S166,AlKareem!S166,KFGQPC!S166,LPMQ!S166,AlQalam!S166)</f>
        <v>0</v>
      </c>
      <c r="T166" s="51">
        <f>SUM(norehidayat!T166,norehuda!T166,norehira!T166,meQuran!T166,Amiri!T166,PDMS!T166,AlKareem!T166,KFGQPC!T166,LPMQ!T166,AlQalam!T166)</f>
        <v>0</v>
      </c>
      <c r="U166" s="51">
        <f>SUM(norehidayat!U166,norehuda!U166,norehira!U166,meQuran!U166,Amiri!U166,PDMS!U166,AlKareem!U166,KFGQPC!U166,LPMQ!U166,AlQalam!U166)</f>
        <v>0</v>
      </c>
      <c r="V166" s="51">
        <v>0</v>
      </c>
      <c r="W166" s="51">
        <f>SUM(norehidayat!W166,norehuda!W166,norehira!W166,meQuran!W166,Amiri!W166,PDMS!W166,AlKareem!W166,KFGQPC!W166,LPMQ!W166,AlQalam!W166)</f>
        <v>0</v>
      </c>
      <c r="X166" s="51">
        <f>SUM(norehidayat!X166,norehuda!X166,norehira!X166,meQuran!X166,Amiri!X166,PDMS!X166,AlKareem!X166,KFGQPC!X166,LPMQ!X166,AlQalam!X166)</f>
        <v>0</v>
      </c>
      <c r="Y166" s="51">
        <f>SUM(norehidayat!Y166,norehuda!Y166,norehira!Y166,meQuran!Y166,Amiri!Y166,PDMS!Y166,AlKareem!Y166,KFGQPC!Y166,LPMQ!Y166,AlQalam!Y166)</f>
        <v>0</v>
      </c>
      <c r="Z166" s="51">
        <f>SUM(norehidayat!Z166,norehuda!Z166,norehira!Z166,meQuran!Z166,Amiri!Z166,PDMS!Z166,AlKareem!Z166,KFGQPC!Z166,LPMQ!Z166,AlQalam!Z166)</f>
        <v>0</v>
      </c>
      <c r="AA166" s="51">
        <f>SUM(norehidayat!AA166,norehuda!AA166,norehira!AA166,meQuran!AA166,Amiri!AA166,PDMS!AA166,AlKareem!AA166,KFGQPC!AA166,LPMQ!AA166,AlQalam!AA166)</f>
        <v>0</v>
      </c>
      <c r="AB166" s="51">
        <f>SUM(norehidayat!AB166,norehuda!AB166,norehira!AB166,meQuran!AB166,Amiri!AB166,PDMS!AB166,AlKareem!AB166,KFGQPC!AB166,LPMQ!AB166,AlQalam!AB166)</f>
        <v>0</v>
      </c>
      <c r="AC166" s="51">
        <f>SUM(norehidayat!AC166,norehuda!AC166,norehira!AC166,meQuran!AC166,Amiri!AC166,PDMS!AC166,AlKareem!AC166,KFGQPC!AC166,LPMQ!AC166,AlQalam!AC166)</f>
        <v>0</v>
      </c>
      <c r="AD166" s="44">
        <f>G166</f>
        <v>20</v>
      </c>
      <c r="AE166" s="44">
        <f>SUM(B166:F166,H166:AC166)</f>
        <v>2</v>
      </c>
      <c r="AF166" s="44">
        <f>SUM(G161:G165,G167:G188)</f>
        <v>0</v>
      </c>
      <c r="AG166" s="44">
        <v>0</v>
      </c>
      <c r="AH166" s="2">
        <f t="shared" si="242"/>
        <v>0.909090909090909</v>
      </c>
      <c r="AI166" s="2">
        <f t="shared" si="243"/>
        <v>0.909090909090909</v>
      </c>
      <c r="AJ166" s="2">
        <f t="shared" si="244"/>
        <v>1</v>
      </c>
      <c r="AK166" s="2">
        <f t="shared" si="245"/>
        <v>0.952380952380952</v>
      </c>
    </row>
    <row r="167" spans="1:37">
      <c r="A167" s="4" t="s">
        <v>66</v>
      </c>
      <c r="B167" s="51">
        <f>SUM(norehidayat!B167,norehuda!B167,norehira!B167,meQuran!B167,Amiri!B167,PDMS!B167,AlKareem!B167,KFGQPC!B167,LPMQ!B167,AlQalam!B167)</f>
        <v>0</v>
      </c>
      <c r="C167" s="51">
        <f>SUM(norehidayat!C167,norehuda!C167,norehira!C167,meQuran!C167,Amiri!C167,PDMS!C167,AlKareem!C167,KFGQPC!C167,LPMQ!C167,AlQalam!C167)</f>
        <v>0</v>
      </c>
      <c r="D167" s="51">
        <f>SUM(norehidayat!D167,norehuda!D167,norehira!D167,meQuran!D167,Amiri!D167,PDMS!D167,AlKareem!D167,KFGQPC!D167,LPMQ!D167,AlQalam!D167)</f>
        <v>0</v>
      </c>
      <c r="E167" s="51">
        <f>SUM(norehidayat!E167,norehuda!E167,norehira!E167,meQuran!E167,Amiri!E167,PDMS!E167,AlKareem!E167,KFGQPC!E167,LPMQ!E167,AlQalam!E167)</f>
        <v>0</v>
      </c>
      <c r="F167" s="51">
        <f>SUM(norehidayat!F167,norehuda!F167,norehira!F167,meQuran!F167,Amiri!F167,PDMS!F167,AlKareem!F167,KFGQPC!F167,LPMQ!F167,AlQalam!F167)</f>
        <v>0</v>
      </c>
      <c r="G167" s="51">
        <f>SUM(norehidayat!G167,norehuda!G167,norehira!G167,meQuran!G167,Amiri!G167,PDMS!G167,AlKareem!G167,KFGQPC!G167,LPMQ!G167,AlQalam!G167)</f>
        <v>0</v>
      </c>
      <c r="H167" s="50">
        <f>SUM(norehidayat!H167,norehuda!H167,norehira!H167,meQuran!H167,Amiri!H167,PDMS!H167,AlKareem!H167,KFGQPC!H167,LPMQ!H167,AlQalam!H167)</f>
        <v>20</v>
      </c>
      <c r="I167" s="51">
        <f>SUM(norehidayat!I167,norehuda!I167,norehira!I167,meQuran!I167,Amiri!I167,PDMS!I167,AlKareem!I167,KFGQPC!I167,LPMQ!I167,AlQalam!I167)</f>
        <v>0</v>
      </c>
      <c r="J167" s="51">
        <f>SUM(norehidayat!J167,norehuda!J167,norehira!J167,meQuran!J167,Amiri!J167,PDMS!J167,AlKareem!J167,KFGQPC!J167,LPMQ!J167,AlQalam!J167)</f>
        <v>3</v>
      </c>
      <c r="K167" s="51">
        <f>SUM(norehidayat!K167,norehuda!K167,norehira!K167,meQuran!K167,Amiri!K167,PDMS!K167,AlKareem!K167,KFGQPC!K167,LPMQ!K167,AlQalam!K167)</f>
        <v>0</v>
      </c>
      <c r="L167" s="51">
        <f>SUM(norehidayat!L167,norehuda!L167,norehira!L167,meQuran!L167,Amiri!L167,PDMS!L167,AlKareem!L167,KFGQPC!L167,LPMQ!L167,AlQalam!L167)</f>
        <v>1</v>
      </c>
      <c r="M167" s="51">
        <f>SUM(norehidayat!M167,norehuda!M167,norehira!M167,meQuran!M167,Amiri!M167,PDMS!M167,AlKareem!M167,KFGQPC!M167,LPMQ!M167,AlQalam!M167)</f>
        <v>0</v>
      </c>
      <c r="N167" s="51">
        <f>SUM(norehidayat!N167,norehuda!N167,norehira!N167,meQuran!N167,Amiri!N167,PDMS!N167,AlKareem!N167,KFGQPC!N167,LPMQ!N167,AlQalam!N167)</f>
        <v>0</v>
      </c>
      <c r="O167" s="51">
        <f>SUM(norehidayat!O167,norehuda!O167,norehira!O167,meQuran!O167,Amiri!O167,PDMS!O167,AlKareem!O167,KFGQPC!O167,LPMQ!O167,AlQalam!O167)</f>
        <v>0</v>
      </c>
      <c r="P167" s="51">
        <f>SUM(norehidayat!P167,norehuda!P167,norehira!P167,meQuran!P167,Amiri!P167,PDMS!P167,AlKareem!P167,KFGQPC!P167,LPMQ!P167,AlQalam!P167)</f>
        <v>0</v>
      </c>
      <c r="Q167" s="51">
        <f>SUM(norehidayat!Q167,norehuda!Q167,norehira!Q167,meQuran!Q167,Amiri!Q167,PDMS!Q167,AlKareem!Q167,KFGQPC!Q167,LPMQ!Q167,AlQalam!Q167)</f>
        <v>0</v>
      </c>
      <c r="R167" s="51">
        <f>SUM(norehidayat!R167,norehuda!R167,norehira!R167,meQuran!R167,Amiri!R167,PDMS!R167,AlKareem!R167,KFGQPC!R167,LPMQ!R167,AlQalam!R167)</f>
        <v>0</v>
      </c>
      <c r="S167" s="51">
        <f>SUM(norehidayat!S167,norehuda!S167,norehira!S167,meQuran!S167,Amiri!S167,PDMS!S167,AlKareem!S167,KFGQPC!S167,LPMQ!S167,AlQalam!S167)</f>
        <v>0</v>
      </c>
      <c r="T167" s="51">
        <f>SUM(norehidayat!T167,norehuda!T167,norehira!T167,meQuran!T167,Amiri!T167,PDMS!T167,AlKareem!T167,KFGQPC!T167,LPMQ!T167,AlQalam!T167)</f>
        <v>0</v>
      </c>
      <c r="U167" s="51">
        <f>SUM(norehidayat!U167,norehuda!U167,norehira!U167,meQuran!U167,Amiri!U167,PDMS!U167,AlKareem!U167,KFGQPC!U167,LPMQ!U167,AlQalam!U167)</f>
        <v>0</v>
      </c>
      <c r="V167" s="51">
        <f>SUM(norehidayat!V167,norehuda!V167,norehira!V167,meQuran!V167,Amiri!V167,PDMS!V167,AlKareem!V167,KFGQPC!V167,LPMQ!V167,AlQalam!V167)</f>
        <v>0</v>
      </c>
      <c r="W167" s="51">
        <f>SUM(norehidayat!W167,norehuda!W167,norehira!W167,meQuran!W167,Amiri!W167,PDMS!W167,AlKareem!W167,KFGQPC!W167,LPMQ!W167,AlQalam!W167)</f>
        <v>1</v>
      </c>
      <c r="X167" s="51">
        <f>SUM(norehidayat!X167,norehuda!X167,norehira!X167,meQuran!X167,Amiri!X167,PDMS!X167,AlKareem!X167,KFGQPC!X167,LPMQ!X167,AlQalam!X167)</f>
        <v>0</v>
      </c>
      <c r="Y167" s="51">
        <f>SUM(norehidayat!Y167,norehuda!Y167,norehira!Y167,meQuran!Y167,Amiri!Y167,PDMS!Y167,AlKareem!Y167,KFGQPC!Y167,LPMQ!Y167,AlQalam!Y167)</f>
        <v>0</v>
      </c>
      <c r="Z167" s="51">
        <f>SUM(norehidayat!Z167,norehuda!Z167,norehira!Z167,meQuran!Z167,Amiri!Z167,PDMS!Z167,AlKareem!Z167,KFGQPC!Z167,LPMQ!Z167,AlQalam!Z167)</f>
        <v>0</v>
      </c>
      <c r="AA167" s="51">
        <f>SUM(norehidayat!AA167,norehuda!AA167,norehira!AA167,meQuran!AA167,Amiri!AA167,PDMS!AA167,AlKareem!AA167,KFGQPC!AA167,LPMQ!AA167,AlQalam!AA167)</f>
        <v>0</v>
      </c>
      <c r="AB167" s="51">
        <f>SUM(norehidayat!AB167,norehuda!AB167,norehira!AB167,meQuran!AB167,Amiri!AB167,PDMS!AB167,AlKareem!AB167,KFGQPC!AB167,LPMQ!AB167,AlQalam!AB167)</f>
        <v>0</v>
      </c>
      <c r="AC167" s="51">
        <f>SUM(norehidayat!AC167,norehuda!AC167,norehira!AC167,meQuran!AC167,Amiri!AC167,PDMS!AC167,AlKareem!AC167,KFGQPC!AC167,LPMQ!AC167,AlQalam!AC167)</f>
        <v>0</v>
      </c>
      <c r="AD167" s="45">
        <f>H167</f>
        <v>20</v>
      </c>
      <c r="AE167" s="45">
        <f>SUM(B167:G167,I167:AC167)</f>
        <v>5</v>
      </c>
      <c r="AF167" s="45">
        <f>SUM(H161:H166,H168:H188)</f>
        <v>0</v>
      </c>
      <c r="AG167" s="45">
        <v>0</v>
      </c>
      <c r="AH167" s="5">
        <f t="shared" si="242"/>
        <v>0.8</v>
      </c>
      <c r="AI167" s="5">
        <f t="shared" si="243"/>
        <v>0.8</v>
      </c>
      <c r="AJ167" s="5">
        <f t="shared" si="244"/>
        <v>1</v>
      </c>
      <c r="AK167" s="5">
        <f t="shared" si="245"/>
        <v>0.888888888888889</v>
      </c>
    </row>
    <row r="168" spans="1:37">
      <c r="A168" s="4" t="s">
        <v>67</v>
      </c>
      <c r="B168" s="51">
        <f>SUM(norehidayat!B168,norehuda!B168,norehira!B168,meQuran!B168,Amiri!B168,PDMS!B168,AlKareem!B168,KFGQPC!B168,LPMQ!B168,AlQalam!B168)</f>
        <v>0</v>
      </c>
      <c r="C168" s="51">
        <f>SUM(norehidayat!C168,norehuda!C168,norehira!C168,meQuran!C168,Amiri!C168,PDMS!C168,AlKareem!C168,KFGQPC!C168,LPMQ!C168,AlQalam!C168)</f>
        <v>0</v>
      </c>
      <c r="D168" s="51">
        <f>SUM(norehidayat!D168,norehuda!D168,norehira!D168,meQuran!D168,Amiri!D168,PDMS!D168,AlKareem!D168,KFGQPC!D168,LPMQ!D168,AlQalam!D168)</f>
        <v>0</v>
      </c>
      <c r="E168" s="51">
        <f>SUM(norehidayat!E168,norehuda!E168,norehira!E168,meQuran!E168,Amiri!E168,PDMS!E168,AlKareem!E168,KFGQPC!E168,LPMQ!E168,AlQalam!E168)</f>
        <v>0</v>
      </c>
      <c r="F168" s="51">
        <f>SUM(norehidayat!F168,norehuda!F168,norehira!F168,meQuran!F168,Amiri!F168,PDMS!F168,AlKareem!F168,KFGQPC!F168,LPMQ!F168,AlQalam!F168)</f>
        <v>0</v>
      </c>
      <c r="G168" s="51">
        <f>SUM(norehidayat!G168,norehuda!G168,norehira!G168,meQuran!G168,Amiri!G168,PDMS!G168,AlKareem!G168,KFGQPC!G168,LPMQ!G168,AlQalam!G168)</f>
        <v>0</v>
      </c>
      <c r="H168" s="51">
        <f>SUM(norehidayat!H168,norehuda!H168,norehira!H168,meQuran!H168,Amiri!H168,PDMS!H168,AlKareem!H168,KFGQPC!H168,LPMQ!H168,AlQalam!H168)</f>
        <v>0</v>
      </c>
      <c r="I168" s="50">
        <f>SUM(norehidayat!I168,norehuda!I168,norehira!I168,meQuran!I168,Amiri!I168,PDMS!I168,AlKareem!I168,KFGQPC!I168,LPMQ!I168,AlQalam!I168)</f>
        <v>46</v>
      </c>
      <c r="J168" s="51">
        <f>SUM(norehidayat!J168,norehuda!J168,norehira!J168,meQuran!J168,Amiri!J168,PDMS!J168,AlKareem!J168,KFGQPC!J168,LPMQ!J168,AlQalam!J168)</f>
        <v>0</v>
      </c>
      <c r="K168" s="51">
        <f>SUM(norehidayat!K168,norehuda!K168,norehira!K168,meQuran!K168,Amiri!K168,PDMS!K168,AlKareem!K168,KFGQPC!K168,LPMQ!K168,AlQalam!K168)</f>
        <v>0</v>
      </c>
      <c r="L168" s="51">
        <f>SUM(norehidayat!L168,norehuda!L168,norehira!L168,meQuran!L168,Amiri!L168,PDMS!L168,AlKareem!L168,KFGQPC!L168,LPMQ!L168,AlQalam!L168)</f>
        <v>0</v>
      </c>
      <c r="M168" s="51">
        <f>SUM(norehidayat!M168,norehuda!M168,norehira!M168,meQuran!M168,Amiri!M168,PDMS!M168,AlKareem!M168,KFGQPC!M168,LPMQ!M168,AlQalam!M168)</f>
        <v>0</v>
      </c>
      <c r="N168" s="51">
        <f>SUM(norehidayat!N168,norehuda!N168,norehira!N168,meQuran!N168,Amiri!N168,PDMS!N168,AlKareem!N168,KFGQPC!N168,LPMQ!N168,AlQalam!N168)</f>
        <v>0</v>
      </c>
      <c r="O168" s="51">
        <f>SUM(norehidayat!O168,norehuda!O168,norehira!O168,meQuran!O168,Amiri!O168,PDMS!O168,AlKareem!O168,KFGQPC!O168,LPMQ!O168,AlQalam!O168)</f>
        <v>0</v>
      </c>
      <c r="P168" s="51">
        <f>SUM(norehidayat!P168,norehuda!P168,norehira!P168,meQuran!P168,Amiri!P168,PDMS!P168,AlKareem!P168,KFGQPC!P168,LPMQ!P168,AlQalam!P168)</f>
        <v>0</v>
      </c>
      <c r="Q168" s="51">
        <f>SUM(norehidayat!Q168,norehuda!Q168,norehira!Q168,meQuran!Q168,Amiri!Q168,PDMS!Q168,AlKareem!Q168,KFGQPC!Q168,LPMQ!Q168,AlQalam!Q168)</f>
        <v>0</v>
      </c>
      <c r="R168" s="51">
        <f>SUM(norehidayat!R168,norehuda!R168,norehira!R168,meQuran!R168,Amiri!R168,PDMS!R168,AlKareem!R168,KFGQPC!R168,LPMQ!R168,AlQalam!R168)</f>
        <v>0</v>
      </c>
      <c r="S168" s="51">
        <f>SUM(norehidayat!S168,norehuda!S168,norehira!S168,meQuran!S168,Amiri!S168,PDMS!S168,AlKareem!S168,KFGQPC!S168,LPMQ!S168,AlQalam!S168)</f>
        <v>0</v>
      </c>
      <c r="T168" s="51">
        <f>SUM(norehidayat!T168,norehuda!T168,norehira!T168,meQuran!T168,Amiri!T168,PDMS!T168,AlKareem!T168,KFGQPC!T168,LPMQ!T168,AlQalam!T168)</f>
        <v>0</v>
      </c>
      <c r="U168" s="51">
        <f>SUM(norehidayat!U168,norehuda!U168,norehira!U168,meQuran!U168,Amiri!U168,PDMS!U168,AlKareem!U168,KFGQPC!U168,LPMQ!U168,AlQalam!U168)</f>
        <v>0</v>
      </c>
      <c r="V168" s="51">
        <f>SUM(norehidayat!V168,norehuda!V168,norehira!V168,meQuran!V168,Amiri!V168,PDMS!V168,AlKareem!V168,KFGQPC!V168,LPMQ!V168,AlQalam!V168)</f>
        <v>0</v>
      </c>
      <c r="W168" s="51">
        <f>SUM(norehidayat!W168,norehuda!W168,norehira!W168,meQuran!W168,Amiri!W168,PDMS!W168,AlKareem!W168,KFGQPC!W168,LPMQ!W168,AlQalam!W168)</f>
        <v>0</v>
      </c>
      <c r="X168" s="51">
        <f>SUM(norehidayat!X168,norehuda!X168,norehira!X168,meQuran!X168,Amiri!X168,PDMS!X168,AlKareem!X168,KFGQPC!X168,LPMQ!X168,AlQalam!X168)</f>
        <v>0</v>
      </c>
      <c r="Y168" s="51">
        <f>SUM(norehidayat!Y168,norehuda!Y168,norehira!Y168,meQuran!Y168,Amiri!Y168,PDMS!Y168,AlKareem!Y168,KFGQPC!Y168,LPMQ!Y168,AlQalam!Y168)</f>
        <v>0</v>
      </c>
      <c r="Z168" s="51">
        <f>SUM(norehidayat!Z168,norehuda!Z168,norehira!Z168,meQuran!Z168,Amiri!Z168,PDMS!Z168,AlKareem!Z168,KFGQPC!Z168,LPMQ!Z168,AlQalam!Z168)</f>
        <v>0</v>
      </c>
      <c r="AA168" s="51">
        <f>SUM(norehidayat!AA168,norehuda!AA168,norehira!AA168,meQuran!AA168,Amiri!AA168,PDMS!AA168,AlKareem!AA168,KFGQPC!AA168,LPMQ!AA168,AlQalam!AA168)</f>
        <v>0</v>
      </c>
      <c r="AB168" s="51">
        <f>SUM(norehidayat!AB168,norehuda!AB168,norehira!AB168,meQuran!AB168,Amiri!AB168,PDMS!AB168,AlKareem!AB168,KFGQPC!AB168,LPMQ!AB168,AlQalam!AB168)</f>
        <v>0</v>
      </c>
      <c r="AC168" s="51">
        <f>SUM(norehidayat!AC168,norehuda!AC168,norehira!AC168,meQuran!AC168,Amiri!AC168,PDMS!AC168,AlKareem!AC168,KFGQPC!AC168,LPMQ!AC168,AlQalam!AC168)</f>
        <v>0</v>
      </c>
      <c r="AD168" s="44">
        <f>I168</f>
        <v>46</v>
      </c>
      <c r="AE168" s="44">
        <v>0</v>
      </c>
      <c r="AF168" s="44">
        <f>SUM(I161:I167,I169:I188)</f>
        <v>4</v>
      </c>
      <c r="AG168" s="45">
        <v>0</v>
      </c>
      <c r="AH168" s="2">
        <f t="shared" si="242"/>
        <v>0.92</v>
      </c>
      <c r="AI168" s="2">
        <f t="shared" si="243"/>
        <v>1</v>
      </c>
      <c r="AJ168" s="2">
        <f t="shared" si="244"/>
        <v>0.92</v>
      </c>
      <c r="AK168" s="2">
        <f t="shared" si="245"/>
        <v>0.958333333333333</v>
      </c>
    </row>
    <row r="169" spans="1:37">
      <c r="A169" s="4" t="s">
        <v>91</v>
      </c>
      <c r="B169" s="51">
        <f>SUM(norehidayat!B169,norehuda!B169,norehira!B169,meQuran!B169,Amiri!B169,PDMS!B169,AlKareem!B169,KFGQPC!B169,LPMQ!B169,AlQalam!B169)</f>
        <v>0</v>
      </c>
      <c r="C169" s="51">
        <f>SUM(norehidayat!C169,norehuda!C169,norehira!C169,meQuran!C169,Amiri!C169,PDMS!C169,AlKareem!C169,KFGQPC!C169,LPMQ!C169,AlQalam!C169)</f>
        <v>0</v>
      </c>
      <c r="D169" s="51">
        <f>SUM(norehidayat!D169,norehuda!D169,norehira!D169,meQuran!D169,Amiri!D169,PDMS!D169,AlKareem!D169,KFGQPC!D169,LPMQ!D169,AlQalam!D169)</f>
        <v>0</v>
      </c>
      <c r="E169" s="51">
        <f>SUM(norehidayat!E169,norehuda!E169,norehira!E169,meQuran!E169,Amiri!E169,PDMS!E169,AlKareem!E169,KFGQPC!E169,LPMQ!E169,AlQalam!E169)</f>
        <v>0</v>
      </c>
      <c r="F169" s="51">
        <f>SUM(norehidayat!F169,norehuda!F169,norehira!F169,meQuran!F169,Amiri!F169,PDMS!F169,AlKareem!F169,KFGQPC!F169,LPMQ!F169,AlQalam!F169)</f>
        <v>0</v>
      </c>
      <c r="G169" s="51">
        <f>SUM(norehidayat!G169,norehuda!G169,norehira!G169,meQuran!G169,Amiri!G169,PDMS!G169,AlKareem!G169,KFGQPC!G169,LPMQ!G169,AlQalam!G169)</f>
        <v>0</v>
      </c>
      <c r="H169" s="51">
        <f>SUM(norehidayat!H169,norehuda!H169,norehira!H169,meQuran!H169,Amiri!H169,PDMS!H169,AlKareem!H169,KFGQPC!H169,LPMQ!H169,AlQalam!H169)</f>
        <v>0</v>
      </c>
      <c r="I169" s="51">
        <f>SUM(norehidayat!I169,norehuda!I169,norehira!I169,meQuran!I169,Amiri!I169,PDMS!I169,AlKareem!I169,KFGQPC!I169,LPMQ!I169,AlQalam!I169)</f>
        <v>0</v>
      </c>
      <c r="J169" s="50">
        <f>SUM(norehidayat!J169,norehuda!J169,norehira!J169,meQuran!J169,Amiri!J169,PDMS!J169,AlKareem!J169,KFGQPC!J169,LPMQ!J169,AlQalam!J169)</f>
        <v>25</v>
      </c>
      <c r="K169" s="51">
        <f>SUM(norehidayat!K169,norehuda!K169,norehira!K169,meQuran!K169,Amiri!K169,PDMS!K169,AlKareem!K169,KFGQPC!K169,LPMQ!K169,AlQalam!K169)</f>
        <v>0</v>
      </c>
      <c r="L169" s="51">
        <f>SUM(norehidayat!L169,norehuda!L169,norehira!L169,meQuran!L169,Amiri!L169,PDMS!L169,AlKareem!L169,KFGQPC!L169,LPMQ!L169,AlQalam!L169)</f>
        <v>1</v>
      </c>
      <c r="M169" s="51">
        <f>SUM(norehidayat!M169,norehuda!M169,norehira!M169,meQuran!M169,Amiri!M169,PDMS!M169,AlKareem!M169,KFGQPC!M169,LPMQ!M169,AlQalam!M169)</f>
        <v>0</v>
      </c>
      <c r="N169" s="51">
        <f>SUM(norehidayat!N169,norehuda!N169,norehira!N169,meQuran!N169,Amiri!N169,PDMS!N169,AlKareem!N169,KFGQPC!N169,LPMQ!N169,AlQalam!N169)</f>
        <v>0</v>
      </c>
      <c r="O169" s="51">
        <f>SUM(norehidayat!O169,norehuda!O169,norehira!O169,meQuran!O169,Amiri!O169,PDMS!O169,AlKareem!O169,KFGQPC!O169,LPMQ!O169,AlQalam!O169)</f>
        <v>0</v>
      </c>
      <c r="P169" s="51">
        <f>SUM(norehidayat!P169,norehuda!P169,norehira!P169,meQuran!P169,Amiri!P169,PDMS!P169,AlKareem!P169,KFGQPC!P169,LPMQ!P169,AlQalam!P169)</f>
        <v>0</v>
      </c>
      <c r="Q169" s="51">
        <f>SUM(norehidayat!Q169,norehuda!Q169,norehira!Q169,meQuran!Q169,Amiri!Q169,PDMS!Q169,AlKareem!Q169,KFGQPC!Q169,LPMQ!Q169,AlQalam!Q169)</f>
        <v>0</v>
      </c>
      <c r="R169" s="51">
        <f>SUM(norehidayat!R169,norehuda!R169,norehira!R169,meQuran!R169,Amiri!R169,PDMS!R169,AlKareem!R169,KFGQPC!R169,LPMQ!R169,AlQalam!R169)</f>
        <v>0</v>
      </c>
      <c r="S169" s="51">
        <f>SUM(norehidayat!S169,norehuda!S169,norehira!S169,meQuran!S169,Amiri!S169,PDMS!S169,AlKareem!S169,KFGQPC!S169,LPMQ!S169,AlQalam!S169)</f>
        <v>0</v>
      </c>
      <c r="T169" s="51">
        <f>SUM(norehidayat!T169,norehuda!T169,norehira!T169,meQuran!T169,Amiri!T169,PDMS!T169,AlKareem!T169,KFGQPC!T169,LPMQ!T169,AlQalam!T169)</f>
        <v>0</v>
      </c>
      <c r="U169" s="51">
        <f>SUM(norehidayat!U169,norehuda!U169,norehira!U169,meQuran!U169,Amiri!U169,PDMS!U169,AlKareem!U169,KFGQPC!U169,LPMQ!U169,AlQalam!U169)</f>
        <v>0</v>
      </c>
      <c r="V169" s="51">
        <f>SUM(norehidayat!V169,norehuda!V169,norehira!V169,meQuran!V169,Amiri!V169,PDMS!V169,AlKareem!V169,KFGQPC!V169,LPMQ!V169,AlQalam!V169)</f>
        <v>0</v>
      </c>
      <c r="W169" s="51">
        <f>SUM(norehidayat!W169,norehuda!W169,norehira!W169,meQuran!W169,Amiri!W169,PDMS!W169,AlKareem!W169,KFGQPC!W169,LPMQ!W169,AlQalam!W169)</f>
        <v>0</v>
      </c>
      <c r="X169" s="51">
        <f>SUM(norehidayat!X169,norehuda!X169,norehira!X169,meQuran!X169,Amiri!X169,PDMS!X169,AlKareem!X169,KFGQPC!X169,LPMQ!X169,AlQalam!X169)</f>
        <v>0</v>
      </c>
      <c r="Y169" s="51">
        <f>SUM(norehidayat!Y169,norehuda!Y169,norehira!Y169,meQuran!Y169,Amiri!Y169,PDMS!Y169,AlKareem!Y169,KFGQPC!Y169,LPMQ!Y169,AlQalam!Y169)</f>
        <v>0</v>
      </c>
      <c r="Z169" s="51">
        <f>SUM(norehidayat!Z169,norehuda!Z169,norehira!Z169,meQuran!Z169,Amiri!Z169,PDMS!Z169,AlKareem!Z169,KFGQPC!Z169,LPMQ!Z169,AlQalam!Z169)</f>
        <v>0</v>
      </c>
      <c r="AA169" s="51">
        <f>SUM(norehidayat!AA169,norehuda!AA169,norehira!AA169,meQuran!AA169,Amiri!AA169,PDMS!AA169,AlKareem!AA169,KFGQPC!AA169,LPMQ!AA169,AlQalam!AA169)</f>
        <v>0</v>
      </c>
      <c r="AB169" s="51">
        <f>SUM(norehidayat!AB169,norehuda!AB169,norehira!AB169,meQuran!AB169,Amiri!AB169,PDMS!AB169,AlKareem!AB169,KFGQPC!AB169,LPMQ!AB169,AlQalam!AB169)</f>
        <v>0</v>
      </c>
      <c r="AC169" s="51">
        <f>SUM(norehidayat!AC169,norehuda!AC169,norehira!AC169,meQuran!AC169,Amiri!AC169,PDMS!AC169,AlKareem!AC169,KFGQPC!AC169,LPMQ!AC169,AlQalam!AC169)</f>
        <v>0</v>
      </c>
      <c r="AD169" s="45">
        <f>J169</f>
        <v>25</v>
      </c>
      <c r="AE169" s="45">
        <f>SUM(B169:I169,K169:AC169)</f>
        <v>1</v>
      </c>
      <c r="AF169" s="45">
        <f>SUM(J161:J168,J170:J188)</f>
        <v>3</v>
      </c>
      <c r="AG169" s="44">
        <v>0</v>
      </c>
      <c r="AH169" s="5">
        <f t="shared" si="242"/>
        <v>0.862068965517241</v>
      </c>
      <c r="AI169" s="5">
        <f t="shared" si="243"/>
        <v>0.961538461538462</v>
      </c>
      <c r="AJ169" s="5">
        <f t="shared" si="244"/>
        <v>0.892857142857143</v>
      </c>
      <c r="AK169" s="5">
        <f t="shared" si="245"/>
        <v>0.925925925925926</v>
      </c>
    </row>
    <row r="170" spans="1:37">
      <c r="A170" s="4" t="s">
        <v>69</v>
      </c>
      <c r="B170" s="51">
        <f>SUM(norehidayat!B170,norehuda!B170,norehira!B170,meQuran!B170,Amiri!B170,PDMS!B170,AlKareem!B170,KFGQPC!B170,LPMQ!B170,AlQalam!B170)</f>
        <v>0</v>
      </c>
      <c r="C170" s="51">
        <f>SUM(norehidayat!C170,norehuda!C170,norehira!C170,meQuran!C170,Amiri!C170,PDMS!C170,AlKareem!C170,KFGQPC!C170,LPMQ!C170,AlQalam!C170)</f>
        <v>0</v>
      </c>
      <c r="D170" s="51">
        <f>SUM(norehidayat!D170,norehuda!D170,norehira!D170,meQuran!D170,Amiri!D170,PDMS!D170,AlKareem!D170,KFGQPC!D170,LPMQ!D170,AlQalam!D170)</f>
        <v>0</v>
      </c>
      <c r="E170" s="51">
        <f>SUM(norehidayat!E170,norehuda!E170,norehira!E170,meQuran!E170,Amiri!E170,PDMS!E170,AlKareem!E170,KFGQPC!E170,LPMQ!E170,AlQalam!E170)</f>
        <v>0</v>
      </c>
      <c r="F170" s="51">
        <f>SUM(norehidayat!F170,norehuda!F170,norehira!F170,meQuran!F170,Amiri!F170,PDMS!F170,AlKareem!F170,KFGQPC!F170,LPMQ!F170,AlQalam!F170)</f>
        <v>0</v>
      </c>
      <c r="G170" s="51">
        <f>SUM(norehidayat!G170,norehuda!G170,norehira!G170,meQuran!G170,Amiri!G170,PDMS!G170,AlKareem!G170,KFGQPC!G170,LPMQ!G170,AlQalam!G170)</f>
        <v>0</v>
      </c>
      <c r="H170" s="51">
        <f>SUM(norehidayat!H170,norehuda!H170,norehira!H170,meQuran!H170,Amiri!H170,PDMS!H170,AlKareem!H170,KFGQPC!H170,LPMQ!H170,AlQalam!H170)</f>
        <v>0</v>
      </c>
      <c r="I170" s="51">
        <f>SUM(norehidayat!I170,norehuda!I170,norehira!I170,meQuran!I170,Amiri!I170,PDMS!I170,AlKareem!I170,KFGQPC!I170,LPMQ!I170,AlQalam!I170)</f>
        <v>0</v>
      </c>
      <c r="J170" s="51">
        <f>SUM(norehidayat!J170,norehuda!J170,norehira!J170,meQuran!J170,Amiri!J170,PDMS!J170,AlKareem!J170,KFGQPC!J170,LPMQ!J170,AlQalam!J170)</f>
        <v>0</v>
      </c>
      <c r="K170" s="50">
        <f>SUM(norehidayat!K170,norehuda!K170,norehira!K170,meQuran!K170,Amiri!K170,PDMS!K170,AlKareem!K170,KFGQPC!K170,LPMQ!K170,AlQalam!K170)</f>
        <v>96</v>
      </c>
      <c r="L170" s="51">
        <f>SUM(norehidayat!L170,norehuda!L170,norehira!L170,meQuran!L170,Amiri!L170,PDMS!L170,AlKareem!L170,KFGQPC!L170,LPMQ!L170,AlQalam!L170)</f>
        <v>0</v>
      </c>
      <c r="M170" s="51">
        <f>SUM(norehidayat!M170,norehuda!M170,norehira!M170,meQuran!M170,Amiri!M170,PDMS!M170,AlKareem!M170,KFGQPC!M170,LPMQ!M170,AlQalam!M170)</f>
        <v>0</v>
      </c>
      <c r="N170" s="51">
        <f>SUM(norehidayat!N170,norehuda!N170,norehira!N170,meQuran!N170,Amiri!N170,PDMS!N170,AlKareem!N170,KFGQPC!N170,LPMQ!N170,AlQalam!N170)</f>
        <v>0</v>
      </c>
      <c r="O170" s="51">
        <f>SUM(norehidayat!O170,norehuda!O170,norehira!O170,meQuran!O170,Amiri!O170,PDMS!O170,AlKareem!O170,KFGQPC!O170,LPMQ!O170,AlQalam!O170)</f>
        <v>0</v>
      </c>
      <c r="P170" s="51">
        <f>SUM(norehidayat!P170,norehuda!P170,norehira!P170,meQuran!P170,Amiri!P170,PDMS!P170,AlKareem!P170,KFGQPC!P170,LPMQ!P170,AlQalam!P170)</f>
        <v>0</v>
      </c>
      <c r="Q170" s="51">
        <f>SUM(norehidayat!Q170,norehuda!Q170,norehira!Q170,meQuran!Q170,Amiri!Q170,PDMS!Q170,AlKareem!Q170,KFGQPC!Q170,LPMQ!Q170,AlQalam!Q170)</f>
        <v>0</v>
      </c>
      <c r="R170" s="51">
        <f>SUM(norehidayat!R170,norehuda!R170,norehira!R170,meQuran!R170,Amiri!R170,PDMS!R170,AlKareem!R170,KFGQPC!R170,LPMQ!R170,AlQalam!R170)</f>
        <v>0</v>
      </c>
      <c r="S170" s="51">
        <f>SUM(norehidayat!S170,norehuda!S170,norehira!S170,meQuran!S170,Amiri!S170,PDMS!S170,AlKareem!S170,KFGQPC!S170,LPMQ!S170,AlQalam!S170)</f>
        <v>0</v>
      </c>
      <c r="T170" s="51">
        <f>SUM(norehidayat!T170,norehuda!T170,norehira!T170,meQuran!T170,Amiri!T170,PDMS!T170,AlKareem!T170,KFGQPC!T170,LPMQ!T170,AlQalam!T170)</f>
        <v>0</v>
      </c>
      <c r="U170" s="51">
        <f>SUM(norehidayat!U170,norehuda!U170,norehira!U170,meQuran!U170,Amiri!U170,PDMS!U170,AlKareem!U170,KFGQPC!U170,LPMQ!U170,AlQalam!U170)</f>
        <v>0</v>
      </c>
      <c r="V170" s="51">
        <f>SUM(norehidayat!V170,norehuda!V170,norehira!V170,meQuran!V170,Amiri!V170,PDMS!V170,AlKareem!V170,KFGQPC!V170,LPMQ!V170,AlQalam!V170)</f>
        <v>0</v>
      </c>
      <c r="W170" s="51">
        <f>SUM(norehidayat!W170,norehuda!W170,norehira!W170,meQuran!W170,Amiri!W170,PDMS!W170,AlKareem!W170,KFGQPC!W170,LPMQ!W170,AlQalam!W170)</f>
        <v>0</v>
      </c>
      <c r="X170" s="51">
        <f>SUM(norehidayat!X170,norehuda!X170,norehira!X170,meQuran!X170,Amiri!X170,PDMS!X170,AlKareem!X170,KFGQPC!X170,LPMQ!X170,AlQalam!X170)</f>
        <v>0</v>
      </c>
      <c r="Y170" s="51">
        <f>SUM(norehidayat!Y170,norehuda!Y170,norehira!Y170,meQuran!Y170,Amiri!Y170,PDMS!Y170,AlKareem!Y170,KFGQPC!Y170,LPMQ!Y170,AlQalam!Y170)</f>
        <v>0</v>
      </c>
      <c r="Z170" s="51">
        <f>SUM(norehidayat!Z170,norehuda!Z170,norehira!Z170,meQuran!Z170,Amiri!Z170,PDMS!Z170,AlKareem!Z170,KFGQPC!Z170,LPMQ!Z170,AlQalam!Z170)</f>
        <v>0</v>
      </c>
      <c r="AA170" s="51">
        <f>SUM(norehidayat!AA170,norehuda!AA170,norehira!AA170,meQuran!AA170,Amiri!AA170,PDMS!AA170,AlKareem!AA170,KFGQPC!AA170,LPMQ!AA170,AlQalam!AA170)</f>
        <v>0</v>
      </c>
      <c r="AB170" s="51">
        <f>SUM(norehidayat!AB170,norehuda!AB170,norehira!AB170,meQuran!AB170,Amiri!AB170,PDMS!AB170,AlKareem!AB170,KFGQPC!AB170,LPMQ!AB170,AlQalam!AB170)</f>
        <v>0</v>
      </c>
      <c r="AC170" s="51">
        <f>SUM(norehidayat!AC170,norehuda!AC170,norehira!AC170,meQuran!AC170,Amiri!AC170,PDMS!AC170,AlKareem!AC170,KFGQPC!AC170,LPMQ!AC170,AlQalam!AC170)</f>
        <v>0</v>
      </c>
      <c r="AD170" s="44">
        <f>K170</f>
        <v>96</v>
      </c>
      <c r="AE170" s="44">
        <f>SUM(B170:J170,L170:AC170)</f>
        <v>0</v>
      </c>
      <c r="AF170" s="44">
        <f>SUM(K161:K169,K171:K188)</f>
        <v>1</v>
      </c>
      <c r="AG170" s="45">
        <v>0</v>
      </c>
      <c r="AH170" s="2">
        <f t="shared" si="242"/>
        <v>0.989690721649485</v>
      </c>
      <c r="AI170" s="2">
        <f t="shared" si="243"/>
        <v>1</v>
      </c>
      <c r="AJ170" s="2">
        <f t="shared" si="244"/>
        <v>0.989690721649485</v>
      </c>
      <c r="AK170" s="2">
        <f t="shared" si="245"/>
        <v>0.994818652849741</v>
      </c>
    </row>
    <row r="171" spans="1:37">
      <c r="A171" s="4" t="s">
        <v>70</v>
      </c>
      <c r="B171" s="51">
        <f>SUM(norehidayat!B171,norehuda!B171,norehira!B171,meQuran!B171,Amiri!B171,PDMS!B171,AlKareem!B171,KFGQPC!B171,LPMQ!B171,AlQalam!B171)</f>
        <v>0</v>
      </c>
      <c r="C171" s="51">
        <f>SUM(norehidayat!C171,norehuda!C171,norehira!C171,meQuran!C171,Amiri!C171,PDMS!C171,AlKareem!C171,KFGQPC!C171,LPMQ!C171,AlQalam!C171)</f>
        <v>0</v>
      </c>
      <c r="D171" s="51">
        <f>SUM(norehidayat!D171,norehuda!D171,norehira!D171,meQuran!D171,Amiri!D171,PDMS!D171,AlKareem!D171,KFGQPC!D171,LPMQ!D171,AlQalam!D171)</f>
        <v>0</v>
      </c>
      <c r="E171" s="51">
        <f>SUM(norehidayat!E171,norehuda!E171,norehira!E171,meQuran!E171,Amiri!E171,PDMS!E171,AlKareem!E171,KFGQPC!E171,LPMQ!E171,AlQalam!E171)</f>
        <v>0</v>
      </c>
      <c r="F171" s="51">
        <f>SUM(norehidayat!F171,norehuda!F171,norehira!F171,meQuran!F171,Amiri!F171,PDMS!F171,AlKareem!F171,KFGQPC!F171,LPMQ!F171,AlQalam!F171)</f>
        <v>0</v>
      </c>
      <c r="G171" s="51">
        <f>SUM(norehidayat!G171,norehuda!G171,norehira!G171,meQuran!G171,Amiri!G171,PDMS!G171,AlKareem!G171,KFGQPC!G171,LPMQ!G171,AlQalam!G171)</f>
        <v>0</v>
      </c>
      <c r="H171" s="51">
        <f>SUM(norehidayat!H171,norehuda!H171,norehira!H171,meQuran!H171,Amiri!H171,PDMS!H171,AlKareem!H171,KFGQPC!H171,LPMQ!H171,AlQalam!H171)</f>
        <v>0</v>
      </c>
      <c r="I171" s="51">
        <f>SUM(norehidayat!I171,norehuda!I171,norehira!I171,meQuran!I171,Amiri!I171,PDMS!I171,AlKareem!I171,KFGQPC!I171,LPMQ!I171,AlQalam!I171)</f>
        <v>0</v>
      </c>
      <c r="J171" s="51">
        <f>SUM(norehidayat!J171,norehuda!J171,norehira!J171,meQuran!J171,Amiri!J171,PDMS!J171,AlKareem!J171,KFGQPC!J171,LPMQ!J171,AlQalam!J171)</f>
        <v>0</v>
      </c>
      <c r="K171" s="51">
        <f>SUM(norehidayat!K171,norehuda!K171,norehira!K171,meQuran!K171,Amiri!K171,PDMS!K171,AlKareem!K171,KFGQPC!K171,LPMQ!K171,AlQalam!K171)</f>
        <v>1</v>
      </c>
      <c r="L171" s="50">
        <f>SUM(norehidayat!L171,norehuda!L171,norehira!L171,meQuran!L171,Amiri!L171,PDMS!L171,AlKareem!L171,KFGQPC!L171,LPMQ!L171,AlQalam!L171)</f>
        <v>6</v>
      </c>
      <c r="M171" s="51">
        <f>SUM(norehidayat!M171,norehuda!M171,norehira!M171,meQuran!M171,Amiri!M171,PDMS!M171,AlKareem!M171,KFGQPC!M171,LPMQ!M171,AlQalam!M171)</f>
        <v>0</v>
      </c>
      <c r="N171" s="51">
        <f>SUM(norehidayat!N171,norehuda!N171,norehira!N171,meQuran!N171,Amiri!N171,PDMS!N171,AlKareem!N171,KFGQPC!N171,LPMQ!N171,AlQalam!N171)</f>
        <v>0</v>
      </c>
      <c r="O171" s="51">
        <f>SUM(norehidayat!O171,norehuda!O171,norehira!O171,meQuran!O171,Amiri!O171,PDMS!O171,AlKareem!O171,KFGQPC!O171,LPMQ!O171,AlQalam!O171)</f>
        <v>0</v>
      </c>
      <c r="P171" s="51">
        <f>SUM(norehidayat!P171,norehuda!P171,norehira!P171,meQuran!P171,Amiri!P171,PDMS!P171,AlKareem!P171,KFGQPC!P171,LPMQ!P171,AlQalam!P171)</f>
        <v>0</v>
      </c>
      <c r="Q171" s="51">
        <f>SUM(norehidayat!Q171,norehuda!Q171,norehira!Q171,meQuran!Q171,Amiri!Q171,PDMS!Q171,AlKareem!Q171,KFGQPC!Q171,LPMQ!Q171,AlQalam!Q171)</f>
        <v>0</v>
      </c>
      <c r="R171" s="51">
        <f>SUM(norehidayat!R171,norehuda!R171,norehira!R171,meQuran!R171,Amiri!R171,PDMS!R171,AlKareem!R171,KFGQPC!R171,LPMQ!R171,AlQalam!R171)</f>
        <v>0</v>
      </c>
      <c r="S171" s="51">
        <f>SUM(norehidayat!S171,norehuda!S171,norehira!S171,meQuran!S171,Amiri!S171,PDMS!S171,AlKareem!S171,KFGQPC!S171,LPMQ!S171,AlQalam!S171)</f>
        <v>0</v>
      </c>
      <c r="T171" s="51">
        <f>SUM(norehidayat!T171,norehuda!T171,norehira!T171,meQuran!T171,Amiri!T171,PDMS!T171,AlKareem!T171,KFGQPC!T171,LPMQ!T171,AlQalam!T171)</f>
        <v>0</v>
      </c>
      <c r="U171" s="51">
        <f>SUM(norehidayat!U171,norehuda!U171,norehira!U171,meQuran!U171,Amiri!U171,PDMS!U171,AlKareem!U171,KFGQPC!U171,LPMQ!U171,AlQalam!U171)</f>
        <v>0</v>
      </c>
      <c r="V171" s="51">
        <f>SUM(norehidayat!V171,norehuda!V171,norehira!V171,meQuran!V171,Amiri!V171,PDMS!V171,AlKareem!V171,KFGQPC!V171,LPMQ!V171,AlQalam!V171)</f>
        <v>0</v>
      </c>
      <c r="W171" s="51">
        <f>SUM(norehidayat!W171,norehuda!W171,norehira!W171,meQuran!W171,Amiri!W171,PDMS!W171,AlKareem!W171,KFGQPC!W171,LPMQ!W171,AlQalam!W171)</f>
        <v>0</v>
      </c>
      <c r="X171" s="51">
        <f>SUM(norehidayat!X171,norehuda!X171,norehira!X171,meQuran!X171,Amiri!X171,PDMS!X171,AlKareem!X171,KFGQPC!X171,LPMQ!X171,AlQalam!X171)</f>
        <v>0</v>
      </c>
      <c r="Y171" s="51">
        <f>SUM(norehidayat!Y171,norehuda!Y171,norehira!Y171,meQuran!Y171,Amiri!Y171,PDMS!Y171,AlKareem!Y171,KFGQPC!Y171,LPMQ!Y171,AlQalam!Y171)</f>
        <v>0</v>
      </c>
      <c r="Z171" s="51">
        <f>SUM(norehidayat!Z171,norehuda!Z171,norehira!Z171,meQuran!Z171,Amiri!Z171,PDMS!Z171,AlKareem!Z171,KFGQPC!Z171,LPMQ!Z171,AlQalam!Z171)</f>
        <v>0</v>
      </c>
      <c r="AA171" s="51">
        <f>SUM(norehidayat!AA171,norehuda!AA171,norehira!AA171,meQuran!AA171,Amiri!AA171,PDMS!AA171,AlKareem!AA171,KFGQPC!AA171,LPMQ!AA171,AlQalam!AA171)</f>
        <v>0</v>
      </c>
      <c r="AB171" s="51">
        <f>SUM(norehidayat!AB171,norehuda!AB171,norehira!AB171,meQuran!AB171,Amiri!AB171,PDMS!AB171,AlKareem!AB171,KFGQPC!AB171,LPMQ!AB171,AlQalam!AB171)</f>
        <v>0</v>
      </c>
      <c r="AC171" s="51">
        <f>SUM(norehidayat!AC171,norehuda!AC171,norehira!AC171,meQuran!AC171,Amiri!AC171,PDMS!AC171,AlKareem!AC171,KFGQPC!AC171,LPMQ!AC171,AlQalam!AC171)</f>
        <v>0</v>
      </c>
      <c r="AD171" s="45">
        <f>L171</f>
        <v>6</v>
      </c>
      <c r="AE171" s="45">
        <f>SUM(B171:K171,M171:AC171)</f>
        <v>1</v>
      </c>
      <c r="AF171" s="45">
        <f>SUM(L161:L170,L172:L188)</f>
        <v>2</v>
      </c>
      <c r="AG171" s="44">
        <v>0</v>
      </c>
      <c r="AH171" s="5">
        <f t="shared" si="242"/>
        <v>0.666666666666667</v>
      </c>
      <c r="AI171" s="5">
        <f t="shared" si="243"/>
        <v>0.857142857142857</v>
      </c>
      <c r="AJ171" s="5">
        <f t="shared" si="244"/>
        <v>0.75</v>
      </c>
      <c r="AK171" s="5">
        <f t="shared" si="245"/>
        <v>0.8</v>
      </c>
    </row>
    <row r="172" spans="1:37">
      <c r="A172" s="4" t="s">
        <v>71</v>
      </c>
      <c r="B172" s="51">
        <f>SUM(norehidayat!B172,norehuda!B172,norehira!B172,meQuran!B172,Amiri!B172,PDMS!B172,AlKareem!B172,KFGQPC!B172,LPMQ!B172,AlQalam!B172)</f>
        <v>0</v>
      </c>
      <c r="C172" s="51">
        <f>SUM(norehidayat!C172,norehuda!C172,norehira!C172,meQuran!C172,Amiri!C172,PDMS!C172,AlKareem!C172,KFGQPC!C172,LPMQ!C172,AlQalam!C172)</f>
        <v>0</v>
      </c>
      <c r="D172" s="51">
        <f>SUM(norehidayat!D172,norehuda!D172,norehira!D172,meQuran!D172,Amiri!D172,PDMS!D172,AlKareem!D172,KFGQPC!D172,LPMQ!D172,AlQalam!D172)</f>
        <v>0</v>
      </c>
      <c r="E172" s="51">
        <f>SUM(norehidayat!E172,norehuda!E172,norehira!E172,meQuran!E172,Amiri!E172,PDMS!E172,AlKareem!E172,KFGQPC!E172,LPMQ!E172,AlQalam!E172)</f>
        <v>0</v>
      </c>
      <c r="F172" s="51">
        <f>SUM(norehidayat!F172,norehuda!F172,norehira!F172,meQuran!F172,Amiri!F172,PDMS!F172,AlKareem!F172,KFGQPC!F172,LPMQ!F172,AlQalam!F172)</f>
        <v>0</v>
      </c>
      <c r="G172" s="51">
        <f>SUM(norehidayat!G172,norehuda!G172,norehira!G172,meQuran!G172,Amiri!G172,PDMS!G172,AlKareem!G172,KFGQPC!G172,LPMQ!G172,AlQalam!G172)</f>
        <v>0</v>
      </c>
      <c r="H172" s="51">
        <v>0</v>
      </c>
      <c r="I172" s="51">
        <f>SUM(norehidayat!I172,norehuda!I172,norehira!I172,meQuran!I172,Amiri!I172,PDMS!I172,AlKareem!I172,KFGQPC!I172,LPMQ!I172,AlQalam!I172)</f>
        <v>0</v>
      </c>
      <c r="J172" s="51">
        <f>SUM(norehidayat!J172,norehuda!J172,norehira!J172,meQuran!J172,Amiri!J172,PDMS!J172,AlKareem!J172,KFGQPC!J172,LPMQ!J172,AlQalam!J172)</f>
        <v>0</v>
      </c>
      <c r="K172" s="51">
        <f>SUM(norehidayat!K172,norehuda!K172,norehira!K172,meQuran!K172,Amiri!K172,PDMS!K172,AlKareem!K172,KFGQPC!K172,LPMQ!K172,AlQalam!K172)</f>
        <v>0</v>
      </c>
      <c r="L172" s="51">
        <v>0</v>
      </c>
      <c r="M172" s="50">
        <f>SUM(norehidayat!M172,norehuda!M172,norehira!M172,meQuran!M172,Amiri!M172,PDMS!M172,AlKareem!M172,KFGQPC!M172,LPMQ!M172,AlQalam!M172)</f>
        <v>20</v>
      </c>
      <c r="N172" s="51">
        <f>SUM(norehidayat!N172,norehuda!N172,norehira!N172,meQuran!N172,Amiri!N172,PDMS!N172,AlKareem!N172,KFGQPC!N172,LPMQ!N172,AlQalam!N172)</f>
        <v>0</v>
      </c>
      <c r="O172" s="51">
        <f>SUM(norehidayat!O172,norehuda!O172,norehira!O172,meQuran!O172,Amiri!O172,PDMS!O172,AlKareem!O172,KFGQPC!O172,LPMQ!O172,AlQalam!O172)</f>
        <v>0</v>
      </c>
      <c r="P172" s="51">
        <f>SUM(norehidayat!P172,norehuda!P172,norehira!P172,meQuran!P172,Amiri!P172,PDMS!P172,AlKareem!P172,KFGQPC!P172,LPMQ!P172,AlQalam!P172)</f>
        <v>0</v>
      </c>
      <c r="Q172" s="51">
        <f>SUM(norehidayat!Q172,norehuda!Q172,norehira!Q172,meQuran!Q172,Amiri!Q172,PDMS!Q172,AlKareem!Q172,KFGQPC!Q172,LPMQ!Q172,AlQalam!Q172)</f>
        <v>0</v>
      </c>
      <c r="R172" s="51">
        <f>SUM(norehidayat!R172,norehuda!R172,norehira!R172,meQuran!R172,Amiri!R172,PDMS!R172,AlKareem!R172,KFGQPC!R172,LPMQ!R172,AlQalam!R172)</f>
        <v>0</v>
      </c>
      <c r="S172" s="51">
        <f>SUM(norehidayat!S172,norehuda!S172,norehira!S172,meQuran!S172,Amiri!S172,PDMS!S172,AlKareem!S172,KFGQPC!S172,LPMQ!S172,AlQalam!S172)</f>
        <v>0</v>
      </c>
      <c r="T172" s="51">
        <f>SUM(norehidayat!T172,norehuda!T172,norehira!T172,meQuran!T172,Amiri!T172,PDMS!T172,AlKareem!T172,KFGQPC!T172,LPMQ!T172,AlQalam!T172)</f>
        <v>0</v>
      </c>
      <c r="U172" s="51">
        <f>SUM(norehidayat!U172,norehuda!U172,norehira!U172,meQuran!U172,Amiri!U172,PDMS!U172,AlKareem!U172,KFGQPC!U172,LPMQ!U172,AlQalam!U172)</f>
        <v>0</v>
      </c>
      <c r="V172" s="51">
        <f>SUM(norehidayat!V172,norehuda!V172,norehira!V172,meQuran!V172,Amiri!V172,PDMS!V172,AlKareem!V172,KFGQPC!V172,LPMQ!V172,AlQalam!V172)</f>
        <v>0</v>
      </c>
      <c r="W172" s="51">
        <f>SUM(norehidayat!W172,norehuda!W172,norehira!W172,meQuran!W172,Amiri!W172,PDMS!W172,AlKareem!W172,KFGQPC!W172,LPMQ!W172,AlQalam!W172)</f>
        <v>0</v>
      </c>
      <c r="X172" s="51">
        <f>SUM(norehidayat!X172,norehuda!X172,norehira!X172,meQuran!X172,Amiri!X172,PDMS!X172,AlKareem!X172,KFGQPC!X172,LPMQ!X172,AlQalam!X172)</f>
        <v>0</v>
      </c>
      <c r="Y172" s="51">
        <f>SUM(norehidayat!Y172,norehuda!Y172,norehira!Y172,meQuran!Y172,Amiri!Y172,PDMS!Y172,AlKareem!Y172,KFGQPC!Y172,LPMQ!Y172,AlQalam!Y172)</f>
        <v>0</v>
      </c>
      <c r="Z172" s="51">
        <f>SUM(norehidayat!Z172,norehuda!Z172,norehira!Z172,meQuran!Z172,Amiri!Z172,PDMS!Z172,AlKareem!Z172,KFGQPC!Z172,LPMQ!Z172,AlQalam!Z172)</f>
        <v>0</v>
      </c>
      <c r="AA172" s="51">
        <f>SUM(norehidayat!AA172,norehuda!AA172,norehira!AA172,meQuran!AA172,Amiri!AA172,PDMS!AA172,AlKareem!AA172,KFGQPC!AA172,LPMQ!AA172,AlQalam!AA172)</f>
        <v>0</v>
      </c>
      <c r="AB172" s="51">
        <f>SUM(norehidayat!AB172,norehuda!AB172,norehira!AB172,meQuran!AB172,Amiri!AB172,PDMS!AB172,AlKareem!AB172,KFGQPC!AB172,LPMQ!AB172,AlQalam!AB172)</f>
        <v>0</v>
      </c>
      <c r="AC172" s="51">
        <f>SUM(norehidayat!AC172,norehuda!AC172,norehira!AC172,meQuran!AC172,Amiri!AC172,PDMS!AC172,AlKareem!AC172,KFGQPC!AC172,LPMQ!AC172,AlQalam!AC172)</f>
        <v>0</v>
      </c>
      <c r="AD172" s="44">
        <f>M172</f>
        <v>20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242"/>
        <v>1</v>
      </c>
      <c r="AI172" s="2">
        <f t="shared" si="243"/>
        <v>1</v>
      </c>
      <c r="AJ172" s="2">
        <f t="shared" si="244"/>
        <v>1</v>
      </c>
      <c r="AK172" s="2">
        <f t="shared" si="245"/>
        <v>1</v>
      </c>
    </row>
    <row r="173" spans="1:37">
      <c r="A173" s="4" t="s">
        <v>72</v>
      </c>
      <c r="B173" s="51">
        <f>SUM(norehidayat!B173,norehuda!B173,norehira!B173,meQuran!B173,Amiri!B173,PDMS!B173,AlKareem!B173,KFGQPC!B173,LPMQ!B173,AlQalam!B173)</f>
        <v>0</v>
      </c>
      <c r="C173" s="51">
        <f>SUM(norehidayat!C173,norehuda!C173,norehira!C173,meQuran!C173,Amiri!C173,PDMS!C173,AlKareem!C173,KFGQPC!C173,LPMQ!C173,AlQalam!C173)</f>
        <v>0</v>
      </c>
      <c r="D173" s="51">
        <f>SUM(norehidayat!D173,norehuda!D173,norehira!D173,meQuran!D173,Amiri!D173,PDMS!D173,AlKareem!D173,KFGQPC!D173,LPMQ!D173,AlQalam!D173)</f>
        <v>0</v>
      </c>
      <c r="E173" s="51">
        <f>SUM(norehidayat!E173,norehuda!E173,norehira!E173,meQuran!E173,Amiri!E173,PDMS!E173,AlKareem!E173,KFGQPC!E173,LPMQ!E173,AlQalam!E173)</f>
        <v>0</v>
      </c>
      <c r="F173" s="51">
        <f>SUM(norehidayat!F173,norehuda!F173,norehira!F173,meQuran!F173,Amiri!F173,PDMS!F173,AlKareem!F173,KFGQPC!F173,LPMQ!F173,AlQalam!F173)</f>
        <v>0</v>
      </c>
      <c r="G173" s="51">
        <f>SUM(norehidayat!G173,norehuda!G173,norehira!G173,meQuran!G173,Amiri!G173,PDMS!G173,AlKareem!G173,KFGQPC!G173,LPMQ!G173,AlQalam!G173)</f>
        <v>0</v>
      </c>
      <c r="H173" s="51">
        <f>SUM(norehidayat!H173,norehuda!H173,norehira!H173,meQuran!H173,Amiri!H173,PDMS!H173,AlKareem!H173,KFGQPC!H173,LPMQ!H173,AlQalam!H173)</f>
        <v>0</v>
      </c>
      <c r="I173" s="51">
        <f>SUM(norehidayat!I173,norehuda!I173,norehira!I173,meQuran!I173,Amiri!I173,PDMS!I173,AlKareem!I173,KFGQPC!I173,LPMQ!I173,AlQalam!I173)</f>
        <v>0</v>
      </c>
      <c r="J173" s="51">
        <f>SUM(norehidayat!J173,norehuda!J173,norehira!J173,meQuran!J173,Amiri!J173,PDMS!J173,AlKareem!J173,KFGQPC!J173,LPMQ!J173,AlQalam!J173)</f>
        <v>0</v>
      </c>
      <c r="K173" s="51">
        <f>SUM(norehidayat!K173,norehuda!K173,norehira!K173,meQuran!K173,Amiri!K173,PDMS!K173,AlKareem!K173,KFGQPC!K173,LPMQ!K173,AlQalam!K173)</f>
        <v>0</v>
      </c>
      <c r="L173" s="51">
        <f>SUM(norehidayat!L173,norehuda!L173,norehira!L173,meQuran!L173,Amiri!L173,PDMS!L173,AlKareem!L173,KFGQPC!L173,LPMQ!L173,AlQalam!L173)</f>
        <v>0</v>
      </c>
      <c r="M173" s="51">
        <f>SUM(norehidayat!M173,norehuda!M173,norehira!M173,meQuran!M173,Amiri!M173,PDMS!M173,AlKareem!M173,KFGQPC!M173,LPMQ!M173,AlQalam!M173)</f>
        <v>0</v>
      </c>
      <c r="N173" s="50">
        <f>SUM(norehidayat!N173,norehuda!N173,norehira!N173,meQuran!N173,Amiri!N173,PDMS!N173,AlKareem!N173,KFGQPC!N173,LPMQ!N173,AlQalam!N173)</f>
        <v>18</v>
      </c>
      <c r="O173" s="51">
        <f>SUM(norehidayat!O173,norehuda!O173,norehira!O173,meQuran!O173,Amiri!O173,PDMS!O173,AlKareem!O173,KFGQPC!O173,LPMQ!O173,AlQalam!O173)</f>
        <v>0</v>
      </c>
      <c r="P173" s="51">
        <f>SUM(norehidayat!P173,norehuda!P173,norehira!P173,meQuran!P173,Amiri!P173,PDMS!P173,AlKareem!P173,KFGQPC!P173,LPMQ!P173,AlQalam!P173)</f>
        <v>0</v>
      </c>
      <c r="Q173" s="51">
        <v>0</v>
      </c>
      <c r="R173" s="51">
        <f>SUM(norehidayat!R173,norehuda!R173,norehira!R173,meQuran!R173,Amiri!R173,PDMS!R173,AlKareem!R173,KFGQPC!R173,LPMQ!R173,AlQalam!R173)</f>
        <v>0</v>
      </c>
      <c r="S173" s="51">
        <f>SUM(norehidayat!S173,norehuda!S173,norehira!S173,meQuran!S173,Amiri!S173,PDMS!S173,AlKareem!S173,KFGQPC!S173,LPMQ!S173,AlQalam!S173)</f>
        <v>0</v>
      </c>
      <c r="T173" s="51">
        <f>SUM(norehidayat!T173,norehuda!T173,norehira!T173,meQuran!T173,Amiri!T173,PDMS!T173,AlKareem!T173,KFGQPC!T173,LPMQ!T173,AlQalam!T173)</f>
        <v>0</v>
      </c>
      <c r="U173" s="51">
        <f>SUM(norehidayat!U173,norehuda!U173,norehira!U173,meQuran!U173,Amiri!U173,PDMS!U173,AlKareem!U173,KFGQPC!U173,LPMQ!U173,AlQalam!U173)</f>
        <v>0</v>
      </c>
      <c r="V173" s="51">
        <f>SUM(norehidayat!V173,norehuda!V173,norehira!V173,meQuran!V173,Amiri!V173,PDMS!V173,AlKareem!V173,KFGQPC!V173,LPMQ!V173,AlQalam!V173)</f>
        <v>0</v>
      </c>
      <c r="W173" s="51">
        <f>SUM(norehidayat!W173,norehuda!W173,norehira!W173,meQuran!W173,Amiri!W173,PDMS!W173,AlKareem!W173,KFGQPC!W173,LPMQ!W173,AlQalam!W173)</f>
        <v>0</v>
      </c>
      <c r="X173" s="51">
        <f>SUM(norehidayat!X173,norehuda!X173,norehira!X173,meQuran!X173,Amiri!X173,PDMS!X173,AlKareem!X173,KFGQPC!X173,LPMQ!X173,AlQalam!X173)</f>
        <v>0</v>
      </c>
      <c r="Y173" s="51">
        <f>SUM(norehidayat!Y173,norehuda!Y173,norehira!Y173,meQuran!Y173,Amiri!Y173,PDMS!Y173,AlKareem!Y173,KFGQPC!Y173,LPMQ!Y173,AlQalam!Y173)</f>
        <v>0</v>
      </c>
      <c r="Z173" s="51">
        <f>SUM(norehidayat!Z173,norehuda!Z173,norehira!Z173,meQuran!Z173,Amiri!Z173,PDMS!Z173,AlKareem!Z173,KFGQPC!Z173,LPMQ!Z173,AlQalam!Z173)</f>
        <v>0</v>
      </c>
      <c r="AA173" s="51">
        <f>SUM(norehidayat!AA173,norehuda!AA173,norehira!AA173,meQuran!AA173,Amiri!AA173,PDMS!AA173,AlKareem!AA173,KFGQPC!AA173,LPMQ!AA173,AlQalam!AA173)</f>
        <v>0</v>
      </c>
      <c r="AB173" s="51">
        <f>SUM(norehidayat!AB173,norehuda!AB173,norehira!AB173,meQuran!AB173,Amiri!AB173,PDMS!AB173,AlKareem!AB173,KFGQPC!AB173,LPMQ!AB173,AlQalam!AB173)</f>
        <v>0</v>
      </c>
      <c r="AC173" s="51">
        <f>SUM(norehidayat!AC173,norehuda!AC173,norehira!AC173,meQuran!AC173,Amiri!AC173,PDMS!AC173,AlKareem!AC173,KFGQPC!AC173,LPMQ!AC173,AlQalam!AC173)</f>
        <v>0</v>
      </c>
      <c r="AD173" s="45">
        <f>N173</f>
        <v>18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242"/>
        <v>1</v>
      </c>
      <c r="AI173" s="5">
        <f t="shared" si="243"/>
        <v>1</v>
      </c>
      <c r="AJ173" s="5">
        <f t="shared" si="244"/>
        <v>1</v>
      </c>
      <c r="AK173" s="5">
        <f t="shared" si="245"/>
        <v>1</v>
      </c>
    </row>
    <row r="174" spans="1:37">
      <c r="A174" s="4" t="s">
        <v>73</v>
      </c>
      <c r="B174" s="51">
        <f>SUM(norehidayat!B174,norehuda!B174,norehira!B174,meQuran!B174,Amiri!B174,PDMS!B174,AlKareem!B174,KFGQPC!B174,LPMQ!B174,AlQalam!B174)</f>
        <v>0</v>
      </c>
      <c r="C174" s="51">
        <f>SUM(norehidayat!C174,norehuda!C174,norehira!C174,meQuran!C174,Amiri!C174,PDMS!C174,AlKareem!C174,KFGQPC!C174,LPMQ!C174,AlQalam!C174)</f>
        <v>0</v>
      </c>
      <c r="D174" s="51">
        <f>SUM(norehidayat!D174,norehuda!D174,norehira!D174,meQuran!D174,Amiri!D174,PDMS!D174,AlKareem!D174,KFGQPC!D174,LPMQ!D174,AlQalam!D174)</f>
        <v>0</v>
      </c>
      <c r="E174" s="51">
        <f>SUM(norehidayat!E174,norehuda!E174,norehira!E174,meQuran!E174,Amiri!E174,PDMS!E174,AlKareem!E174,KFGQPC!E174,LPMQ!E174,AlQalam!E174)</f>
        <v>0</v>
      </c>
      <c r="F174" s="51">
        <f>SUM(norehidayat!F174,norehuda!F174,norehira!F174,meQuran!F174,Amiri!F174,PDMS!F174,AlKareem!F174,KFGQPC!F174,LPMQ!F174,AlQalam!F174)</f>
        <v>0</v>
      </c>
      <c r="G174" s="51">
        <v>0</v>
      </c>
      <c r="H174" s="51">
        <f>SUM(norehidayat!H174,norehuda!H174,norehira!H174,meQuran!H174,Amiri!H174,PDMS!H174,AlKareem!H174,KFGQPC!H174,LPMQ!H174,AlQalam!H174)</f>
        <v>0</v>
      </c>
      <c r="I174" s="51">
        <f>SUM(norehidayat!I174,norehuda!I174,norehira!I174,meQuran!I174,Amiri!I174,PDMS!I174,AlKareem!I174,KFGQPC!I174,LPMQ!I174,AlQalam!I174)</f>
        <v>0</v>
      </c>
      <c r="J174" s="51">
        <f>SUM(norehidayat!J174,norehuda!J174,norehira!J174,meQuran!J174,Amiri!J174,PDMS!J174,AlKareem!J174,KFGQPC!J174,LPMQ!J174,AlQalam!J174)</f>
        <v>0</v>
      </c>
      <c r="K174" s="51">
        <f>SUM(norehidayat!K174,norehuda!K174,norehira!K174,meQuran!K174,Amiri!K174,PDMS!K174,AlKareem!K174,KFGQPC!K174,LPMQ!K174,AlQalam!K174)</f>
        <v>0</v>
      </c>
      <c r="L174" s="51">
        <f>SUM(norehidayat!L174,norehuda!L174,norehira!L174,meQuran!L174,Amiri!L174,PDMS!L174,AlKareem!L174,KFGQPC!L174,LPMQ!L174,AlQalam!L174)</f>
        <v>0</v>
      </c>
      <c r="M174" s="51">
        <f>SUM(norehidayat!M174,norehuda!M174,norehira!M174,meQuran!M174,Amiri!M174,PDMS!M174,AlKareem!M174,KFGQPC!M174,LPMQ!M174,AlQalam!M174)</f>
        <v>0</v>
      </c>
      <c r="N174" s="51">
        <f>SUM(norehidayat!N174,norehuda!N174,norehira!N174,meQuran!N174,Amiri!N174,PDMS!N174,AlKareem!N174,KFGQPC!N174,LPMQ!N174,AlQalam!N174)</f>
        <v>0</v>
      </c>
      <c r="O174" s="50">
        <f>SUM(norehidayat!O174,norehuda!O174,norehira!O174,meQuran!O174,Amiri!O174,PDMS!O174,AlKareem!O174,KFGQPC!O174,LPMQ!O174,AlQalam!O174)</f>
        <v>20</v>
      </c>
      <c r="P174" s="51">
        <f>SUM(norehidayat!P174,norehuda!P174,norehira!P174,meQuran!P174,Amiri!P174,PDMS!P174,AlKareem!P174,KFGQPC!P174,LPMQ!P174,AlQalam!P174)</f>
        <v>0</v>
      </c>
      <c r="Q174" s="51">
        <f>SUM(norehidayat!Q174,norehuda!Q174,norehira!Q174,meQuran!Q174,Amiri!Q174,PDMS!Q174,AlKareem!Q174,KFGQPC!Q174,LPMQ!Q174,AlQalam!Q174)</f>
        <v>0</v>
      </c>
      <c r="R174" s="51">
        <f>SUM(norehidayat!R174,norehuda!R174,norehira!R174,meQuran!R174,Amiri!R174,PDMS!R174,AlKareem!R174,KFGQPC!R174,LPMQ!R174,AlQalam!R174)</f>
        <v>0</v>
      </c>
      <c r="S174" s="51">
        <f>SUM(norehidayat!S174,norehuda!S174,norehira!S174,meQuran!S174,Amiri!S174,PDMS!S174,AlKareem!S174,KFGQPC!S174,LPMQ!S174,AlQalam!S174)</f>
        <v>0</v>
      </c>
      <c r="T174" s="51">
        <f>SUM(norehidayat!T174,norehuda!T174,norehira!T174,meQuran!T174,Amiri!T174,PDMS!T174,AlKareem!T174,KFGQPC!T174,LPMQ!T174,AlQalam!T174)</f>
        <v>0</v>
      </c>
      <c r="U174" s="51">
        <f>SUM(norehidayat!U174,norehuda!U174,norehira!U174,meQuran!U174,Amiri!U174,PDMS!U174,AlKareem!U174,KFGQPC!U174,LPMQ!U174,AlQalam!U174)</f>
        <v>0</v>
      </c>
      <c r="V174" s="51">
        <f>SUM(norehidayat!V174,norehuda!V174,norehira!V174,meQuran!V174,Amiri!V174,PDMS!V174,AlKareem!V174,KFGQPC!V174,LPMQ!V174,AlQalam!V174)</f>
        <v>0</v>
      </c>
      <c r="W174" s="51">
        <f>SUM(norehidayat!W174,norehuda!W174,norehira!W174,meQuran!W174,Amiri!W174,PDMS!W174,AlKareem!W174,KFGQPC!W174,LPMQ!W174,AlQalam!W174)</f>
        <v>0</v>
      </c>
      <c r="X174" s="51">
        <f>SUM(norehidayat!X174,norehuda!X174,norehira!X174,meQuran!X174,Amiri!X174,PDMS!X174,AlKareem!X174,KFGQPC!X174,LPMQ!X174,AlQalam!X174)</f>
        <v>0</v>
      </c>
      <c r="Y174" s="51">
        <f>SUM(norehidayat!Y174,norehuda!Y174,norehira!Y174,meQuran!Y174,Amiri!Y174,PDMS!Y174,AlKareem!Y174,KFGQPC!Y174,LPMQ!Y174,AlQalam!Y174)</f>
        <v>0</v>
      </c>
      <c r="Z174" s="51">
        <f>SUM(norehidayat!Z174,norehuda!Z174,norehira!Z174,meQuran!Z174,Amiri!Z174,PDMS!Z174,AlKareem!Z174,KFGQPC!Z174,LPMQ!Z174,AlQalam!Z174)</f>
        <v>0</v>
      </c>
      <c r="AA174" s="51">
        <f>SUM(norehidayat!AA174,norehuda!AA174,norehira!AA174,meQuran!AA174,Amiri!AA174,PDMS!AA174,AlKareem!AA174,KFGQPC!AA174,LPMQ!AA174,AlQalam!AA174)</f>
        <v>0</v>
      </c>
      <c r="AB174" s="51">
        <f>SUM(norehidayat!AB174,norehuda!AB174,norehira!AB174,meQuran!AB174,Amiri!AB174,PDMS!AB174,AlKareem!AB174,KFGQPC!AB174,LPMQ!AB174,AlQalam!AB174)</f>
        <v>0</v>
      </c>
      <c r="AC174" s="51">
        <f>SUM(norehidayat!AC174,norehuda!AC174,norehira!AC174,meQuran!AC174,Amiri!AC174,PDMS!AC174,AlKareem!AC174,KFGQPC!AC174,LPMQ!AC174,AlQalam!AC174)</f>
        <v>0</v>
      </c>
      <c r="AD174" s="44">
        <f>O174</f>
        <v>20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242"/>
        <v>1</v>
      </c>
      <c r="AI174" s="2">
        <f t="shared" si="243"/>
        <v>1</v>
      </c>
      <c r="AJ174" s="2">
        <f t="shared" si="244"/>
        <v>1</v>
      </c>
      <c r="AK174" s="2">
        <f t="shared" si="245"/>
        <v>1</v>
      </c>
    </row>
    <row r="175" spans="1:37">
      <c r="A175" s="4" t="s">
        <v>74</v>
      </c>
      <c r="B175" s="51">
        <f>SUM(norehidayat!B175,norehuda!B175,norehira!B175,meQuran!B175,Amiri!B175,PDMS!B175,AlKareem!B175,KFGQPC!B175,LPMQ!B175,AlQalam!B175)</f>
        <v>0</v>
      </c>
      <c r="C175" s="51">
        <f>SUM(norehidayat!C175,norehuda!C175,norehira!C175,meQuran!C175,Amiri!C175,PDMS!C175,AlKareem!C175,KFGQPC!C175,LPMQ!C175,AlQalam!C175)</f>
        <v>0</v>
      </c>
      <c r="D175" s="51">
        <f>SUM(norehidayat!D175,norehuda!D175,norehira!D175,meQuran!D175,Amiri!D175,PDMS!D175,AlKareem!D175,KFGQPC!D175,LPMQ!D175,AlQalam!D175)</f>
        <v>0</v>
      </c>
      <c r="E175" s="51">
        <f>SUM(norehidayat!E175,norehuda!E175,norehira!E175,meQuran!E175,Amiri!E175,PDMS!E175,AlKareem!E175,KFGQPC!E175,LPMQ!E175,AlQalam!E175)</f>
        <v>0</v>
      </c>
      <c r="F175" s="51">
        <f>SUM(norehidayat!F175,norehuda!F175,norehira!F175,meQuran!F175,Amiri!F175,PDMS!F175,AlKareem!F175,KFGQPC!F175,LPMQ!F175,AlQalam!F175)</f>
        <v>0</v>
      </c>
      <c r="G175" s="51">
        <f>SUM(norehidayat!G175,norehuda!G175,norehira!G175,meQuran!G175,Amiri!G175,PDMS!G175,AlKareem!G175,KFGQPC!G175,LPMQ!G175,AlQalam!G175)</f>
        <v>0</v>
      </c>
      <c r="H175" s="51">
        <f>SUM(norehidayat!H175,norehuda!H175,norehira!H175,meQuran!H175,Amiri!H175,PDMS!H175,AlKareem!H175,KFGQPC!H175,LPMQ!H175,AlQalam!H175)</f>
        <v>0</v>
      </c>
      <c r="I175" s="51">
        <f>SUM(norehidayat!I175,norehuda!I175,norehira!I175,meQuran!I175,Amiri!I175,PDMS!I175,AlKareem!I175,KFGQPC!I175,LPMQ!I175,AlQalam!I175)</f>
        <v>0</v>
      </c>
      <c r="J175" s="51">
        <f>SUM(norehidayat!J175,norehuda!J175,norehira!J175,meQuran!J175,Amiri!J175,PDMS!J175,AlKareem!J175,KFGQPC!J175,LPMQ!J175,AlQalam!J175)</f>
        <v>0</v>
      </c>
      <c r="K175" s="51">
        <f>SUM(norehidayat!K175,norehuda!K175,norehira!K175,meQuran!K175,Amiri!K175,PDMS!K175,AlKareem!K175,KFGQPC!K175,LPMQ!K175,AlQalam!K175)</f>
        <v>0</v>
      </c>
      <c r="L175" s="51">
        <f>SUM(norehidayat!L175,norehuda!L175,norehira!L175,meQuran!L175,Amiri!L175,PDMS!L175,AlKareem!L175,KFGQPC!L175,LPMQ!L175,AlQalam!L175)</f>
        <v>0</v>
      </c>
      <c r="M175" s="51">
        <f>SUM(norehidayat!M175,norehuda!M175,norehira!M175,meQuran!M175,Amiri!M175,PDMS!M175,AlKareem!M175,KFGQPC!M175,LPMQ!M175,AlQalam!M175)</f>
        <v>0</v>
      </c>
      <c r="N175" s="51">
        <f>SUM(norehidayat!N175,norehuda!N175,norehira!N175,meQuran!N175,Amiri!N175,PDMS!N175,AlKareem!N175,KFGQPC!N175,LPMQ!N175,AlQalam!N175)</f>
        <v>0</v>
      </c>
      <c r="O175" s="51">
        <f>SUM(norehidayat!O175,norehuda!O175,norehira!O175,meQuran!O175,Amiri!O175,PDMS!O175,AlKareem!O175,KFGQPC!O175,LPMQ!O175,AlQalam!O175)</f>
        <v>0</v>
      </c>
      <c r="P175" s="50">
        <f>SUM(norehidayat!P175,norehuda!P175,norehira!P175,meQuran!P175,Amiri!P175,PDMS!P175,AlKareem!P175,KFGQPC!P175,LPMQ!P175,AlQalam!P175)</f>
        <v>9</v>
      </c>
      <c r="Q175" s="51">
        <f>SUM(norehidayat!Q175,norehuda!Q175,norehira!Q175,meQuran!Q175,Amiri!Q175,PDMS!Q175,AlKareem!Q175,KFGQPC!Q175,LPMQ!Q175,AlQalam!Q175)</f>
        <v>0</v>
      </c>
      <c r="R175" s="51">
        <v>0</v>
      </c>
      <c r="S175" s="51">
        <f>SUM(norehidayat!S175,norehuda!S175,norehira!S175,meQuran!S175,Amiri!S175,PDMS!S175,AlKareem!S175,KFGQPC!S175,LPMQ!S175,AlQalam!S175)</f>
        <v>0</v>
      </c>
      <c r="T175" s="51">
        <v>0</v>
      </c>
      <c r="U175" s="51">
        <f>SUM(norehidayat!U175,norehuda!U175,norehira!U175,meQuran!U175,Amiri!U175,PDMS!U175,AlKareem!U175,KFGQPC!U175,LPMQ!U175,AlQalam!U175)</f>
        <v>0</v>
      </c>
      <c r="V175" s="51">
        <f>SUM(norehidayat!V175,norehuda!V175,norehira!V175,meQuran!V175,Amiri!V175,PDMS!V175,AlKareem!V175,KFGQPC!V175,LPMQ!V175,AlQalam!V175)</f>
        <v>0</v>
      </c>
      <c r="W175" s="51">
        <v>0</v>
      </c>
      <c r="X175" s="51">
        <f>SUM(norehidayat!X175,norehuda!X175,norehira!X175,meQuran!X175,Amiri!X175,PDMS!X175,AlKareem!X175,KFGQPC!X175,LPMQ!X175,AlQalam!X175)</f>
        <v>0</v>
      </c>
      <c r="Y175" s="51">
        <f>SUM(norehidayat!Y175,norehuda!Y175,norehira!Y175,meQuran!Y175,Amiri!Y175,PDMS!Y175,AlKareem!Y175,KFGQPC!Y175,LPMQ!Y175,AlQalam!Y175)</f>
        <v>0</v>
      </c>
      <c r="Z175" s="51">
        <f>SUM(norehidayat!Z175,norehuda!Z175,norehira!Z175,meQuran!Z175,Amiri!Z175,PDMS!Z175,AlKareem!Z175,KFGQPC!Z175,LPMQ!Z175,AlQalam!Z175)</f>
        <v>0</v>
      </c>
      <c r="AA175" s="51">
        <f>SUM(norehidayat!AA175,norehuda!AA175,norehira!AA175,meQuran!AA175,Amiri!AA175,PDMS!AA175,AlKareem!AA175,KFGQPC!AA175,LPMQ!AA175,AlQalam!AA175)</f>
        <v>0</v>
      </c>
      <c r="AB175" s="51">
        <f>SUM(norehidayat!AB175,norehuda!AB175,norehira!AB175,meQuran!AB175,Amiri!AB175,PDMS!AB175,AlKareem!AB175,KFGQPC!AB175,LPMQ!AB175,AlQalam!AB175)</f>
        <v>0</v>
      </c>
      <c r="AC175" s="51">
        <f>SUM(norehidayat!AC175,norehuda!AC175,norehira!AC175,meQuran!AC175,Amiri!AC175,PDMS!AC175,AlKareem!AC175,KFGQPC!AC175,LPMQ!AC175,AlQalam!AC175)</f>
        <v>0</v>
      </c>
      <c r="AD175" s="45">
        <f>P175</f>
        <v>9</v>
      </c>
      <c r="AE175" s="45">
        <f>SUM(B175:O175,Q175:AC175)</f>
        <v>0</v>
      </c>
      <c r="AF175" s="45">
        <f>SUM(P161:P174,P176:P188)</f>
        <v>1</v>
      </c>
      <c r="AG175" s="45">
        <v>0</v>
      </c>
      <c r="AH175" s="5">
        <f t="shared" si="242"/>
        <v>0.9</v>
      </c>
      <c r="AI175" s="5">
        <f t="shared" si="243"/>
        <v>1</v>
      </c>
      <c r="AJ175" s="5">
        <f t="shared" si="244"/>
        <v>0.9</v>
      </c>
      <c r="AK175" s="5">
        <f t="shared" si="245"/>
        <v>0.947368421052632</v>
      </c>
    </row>
    <row r="176" spans="1:37">
      <c r="A176" s="4" t="s">
        <v>75</v>
      </c>
      <c r="B176" s="51">
        <f>SUM(norehidayat!B176,norehuda!B176,norehira!B176,meQuran!B176,Amiri!B176,PDMS!B176,AlKareem!B176,KFGQPC!B176,LPMQ!B176,AlQalam!B176)</f>
        <v>0</v>
      </c>
      <c r="C176" s="51">
        <f>SUM(norehidayat!C176,norehuda!C176,norehira!C176,meQuran!C176,Amiri!C176,PDMS!C176,AlKareem!C176,KFGQPC!C176,LPMQ!C176,AlQalam!C176)</f>
        <v>0</v>
      </c>
      <c r="D176" s="51">
        <f>SUM(norehidayat!D176,norehuda!D176,norehira!D176,meQuran!D176,Amiri!D176,PDMS!D176,AlKareem!D176,KFGQPC!D176,LPMQ!D176,AlQalam!D176)</f>
        <v>0</v>
      </c>
      <c r="E176" s="51">
        <f>SUM(norehidayat!E176,norehuda!E176,norehira!E176,meQuran!E176,Amiri!E176,PDMS!E176,AlKareem!E176,KFGQPC!E176,LPMQ!E176,AlQalam!E176)</f>
        <v>0</v>
      </c>
      <c r="F176" s="51">
        <f>SUM(norehidayat!F176,norehuda!F176,norehira!F176,meQuran!F176,Amiri!F176,PDMS!F176,AlKareem!F176,KFGQPC!F176,LPMQ!F176,AlQalam!F176)</f>
        <v>0</v>
      </c>
      <c r="G176" s="51">
        <f>SUM(norehidayat!G176,norehuda!G176,norehira!G176,meQuran!G176,Amiri!G176,PDMS!G176,AlKareem!G176,KFGQPC!G176,LPMQ!G176,AlQalam!G176)</f>
        <v>0</v>
      </c>
      <c r="H176" s="51">
        <f>SUM(norehidayat!H176,norehuda!H176,norehira!H176,meQuran!H176,Amiri!H176,PDMS!H176,AlKareem!H176,KFGQPC!H176,LPMQ!H176,AlQalam!H176)</f>
        <v>0</v>
      </c>
      <c r="I176" s="51">
        <f>SUM(norehidayat!I176,norehuda!I176,norehira!I176,meQuran!I176,Amiri!I176,PDMS!I176,AlKareem!I176,KFGQPC!I176,LPMQ!I176,AlQalam!I176)</f>
        <v>0</v>
      </c>
      <c r="J176" s="51">
        <f>SUM(norehidayat!J176,norehuda!J176,norehira!J176,meQuran!J176,Amiri!J176,PDMS!J176,AlKareem!J176,KFGQPC!J176,LPMQ!J176,AlQalam!J176)</f>
        <v>0</v>
      </c>
      <c r="K176" s="51">
        <f>SUM(norehidayat!K176,norehuda!K176,norehira!K176,meQuran!K176,Amiri!K176,PDMS!K176,AlKareem!K176,KFGQPC!K176,LPMQ!K176,AlQalam!K176)</f>
        <v>0</v>
      </c>
      <c r="L176" s="51">
        <f>SUM(norehidayat!L176,norehuda!L176,norehira!L176,meQuran!L176,Amiri!L176,PDMS!L176,AlKareem!L176,KFGQPC!L176,LPMQ!L176,AlQalam!L176)</f>
        <v>0</v>
      </c>
      <c r="M176" s="51">
        <v>0</v>
      </c>
      <c r="N176" s="51">
        <f>SUM(norehidayat!N176,norehuda!N176,norehira!N176,meQuran!N176,Amiri!N176,PDMS!N176,AlKareem!N176,KFGQPC!N176,LPMQ!N176,AlQalam!N176)</f>
        <v>0</v>
      </c>
      <c r="O176" s="51">
        <f>SUM(norehidayat!O176,norehuda!O176,norehira!O176,meQuran!O176,Amiri!O176,PDMS!O176,AlKareem!O176,KFGQPC!O176,LPMQ!O176,AlQalam!O176)</f>
        <v>0</v>
      </c>
      <c r="P176" s="51">
        <f>SUM(norehidayat!P176,norehuda!P176,norehira!P176,meQuran!P176,Amiri!P176,PDMS!P176,AlKareem!P176,KFGQPC!P176,LPMQ!P176,AlQalam!P176)</f>
        <v>0</v>
      </c>
      <c r="Q176" s="50">
        <f>SUM(norehidayat!Q176,norehuda!Q176,norehira!Q176,meQuran!Q176,Amiri!Q176,PDMS!Q176,AlKareem!Q176,KFGQPC!Q176,LPMQ!Q176,AlQalam!Q176)</f>
        <v>10</v>
      </c>
      <c r="R176" s="51">
        <f>SUM(norehidayat!R176,norehuda!R176,norehira!R176,meQuran!R176,Amiri!R176,PDMS!R176,AlKareem!R176,KFGQPC!R176,LPMQ!R176,AlQalam!R176)</f>
        <v>0</v>
      </c>
      <c r="S176" s="51">
        <f>SUM(norehidayat!S176,norehuda!S176,norehira!S176,meQuran!S176,Amiri!S176,PDMS!S176,AlKareem!S176,KFGQPC!S176,LPMQ!S176,AlQalam!S176)</f>
        <v>0</v>
      </c>
      <c r="T176" s="51">
        <f>SUM(norehidayat!T176,norehuda!T176,norehira!T176,meQuran!T176,Amiri!T176,PDMS!T176,AlKareem!T176,KFGQPC!T176,LPMQ!T176,AlQalam!T176)</f>
        <v>0</v>
      </c>
      <c r="U176" s="51">
        <f>SUM(norehidayat!U176,norehuda!U176,norehira!U176,meQuran!U176,Amiri!U176,PDMS!U176,AlKareem!U176,KFGQPC!U176,LPMQ!U176,AlQalam!U176)</f>
        <v>0</v>
      </c>
      <c r="V176" s="51">
        <v>0</v>
      </c>
      <c r="W176" s="51">
        <f>SUM(norehidayat!W176,norehuda!W176,norehira!W176,meQuran!W176,Amiri!W176,PDMS!W176,AlKareem!W176,KFGQPC!W176,LPMQ!W176,AlQalam!W176)</f>
        <v>0</v>
      </c>
      <c r="X176" s="51">
        <f>SUM(norehidayat!X176,norehuda!X176,norehira!X176,meQuran!X176,Amiri!X176,PDMS!X176,AlKareem!X176,KFGQPC!X176,LPMQ!X176,AlQalam!X176)</f>
        <v>0</v>
      </c>
      <c r="Y176" s="51">
        <f>SUM(norehidayat!Y176,norehuda!Y176,norehira!Y176,meQuran!Y176,Amiri!Y176,PDMS!Y176,AlKareem!Y176,KFGQPC!Y176,LPMQ!Y176,AlQalam!Y176)</f>
        <v>0</v>
      </c>
      <c r="Z176" s="51">
        <f>SUM(norehidayat!Z176,norehuda!Z176,norehira!Z176,meQuran!Z176,Amiri!Z176,PDMS!Z176,AlKareem!Z176,KFGQPC!Z176,LPMQ!Z176,AlQalam!Z176)</f>
        <v>0</v>
      </c>
      <c r="AA176" s="51">
        <f>SUM(norehidayat!AA176,norehuda!AA176,norehira!AA176,meQuran!AA176,Amiri!AA176,PDMS!AA176,AlKareem!AA176,KFGQPC!AA176,LPMQ!AA176,AlQalam!AA176)</f>
        <v>0</v>
      </c>
      <c r="AB176" s="51">
        <v>0</v>
      </c>
      <c r="AC176" s="51">
        <f>SUM(norehidayat!AC176,norehuda!AC176,norehira!AC176,meQuran!AC176,Amiri!AC176,PDMS!AC176,AlKareem!AC176,KFGQPC!AC176,LPMQ!AC176,AlQalam!AC176)</f>
        <v>0</v>
      </c>
      <c r="AD176" s="44">
        <f>Q176</f>
        <v>10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242"/>
        <v>1</v>
      </c>
      <c r="AI176" s="2">
        <f t="shared" si="243"/>
        <v>1</v>
      </c>
      <c r="AJ176" s="2">
        <f t="shared" si="244"/>
        <v>1</v>
      </c>
      <c r="AK176" s="2">
        <f t="shared" si="245"/>
        <v>1</v>
      </c>
    </row>
    <row r="177" spans="1:37">
      <c r="A177" s="4" t="s">
        <v>76</v>
      </c>
      <c r="B177" s="51">
        <f>SUM(norehidayat!B177,norehuda!B177,norehira!B177,meQuran!B177,Amiri!B177,PDMS!B177,AlKareem!B177,KFGQPC!B177,LPMQ!B177,AlQalam!B177)</f>
        <v>0</v>
      </c>
      <c r="C177" s="51">
        <f>SUM(norehidayat!C177,norehuda!C177,norehira!C177,meQuran!C177,Amiri!C177,PDMS!C177,AlKareem!C177,KFGQPC!C177,LPMQ!C177,AlQalam!C177)</f>
        <v>0</v>
      </c>
      <c r="D177" s="51">
        <f>SUM(norehidayat!D177,norehuda!D177,norehira!D177,meQuran!D177,Amiri!D177,PDMS!D177,AlKareem!D177,KFGQPC!D177,LPMQ!D177,AlQalam!D177)</f>
        <v>0</v>
      </c>
      <c r="E177" s="51">
        <f>SUM(norehidayat!E177,norehuda!E177,norehira!E177,meQuran!E177,Amiri!E177,PDMS!E177,AlKareem!E177,KFGQPC!E177,LPMQ!E177,AlQalam!E177)</f>
        <v>0</v>
      </c>
      <c r="F177" s="51">
        <f>SUM(norehidayat!F177,norehuda!F177,norehira!F177,meQuran!F177,Amiri!F177,PDMS!F177,AlKareem!F177,KFGQPC!F177,LPMQ!F177,AlQalam!F177)</f>
        <v>0</v>
      </c>
      <c r="G177" s="51">
        <f>SUM(norehidayat!G177,norehuda!G177,norehira!G177,meQuran!G177,Amiri!G177,PDMS!G177,AlKareem!G177,KFGQPC!G177,LPMQ!G177,AlQalam!G177)</f>
        <v>0</v>
      </c>
      <c r="H177" s="51">
        <f>SUM(norehidayat!H177,norehuda!H177,norehira!H177,meQuran!H177,Amiri!H177,PDMS!H177,AlKareem!H177,KFGQPC!H177,LPMQ!H177,AlQalam!H177)</f>
        <v>0</v>
      </c>
      <c r="I177" s="51">
        <f>SUM(norehidayat!I177,norehuda!I177,norehira!I177,meQuran!I177,Amiri!I177,PDMS!I177,AlKareem!I177,KFGQPC!I177,LPMQ!I177,AlQalam!I177)</f>
        <v>0</v>
      </c>
      <c r="J177" s="51">
        <f>SUM(norehidayat!J177,norehuda!J177,norehira!J177,meQuran!J177,Amiri!J177,PDMS!J177,AlKareem!J177,KFGQPC!J177,LPMQ!J177,AlQalam!J177)</f>
        <v>0</v>
      </c>
      <c r="K177" s="51">
        <f>SUM(norehidayat!K177,norehuda!K177,norehira!K177,meQuran!K177,Amiri!K177,PDMS!K177,AlKareem!K177,KFGQPC!K177,LPMQ!K177,AlQalam!K177)</f>
        <v>0</v>
      </c>
      <c r="L177" s="51">
        <f>SUM(norehidayat!L177,norehuda!L177,norehira!L177,meQuran!L177,Amiri!L177,PDMS!L177,AlKareem!L177,KFGQPC!L177,LPMQ!L177,AlQalam!L177)</f>
        <v>0</v>
      </c>
      <c r="M177" s="51">
        <f>SUM(norehidayat!M177,norehuda!M177,norehira!M177,meQuran!M177,Amiri!M177,PDMS!M177,AlKareem!M177,KFGQPC!M177,LPMQ!M177,AlQalam!M177)</f>
        <v>0</v>
      </c>
      <c r="N177" s="51">
        <f>SUM(norehidayat!N177,norehuda!N177,norehira!N177,meQuran!N177,Amiri!N177,PDMS!N177,AlKareem!N177,KFGQPC!N177,LPMQ!N177,AlQalam!N177)</f>
        <v>0</v>
      </c>
      <c r="O177" s="51">
        <v>0</v>
      </c>
      <c r="P177" s="51">
        <v>0</v>
      </c>
      <c r="Q177" s="51">
        <f>SUM(norehidayat!Q177,norehuda!Q177,norehira!Q177,meQuran!Q177,Amiri!Q177,PDMS!Q177,AlKareem!Q177,KFGQPC!Q177,LPMQ!Q177,AlQalam!Q177)</f>
        <v>0</v>
      </c>
      <c r="R177" s="50">
        <f>SUM(norehidayat!R177,norehuda!R177,norehira!R177,meQuran!R177,Amiri!R177,PDMS!R177,AlKareem!R177,KFGQPC!R177,LPMQ!R177,AlQalam!R177)</f>
        <v>9</v>
      </c>
      <c r="S177" s="51">
        <f>SUM(norehidayat!S177,norehuda!S177,norehira!S177,meQuran!S177,Amiri!S177,PDMS!S177,AlKareem!S177,KFGQPC!S177,LPMQ!S177,AlQalam!S177)</f>
        <v>0</v>
      </c>
      <c r="T177" s="51">
        <f>SUM(norehidayat!T177,norehuda!T177,norehira!T177,meQuran!T177,Amiri!T177,PDMS!T177,AlKareem!T177,KFGQPC!T177,LPMQ!T177,AlQalam!T177)</f>
        <v>0</v>
      </c>
      <c r="U177" s="51">
        <f>SUM(norehidayat!U177,norehuda!U177,norehira!U177,meQuran!U177,Amiri!U177,PDMS!U177,AlKareem!U177,KFGQPC!U177,LPMQ!U177,AlQalam!U177)</f>
        <v>0</v>
      </c>
      <c r="V177" s="51">
        <f>SUM(norehidayat!V177,norehuda!V177,norehira!V177,meQuran!V177,Amiri!V177,PDMS!V177,AlKareem!V177,KFGQPC!V177,LPMQ!V177,AlQalam!V177)</f>
        <v>0</v>
      </c>
      <c r="W177" s="51">
        <f>SUM(norehidayat!W177,norehuda!W177,norehira!W177,meQuran!W177,Amiri!W177,PDMS!W177,AlKareem!W177,KFGQPC!W177,LPMQ!W177,AlQalam!W177)</f>
        <v>0</v>
      </c>
      <c r="X177" s="51">
        <v>0</v>
      </c>
      <c r="Y177" s="51">
        <f>SUM(norehidayat!Y177,norehuda!Y177,norehira!Y177,meQuran!Y177,Amiri!Y177,PDMS!Y177,AlKareem!Y177,KFGQPC!Y177,LPMQ!Y177,AlQalam!Y177)</f>
        <v>0</v>
      </c>
      <c r="Z177" s="51">
        <f>SUM(norehidayat!Z177,norehuda!Z177,norehira!Z177,meQuran!Z177,Amiri!Z177,PDMS!Z177,AlKareem!Z177,KFGQPC!Z177,LPMQ!Z177,AlQalam!Z177)</f>
        <v>0</v>
      </c>
      <c r="AA177" s="51">
        <f>SUM(norehidayat!AA177,norehuda!AA177,norehira!AA177,meQuran!AA177,Amiri!AA177,PDMS!AA177,AlKareem!AA177,KFGQPC!AA177,LPMQ!AA177,AlQalam!AA177)</f>
        <v>0</v>
      </c>
      <c r="AB177" s="51">
        <v>0</v>
      </c>
      <c r="AC177" s="51">
        <f>SUM(norehidayat!AC177,norehuda!AC177,norehira!AC177,meQuran!AC177,Amiri!AC177,PDMS!AC177,AlKareem!AC177,KFGQPC!AC177,LPMQ!AC177,AlQalam!AC177)</f>
        <v>0</v>
      </c>
      <c r="AD177" s="45">
        <f>R177</f>
        <v>9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242"/>
        <v>1</v>
      </c>
      <c r="AI177" s="5">
        <f t="shared" si="243"/>
        <v>1</v>
      </c>
      <c r="AJ177" s="5">
        <f t="shared" si="244"/>
        <v>1</v>
      </c>
      <c r="AK177" s="5">
        <f t="shared" si="245"/>
        <v>1</v>
      </c>
    </row>
    <row r="178" spans="1:37">
      <c r="A178" s="4" t="s">
        <v>77</v>
      </c>
      <c r="B178" s="51">
        <f>SUM(norehidayat!B178,norehuda!B178,norehira!B178,meQuran!B178,Amiri!B178,PDMS!B178,AlKareem!B178,KFGQPC!B178,LPMQ!B178,AlQalam!B178)</f>
        <v>0</v>
      </c>
      <c r="C178" s="51">
        <f>SUM(norehidayat!C178,norehuda!C178,norehira!C178,meQuran!C178,Amiri!C178,PDMS!C178,AlKareem!C178,KFGQPC!C178,LPMQ!C178,AlQalam!C178)</f>
        <v>0</v>
      </c>
      <c r="D178" s="51">
        <f>SUM(norehidayat!D178,norehuda!D178,norehira!D178,meQuran!D178,Amiri!D178,PDMS!D178,AlKareem!D178,KFGQPC!D178,LPMQ!D178,AlQalam!D178)</f>
        <v>0</v>
      </c>
      <c r="E178" s="51">
        <f>SUM(norehidayat!E178,norehuda!E178,norehira!E178,meQuran!E178,Amiri!E178,PDMS!E178,AlKareem!E178,KFGQPC!E178,LPMQ!E178,AlQalam!E178)</f>
        <v>0</v>
      </c>
      <c r="F178" s="51">
        <f>SUM(norehidayat!F178,norehuda!F178,norehira!F178,meQuran!F178,Amiri!F178,PDMS!F178,AlKareem!F178,KFGQPC!F178,LPMQ!F178,AlQalam!F178)</f>
        <v>0</v>
      </c>
      <c r="G178" s="51">
        <f>SUM(norehidayat!G178,norehuda!G178,norehira!G178,meQuran!G178,Amiri!G178,PDMS!G178,AlKareem!G178,KFGQPC!G178,LPMQ!G178,AlQalam!G178)</f>
        <v>0</v>
      </c>
      <c r="H178" s="51">
        <f>SUM(norehidayat!H178,norehuda!H178,norehira!H178,meQuran!H178,Amiri!H178,PDMS!H178,AlKareem!H178,KFGQPC!H178,LPMQ!H178,AlQalam!H178)</f>
        <v>0</v>
      </c>
      <c r="I178" s="51">
        <f>SUM(norehidayat!I178,norehuda!I178,norehira!I178,meQuran!I178,Amiri!I178,PDMS!I178,AlKareem!I178,KFGQPC!I178,LPMQ!I178,AlQalam!I178)</f>
        <v>0</v>
      </c>
      <c r="J178" s="51">
        <f>SUM(norehidayat!J178,norehuda!J178,norehira!J178,meQuran!J178,Amiri!J178,PDMS!J178,AlKareem!J178,KFGQPC!J178,LPMQ!J178,AlQalam!J178)</f>
        <v>0</v>
      </c>
      <c r="K178" s="51">
        <v>0</v>
      </c>
      <c r="L178" s="51">
        <f>SUM(norehidayat!L178,norehuda!L178,norehira!L178,meQuran!L178,Amiri!L178,PDMS!L178,AlKareem!L178,KFGQPC!L178,LPMQ!L178,AlQalam!L178)</f>
        <v>0</v>
      </c>
      <c r="M178" s="51">
        <f>SUM(norehidayat!M178,norehuda!M178,norehira!M178,meQuran!M178,Amiri!M178,PDMS!M178,AlKareem!M178,KFGQPC!M178,LPMQ!M178,AlQalam!M178)</f>
        <v>0</v>
      </c>
      <c r="N178" s="51">
        <f>SUM(norehidayat!N178,norehuda!N178,norehira!N178,meQuran!N178,Amiri!N178,PDMS!N178,AlKareem!N178,KFGQPC!N178,LPMQ!N178,AlQalam!N178)</f>
        <v>0</v>
      </c>
      <c r="O178" s="51">
        <f>SUM(norehidayat!O178,norehuda!O178,norehira!O178,meQuran!O178,Amiri!O178,PDMS!O178,AlKareem!O178,KFGQPC!O178,LPMQ!O178,AlQalam!O178)</f>
        <v>0</v>
      </c>
      <c r="P178" s="51">
        <f>SUM(norehidayat!P178,norehuda!P178,norehira!P178,meQuran!P178,Amiri!P178,PDMS!P178,AlKareem!P178,KFGQPC!P178,LPMQ!P178,AlQalam!P178)</f>
        <v>0</v>
      </c>
      <c r="Q178" s="51">
        <f>SUM(norehidayat!Q178,norehuda!Q178,norehira!Q178,meQuran!Q178,Amiri!Q178,PDMS!Q178,AlKareem!Q178,KFGQPC!Q178,LPMQ!Q178,AlQalam!Q178)</f>
        <v>0</v>
      </c>
      <c r="R178" s="51">
        <f>SUM(norehidayat!R178,norehuda!R178,norehira!R178,meQuran!R178,Amiri!R178,PDMS!R178,AlKareem!R178,KFGQPC!R178,LPMQ!R178,AlQalam!R178)</f>
        <v>0</v>
      </c>
      <c r="S178" s="50">
        <f>SUM(norehidayat!S178,norehuda!S178,norehira!S178,meQuran!S178,Amiri!S178,PDMS!S178,AlKareem!S178,KFGQPC!S178,LPMQ!S178,AlQalam!S178)</f>
        <v>20</v>
      </c>
      <c r="T178" s="51">
        <f>SUM(norehidayat!T178,norehuda!T178,norehira!T178,meQuran!T178,Amiri!T178,PDMS!T178,AlKareem!T178,KFGQPC!T178,LPMQ!T178,AlQalam!T178)</f>
        <v>0</v>
      </c>
      <c r="U178" s="51">
        <f>SUM(norehidayat!U178,norehuda!U178,norehira!U178,meQuran!U178,Amiri!U178,PDMS!U178,AlKareem!U178,KFGQPC!U178,LPMQ!U178,AlQalam!U178)</f>
        <v>0</v>
      </c>
      <c r="V178" s="51">
        <f>SUM(norehidayat!V178,norehuda!V178,norehira!V178,meQuran!V178,Amiri!V178,PDMS!V178,AlKareem!V178,KFGQPC!V178,LPMQ!V178,AlQalam!V178)</f>
        <v>0</v>
      </c>
      <c r="W178" s="51">
        <f>SUM(norehidayat!W178,norehuda!W178,norehira!W178,meQuran!W178,Amiri!W178,PDMS!W178,AlKareem!W178,KFGQPC!W178,LPMQ!W178,AlQalam!W178)</f>
        <v>0</v>
      </c>
      <c r="X178" s="51">
        <f>SUM(norehidayat!X178,norehuda!X178,norehira!X178,meQuran!X178,Amiri!X178,PDMS!X178,AlKareem!X178,KFGQPC!X178,LPMQ!X178,AlQalam!X178)</f>
        <v>0</v>
      </c>
      <c r="Y178" s="51">
        <f>SUM(norehidayat!Y178,norehuda!Y178,norehira!Y178,meQuran!Y178,Amiri!Y178,PDMS!Y178,AlKareem!Y178,KFGQPC!Y178,LPMQ!Y178,AlQalam!Y178)</f>
        <v>0</v>
      </c>
      <c r="Z178" s="51">
        <f>SUM(norehidayat!Z178,norehuda!Z178,norehira!Z178,meQuran!Z178,Amiri!Z178,PDMS!Z178,AlKareem!Z178,KFGQPC!Z178,LPMQ!Z178,AlQalam!Z178)</f>
        <v>0</v>
      </c>
      <c r="AA178" s="51">
        <f>SUM(norehidayat!AA178,norehuda!AA178,norehira!AA178,meQuran!AA178,Amiri!AA178,PDMS!AA178,AlKareem!AA178,KFGQPC!AA178,LPMQ!AA178,AlQalam!AA178)</f>
        <v>0</v>
      </c>
      <c r="AB178" s="51">
        <f>SUM(norehidayat!AB178,norehuda!AB178,norehira!AB178,meQuran!AB178,Amiri!AB178,PDMS!AB178,AlKareem!AB178,KFGQPC!AB178,LPMQ!AB178,AlQalam!AB178)</f>
        <v>0</v>
      </c>
      <c r="AC178" s="51">
        <f>SUM(norehidayat!AC178,norehuda!AC178,norehira!AC178,meQuran!AC178,Amiri!AC178,PDMS!AC178,AlKareem!AC178,KFGQPC!AC178,LPMQ!AC178,AlQalam!AC178)</f>
        <v>0</v>
      </c>
      <c r="AD178" s="44">
        <f>S178</f>
        <v>20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242"/>
        <v>1</v>
      </c>
      <c r="AI178" s="2">
        <f t="shared" si="243"/>
        <v>1</v>
      </c>
      <c r="AJ178" s="2">
        <f t="shared" si="244"/>
        <v>1</v>
      </c>
      <c r="AK178" s="2">
        <f t="shared" si="245"/>
        <v>1</v>
      </c>
    </row>
    <row r="179" spans="1:37">
      <c r="A179" s="4" t="s">
        <v>78</v>
      </c>
      <c r="B179" s="51">
        <f>SUM(norehidayat!B179,norehuda!B179,norehira!B179,meQuran!B179,Amiri!B179,PDMS!B179,AlKareem!B179,KFGQPC!B179,LPMQ!B179,AlQalam!B179)</f>
        <v>0</v>
      </c>
      <c r="C179" s="51">
        <f>SUM(norehidayat!C179,norehuda!C179,norehira!C179,meQuran!C179,Amiri!C179,PDMS!C179,AlKareem!C179,KFGQPC!C179,LPMQ!C179,AlQalam!C179)</f>
        <v>0</v>
      </c>
      <c r="D179" s="51">
        <f>SUM(norehidayat!D179,norehuda!D179,norehira!D179,meQuran!D179,Amiri!D179,PDMS!D179,AlKareem!D179,KFGQPC!D179,LPMQ!D179,AlQalam!D179)</f>
        <v>0</v>
      </c>
      <c r="E179" s="51">
        <f>SUM(norehidayat!E179,norehuda!E179,norehira!E179,meQuran!E179,Amiri!E179,PDMS!E179,AlKareem!E179,KFGQPC!E179,LPMQ!E179,AlQalam!E179)</f>
        <v>0</v>
      </c>
      <c r="F179" s="51">
        <f>SUM(norehidayat!F179,norehuda!F179,norehira!F179,meQuran!F179,Amiri!F179,PDMS!F179,AlKareem!F179,KFGQPC!F179,LPMQ!F179,AlQalam!F179)</f>
        <v>0</v>
      </c>
      <c r="G179" s="51">
        <f>SUM(norehidayat!G179,norehuda!G179,norehira!G179,meQuran!G179,Amiri!G179,PDMS!G179,AlKareem!G179,KFGQPC!G179,LPMQ!G179,AlQalam!G179)</f>
        <v>0</v>
      </c>
      <c r="H179" s="51">
        <f>SUM(norehidayat!H179,norehuda!H179,norehira!H179,meQuran!H179,Amiri!H179,PDMS!H179,AlKareem!H179,KFGQPC!H179,LPMQ!H179,AlQalam!H179)</f>
        <v>0</v>
      </c>
      <c r="I179" s="51">
        <f>SUM(norehidayat!I179,norehuda!I179,norehira!I179,meQuran!I179,Amiri!I179,PDMS!I179,AlKareem!I179,KFGQPC!I179,LPMQ!I179,AlQalam!I179)</f>
        <v>0</v>
      </c>
      <c r="J179" s="51">
        <f>SUM(norehidayat!J179,norehuda!J179,norehira!J179,meQuran!J179,Amiri!J179,PDMS!J179,AlKareem!J179,KFGQPC!J179,LPMQ!J179,AlQalam!J179)</f>
        <v>0</v>
      </c>
      <c r="K179" s="51">
        <f>SUM(norehidayat!K179,norehuda!K179,norehira!K179,meQuran!K179,Amiri!K179,PDMS!K179,AlKareem!K179,KFGQPC!K179,LPMQ!K179,AlQalam!K179)</f>
        <v>0</v>
      </c>
      <c r="L179" s="51">
        <f>SUM(norehidayat!L179,norehuda!L179,norehira!L179,meQuran!L179,Amiri!L179,PDMS!L179,AlKareem!L179,KFGQPC!L179,LPMQ!L179,AlQalam!L179)</f>
        <v>0</v>
      </c>
      <c r="M179" s="51">
        <f>SUM(norehidayat!M179,norehuda!M179,norehira!M179,meQuran!M179,Amiri!M179,PDMS!M179,AlKareem!M179,KFGQPC!M179,LPMQ!M179,AlQalam!M179)</f>
        <v>0</v>
      </c>
      <c r="N179" s="51">
        <f>SUM(norehidayat!N179,norehuda!N179,norehira!N179,meQuran!N179,Amiri!N179,PDMS!N179,AlKareem!N179,KFGQPC!N179,LPMQ!N179,AlQalam!N179)</f>
        <v>0</v>
      </c>
      <c r="O179" s="51">
        <f>SUM(norehidayat!O179,norehuda!O179,norehira!O179,meQuran!O179,Amiri!O179,PDMS!O179,AlKareem!O179,KFGQPC!O179,LPMQ!O179,AlQalam!O179)</f>
        <v>0</v>
      </c>
      <c r="P179" s="51">
        <f>SUM(norehidayat!P179,norehuda!P179,norehira!P179,meQuran!P179,Amiri!P179,PDMS!P179,AlKareem!P179,KFGQPC!P179,LPMQ!P179,AlQalam!P179)</f>
        <v>0</v>
      </c>
      <c r="Q179" s="51">
        <f>SUM(norehidayat!Q179,norehuda!Q179,norehira!Q179,meQuran!Q179,Amiri!Q179,PDMS!Q179,AlKareem!Q179,KFGQPC!Q179,LPMQ!Q179,AlQalam!Q179)</f>
        <v>0</v>
      </c>
      <c r="R179" s="51">
        <f>SUM(norehidayat!R179,norehuda!R179,norehira!R179,meQuran!R179,Amiri!R179,PDMS!R179,AlKareem!R179,KFGQPC!R179,LPMQ!R179,AlQalam!R179)</f>
        <v>0</v>
      </c>
      <c r="S179" s="51">
        <f>SUM(norehidayat!S179,norehuda!S179,norehira!S179,meQuran!S179,Amiri!S179,PDMS!S179,AlKareem!S179,KFGQPC!S179,LPMQ!S179,AlQalam!S179)</f>
        <v>0</v>
      </c>
      <c r="T179" s="50">
        <f>SUM(norehidayat!T179,norehuda!T179,norehira!T179,meQuran!T179,Amiri!T179,PDMS!T179,AlKareem!T179,KFGQPC!T179,LPMQ!T179,AlQalam!T179)</f>
        <v>20</v>
      </c>
      <c r="U179" s="51">
        <f>SUM(norehidayat!U179,norehuda!U179,norehira!U179,meQuran!U179,Amiri!U179,PDMS!U179,AlKareem!U179,KFGQPC!U179,LPMQ!U179,AlQalam!U179)</f>
        <v>0</v>
      </c>
      <c r="V179" s="51">
        <f>SUM(norehidayat!V179,norehuda!V179,norehira!V179,meQuran!V179,Amiri!V179,PDMS!V179,AlKareem!V179,KFGQPC!V179,LPMQ!V179,AlQalam!V179)</f>
        <v>0</v>
      </c>
      <c r="W179" s="51">
        <f>SUM(norehidayat!W179,norehuda!W179,norehira!W179,meQuran!W179,Amiri!W179,PDMS!W179,AlKareem!W179,KFGQPC!W179,LPMQ!W179,AlQalam!W179)</f>
        <v>0</v>
      </c>
      <c r="X179" s="51">
        <f>SUM(norehidayat!X179,norehuda!X179,norehira!X179,meQuran!X179,Amiri!X179,PDMS!X179,AlKareem!X179,KFGQPC!X179,LPMQ!X179,AlQalam!X179)</f>
        <v>0</v>
      </c>
      <c r="Y179" s="51">
        <f>SUM(norehidayat!Y179,norehuda!Y179,norehira!Y179,meQuran!Y179,Amiri!Y179,PDMS!Y179,AlKareem!Y179,KFGQPC!Y179,LPMQ!Y179,AlQalam!Y179)</f>
        <v>0</v>
      </c>
      <c r="Z179" s="51">
        <f>SUM(norehidayat!Z179,norehuda!Z179,norehira!Z179,meQuran!Z179,Amiri!Z179,PDMS!Z179,AlKareem!Z179,KFGQPC!Z179,LPMQ!Z179,AlQalam!Z179)</f>
        <v>0</v>
      </c>
      <c r="AA179" s="51">
        <f>SUM(norehidayat!AA179,norehuda!AA179,norehira!AA179,meQuran!AA179,Amiri!AA179,PDMS!AA179,AlKareem!AA179,KFGQPC!AA179,LPMQ!AA179,AlQalam!AA179)</f>
        <v>0</v>
      </c>
      <c r="AB179" s="51">
        <f>SUM(norehidayat!AB179,norehuda!AB179,norehira!AB179,meQuran!AB179,Amiri!AB179,PDMS!AB179,AlKareem!AB179,KFGQPC!AB179,LPMQ!AB179,AlQalam!AB179)</f>
        <v>0</v>
      </c>
      <c r="AC179" s="51">
        <f>SUM(norehidayat!AC179,norehuda!AC179,norehira!AC179,meQuran!AC179,Amiri!AC179,PDMS!AC179,AlKareem!AC179,KFGQPC!AC179,LPMQ!AC179,AlQalam!AC179)</f>
        <v>0</v>
      </c>
      <c r="AD179" s="45">
        <f>T179</f>
        <v>20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242"/>
        <v>1</v>
      </c>
      <c r="AI179" s="5">
        <f t="shared" si="243"/>
        <v>1</v>
      </c>
      <c r="AJ179" s="5">
        <f t="shared" si="244"/>
        <v>1</v>
      </c>
      <c r="AK179" s="5">
        <f t="shared" si="245"/>
        <v>1</v>
      </c>
    </row>
    <row r="180" spans="1:37">
      <c r="A180" s="4" t="s">
        <v>79</v>
      </c>
      <c r="B180" s="51">
        <f>SUM(norehidayat!B180,norehuda!B180,norehira!B180,meQuran!B180,Amiri!B180,PDMS!B180,AlKareem!B180,KFGQPC!B180,LPMQ!B180,AlQalam!B180)</f>
        <v>0</v>
      </c>
      <c r="C180" s="51">
        <f>SUM(norehidayat!C180,norehuda!C180,norehira!C180,meQuran!C180,Amiri!C180,PDMS!C180,AlKareem!C180,KFGQPC!C180,LPMQ!C180,AlQalam!C180)</f>
        <v>0</v>
      </c>
      <c r="D180" s="51">
        <v>0</v>
      </c>
      <c r="E180" s="51">
        <f>SUM(norehidayat!E180,norehuda!E180,norehira!E180,meQuran!E180,Amiri!E180,PDMS!E180,AlKareem!E180,KFGQPC!E180,LPMQ!E180,AlQalam!E180)</f>
        <v>0</v>
      </c>
      <c r="F180" s="51">
        <f>SUM(norehidayat!F180,norehuda!F180,norehira!F180,meQuran!F180,Amiri!F180,PDMS!F180,AlKareem!F180,KFGQPC!F180,LPMQ!F180,AlQalam!F180)</f>
        <v>0</v>
      </c>
      <c r="G180" s="51">
        <f>SUM(norehidayat!G180,norehuda!G180,norehira!G180,meQuran!G180,Amiri!G180,PDMS!G180,AlKareem!G180,KFGQPC!G180,LPMQ!G180,AlQalam!G180)</f>
        <v>0</v>
      </c>
      <c r="H180" s="51">
        <f>SUM(norehidayat!H180,norehuda!H180,norehira!H180,meQuran!H180,Amiri!H180,PDMS!H180,AlKareem!H180,KFGQPC!H180,LPMQ!H180,AlQalam!H180)</f>
        <v>0</v>
      </c>
      <c r="I180" s="51">
        <f>SUM(norehidayat!I180,norehuda!I180,norehira!I180,meQuran!I180,Amiri!I180,PDMS!I180,AlKareem!I180,KFGQPC!I180,LPMQ!I180,AlQalam!I180)</f>
        <v>0</v>
      </c>
      <c r="J180" s="51">
        <f>SUM(norehidayat!J180,norehuda!J180,norehira!J180,meQuran!J180,Amiri!J180,PDMS!J180,AlKareem!J180,KFGQPC!J180,LPMQ!J180,AlQalam!J180)</f>
        <v>0</v>
      </c>
      <c r="K180" s="51">
        <f>SUM(norehidayat!K180,norehuda!K180,norehira!K180,meQuran!K180,Amiri!K180,PDMS!K180,AlKareem!K180,KFGQPC!K180,LPMQ!K180,AlQalam!K180)</f>
        <v>0</v>
      </c>
      <c r="L180" s="51">
        <v>0</v>
      </c>
      <c r="M180" s="51">
        <f>SUM(norehidayat!M180,norehuda!M180,norehira!M180,meQuran!M180,Amiri!M180,PDMS!M180,AlKareem!M180,KFGQPC!M180,LPMQ!M180,AlQalam!M180)</f>
        <v>0</v>
      </c>
      <c r="N180" s="51">
        <f>SUM(norehidayat!N180,norehuda!N180,norehira!N180,meQuran!N180,Amiri!N180,PDMS!N180,AlKareem!N180,KFGQPC!N180,LPMQ!N180,AlQalam!N180)</f>
        <v>0</v>
      </c>
      <c r="O180" s="51">
        <f>SUM(norehidayat!O180,norehuda!O180,norehira!O180,meQuran!O180,Amiri!O180,PDMS!O180,AlKareem!O180,KFGQPC!O180,LPMQ!O180,AlQalam!O180)</f>
        <v>0</v>
      </c>
      <c r="P180" s="51">
        <f>SUM(norehidayat!P180,norehuda!P180,norehira!P180,meQuran!P180,Amiri!P180,PDMS!P180,AlKareem!P180,KFGQPC!P180,LPMQ!P180,AlQalam!P180)</f>
        <v>0</v>
      </c>
      <c r="Q180" s="51">
        <f>SUM(norehidayat!Q180,norehuda!Q180,norehira!Q180,meQuran!Q180,Amiri!Q180,PDMS!Q180,AlKareem!Q180,KFGQPC!Q180,LPMQ!Q180,AlQalam!Q180)</f>
        <v>0</v>
      </c>
      <c r="R180" s="51">
        <f>SUM(norehidayat!R180,norehuda!R180,norehira!R180,meQuran!R180,Amiri!R180,PDMS!R180,AlKareem!R180,KFGQPC!R180,LPMQ!R180,AlQalam!R180)</f>
        <v>0</v>
      </c>
      <c r="S180" s="51">
        <f>SUM(norehidayat!S180,norehuda!S180,norehira!S180,meQuran!S180,Amiri!S180,PDMS!S180,AlKareem!S180,KFGQPC!S180,LPMQ!S180,AlQalam!S180)</f>
        <v>0</v>
      </c>
      <c r="T180" s="51">
        <f>SUM(norehidayat!T180,norehuda!T180,norehira!T180,meQuran!T180,Amiri!T180,PDMS!T180,AlKareem!T180,KFGQPC!T180,LPMQ!T180,AlQalam!T180)</f>
        <v>0</v>
      </c>
      <c r="U180" s="50">
        <f>SUM(norehidayat!U180,norehuda!U180,norehira!U180,meQuran!U180,Amiri!U180,PDMS!U180,AlKareem!U180,KFGQPC!U180,LPMQ!U180,AlQalam!U180)</f>
        <v>51</v>
      </c>
      <c r="V180" s="51">
        <f>SUM(norehidayat!V180,norehuda!V180,norehira!V180,meQuran!V180,Amiri!V180,PDMS!V180,AlKareem!V180,KFGQPC!V180,LPMQ!V180,AlQalam!V180)</f>
        <v>0</v>
      </c>
      <c r="W180" s="51">
        <f>SUM(norehidayat!W180,norehuda!W180,norehira!W180,meQuran!W180,Amiri!W180,PDMS!W180,AlKareem!W180,KFGQPC!W180,LPMQ!W180,AlQalam!W180)</f>
        <v>0</v>
      </c>
      <c r="X180" s="51">
        <f>SUM(norehidayat!X180,norehuda!X180,norehira!X180,meQuran!X180,Amiri!X180,PDMS!X180,AlKareem!X180,KFGQPC!X180,LPMQ!X180,AlQalam!X180)</f>
        <v>0</v>
      </c>
      <c r="Y180" s="51">
        <f>SUM(norehidayat!Y180,norehuda!Y180,norehira!Y180,meQuran!Y180,Amiri!Y180,PDMS!Y180,AlKareem!Y180,KFGQPC!Y180,LPMQ!Y180,AlQalam!Y180)</f>
        <v>0</v>
      </c>
      <c r="Z180" s="51">
        <f>SUM(norehidayat!Z180,norehuda!Z180,norehira!Z180,meQuran!Z180,Amiri!Z180,PDMS!Z180,AlKareem!Z180,KFGQPC!Z180,LPMQ!Z180,AlQalam!Z180)</f>
        <v>0</v>
      </c>
      <c r="AA180" s="51">
        <f>SUM(norehidayat!AA180,norehuda!AA180,norehira!AA180,meQuran!AA180,Amiri!AA180,PDMS!AA180,AlKareem!AA180,KFGQPC!AA180,LPMQ!AA180,AlQalam!AA180)</f>
        <v>0</v>
      </c>
      <c r="AB180" s="51">
        <f>SUM(norehidayat!AB180,norehuda!AB180,norehira!AB180,meQuran!AB180,Amiri!AB180,PDMS!AB180,AlKareem!AB180,KFGQPC!AB180,LPMQ!AB180,AlQalam!AB180)</f>
        <v>1</v>
      </c>
      <c r="AC180" s="51">
        <f>SUM(norehidayat!AC180,norehuda!AC180,norehira!AC180,meQuran!AC180,Amiri!AC180,PDMS!AC180,AlKareem!AC180,KFGQPC!AC180,LPMQ!AC180,AlQalam!AC180)</f>
        <v>0</v>
      </c>
      <c r="AD180" s="44">
        <f>U180</f>
        <v>51</v>
      </c>
      <c r="AE180" s="44">
        <f>SUM(B180:T180,V180:AC180)</f>
        <v>1</v>
      </c>
      <c r="AF180" s="44">
        <f>SUM(U161:U179,U181:U188)</f>
        <v>0</v>
      </c>
      <c r="AG180" s="44">
        <v>0</v>
      </c>
      <c r="AH180" s="2">
        <f t="shared" si="242"/>
        <v>0.980769230769231</v>
      </c>
      <c r="AI180" s="2">
        <f t="shared" si="243"/>
        <v>0.980769230769231</v>
      </c>
      <c r="AJ180" s="2">
        <f t="shared" si="244"/>
        <v>1</v>
      </c>
      <c r="AK180" s="2">
        <f t="shared" si="245"/>
        <v>0.990291262135922</v>
      </c>
    </row>
    <row r="181" spans="1:37">
      <c r="A181" s="4" t="s">
        <v>80</v>
      </c>
      <c r="B181" s="51">
        <f>SUM(norehidayat!B181,norehuda!B181,norehira!B181,meQuran!B181,Amiri!B181,PDMS!B181,AlKareem!B181,KFGQPC!B181,LPMQ!B181,AlQalam!B181)</f>
        <v>0</v>
      </c>
      <c r="C181" s="51">
        <f>SUM(norehidayat!C181,norehuda!C181,norehira!C181,meQuran!C181,Amiri!C181,PDMS!C181,AlKareem!C181,KFGQPC!C181,LPMQ!C181,AlQalam!C181)</f>
        <v>0</v>
      </c>
      <c r="D181" s="51">
        <f>SUM(norehidayat!D181,norehuda!D181,norehira!D181,meQuran!D181,Amiri!D181,PDMS!D181,AlKareem!D181,KFGQPC!D181,LPMQ!D181,AlQalam!D181)</f>
        <v>0</v>
      </c>
      <c r="E181" s="51">
        <f>SUM(norehidayat!E181,norehuda!E181,norehira!E181,meQuran!E181,Amiri!E181,PDMS!E181,AlKareem!E181,KFGQPC!E181,LPMQ!E181,AlQalam!E181)</f>
        <v>0</v>
      </c>
      <c r="F181" s="51">
        <f>SUM(norehidayat!F181,norehuda!F181,norehira!F181,meQuran!F181,Amiri!F181,PDMS!F181,AlKareem!F181,KFGQPC!F181,LPMQ!F181,AlQalam!F181)</f>
        <v>0</v>
      </c>
      <c r="G181" s="51">
        <f>SUM(norehidayat!G181,norehuda!G181,norehira!G181,meQuran!G181,Amiri!G181,PDMS!G181,AlKareem!G181,KFGQPC!G181,LPMQ!G181,AlQalam!G181)</f>
        <v>0</v>
      </c>
      <c r="H181" s="51">
        <v>0</v>
      </c>
      <c r="I181" s="51">
        <f>SUM(norehidayat!I181,norehuda!I181,norehira!I181,meQuran!I181,Amiri!I181,PDMS!I181,AlKareem!I181,KFGQPC!I181,LPMQ!I181,AlQalam!I181)</f>
        <v>0</v>
      </c>
      <c r="J181" s="51">
        <f>SUM(norehidayat!J181,norehuda!J181,norehira!J181,meQuran!J181,Amiri!J181,PDMS!J181,AlKareem!J181,KFGQPC!J181,LPMQ!J181,AlQalam!J181)</f>
        <v>0</v>
      </c>
      <c r="K181" s="51">
        <f>SUM(norehidayat!K181,norehuda!K181,norehira!K181,meQuran!K181,Amiri!K181,PDMS!K181,AlKareem!K181,KFGQPC!K181,LPMQ!K181,AlQalam!K181)</f>
        <v>0</v>
      </c>
      <c r="L181" s="51">
        <f>SUM(norehidayat!L181,norehuda!L181,norehira!L181,meQuran!L181,Amiri!L181,PDMS!L181,AlKareem!L181,KFGQPC!L181,LPMQ!L181,AlQalam!L181)</f>
        <v>0</v>
      </c>
      <c r="M181" s="51">
        <f>SUM(norehidayat!M181,norehuda!M181,norehira!M181,meQuran!M181,Amiri!M181,PDMS!M181,AlKareem!M181,KFGQPC!M181,LPMQ!M181,AlQalam!M181)</f>
        <v>0</v>
      </c>
      <c r="N181" s="51">
        <f>SUM(norehidayat!N181,norehuda!N181,norehira!N181,meQuran!N181,Amiri!N181,PDMS!N181,AlKareem!N181,KFGQPC!N181,LPMQ!N181,AlQalam!N181)</f>
        <v>0</v>
      </c>
      <c r="O181" s="51">
        <f>SUM(norehidayat!O181,norehuda!O181,norehira!O181,meQuran!O181,Amiri!O181,PDMS!O181,AlKareem!O181,KFGQPC!O181,LPMQ!O181,AlQalam!O181)</f>
        <v>0</v>
      </c>
      <c r="P181" s="51">
        <f>SUM(norehidayat!P181,norehuda!P181,norehira!P181,meQuran!P181,Amiri!P181,PDMS!P181,AlKareem!P181,KFGQPC!P181,LPMQ!P181,AlQalam!P181)</f>
        <v>0</v>
      </c>
      <c r="Q181" s="51">
        <f>SUM(norehidayat!Q181,norehuda!Q181,norehira!Q181,meQuran!Q181,Amiri!Q181,PDMS!Q181,AlKareem!Q181,KFGQPC!Q181,LPMQ!Q181,AlQalam!Q181)</f>
        <v>0</v>
      </c>
      <c r="R181" s="51">
        <f>SUM(norehidayat!R181,norehuda!R181,norehira!R181,meQuran!R181,Amiri!R181,PDMS!R181,AlKareem!R181,KFGQPC!R181,LPMQ!R181,AlQalam!R181)</f>
        <v>0</v>
      </c>
      <c r="S181" s="51">
        <f>SUM(norehidayat!S181,norehuda!S181,norehira!S181,meQuran!S181,Amiri!S181,PDMS!S181,AlKareem!S181,KFGQPC!S181,LPMQ!S181,AlQalam!S181)</f>
        <v>0</v>
      </c>
      <c r="T181" s="51">
        <f>SUM(norehidayat!T181,norehuda!T181,norehira!T181,meQuran!T181,Amiri!T181,PDMS!T181,AlKareem!T181,KFGQPC!T181,LPMQ!T181,AlQalam!T181)</f>
        <v>0</v>
      </c>
      <c r="U181" s="51">
        <f>SUM(norehidayat!U181,norehuda!U181,norehira!U181,meQuran!U181,Amiri!U181,PDMS!U181,AlKareem!U181,KFGQPC!U181,LPMQ!U181,AlQalam!U181)</f>
        <v>0</v>
      </c>
      <c r="V181" s="50">
        <f>SUM(norehidayat!V181,norehuda!V181,norehira!V181,meQuran!V181,Amiri!V181,PDMS!V181,AlKareem!V181,KFGQPC!V181,LPMQ!V181,AlQalam!V181)</f>
        <v>22</v>
      </c>
      <c r="W181" s="51">
        <f>SUM(norehidayat!W181,norehuda!W181,norehira!W181,meQuran!W181,Amiri!W181,PDMS!W181,AlKareem!W181,KFGQPC!W181,LPMQ!W181,AlQalam!W181)</f>
        <v>0</v>
      </c>
      <c r="X181" s="51">
        <f>SUM(norehidayat!X181,norehuda!X181,norehira!X181,meQuran!X181,Amiri!X181,PDMS!X181,AlKareem!X181,KFGQPC!X181,LPMQ!X181,AlQalam!X181)</f>
        <v>0</v>
      </c>
      <c r="Y181" s="51">
        <f>SUM(norehidayat!Y181,norehuda!Y181,norehira!Y181,meQuran!Y181,Amiri!Y181,PDMS!Y181,AlKareem!Y181,KFGQPC!Y181,LPMQ!Y181,AlQalam!Y181)</f>
        <v>0</v>
      </c>
      <c r="Z181" s="51">
        <f>SUM(norehidayat!Z181,norehuda!Z181,norehira!Z181,meQuran!Z181,Amiri!Z181,PDMS!Z181,AlKareem!Z181,KFGQPC!Z181,LPMQ!Z181,AlQalam!Z181)</f>
        <v>0</v>
      </c>
      <c r="AA181" s="51">
        <f>SUM(norehidayat!AA181,norehuda!AA181,norehira!AA181,meQuran!AA181,Amiri!AA181,PDMS!AA181,AlKareem!AA181,KFGQPC!AA181,LPMQ!AA181,AlQalam!AA181)</f>
        <v>0</v>
      </c>
      <c r="AB181" s="51">
        <f>SUM(norehidayat!AB181,norehuda!AB181,norehira!AB181,meQuran!AB181,Amiri!AB181,PDMS!AB181,AlKareem!AB181,KFGQPC!AB181,LPMQ!AB181,AlQalam!AB181)</f>
        <v>0</v>
      </c>
      <c r="AC181" s="51">
        <f>SUM(norehidayat!AC181,norehuda!AC181,norehira!AC181,meQuran!AC181,Amiri!AC181,PDMS!AC181,AlKareem!AC181,KFGQPC!AC181,LPMQ!AC181,AlQalam!AC181)</f>
        <v>0</v>
      </c>
      <c r="AD181" s="45">
        <f>V181</f>
        <v>22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242"/>
        <v>1</v>
      </c>
      <c r="AI181" s="5">
        <f t="shared" si="243"/>
        <v>1</v>
      </c>
      <c r="AJ181" s="5">
        <f t="shared" si="244"/>
        <v>1</v>
      </c>
      <c r="AK181" s="5">
        <f t="shared" si="245"/>
        <v>1</v>
      </c>
    </row>
    <row r="182" spans="1:37">
      <c r="A182" s="4" t="s">
        <v>81</v>
      </c>
      <c r="B182" s="51">
        <f>SUM(norehidayat!B182,norehuda!B182,norehira!B182,meQuran!B182,Amiri!B182,PDMS!B182,AlKareem!B182,KFGQPC!B182,LPMQ!B182,AlQalam!B182)</f>
        <v>0</v>
      </c>
      <c r="C182" s="51">
        <f>SUM(norehidayat!C182,norehuda!C182,norehira!C182,meQuran!C182,Amiri!C182,PDMS!C182,AlKareem!C182,KFGQPC!C182,LPMQ!C182,AlQalam!C182)</f>
        <v>0</v>
      </c>
      <c r="D182" s="51">
        <f>SUM(norehidayat!D182,norehuda!D182,norehira!D182,meQuran!D182,Amiri!D182,PDMS!D182,AlKareem!D182,KFGQPC!D182,LPMQ!D182,AlQalam!D182)</f>
        <v>0</v>
      </c>
      <c r="E182" s="51">
        <f>SUM(norehidayat!E182,norehuda!E182,norehira!E182,meQuran!E182,Amiri!E182,PDMS!E182,AlKareem!E182,KFGQPC!E182,LPMQ!E182,AlQalam!E182)</f>
        <v>0</v>
      </c>
      <c r="F182" s="51">
        <f>SUM(norehidayat!F182,norehuda!F182,norehira!F182,meQuran!F182,Amiri!F182,PDMS!F182,AlKareem!F182,KFGQPC!F182,LPMQ!F182,AlQalam!F182)</f>
        <v>0</v>
      </c>
      <c r="G182" s="51">
        <f>SUM(norehidayat!G182,norehuda!G182,norehira!G182,meQuran!G182,Amiri!G182,PDMS!G182,AlKareem!G182,KFGQPC!G182,LPMQ!G182,AlQalam!G182)</f>
        <v>0</v>
      </c>
      <c r="H182" s="51">
        <f>SUM(norehidayat!H182,norehuda!H182,norehira!H182,meQuran!H182,Amiri!H182,PDMS!H182,AlKareem!H182,KFGQPC!H182,LPMQ!H182,AlQalam!H182)</f>
        <v>0</v>
      </c>
      <c r="I182" s="51">
        <f>SUM(norehidayat!I182,norehuda!I182,norehira!I182,meQuran!I182,Amiri!I182,PDMS!I182,AlKareem!I182,KFGQPC!I182,LPMQ!I182,AlQalam!I182)</f>
        <v>0</v>
      </c>
      <c r="J182" s="51">
        <f>SUM(norehidayat!J182,norehuda!J182,norehira!J182,meQuran!J182,Amiri!J182,PDMS!J182,AlKareem!J182,KFGQPC!J182,LPMQ!J182,AlQalam!J182)</f>
        <v>0</v>
      </c>
      <c r="K182" s="51">
        <f>SUM(norehidayat!K182,norehuda!K182,norehira!K182,meQuran!K182,Amiri!K182,PDMS!K182,AlKareem!K182,KFGQPC!K182,LPMQ!K182,AlQalam!K182)</f>
        <v>0</v>
      </c>
      <c r="L182" s="51">
        <f>SUM(norehidayat!L182,norehuda!L182,norehira!L182,meQuran!L182,Amiri!L182,PDMS!L182,AlKareem!L182,KFGQPC!L182,LPMQ!L182,AlQalam!L182)</f>
        <v>0</v>
      </c>
      <c r="M182" s="51">
        <f>SUM(norehidayat!M182,norehuda!M182,norehira!M182,meQuran!M182,Amiri!M182,PDMS!M182,AlKareem!M182,KFGQPC!M182,LPMQ!M182,AlQalam!M182)</f>
        <v>0</v>
      </c>
      <c r="N182" s="51">
        <f>SUM(norehidayat!N182,norehuda!N182,norehira!N182,meQuran!N182,Amiri!N182,PDMS!N182,AlKareem!N182,KFGQPC!N182,LPMQ!N182,AlQalam!N182)</f>
        <v>0</v>
      </c>
      <c r="O182" s="51">
        <f>SUM(norehidayat!O182,norehuda!O182,norehira!O182,meQuran!O182,Amiri!O182,PDMS!O182,AlKareem!O182,KFGQPC!O182,LPMQ!O182,AlQalam!O182)</f>
        <v>0</v>
      </c>
      <c r="P182" s="51">
        <f>SUM(norehidayat!P182,norehuda!P182,norehira!P182,meQuran!P182,Amiri!P182,PDMS!P182,AlKareem!P182,KFGQPC!P182,LPMQ!P182,AlQalam!P182)</f>
        <v>0</v>
      </c>
      <c r="Q182" s="51">
        <f>SUM(norehidayat!Q182,norehuda!Q182,norehira!Q182,meQuran!Q182,Amiri!Q182,PDMS!Q182,AlKareem!Q182,KFGQPC!Q182,LPMQ!Q182,AlQalam!Q182)</f>
        <v>0</v>
      </c>
      <c r="R182" s="51">
        <f>SUM(norehidayat!R182,norehuda!R182,norehira!R182,meQuran!R182,Amiri!R182,PDMS!R182,AlKareem!R182,KFGQPC!R182,LPMQ!R182,AlQalam!R182)</f>
        <v>0</v>
      </c>
      <c r="S182" s="51">
        <f>SUM(norehidayat!S182,norehuda!S182,norehira!S182,meQuran!S182,Amiri!S182,PDMS!S182,AlKareem!S182,KFGQPC!S182,LPMQ!S182,AlQalam!S182)</f>
        <v>0</v>
      </c>
      <c r="T182" s="51">
        <f>SUM(norehidayat!T182,norehuda!T182,norehira!T182,meQuran!T182,Amiri!T182,PDMS!T182,AlKareem!T182,KFGQPC!T182,LPMQ!T182,AlQalam!T182)</f>
        <v>0</v>
      </c>
      <c r="U182" s="51">
        <v>0</v>
      </c>
      <c r="V182" s="51">
        <f>SUM(norehidayat!V182,norehuda!V182,norehira!V182,meQuran!V182,Amiri!V182,PDMS!V182,AlKareem!V182,KFGQPC!V182,LPMQ!V182,AlQalam!V182)</f>
        <v>0</v>
      </c>
      <c r="W182" s="50">
        <f>SUM(norehidayat!W182,norehuda!W182,norehira!W182,meQuran!W182,Amiri!W182,PDMS!W182,AlKareem!W182,KFGQPC!W182,LPMQ!W182,AlQalam!W182)</f>
        <v>56</v>
      </c>
      <c r="X182" s="51">
        <f>SUM(norehidayat!X182,norehuda!X182,norehira!X182,meQuran!X182,Amiri!X182,PDMS!X182,AlKareem!X182,KFGQPC!X182,LPMQ!X182,AlQalam!X182)</f>
        <v>0</v>
      </c>
      <c r="Y182" s="51">
        <f>SUM(norehidayat!Y182,norehuda!Y182,norehira!Y182,meQuran!Y182,Amiri!Y182,PDMS!Y182,AlKareem!Y182,KFGQPC!Y182,LPMQ!Y182,AlQalam!Y182)</f>
        <v>0</v>
      </c>
      <c r="Z182" s="51">
        <f>SUM(norehidayat!Z182,norehuda!Z182,norehira!Z182,meQuran!Z182,Amiri!Z182,PDMS!Z182,AlKareem!Z182,KFGQPC!Z182,LPMQ!Z182,AlQalam!Z182)</f>
        <v>0</v>
      </c>
      <c r="AA182" s="51">
        <f>SUM(norehidayat!AA182,norehuda!AA182,norehira!AA182,meQuran!AA182,Amiri!AA182,PDMS!AA182,AlKareem!AA182,KFGQPC!AA182,LPMQ!AA182,AlQalam!AA182)</f>
        <v>0</v>
      </c>
      <c r="AB182" s="51">
        <f>SUM(norehidayat!AB182,norehuda!AB182,norehira!AB182,meQuran!AB182,Amiri!AB182,PDMS!AB182,AlKareem!AB182,KFGQPC!AB182,LPMQ!AB182,AlQalam!AB182)</f>
        <v>0</v>
      </c>
      <c r="AC182" s="51">
        <f>SUM(norehidayat!AC182,norehuda!AC182,norehira!AC182,meQuran!AC182,Amiri!AC182,PDMS!AC182,AlKareem!AC182,KFGQPC!AC182,LPMQ!AC182,AlQalam!AC182)</f>
        <v>0</v>
      </c>
      <c r="AD182" s="44">
        <f>W182</f>
        <v>56</v>
      </c>
      <c r="AE182" s="44">
        <f>SUM(B182:V182,X182:AC182)</f>
        <v>0</v>
      </c>
      <c r="AF182" s="44">
        <f>SUM(W161:W181,W183:W188)</f>
        <v>1</v>
      </c>
      <c r="AG182" s="45">
        <v>0</v>
      </c>
      <c r="AH182" s="2">
        <f t="shared" si="242"/>
        <v>0.982456140350877</v>
      </c>
      <c r="AI182" s="2">
        <f t="shared" si="243"/>
        <v>1</v>
      </c>
      <c r="AJ182" s="2">
        <f t="shared" si="244"/>
        <v>0.982456140350877</v>
      </c>
      <c r="AK182" s="2">
        <f t="shared" si="245"/>
        <v>0.991150442477876</v>
      </c>
    </row>
    <row r="183" spans="1:37">
      <c r="A183" s="4" t="s">
        <v>82</v>
      </c>
      <c r="B183" s="51">
        <f>SUM(norehidayat!B183,norehuda!B183,norehira!B183,meQuran!B183,Amiri!B183,PDMS!B183,AlKareem!B183,KFGQPC!B183,LPMQ!B183,AlQalam!B183)</f>
        <v>0</v>
      </c>
      <c r="C183" s="51">
        <f>SUM(norehidayat!C183,norehuda!C183,norehira!C183,meQuran!C183,Amiri!C183,PDMS!C183,AlKareem!C183,KFGQPC!C183,LPMQ!C183,AlQalam!C183)</f>
        <v>0</v>
      </c>
      <c r="D183" s="51">
        <f>SUM(norehidayat!D183,norehuda!D183,norehira!D183,meQuran!D183,Amiri!D183,PDMS!D183,AlKareem!D183,KFGQPC!D183,LPMQ!D183,AlQalam!D183)</f>
        <v>0</v>
      </c>
      <c r="E183" s="51">
        <f>SUM(norehidayat!E183,norehuda!E183,norehira!E183,meQuran!E183,Amiri!E183,PDMS!E183,AlKareem!E183,KFGQPC!E183,LPMQ!E183,AlQalam!E183)</f>
        <v>0</v>
      </c>
      <c r="F183" s="51">
        <f>SUM(norehidayat!F183,norehuda!F183,norehira!F183,meQuran!F183,Amiri!F183,PDMS!F183,AlKareem!F183,KFGQPC!F183,LPMQ!F183,AlQalam!F183)</f>
        <v>0</v>
      </c>
      <c r="G183" s="51">
        <f>SUM(norehidayat!G183,norehuda!G183,norehira!G183,meQuran!G183,Amiri!G183,PDMS!G183,AlKareem!G183,KFGQPC!G183,LPMQ!G183,AlQalam!G183)</f>
        <v>0</v>
      </c>
      <c r="H183" s="51">
        <f>SUM(norehidayat!H183,norehuda!H183,norehira!H183,meQuran!H183,Amiri!H183,PDMS!H183,AlKareem!H183,KFGQPC!H183,LPMQ!H183,AlQalam!H183)</f>
        <v>0</v>
      </c>
      <c r="I183" s="51">
        <f>SUM(norehidayat!I183,norehuda!I183,norehira!I183,meQuran!I183,Amiri!I183,PDMS!I183,AlKareem!I183,KFGQPC!I183,LPMQ!I183,AlQalam!I183)</f>
        <v>4</v>
      </c>
      <c r="J183" s="51">
        <f>SUM(norehidayat!J183,norehuda!J183,norehira!J183,meQuran!J183,Amiri!J183,PDMS!J183,AlKareem!J183,KFGQPC!J183,LPMQ!J183,AlQalam!J183)</f>
        <v>0</v>
      </c>
      <c r="K183" s="51">
        <f>SUM(norehidayat!K183,norehuda!K183,norehira!K183,meQuran!K183,Amiri!K183,PDMS!K183,AlKareem!K183,KFGQPC!K183,LPMQ!K183,AlQalam!K183)</f>
        <v>0</v>
      </c>
      <c r="L183" s="51">
        <f>SUM(norehidayat!L183,norehuda!L183,norehira!L183,meQuran!L183,Amiri!L183,PDMS!L183,AlKareem!L183,KFGQPC!L183,LPMQ!L183,AlQalam!L183)</f>
        <v>0</v>
      </c>
      <c r="M183" s="51">
        <f>SUM(norehidayat!M183,norehuda!M183,norehira!M183,meQuran!M183,Amiri!M183,PDMS!M183,AlKareem!M183,KFGQPC!M183,LPMQ!M183,AlQalam!M183)</f>
        <v>0</v>
      </c>
      <c r="N183" s="51">
        <f>SUM(norehidayat!N183,norehuda!N183,norehira!N183,meQuran!N183,Amiri!N183,PDMS!N183,AlKareem!N183,KFGQPC!N183,LPMQ!N183,AlQalam!N183)</f>
        <v>0</v>
      </c>
      <c r="O183" s="51">
        <f>SUM(norehidayat!O183,norehuda!O183,norehira!O183,meQuran!O183,Amiri!O183,PDMS!O183,AlKareem!O183,KFGQPC!O183,LPMQ!O183,AlQalam!O183)</f>
        <v>0</v>
      </c>
      <c r="P183" s="51">
        <f>SUM(norehidayat!P183,norehuda!P183,norehira!P183,meQuran!P183,Amiri!P183,PDMS!P183,AlKareem!P183,KFGQPC!P183,LPMQ!P183,AlQalam!P183)</f>
        <v>0</v>
      </c>
      <c r="Q183" s="51">
        <f>SUM(norehidayat!Q183,norehuda!Q183,norehira!Q183,meQuran!Q183,Amiri!Q183,PDMS!Q183,AlKareem!Q183,KFGQPC!Q183,LPMQ!Q183,AlQalam!Q183)</f>
        <v>0</v>
      </c>
      <c r="R183" s="51">
        <f>SUM(norehidayat!R183,norehuda!R183,norehira!R183,meQuran!R183,Amiri!R183,PDMS!R183,AlKareem!R183,KFGQPC!R183,LPMQ!R183,AlQalam!R183)</f>
        <v>0</v>
      </c>
      <c r="S183" s="51">
        <f>SUM(norehidayat!S183,norehuda!S183,norehira!S183,meQuran!S183,Amiri!S183,PDMS!S183,AlKareem!S183,KFGQPC!S183,LPMQ!S183,AlQalam!S183)</f>
        <v>0</v>
      </c>
      <c r="T183" s="51">
        <f>SUM(norehidayat!T183,norehuda!T183,norehira!T183,meQuran!T183,Amiri!T183,PDMS!T183,AlKareem!T183,KFGQPC!T183,LPMQ!T183,AlQalam!T183)</f>
        <v>0</v>
      </c>
      <c r="U183" s="51">
        <f>SUM(norehidayat!U183,norehuda!U183,norehira!U183,meQuran!U183,Amiri!U183,PDMS!U183,AlKareem!U183,KFGQPC!U183,LPMQ!U183,AlQalam!U183)</f>
        <v>0</v>
      </c>
      <c r="V183" s="51">
        <f>SUM(norehidayat!V183,norehuda!V183,norehira!V183,meQuran!V183,Amiri!V183,PDMS!V183,AlKareem!V183,KFGQPC!V183,LPMQ!V183,AlQalam!V183)</f>
        <v>0</v>
      </c>
      <c r="W183" s="51">
        <f>SUM(norehidayat!W183,norehuda!W183,norehira!W183,meQuran!W183,Amiri!W183,PDMS!W183,AlKareem!W183,KFGQPC!W183,LPMQ!W183,AlQalam!W183)</f>
        <v>0</v>
      </c>
      <c r="X183" s="50">
        <f>SUM(norehidayat!X183,norehuda!X183,norehira!X183,meQuran!X183,Amiri!X183,PDMS!X183,AlKareem!X183,KFGQPC!X183,LPMQ!X183,AlQalam!X183)</f>
        <v>32</v>
      </c>
      <c r="Y183" s="51">
        <f>SUM(norehidayat!Y183,norehuda!Y183,norehira!Y183,meQuran!Y183,Amiri!Y183,PDMS!Y183,AlKareem!Y183,KFGQPC!Y183,LPMQ!Y183,AlQalam!Y183)</f>
        <v>0</v>
      </c>
      <c r="Z183" s="51">
        <f>SUM(norehidayat!Z183,norehuda!Z183,norehira!Z183,meQuran!Z183,Amiri!Z183,PDMS!Z183,AlKareem!Z183,KFGQPC!Z183,LPMQ!Z183,AlQalam!Z183)</f>
        <v>0</v>
      </c>
      <c r="AA183" s="51">
        <f>SUM(norehidayat!AA183,norehuda!AA183,norehira!AA183,meQuran!AA183,Amiri!AA183,PDMS!AA183,AlKareem!AA183,KFGQPC!AA183,LPMQ!AA183,AlQalam!AA183)</f>
        <v>0</v>
      </c>
      <c r="AB183" s="51">
        <f>SUM(norehidayat!AB183,norehuda!AB183,norehira!AB183,meQuran!AB183,Amiri!AB183,PDMS!AB183,AlKareem!AB183,KFGQPC!AB183,LPMQ!AB183,AlQalam!AB183)</f>
        <v>0</v>
      </c>
      <c r="AC183" s="51">
        <f>SUM(norehidayat!AC183,norehuda!AC183,norehira!AC183,meQuran!AC183,Amiri!AC183,PDMS!AC183,AlKareem!AC183,KFGQPC!AC183,LPMQ!AC183,AlQalam!AC183)</f>
        <v>0</v>
      </c>
      <c r="AD183" s="45">
        <f>X183</f>
        <v>32</v>
      </c>
      <c r="AE183" s="45">
        <f>SUM(B183:W183,Y183:AC183)</f>
        <v>4</v>
      </c>
      <c r="AF183" s="45">
        <v>6</v>
      </c>
      <c r="AG183" s="44">
        <v>0</v>
      </c>
      <c r="AH183" s="5">
        <f t="shared" si="242"/>
        <v>0.761904761904762</v>
      </c>
      <c r="AI183" s="5">
        <f t="shared" si="243"/>
        <v>0.888888888888889</v>
      </c>
      <c r="AJ183" s="5">
        <f t="shared" si="244"/>
        <v>0.842105263157895</v>
      </c>
      <c r="AK183" s="5">
        <f t="shared" si="245"/>
        <v>0.864864864864865</v>
      </c>
    </row>
    <row r="184" spans="1:37">
      <c r="A184" s="4" t="s">
        <v>83</v>
      </c>
      <c r="B184" s="51">
        <f>SUM(norehidayat!B184,norehuda!B184,norehira!B184,meQuran!B184,Amiri!B184,PDMS!B184,AlKareem!B184,KFGQPC!B184,LPMQ!B184,AlQalam!B184)</f>
        <v>0</v>
      </c>
      <c r="C184" s="51">
        <f>SUM(norehidayat!C184,norehuda!C184,norehira!C184,meQuran!C184,Amiri!C184,PDMS!C184,AlKareem!C184,KFGQPC!C184,LPMQ!C184,AlQalam!C184)</f>
        <v>0</v>
      </c>
      <c r="D184" s="51">
        <f>SUM(norehidayat!D184,norehuda!D184,norehira!D184,meQuran!D184,Amiri!D184,PDMS!D184,AlKareem!D184,KFGQPC!D184,LPMQ!D184,AlQalam!D184)</f>
        <v>0</v>
      </c>
      <c r="E184" s="51">
        <f>SUM(norehidayat!E184,norehuda!E184,norehira!E184,meQuran!E184,Amiri!E184,PDMS!E184,AlKareem!E184,KFGQPC!E184,LPMQ!E184,AlQalam!E184)</f>
        <v>0</v>
      </c>
      <c r="F184" s="51">
        <f>SUM(norehidayat!F184,norehuda!F184,norehira!F184,meQuran!F184,Amiri!F184,PDMS!F184,AlKareem!F184,KFGQPC!F184,LPMQ!F184,AlQalam!F184)</f>
        <v>0</v>
      </c>
      <c r="G184" s="51">
        <f>SUM(norehidayat!G184,norehuda!G184,norehira!G184,meQuran!G184,Amiri!G184,PDMS!G184,AlKareem!G184,KFGQPC!G184,LPMQ!G184,AlQalam!G184)</f>
        <v>0</v>
      </c>
      <c r="H184" s="51">
        <f>SUM(norehidayat!H184,norehuda!H184,norehira!H184,meQuran!H184,Amiri!H184,PDMS!H184,AlKareem!H184,KFGQPC!H184,LPMQ!H184,AlQalam!H184)</f>
        <v>0</v>
      </c>
      <c r="I184" s="51">
        <f>SUM(norehidayat!I184,norehuda!I184,norehira!I184,meQuran!I184,Amiri!I184,PDMS!I184,AlKareem!I184,KFGQPC!I184,LPMQ!I184,AlQalam!I184)</f>
        <v>0</v>
      </c>
      <c r="J184" s="51">
        <f>SUM(norehidayat!J184,norehuda!J184,norehira!J184,meQuran!J184,Amiri!J184,PDMS!J184,AlKareem!J184,KFGQPC!J184,LPMQ!J184,AlQalam!J184)</f>
        <v>0</v>
      </c>
      <c r="K184" s="51">
        <f>SUM(norehidayat!K184,norehuda!K184,norehira!K184,meQuran!K184,Amiri!K184,PDMS!K184,AlKareem!K184,KFGQPC!K184,LPMQ!K184,AlQalam!K184)</f>
        <v>0</v>
      </c>
      <c r="L184" s="51">
        <f>SUM(norehidayat!L184,norehuda!L184,norehira!L184,meQuran!L184,Amiri!L184,PDMS!L184,AlKareem!L184,KFGQPC!L184,LPMQ!L184,AlQalam!L184)</f>
        <v>0</v>
      </c>
      <c r="M184" s="51">
        <f>SUM(norehidayat!M184,norehuda!M184,norehira!M184,meQuran!M184,Amiri!M184,PDMS!M184,AlKareem!M184,KFGQPC!M184,LPMQ!M184,AlQalam!M184)</f>
        <v>0</v>
      </c>
      <c r="N184" s="51">
        <f>SUM(norehidayat!N184,norehuda!N184,norehira!N184,meQuran!N184,Amiri!N184,PDMS!N184,AlKareem!N184,KFGQPC!N184,LPMQ!N184,AlQalam!N184)</f>
        <v>0</v>
      </c>
      <c r="O184" s="51">
        <f>SUM(norehidayat!O184,norehuda!O184,norehira!O184,meQuran!O184,Amiri!O184,PDMS!O184,AlKareem!O184,KFGQPC!O184,LPMQ!O184,AlQalam!O184)</f>
        <v>0</v>
      </c>
      <c r="P184" s="51">
        <f>SUM(norehidayat!P184,norehuda!P184,norehira!P184,meQuran!P184,Amiri!P184,PDMS!P184,AlKareem!P184,KFGQPC!P184,LPMQ!P184,AlQalam!P184)</f>
        <v>0</v>
      </c>
      <c r="Q184" s="51">
        <f>SUM(norehidayat!Q184,norehuda!Q184,norehira!Q184,meQuran!Q184,Amiri!Q184,PDMS!Q184,AlKareem!Q184,KFGQPC!Q184,LPMQ!Q184,AlQalam!Q184)</f>
        <v>0</v>
      </c>
      <c r="R184" s="51">
        <f>SUM(norehidayat!R184,norehuda!R184,norehira!R184,meQuran!R184,Amiri!R184,PDMS!R184,AlKareem!R184,KFGQPC!R184,LPMQ!R184,AlQalam!R184)</f>
        <v>0</v>
      </c>
      <c r="S184" s="51">
        <f>SUM(norehidayat!S184,norehuda!S184,norehira!S184,meQuran!S184,Amiri!S184,PDMS!S184,AlKareem!S184,KFGQPC!S184,LPMQ!S184,AlQalam!S184)</f>
        <v>0</v>
      </c>
      <c r="T184" s="51">
        <f>SUM(norehidayat!T184,norehuda!T184,norehira!T184,meQuran!T184,Amiri!T184,PDMS!T184,AlKareem!T184,KFGQPC!T184,LPMQ!T184,AlQalam!T184)</f>
        <v>0</v>
      </c>
      <c r="U184" s="51">
        <f>SUM(norehidayat!U184,norehuda!U184,norehira!U184,meQuran!U184,Amiri!U184,PDMS!U184,AlKareem!U184,KFGQPC!U184,LPMQ!U184,AlQalam!U184)</f>
        <v>0</v>
      </c>
      <c r="V184" s="51">
        <f>SUM(norehidayat!V184,norehuda!V184,norehira!V184,meQuran!V184,Amiri!V184,PDMS!V184,AlKareem!V184,KFGQPC!V184,LPMQ!V184,AlQalam!V184)</f>
        <v>0</v>
      </c>
      <c r="W184" s="51">
        <f>SUM(norehidayat!W184,norehuda!W184,norehira!W184,meQuran!W184,Amiri!W184,PDMS!W184,AlKareem!W184,KFGQPC!W184,LPMQ!W184,AlQalam!W184)</f>
        <v>0</v>
      </c>
      <c r="X184" s="51">
        <f>SUM(norehidayat!X184,norehuda!X184,norehira!X184,meQuran!X184,Amiri!X184,PDMS!X184,AlKareem!X184,KFGQPC!X184,LPMQ!X184,AlQalam!X184)</f>
        <v>4</v>
      </c>
      <c r="Y184" s="50">
        <f>SUM(norehidayat!Y184,norehuda!Y184,norehira!Y184,meQuran!Y184,Amiri!Y184,PDMS!Y184,AlKareem!Y184,KFGQPC!Y184,LPMQ!Y184,AlQalam!Y184)</f>
        <v>213</v>
      </c>
      <c r="Z184" s="51">
        <f>SUM(norehidayat!Z184,norehuda!Z184,norehira!Z184,meQuran!Z184,Amiri!Z184,PDMS!Z184,AlKareem!Z184,KFGQPC!Z184,LPMQ!Z184,AlQalam!Z184)</f>
        <v>0</v>
      </c>
      <c r="AA184" s="51">
        <f>SUM(norehidayat!AA184,norehuda!AA184,norehira!AA184,meQuran!AA184,Amiri!AA184,PDMS!AA184,AlKareem!AA184,KFGQPC!AA184,LPMQ!AA184,AlQalam!AA184)</f>
        <v>0</v>
      </c>
      <c r="AB184" s="51">
        <f>SUM(norehidayat!AB184,norehuda!AB184,norehira!AB184,meQuran!AB184,Amiri!AB184,PDMS!AB184,AlKareem!AB184,KFGQPC!AB184,LPMQ!AB184,AlQalam!AB184)</f>
        <v>0</v>
      </c>
      <c r="AC184" s="51">
        <f>SUM(norehidayat!AC184,norehuda!AC184,norehira!AC184,meQuran!AC184,Amiri!AC184,PDMS!AC184,AlKareem!AC184,KFGQPC!AC184,LPMQ!AC184,AlQalam!AC184)</f>
        <v>0</v>
      </c>
      <c r="AD184" s="44">
        <f>Y184</f>
        <v>213</v>
      </c>
      <c r="AE184" s="44">
        <f>SUM(B184:X184,Z184:AC184)</f>
        <v>4</v>
      </c>
      <c r="AF184" s="44">
        <f>SUM(Y161:Y183,Y185:Y188)</f>
        <v>0</v>
      </c>
      <c r="AG184" s="45">
        <v>0</v>
      </c>
      <c r="AH184" s="2">
        <f t="shared" si="242"/>
        <v>0.981566820276498</v>
      </c>
      <c r="AI184" s="2">
        <f t="shared" si="243"/>
        <v>0.981566820276498</v>
      </c>
      <c r="AJ184" s="2">
        <f t="shared" si="244"/>
        <v>1</v>
      </c>
      <c r="AK184" s="2">
        <f t="shared" si="245"/>
        <v>0.990697674418605</v>
      </c>
    </row>
    <row r="185" spans="1:37">
      <c r="A185" s="4" t="s">
        <v>84</v>
      </c>
      <c r="B185" s="51">
        <f>SUM(norehidayat!B185,norehuda!B185,norehira!B185,meQuran!B185,Amiri!B185,PDMS!B185,AlKareem!B185,KFGQPC!B185,LPMQ!B185,AlQalam!B185)</f>
        <v>0</v>
      </c>
      <c r="C185" s="51">
        <f>SUM(norehidayat!C185,norehuda!C185,norehira!C185,meQuran!C185,Amiri!C185,PDMS!C185,AlKareem!C185,KFGQPC!C185,LPMQ!C185,AlQalam!C185)</f>
        <v>4</v>
      </c>
      <c r="D185" s="51">
        <f>SUM(norehidayat!D185,norehuda!D185,norehira!D185,meQuran!D185,Amiri!D185,PDMS!D185,AlKareem!D185,KFGQPC!D185,LPMQ!D185,AlQalam!D185)</f>
        <v>0</v>
      </c>
      <c r="E185" s="51">
        <f>SUM(norehidayat!E185,norehuda!E185,norehira!E185,meQuran!E185,Amiri!E185,PDMS!E185,AlKareem!E185,KFGQPC!E185,LPMQ!E185,AlQalam!E185)</f>
        <v>0</v>
      </c>
      <c r="F185" s="51">
        <f>SUM(norehidayat!F185,norehuda!F185,norehira!F185,meQuran!F185,Amiri!F185,PDMS!F185,AlKareem!F185,KFGQPC!F185,LPMQ!F185,AlQalam!F185)</f>
        <v>0</v>
      </c>
      <c r="G185" s="51">
        <f>SUM(norehidayat!G185,norehuda!G185,norehira!G185,meQuran!G185,Amiri!G185,PDMS!G185,AlKareem!G185,KFGQPC!G185,LPMQ!G185,AlQalam!G185)</f>
        <v>0</v>
      </c>
      <c r="H185" s="51">
        <f>SUM(norehidayat!H185,norehuda!H185,norehira!H185,meQuran!H185,Amiri!H185,PDMS!H185,AlKareem!H185,KFGQPC!H185,LPMQ!H185,AlQalam!H185)</f>
        <v>0</v>
      </c>
      <c r="I185" s="51">
        <f>SUM(norehidayat!I185,norehuda!I185,norehira!I185,meQuran!I185,Amiri!I185,PDMS!I185,AlKareem!I185,KFGQPC!I185,LPMQ!I185,AlQalam!I185)</f>
        <v>0</v>
      </c>
      <c r="J185" s="51">
        <f>SUM(norehidayat!J185,norehuda!J185,norehira!J185,meQuran!J185,Amiri!J185,PDMS!J185,AlKareem!J185,KFGQPC!J185,LPMQ!J185,AlQalam!J185)</f>
        <v>0</v>
      </c>
      <c r="K185" s="51">
        <f>SUM(norehidayat!K185,norehuda!K185,norehira!K185,meQuran!K185,Amiri!K185,PDMS!K185,AlKareem!K185,KFGQPC!K185,LPMQ!K185,AlQalam!K185)</f>
        <v>0</v>
      </c>
      <c r="L185" s="51">
        <f>SUM(norehidayat!L185,norehuda!L185,norehira!L185,meQuran!L185,Amiri!L185,PDMS!L185,AlKareem!L185,KFGQPC!L185,LPMQ!L185,AlQalam!L185)</f>
        <v>0</v>
      </c>
      <c r="M185" s="51">
        <f>SUM(norehidayat!M185,norehuda!M185,norehira!M185,meQuran!M185,Amiri!M185,PDMS!M185,AlKareem!M185,KFGQPC!M185,LPMQ!M185,AlQalam!M185)</f>
        <v>0</v>
      </c>
      <c r="N185" s="51">
        <f>SUM(norehidayat!N185,norehuda!N185,norehira!N185,meQuran!N185,Amiri!N185,PDMS!N185,AlKareem!N185,KFGQPC!N185,LPMQ!N185,AlQalam!N185)</f>
        <v>0</v>
      </c>
      <c r="O185" s="51">
        <f>SUM(norehidayat!O185,norehuda!O185,norehira!O185,meQuran!O185,Amiri!O185,PDMS!O185,AlKareem!O185,KFGQPC!O185,LPMQ!O185,AlQalam!O185)</f>
        <v>0</v>
      </c>
      <c r="P185" s="51">
        <f>SUM(norehidayat!P185,norehuda!P185,norehira!P185,meQuran!P185,Amiri!P185,PDMS!P185,AlKareem!P185,KFGQPC!P185,LPMQ!P185,AlQalam!P185)</f>
        <v>1</v>
      </c>
      <c r="Q185" s="51">
        <f>SUM(norehidayat!Q185,norehuda!Q185,norehira!Q185,meQuran!Q185,Amiri!Q185,PDMS!Q185,AlKareem!Q185,KFGQPC!Q185,LPMQ!Q185,AlQalam!Q185)</f>
        <v>0</v>
      </c>
      <c r="R185" s="51">
        <f>SUM(norehidayat!R185,norehuda!R185,norehira!R185,meQuran!R185,Amiri!R185,PDMS!R185,AlKareem!R185,KFGQPC!R185,LPMQ!R185,AlQalam!R185)</f>
        <v>0</v>
      </c>
      <c r="S185" s="51">
        <f>SUM(norehidayat!S185,norehuda!S185,norehira!S185,meQuran!S185,Amiri!S185,PDMS!S185,AlKareem!S185,KFGQPC!S185,LPMQ!S185,AlQalam!S185)</f>
        <v>0</v>
      </c>
      <c r="T185" s="51">
        <f>SUM(norehidayat!T185,norehuda!T185,norehira!T185,meQuran!T185,Amiri!T185,PDMS!T185,AlKareem!T185,KFGQPC!T185,LPMQ!T185,AlQalam!T185)</f>
        <v>0</v>
      </c>
      <c r="U185" s="51">
        <f>SUM(norehidayat!U185,norehuda!U185,norehira!U185,meQuran!U185,Amiri!U185,PDMS!U185,AlKareem!U185,KFGQPC!U185,LPMQ!U185,AlQalam!U185)</f>
        <v>0</v>
      </c>
      <c r="V185" s="51">
        <f>SUM(norehidayat!V185,norehuda!V185,norehira!V185,meQuran!V185,Amiri!V185,PDMS!V185,AlKareem!V185,KFGQPC!V185,LPMQ!V185,AlQalam!V185)</f>
        <v>0</v>
      </c>
      <c r="W185" s="51">
        <f>SUM(norehidayat!W185,norehuda!W185,norehira!W185,meQuran!W185,Amiri!W185,PDMS!W185,AlKareem!W185,KFGQPC!W185,LPMQ!W185,AlQalam!W185)</f>
        <v>0</v>
      </c>
      <c r="X185" s="51">
        <f>SUM(norehidayat!X185,norehuda!X185,norehira!X185,meQuran!X185,Amiri!X185,PDMS!X185,AlKareem!X185,KFGQPC!X185,LPMQ!X185,AlQalam!X185)</f>
        <v>2</v>
      </c>
      <c r="Y185" s="51">
        <f>SUM(norehidayat!Y185,norehuda!Y185,norehira!Y185,meQuran!Y185,Amiri!Y185,PDMS!Y185,AlKareem!Y185,KFGQPC!Y185,LPMQ!Y185,AlQalam!Y185)</f>
        <v>0</v>
      </c>
      <c r="Z185" s="50">
        <f>SUM(norehidayat!Z185,norehuda!Z185,norehira!Z185,meQuran!Z185,Amiri!Z185,PDMS!Z185,AlKareem!Z185,KFGQPC!Z185,LPMQ!Z185,AlQalam!Z185)</f>
        <v>37</v>
      </c>
      <c r="AA185" s="51">
        <f>SUM(norehidayat!AA185,norehuda!AA185,norehira!AA185,meQuran!AA185,Amiri!AA185,PDMS!AA185,AlKareem!AA185,KFGQPC!AA185,LPMQ!AA185,AlQalam!AA185)</f>
        <v>0</v>
      </c>
      <c r="AB185" s="51">
        <f>SUM(norehidayat!AB185,norehuda!AB185,norehira!AB185,meQuran!AB185,Amiri!AB185,PDMS!AB185,AlKareem!AB185,KFGQPC!AB185,LPMQ!AB185,AlQalam!AB185)</f>
        <v>0</v>
      </c>
      <c r="AC185" s="51">
        <f>SUM(norehidayat!AC185,norehuda!AC185,norehira!AC185,meQuran!AC185,Amiri!AC185,PDMS!AC185,AlKareem!AC185,KFGQPC!AC185,LPMQ!AC185,AlQalam!AC185)</f>
        <v>0</v>
      </c>
      <c r="AD185" s="45">
        <f>Z185</f>
        <v>37</v>
      </c>
      <c r="AE185" s="45">
        <v>7</v>
      </c>
      <c r="AF185" s="45">
        <f>SUM(Z161:Z184,Z186:Z188)</f>
        <v>1</v>
      </c>
      <c r="AG185" s="44">
        <v>0</v>
      </c>
      <c r="AH185" s="5">
        <f t="shared" si="242"/>
        <v>0.822222222222222</v>
      </c>
      <c r="AI185" s="5">
        <f t="shared" si="243"/>
        <v>0.840909090909091</v>
      </c>
      <c r="AJ185" s="5">
        <f t="shared" si="244"/>
        <v>0.973684210526316</v>
      </c>
      <c r="AK185" s="5">
        <f t="shared" si="245"/>
        <v>0.902439024390244</v>
      </c>
    </row>
    <row r="186" spans="1:37">
      <c r="A186" s="4" t="s">
        <v>85</v>
      </c>
      <c r="B186" s="51">
        <f>SUM(norehidayat!B186,norehuda!B186,norehira!B186,meQuran!B186,Amiri!B186,PDMS!B186,AlKareem!B186,KFGQPC!B186,LPMQ!B186,AlQalam!B186)</f>
        <v>0</v>
      </c>
      <c r="C186" s="51">
        <f>SUM(norehidayat!C186,norehuda!C186,norehira!C186,meQuran!C186,Amiri!C186,PDMS!C186,AlKareem!C186,KFGQPC!C186,LPMQ!C186,AlQalam!C186)</f>
        <v>0</v>
      </c>
      <c r="D186" s="51">
        <f>SUM(norehidayat!D186,norehuda!D186,norehira!D186,meQuran!D186,Amiri!D186,PDMS!D186,AlKareem!D186,KFGQPC!D186,LPMQ!D186,AlQalam!D186)</f>
        <v>0</v>
      </c>
      <c r="E186" s="51">
        <f>SUM(norehidayat!E186,norehuda!E186,norehira!E186,meQuran!E186,Amiri!E186,PDMS!E186,AlKareem!E186,KFGQPC!E186,LPMQ!E186,AlQalam!E186)</f>
        <v>0</v>
      </c>
      <c r="F186" s="51">
        <f>SUM(norehidayat!F186,norehuda!F186,norehira!F186,meQuran!F186,Amiri!F186,PDMS!F186,AlKareem!F186,KFGQPC!F186,LPMQ!F186,AlQalam!F186)</f>
        <v>0</v>
      </c>
      <c r="G186" s="51">
        <f>SUM(norehidayat!G186,norehuda!G186,norehira!G186,meQuran!G186,Amiri!G186,PDMS!G186,AlKareem!G186,KFGQPC!G186,LPMQ!G186,AlQalam!G186)</f>
        <v>0</v>
      </c>
      <c r="H186" s="51">
        <f>SUM(norehidayat!H186,norehuda!H186,norehira!H186,meQuran!H186,Amiri!H186,PDMS!H186,AlKareem!H186,KFGQPC!H186,LPMQ!H186,AlQalam!H186)</f>
        <v>0</v>
      </c>
      <c r="I186" s="51">
        <f>SUM(norehidayat!I186,norehuda!I186,norehira!I186,meQuran!I186,Amiri!I186,PDMS!I186,AlKareem!I186,KFGQPC!I186,LPMQ!I186,AlQalam!I186)</f>
        <v>0</v>
      </c>
      <c r="J186" s="51">
        <f>SUM(norehidayat!J186,norehuda!J186,norehira!J186,meQuran!J186,Amiri!J186,PDMS!J186,AlKareem!J186,KFGQPC!J186,LPMQ!J186,AlQalam!J186)</f>
        <v>0</v>
      </c>
      <c r="K186" s="51">
        <f>SUM(norehidayat!K186,norehuda!K186,norehira!K186,meQuran!K186,Amiri!K186,PDMS!K186,AlKareem!K186,KFGQPC!K186,LPMQ!K186,AlQalam!K186)</f>
        <v>0</v>
      </c>
      <c r="L186" s="51">
        <f>SUM(norehidayat!L186,norehuda!L186,norehira!L186,meQuran!L186,Amiri!L186,PDMS!L186,AlKareem!L186,KFGQPC!L186,LPMQ!L186,AlQalam!L186)</f>
        <v>0</v>
      </c>
      <c r="M186" s="51">
        <f>SUM(norehidayat!M186,norehuda!M186,norehira!M186,meQuran!M186,Amiri!M186,PDMS!M186,AlKareem!M186,KFGQPC!M186,LPMQ!M186,AlQalam!M186)</f>
        <v>0</v>
      </c>
      <c r="N186" s="51">
        <f>SUM(norehidayat!N186,norehuda!N186,norehira!N186,meQuran!N186,Amiri!N186,PDMS!N186,AlKareem!N186,KFGQPC!N186,LPMQ!N186,AlQalam!N186)</f>
        <v>0</v>
      </c>
      <c r="O186" s="51">
        <f>SUM(norehidayat!O186,norehuda!O186,norehira!O186,meQuran!O186,Amiri!O186,PDMS!O186,AlKareem!O186,KFGQPC!O186,LPMQ!O186,AlQalam!O186)</f>
        <v>0</v>
      </c>
      <c r="P186" s="51">
        <f>SUM(norehidayat!P186,norehuda!P186,norehira!P186,meQuran!P186,Amiri!P186,PDMS!P186,AlKareem!P186,KFGQPC!P186,LPMQ!P186,AlQalam!P186)</f>
        <v>0</v>
      </c>
      <c r="Q186" s="51">
        <f>SUM(norehidayat!Q186,norehuda!Q186,norehira!Q186,meQuran!Q186,Amiri!Q186,PDMS!Q186,AlKareem!Q186,KFGQPC!Q186,LPMQ!Q186,AlQalam!Q186)</f>
        <v>0</v>
      </c>
      <c r="R186" s="51">
        <f>SUM(norehidayat!R186,norehuda!R186,norehira!R186,meQuran!R186,Amiri!R186,PDMS!R186,AlKareem!R186,KFGQPC!R186,LPMQ!R186,AlQalam!R186)</f>
        <v>0</v>
      </c>
      <c r="S186" s="51">
        <f>SUM(norehidayat!S186,norehuda!S186,norehira!S186,meQuran!S186,Amiri!S186,PDMS!S186,AlKareem!S186,KFGQPC!S186,LPMQ!S186,AlQalam!S186)</f>
        <v>0</v>
      </c>
      <c r="T186" s="51">
        <f>SUM(norehidayat!T186,norehuda!T186,norehira!T186,meQuran!T186,Amiri!T186,PDMS!T186,AlKareem!T186,KFGQPC!T186,LPMQ!T186,AlQalam!T186)</f>
        <v>0</v>
      </c>
      <c r="U186" s="51">
        <f>SUM(norehidayat!U186,norehuda!U186,norehira!U186,meQuran!U186,Amiri!U186,PDMS!U186,AlKareem!U186,KFGQPC!U186,LPMQ!U186,AlQalam!U186)</f>
        <v>0</v>
      </c>
      <c r="V186" s="51">
        <f>SUM(norehidayat!V186,norehuda!V186,norehira!V186,meQuran!V186,Amiri!V186,PDMS!V186,AlKareem!V186,KFGQPC!V186,LPMQ!V186,AlQalam!V186)</f>
        <v>0</v>
      </c>
      <c r="W186" s="51">
        <v>0</v>
      </c>
      <c r="X186" s="51">
        <f>SUM(norehidayat!X186,norehuda!X186,norehira!X186,meQuran!X186,Amiri!X186,PDMS!X186,AlKareem!X186,KFGQPC!X186,LPMQ!X186,AlQalam!X186)</f>
        <v>0</v>
      </c>
      <c r="Y186" s="51">
        <f>SUM(norehidayat!Y186,norehuda!Y186,norehira!Y186,meQuran!Y186,Amiri!Y186,PDMS!Y186,AlKareem!Y186,KFGQPC!Y186,LPMQ!Y186,AlQalam!Y186)</f>
        <v>0</v>
      </c>
      <c r="Z186" s="51">
        <f>SUM(norehidayat!Z186,norehuda!Z186,norehira!Z186,meQuran!Z186,Amiri!Z186,PDMS!Z186,AlKareem!Z186,KFGQPC!Z186,LPMQ!Z186,AlQalam!Z186)</f>
        <v>0</v>
      </c>
      <c r="AA186" s="50">
        <f>SUM(norehidayat!AA186,norehuda!AA186,norehira!AA186,meQuran!AA186,Amiri!AA186,PDMS!AA186,AlKareem!AA186,KFGQPC!AA186,LPMQ!AA186,AlQalam!AA186)</f>
        <v>57</v>
      </c>
      <c r="AB186" s="51">
        <f>SUM(norehidayat!AB186,norehuda!AB186,norehira!AB186,meQuran!AB186,Amiri!AB186,PDMS!AB186,AlKareem!AB186,KFGQPC!AB186,LPMQ!AB186,AlQalam!AB186)</f>
        <v>0</v>
      </c>
      <c r="AC186" s="51">
        <f>SUM(norehidayat!AC186,norehuda!AC186,norehira!AC186,meQuran!AC186,Amiri!AC186,PDMS!AC186,AlKareem!AC186,KFGQPC!AC186,LPMQ!AC186,AlQalam!AC186)</f>
        <v>0</v>
      </c>
      <c r="AD186" s="44">
        <f>AA186</f>
        <v>57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242"/>
        <v>1</v>
      </c>
      <c r="AI186" s="2">
        <f t="shared" si="243"/>
        <v>1</v>
      </c>
      <c r="AJ186" s="2">
        <f t="shared" si="244"/>
        <v>1</v>
      </c>
      <c r="AK186" s="2">
        <f t="shared" si="245"/>
        <v>1</v>
      </c>
    </row>
    <row r="187" spans="1:37">
      <c r="A187" s="4" t="s">
        <v>86</v>
      </c>
      <c r="B187" s="51">
        <f>SUM(norehidayat!B187,norehuda!B187,norehira!B187,meQuran!B187,Amiri!B187,PDMS!B187,AlKareem!B187,KFGQPC!B187,LPMQ!B187,AlQalam!B187)</f>
        <v>0</v>
      </c>
      <c r="C187" s="51">
        <f>SUM(norehidayat!C187,norehuda!C187,norehira!C187,meQuran!C187,Amiri!C187,PDMS!C187,AlKareem!C187,KFGQPC!C187,LPMQ!C187,AlQalam!C187)</f>
        <v>0</v>
      </c>
      <c r="D187" s="51">
        <f>SUM(norehidayat!D187,norehuda!D187,norehira!D187,meQuran!D187,Amiri!D187,PDMS!D187,AlKareem!D187,KFGQPC!D187,LPMQ!D187,AlQalam!D187)</f>
        <v>0</v>
      </c>
      <c r="E187" s="51">
        <f>SUM(norehidayat!E187,norehuda!E187,norehira!E187,meQuran!E187,Amiri!E187,PDMS!E187,AlKareem!E187,KFGQPC!E187,LPMQ!E187,AlQalam!E187)</f>
        <v>0</v>
      </c>
      <c r="F187" s="51">
        <f>SUM(norehidayat!F187,norehuda!F187,norehira!F187,meQuran!F187,Amiri!F187,PDMS!F187,AlKareem!F187,KFGQPC!F187,LPMQ!F187,AlQalam!F187)</f>
        <v>0</v>
      </c>
      <c r="G187" s="51">
        <f>SUM(norehidayat!G187,norehuda!G187,norehira!G187,meQuran!G187,Amiri!G187,PDMS!G187,AlKareem!G187,KFGQPC!G187,LPMQ!G187,AlQalam!G187)</f>
        <v>0</v>
      </c>
      <c r="H187" s="51">
        <f>SUM(norehidayat!H187,norehuda!H187,norehira!H187,meQuran!H187,Amiri!H187,PDMS!H187,AlKareem!H187,KFGQPC!H187,LPMQ!H187,AlQalam!H187)</f>
        <v>0</v>
      </c>
      <c r="I187" s="51">
        <f>SUM(norehidayat!I187,norehuda!I187,norehira!I187,meQuran!I187,Amiri!I187,PDMS!I187,AlKareem!I187,KFGQPC!I187,LPMQ!I187,AlQalam!I187)</f>
        <v>0</v>
      </c>
      <c r="J187" s="51">
        <f>SUM(norehidayat!J187,norehuda!J187,norehira!J187,meQuran!J187,Amiri!J187,PDMS!J187,AlKareem!J187,KFGQPC!J187,LPMQ!J187,AlQalam!J187)</f>
        <v>0</v>
      </c>
      <c r="K187" s="51">
        <f>SUM(norehidayat!K187,norehuda!K187,norehira!K187,meQuran!K187,Amiri!K187,PDMS!K187,AlKareem!K187,KFGQPC!K187,LPMQ!K187,AlQalam!K187)</f>
        <v>0</v>
      </c>
      <c r="L187" s="51">
        <f>SUM(norehidayat!L187,norehuda!L187,norehira!L187,meQuran!L187,Amiri!L187,PDMS!L187,AlKareem!L187,KFGQPC!L187,LPMQ!L187,AlQalam!L187)</f>
        <v>0</v>
      </c>
      <c r="M187" s="51">
        <f>SUM(norehidayat!M187,norehuda!M187,norehira!M187,meQuran!M187,Amiri!M187,PDMS!M187,AlKareem!M187,KFGQPC!M187,LPMQ!M187,AlQalam!M187)</f>
        <v>0</v>
      </c>
      <c r="N187" s="51">
        <f>SUM(norehidayat!N187,norehuda!N187,norehira!N187,meQuran!N187,Amiri!N187,PDMS!N187,AlKareem!N187,KFGQPC!N187,LPMQ!N187,AlQalam!N187)</f>
        <v>0</v>
      </c>
      <c r="O187" s="51">
        <f>SUM(norehidayat!O187,norehuda!O187,norehira!O187,meQuran!O187,Amiri!O187,PDMS!O187,AlKareem!O187,KFGQPC!O187,LPMQ!O187,AlQalam!O187)</f>
        <v>0</v>
      </c>
      <c r="P187" s="51">
        <f>SUM(norehidayat!P187,norehuda!P187,norehira!P187,meQuran!P187,Amiri!P187,PDMS!P187,AlKareem!P187,KFGQPC!P187,LPMQ!P187,AlQalam!P187)</f>
        <v>0</v>
      </c>
      <c r="Q187" s="51">
        <f>SUM(norehidayat!Q187,norehuda!Q187,norehira!Q187,meQuran!Q187,Amiri!Q187,PDMS!Q187,AlKareem!Q187,KFGQPC!Q187,LPMQ!Q187,AlQalam!Q187)</f>
        <v>0</v>
      </c>
      <c r="R187" s="51">
        <f>SUM(norehidayat!R187,norehuda!R187,norehira!R187,meQuran!R187,Amiri!R187,PDMS!R187,AlKareem!R187,KFGQPC!R187,LPMQ!R187,AlQalam!R187)</f>
        <v>0</v>
      </c>
      <c r="S187" s="51">
        <f>SUM(norehidayat!S187,norehuda!S187,norehira!S187,meQuran!S187,Amiri!S187,PDMS!S187,AlKareem!S187,KFGQPC!S187,LPMQ!S187,AlQalam!S187)</f>
        <v>0</v>
      </c>
      <c r="T187" s="51">
        <f>SUM(norehidayat!T187,norehuda!T187,norehira!T187,meQuran!T187,Amiri!T187,PDMS!T187,AlKareem!T187,KFGQPC!T187,LPMQ!T187,AlQalam!T187)</f>
        <v>0</v>
      </c>
      <c r="U187" s="51">
        <f>SUM(norehidayat!U187,norehuda!U187,norehira!U187,meQuran!U187,Amiri!U187,PDMS!U187,AlKareem!U187,KFGQPC!U187,LPMQ!U187,AlQalam!U187)</f>
        <v>0</v>
      </c>
      <c r="V187" s="51">
        <f>SUM(norehidayat!V187,norehuda!V187,norehira!V187,meQuran!V187,Amiri!V187,PDMS!V187,AlKareem!V187,KFGQPC!V187,LPMQ!V187,AlQalam!V187)</f>
        <v>0</v>
      </c>
      <c r="W187" s="51">
        <f>SUM(norehidayat!W187,norehuda!W187,norehira!W187,meQuran!W187,Amiri!W187,PDMS!W187,AlKareem!W187,KFGQPC!W187,LPMQ!W187,AlQalam!W187)</f>
        <v>0</v>
      </c>
      <c r="X187" s="51">
        <f>SUM(norehidayat!X187,norehuda!X187,norehira!X187,meQuran!X187,Amiri!X187,PDMS!X187,AlKareem!X187,KFGQPC!X187,LPMQ!X187,AlQalam!X187)</f>
        <v>0</v>
      </c>
      <c r="Y187" s="51">
        <f>SUM(norehidayat!Y187,norehuda!Y187,norehira!Y187,meQuran!Y187,Amiri!Y187,PDMS!Y187,AlKareem!Y187,KFGQPC!Y187,LPMQ!Y187,AlQalam!Y187)</f>
        <v>0</v>
      </c>
      <c r="Z187" s="51">
        <f>SUM(norehidayat!Z187,norehuda!Z187,norehira!Z187,meQuran!Z187,Amiri!Z187,PDMS!Z187,AlKareem!Z187,KFGQPC!Z187,LPMQ!Z187,AlQalam!Z187)</f>
        <v>0</v>
      </c>
      <c r="AA187" s="51">
        <f>SUM(norehidayat!AA187,norehuda!AA187,norehira!AA187,meQuran!AA187,Amiri!AA187,PDMS!AA187,AlKareem!AA187,KFGQPC!AA187,LPMQ!AA187,AlQalam!AA187)</f>
        <v>0</v>
      </c>
      <c r="AB187" s="50">
        <f>SUM(norehidayat!AB187,norehuda!AB187,norehira!AB187,meQuran!AB187,Amiri!AB187,PDMS!AB187,AlKareem!AB187,KFGQPC!AB187,LPMQ!AB187,AlQalam!AB187)</f>
        <v>24</v>
      </c>
      <c r="AC187" s="51">
        <f>SUM(norehidayat!AC187,norehuda!AC187,norehira!AC187,meQuran!AC187,Amiri!AC187,PDMS!AC187,AlKareem!AC187,KFGQPC!AC187,LPMQ!AC187,AlQalam!AC187)</f>
        <v>0</v>
      </c>
      <c r="AD187" s="45">
        <f>AB187</f>
        <v>24</v>
      </c>
      <c r="AE187" s="45">
        <f>SUM(B187:AA187,AC187)</f>
        <v>0</v>
      </c>
      <c r="AF187" s="45">
        <f>SUM(AB161:AB186,AB188)</f>
        <v>1</v>
      </c>
      <c r="AG187" s="45">
        <v>0</v>
      </c>
      <c r="AH187" s="5">
        <f t="shared" si="242"/>
        <v>0.96</v>
      </c>
      <c r="AI187" s="5">
        <f t="shared" si="243"/>
        <v>1</v>
      </c>
      <c r="AJ187" s="5">
        <f t="shared" si="244"/>
        <v>0.96</v>
      </c>
      <c r="AK187" s="5">
        <f t="shared" si="245"/>
        <v>0.979591836734694</v>
      </c>
    </row>
    <row r="188" spans="1:37">
      <c r="A188" s="10" t="s">
        <v>87</v>
      </c>
      <c r="B188" s="51">
        <f>SUM(norehidayat!B188,norehuda!B188,norehira!B188,meQuran!B188,Amiri!B188,PDMS!B188,AlKareem!B188,KFGQPC!B188,LPMQ!B188,AlQalam!B188)</f>
        <v>0</v>
      </c>
      <c r="C188" s="51">
        <f>SUM(norehidayat!C188,norehuda!C188,norehira!C188,meQuran!C188,Amiri!C188,PDMS!C188,AlKareem!C188,KFGQPC!C188,LPMQ!C188,AlQalam!C188)</f>
        <v>0</v>
      </c>
      <c r="D188" s="51">
        <f>SUM(norehidayat!D188,norehuda!D188,norehira!D188,meQuran!D188,Amiri!D188,PDMS!D188,AlKareem!D188,KFGQPC!D188,LPMQ!D188,AlQalam!D188)</f>
        <v>0</v>
      </c>
      <c r="E188" s="51">
        <f>SUM(norehidayat!E188,norehuda!E188,norehira!E188,meQuran!E188,Amiri!E188,PDMS!E188,AlKareem!E188,KFGQPC!E188,LPMQ!E188,AlQalam!E188)</f>
        <v>0</v>
      </c>
      <c r="F188" s="51">
        <f>SUM(norehidayat!F188,norehuda!F188,norehira!F188,meQuran!F188,Amiri!F188,PDMS!F188,AlKareem!F188,KFGQPC!F188,LPMQ!F188,AlQalam!F188)</f>
        <v>0</v>
      </c>
      <c r="G188" s="51">
        <f>SUM(norehidayat!G188,norehuda!G188,norehira!G188,meQuran!G188,Amiri!G188,PDMS!G188,AlKareem!G188,KFGQPC!G188,LPMQ!G188,AlQalam!G188)</f>
        <v>0</v>
      </c>
      <c r="H188" s="51">
        <f>SUM(norehidayat!H188,norehuda!H188,norehira!H188,meQuran!H188,Amiri!H188,PDMS!H188,AlKareem!H188,KFGQPC!H188,LPMQ!H188,AlQalam!H188)</f>
        <v>0</v>
      </c>
      <c r="I188" s="51">
        <f>SUM(norehidayat!I188,norehuda!I188,norehira!I188,meQuran!I188,Amiri!I188,PDMS!I188,AlKareem!I188,KFGQPC!I188,LPMQ!I188,AlQalam!I188)</f>
        <v>0</v>
      </c>
      <c r="J188" s="51">
        <f>SUM(norehidayat!J188,norehuda!J188,norehira!J188,meQuran!J188,Amiri!J188,PDMS!J188,AlKareem!J188,KFGQPC!J188,LPMQ!J188,AlQalam!J188)</f>
        <v>0</v>
      </c>
      <c r="K188" s="51">
        <f>SUM(norehidayat!K188,norehuda!K188,norehira!K188,meQuran!K188,Amiri!K188,PDMS!K188,AlKareem!K188,KFGQPC!K188,LPMQ!K188,AlQalam!K188)</f>
        <v>0</v>
      </c>
      <c r="L188" s="51">
        <f>SUM(norehidayat!L188,norehuda!L188,norehira!L188,meQuran!L188,Amiri!L188,PDMS!L188,AlKareem!L188,KFGQPC!L188,LPMQ!L188,AlQalam!L188)</f>
        <v>0</v>
      </c>
      <c r="M188" s="51">
        <f>SUM(norehidayat!M188,norehuda!M188,norehira!M188,meQuran!M188,Amiri!M188,PDMS!M188,AlKareem!M188,KFGQPC!M188,LPMQ!M188,AlQalam!M188)</f>
        <v>0</v>
      </c>
      <c r="N188" s="51">
        <f>SUM(norehidayat!N188,norehuda!N188,norehira!N188,meQuran!N188,Amiri!N188,PDMS!N188,AlKareem!N188,KFGQPC!N188,LPMQ!N188,AlQalam!N188)</f>
        <v>0</v>
      </c>
      <c r="O188" s="51">
        <f>SUM(norehidayat!O188,norehuda!O188,norehira!O188,meQuran!O188,Amiri!O188,PDMS!O188,AlKareem!O188,KFGQPC!O188,LPMQ!O188,AlQalam!O188)</f>
        <v>0</v>
      </c>
      <c r="P188" s="51">
        <f>SUM(norehidayat!P188,norehuda!P188,norehira!P188,meQuran!P188,Amiri!P188,PDMS!P188,AlKareem!P188,KFGQPC!P188,LPMQ!P188,AlQalam!P188)</f>
        <v>0</v>
      </c>
      <c r="Q188" s="51">
        <f>SUM(norehidayat!Q188,norehuda!Q188,norehira!Q188,meQuran!Q188,Amiri!Q188,PDMS!Q188,AlKareem!Q188,KFGQPC!Q188,LPMQ!Q188,AlQalam!Q188)</f>
        <v>0</v>
      </c>
      <c r="R188" s="51">
        <f>SUM(norehidayat!R188,norehuda!R188,norehira!R188,meQuran!R188,Amiri!R188,PDMS!R188,AlKareem!R188,KFGQPC!R188,LPMQ!R188,AlQalam!R188)</f>
        <v>0</v>
      </c>
      <c r="S188" s="51">
        <f>SUM(norehidayat!S188,norehuda!S188,norehira!S188,meQuran!S188,Amiri!S188,PDMS!S188,AlKareem!S188,KFGQPC!S188,LPMQ!S188,AlQalam!S188)</f>
        <v>0</v>
      </c>
      <c r="T188" s="51">
        <f>SUM(norehidayat!T188,norehuda!T188,norehira!T188,meQuran!T188,Amiri!T188,PDMS!T188,AlKareem!T188,KFGQPC!T188,LPMQ!T188,AlQalam!T188)</f>
        <v>0</v>
      </c>
      <c r="U188" s="51">
        <f>SUM(norehidayat!U188,norehuda!U188,norehira!U188,meQuran!U188,Amiri!U188,PDMS!U188,AlKareem!U188,KFGQPC!U188,LPMQ!U188,AlQalam!U188)</f>
        <v>0</v>
      </c>
      <c r="V188" s="51">
        <f>SUM(norehidayat!V188,norehuda!V188,norehira!V188,meQuran!V188,Amiri!V188,PDMS!V188,AlKareem!V188,KFGQPC!V188,LPMQ!V188,AlQalam!V188)</f>
        <v>0</v>
      </c>
      <c r="W188" s="51">
        <f>SUM(norehidayat!W188,norehuda!W188,norehira!W188,meQuran!W188,Amiri!W188,PDMS!W188,AlKareem!W188,KFGQPC!W188,LPMQ!W188,AlQalam!W188)</f>
        <v>0</v>
      </c>
      <c r="X188" s="51">
        <f>SUM(norehidayat!X188,norehuda!X188,norehira!X188,meQuran!X188,Amiri!X188,PDMS!X188,AlKareem!X188,KFGQPC!X188,LPMQ!X188,AlQalam!X188)</f>
        <v>0</v>
      </c>
      <c r="Y188" s="51">
        <f>SUM(norehidayat!Y188,norehuda!Y188,norehira!Y188,meQuran!Y188,Amiri!Y188,PDMS!Y188,AlKareem!Y188,KFGQPC!Y188,LPMQ!Y188,AlQalam!Y188)</f>
        <v>0</v>
      </c>
      <c r="Z188" s="51">
        <f>SUM(norehidayat!Z188,norehuda!Z188,norehira!Z188,meQuran!Z188,Amiri!Z188,PDMS!Z188,AlKareem!Z188,KFGQPC!Z188,LPMQ!Z188,AlQalam!Z188)</f>
        <v>0</v>
      </c>
      <c r="AA188" s="51">
        <f>SUM(norehidayat!AA188,norehuda!AA188,norehira!AA188,meQuran!AA188,Amiri!AA188,PDMS!AA188,AlKareem!AA188,KFGQPC!AA188,LPMQ!AA188,AlQalam!AA188)</f>
        <v>0</v>
      </c>
      <c r="AB188" s="51">
        <f>SUM(norehidayat!AB188,norehuda!AB188,norehira!AB188,meQuran!AB188,Amiri!AB188,PDMS!AB188,AlKareem!AB188,KFGQPC!AB188,LPMQ!AB188,AlQalam!AB188)</f>
        <v>0</v>
      </c>
      <c r="AC188" s="50">
        <f>SUM(norehidayat!AC188,norehuda!AC188,norehira!AC188,meQuran!AC188,Amiri!AC188,PDMS!AC188,AlKareem!AC188,KFGQPC!AC188,LPMQ!AC188,AlQalam!AC188)</f>
        <v>10</v>
      </c>
      <c r="AD188" s="44">
        <f>AC188</f>
        <v>10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242"/>
        <v>1</v>
      </c>
      <c r="AI188" s="2">
        <f t="shared" si="243"/>
        <v>1</v>
      </c>
      <c r="AJ188" s="2">
        <f t="shared" si="244"/>
        <v>1</v>
      </c>
      <c r="AK188" s="2">
        <f t="shared" si="245"/>
        <v>1</v>
      </c>
    </row>
    <row r="189" spans="28:37">
      <c r="AB189" s="42" t="s">
        <v>58</v>
      </c>
      <c r="AC189" s="42"/>
      <c r="AD189" s="45">
        <f t="shared" ref="AD189:AF189" si="246">SUM(AD161:AD188)</f>
        <v>1295</v>
      </c>
      <c r="AE189" s="45">
        <f t="shared" si="246"/>
        <v>26</v>
      </c>
      <c r="AF189" s="45">
        <f t="shared" si="246"/>
        <v>26</v>
      </c>
      <c r="AG189" s="45">
        <v>0</v>
      </c>
      <c r="AH189" s="5">
        <f t="shared" si="242"/>
        <v>0.961395694135115</v>
      </c>
      <c r="AI189" s="5">
        <f t="shared" si="243"/>
        <v>0.980317940953823</v>
      </c>
      <c r="AJ189" s="5">
        <f t="shared" si="244"/>
        <v>0.980317940953823</v>
      </c>
      <c r="AK189" s="5">
        <f t="shared" si="245"/>
        <v>0.980317940953823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FULL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50">
        <f>SUM(norehidayat!B194,norehuda!B194,norehira!B194,meQuran!B194,Amiri!B194,PDMS!B194,AlKareem!B194,KFGQPC!B194,LPMQ!B194,AlQalam!B194)</f>
        <v>137</v>
      </c>
      <c r="C194" s="51">
        <f>SUM(norehidayat!C194,norehuda!C194,norehira!C194,meQuran!C194,Amiri!C194,PDMS!C194,AlKareem!C194,KFGQPC!C194,LPMQ!C194,AlQalam!C194)</f>
        <v>5</v>
      </c>
      <c r="D194" s="51">
        <f>SUM(norehidayat!D194,norehuda!D194,norehira!D194,meQuran!D194,Amiri!D194,PDMS!D194,AlKareem!D194,KFGQPC!D194,LPMQ!D194,AlQalam!D194)</f>
        <v>0</v>
      </c>
      <c r="E194" s="51">
        <f>SUM(norehidayat!E194,norehuda!E194,norehira!E194,meQuran!E194,Amiri!E194,PDMS!E194,AlKareem!E194,KFGQPC!E194,LPMQ!E194,AlQalam!E194)</f>
        <v>2</v>
      </c>
      <c r="F194" s="51">
        <f>SUM(norehidayat!F194,norehuda!F194,norehira!F194,meQuran!F194,Amiri!F194,PDMS!F194,AlKareem!F194,KFGQPC!F194,LPMQ!F194,AlQalam!F194)</f>
        <v>1</v>
      </c>
      <c r="G194" s="51">
        <f>SUM(norehidayat!G194,norehuda!G194,norehira!G194,meQuran!G194,Amiri!G194,PDMS!G194,AlKareem!G194,KFGQPC!G194,LPMQ!G194,AlQalam!G194)</f>
        <v>10</v>
      </c>
      <c r="H194" s="51">
        <f>SUM(norehidayat!H194,norehuda!H194,norehira!H194,meQuran!H194,Amiri!H194,PDMS!H194,AlKareem!H194,KFGQPC!H194,LPMQ!H194,AlQalam!H194)</f>
        <v>0</v>
      </c>
      <c r="I194" s="51">
        <f>SUM(norehidayat!I194,norehuda!I194,norehira!I194,meQuran!I194,Amiri!I194,PDMS!I194,AlKareem!I194,KFGQPC!I194,LPMQ!I194,AlQalam!I194)</f>
        <v>3</v>
      </c>
      <c r="J194" s="51">
        <f>SUM(norehidayat!J194,norehuda!J194,norehira!J194,meQuran!J194,Amiri!J194,PDMS!J194,AlKareem!J194,KFGQPC!J194,LPMQ!J194,AlQalam!J194)</f>
        <v>9</v>
      </c>
      <c r="L194" s="3" t="s">
        <v>38</v>
      </c>
      <c r="M194" s="13" t="s">
        <v>47</v>
      </c>
      <c r="N194" s="13"/>
      <c r="O194" s="13"/>
      <c r="P194" s="13"/>
      <c r="Q194" s="45">
        <f>B194</f>
        <v>137</v>
      </c>
      <c r="R194" s="45">
        <f>SUM(C194:J194)</f>
        <v>30</v>
      </c>
      <c r="S194" s="45">
        <f>SUM(B195:B202)</f>
        <v>36</v>
      </c>
      <c r="T194" s="45">
        <v>0</v>
      </c>
      <c r="U194" s="5">
        <f t="shared" ref="U194:U201" si="247">(SUM(Q194,T194)/SUM(Q194,R194,S194,T194))</f>
        <v>0.67487684729064</v>
      </c>
      <c r="V194" s="5">
        <f t="shared" ref="V194:V201" si="248">Q194/(SUM(Q194,R194))</f>
        <v>0.820359281437126</v>
      </c>
      <c r="W194" s="5">
        <v>0.791907514450867</v>
      </c>
      <c r="X194" s="5">
        <f t="shared" ref="X194:X201" si="249">2*V194*W194/(SUM(V194,W194))</f>
        <v>0.805882352941176</v>
      </c>
    </row>
    <row r="195" ht="15" spans="1:24">
      <c r="A195" s="7" t="s">
        <v>39</v>
      </c>
      <c r="B195" s="51">
        <f>SUM(norehidayat!B195,norehuda!B195,norehira!B195,meQuran!B195,Amiri!B195,PDMS!B195,AlKareem!B195,KFGQPC!B195,LPMQ!B195,AlQalam!B195)</f>
        <v>0</v>
      </c>
      <c r="C195" s="50">
        <f>SUM(norehidayat!C195,norehuda!C195,norehira!C195,meQuran!C195,Amiri!C195,PDMS!C195,AlKareem!C195,KFGQPC!C195,LPMQ!C195,AlQalam!C195)</f>
        <v>91</v>
      </c>
      <c r="D195" s="51">
        <f>SUM(norehidayat!D195,norehuda!D195,norehira!D195,meQuran!D195,Amiri!D195,PDMS!D195,AlKareem!D195,KFGQPC!D195,LPMQ!D195,AlQalam!D195)</f>
        <v>0</v>
      </c>
      <c r="E195" s="51">
        <f>SUM(norehidayat!E195,norehuda!E195,norehira!E195,meQuran!E195,Amiri!E195,PDMS!E195,AlKareem!E195,KFGQPC!E195,LPMQ!E195,AlQalam!E195)</f>
        <v>4</v>
      </c>
      <c r="F195" s="51">
        <f>SUM(norehidayat!F195,norehuda!F195,norehira!F195,meQuran!F195,Amiri!F195,PDMS!F195,AlKareem!F195,KFGQPC!F195,LPMQ!F195,AlQalam!F195)</f>
        <v>0</v>
      </c>
      <c r="G195" s="51">
        <f>SUM(norehidayat!G195,norehuda!G195,norehira!G195,meQuran!G195,Amiri!G195,PDMS!G195,AlKareem!G195,KFGQPC!G195,LPMQ!G195,AlQalam!G195)</f>
        <v>1</v>
      </c>
      <c r="H195" s="51">
        <f>SUM(norehidayat!H195,norehuda!H195,norehira!H195,meQuran!H195,Amiri!H195,PDMS!H195,AlKareem!H195,KFGQPC!H195,LPMQ!H195,AlQalam!H195)</f>
        <v>0</v>
      </c>
      <c r="I195" s="51">
        <f>SUM(norehidayat!I195,norehuda!I195,norehira!I195,meQuran!I195,Amiri!I195,PDMS!I195,AlKareem!I195,KFGQPC!I195,LPMQ!I195,AlQalam!I195)</f>
        <v>0</v>
      </c>
      <c r="J195" s="51">
        <f>SUM(norehidayat!J195,norehuda!J195,norehira!J195,meQuran!J195,Amiri!J195,PDMS!J195,AlKareem!J195,KFGQPC!J195,LPMQ!J195,AlQalam!J195)</f>
        <v>8</v>
      </c>
      <c r="L195" s="3" t="s">
        <v>39</v>
      </c>
      <c r="M195" s="13" t="s">
        <v>48</v>
      </c>
      <c r="N195" s="13"/>
      <c r="O195" s="13"/>
      <c r="P195" s="13"/>
      <c r="Q195" s="44">
        <f>C195</f>
        <v>91</v>
      </c>
      <c r="R195" s="44">
        <f>SUM(B195,D195:J195)</f>
        <v>13</v>
      </c>
      <c r="S195" s="44">
        <f>SUM(C194,C196:C202)</f>
        <v>27</v>
      </c>
      <c r="T195" s="44">
        <v>0</v>
      </c>
      <c r="U195" s="2">
        <f t="shared" si="247"/>
        <v>0.694656488549618</v>
      </c>
      <c r="V195" s="2">
        <f t="shared" si="248"/>
        <v>0.875</v>
      </c>
      <c r="W195">
        <v>0.771186440677966</v>
      </c>
      <c r="X195" s="2">
        <f t="shared" si="249"/>
        <v>0.81981981981982</v>
      </c>
    </row>
    <row r="196" ht="15" spans="1:24">
      <c r="A196" s="7" t="s">
        <v>40</v>
      </c>
      <c r="B196" s="51">
        <f>SUM(norehidayat!B196,norehuda!B196,norehira!B196,meQuran!B196,Amiri!B196,PDMS!B196,AlKareem!B196,KFGQPC!B196,LPMQ!B196,AlQalam!B196)</f>
        <v>3</v>
      </c>
      <c r="C196" s="51">
        <f>SUM(norehidayat!C196,norehuda!C196,norehira!C196,meQuran!C196,Amiri!C196,PDMS!C196,AlKareem!C196,KFGQPC!C196,LPMQ!C196,AlQalam!C196)</f>
        <v>0</v>
      </c>
      <c r="D196" s="50">
        <f>SUM(norehidayat!D196,norehuda!D196,norehira!D196,meQuran!D196,Amiri!D196,PDMS!D196,AlKareem!D196,KFGQPC!D196,LPMQ!D196,AlQalam!D196)</f>
        <v>87</v>
      </c>
      <c r="E196" s="51">
        <f>SUM(norehidayat!E196,norehuda!E196,norehira!E196,meQuran!E196,Amiri!E196,PDMS!E196,AlKareem!E196,KFGQPC!E196,LPMQ!E196,AlQalam!E196)</f>
        <v>0</v>
      </c>
      <c r="F196" s="51">
        <f>SUM(norehidayat!F196,norehuda!F196,norehira!F196,meQuran!F196,Amiri!F196,PDMS!F196,AlKareem!F196,KFGQPC!F196,LPMQ!F196,AlQalam!F196)</f>
        <v>1</v>
      </c>
      <c r="G196" s="51">
        <f>SUM(norehidayat!G196,norehuda!G196,norehira!G196,meQuran!G196,Amiri!G196,PDMS!G196,AlKareem!G196,KFGQPC!G196,LPMQ!G196,AlQalam!G196)</f>
        <v>0</v>
      </c>
      <c r="H196" s="51">
        <f>SUM(norehidayat!H196,norehuda!H196,norehira!H196,meQuran!H196,Amiri!H196,PDMS!H196,AlKareem!H196,KFGQPC!H196,LPMQ!H196,AlQalam!H196)</f>
        <v>0</v>
      </c>
      <c r="I196" s="51">
        <f>SUM(norehidayat!I196,norehuda!I196,norehira!I196,meQuran!I196,Amiri!I196,PDMS!I196,AlKareem!I196,KFGQPC!I196,LPMQ!I196,AlQalam!I196)</f>
        <v>0</v>
      </c>
      <c r="J196" s="51">
        <f>SUM(norehidayat!J196,norehuda!J196,norehira!J196,meQuran!J196,Amiri!J196,PDMS!J196,AlKareem!J196,KFGQPC!J196,LPMQ!J196,AlQalam!J196)</f>
        <v>2</v>
      </c>
      <c r="L196" s="3" t="s">
        <v>40</v>
      </c>
      <c r="M196" s="13" t="s">
        <v>49</v>
      </c>
      <c r="N196" s="13"/>
      <c r="O196" s="13"/>
      <c r="P196" s="13"/>
      <c r="Q196" s="45">
        <f>D196</f>
        <v>87</v>
      </c>
      <c r="R196" s="45">
        <f>SUM(B196:C196,E196:J196)</f>
        <v>6</v>
      </c>
      <c r="S196" s="45">
        <f>SUM(D194:D195,D197:D202)</f>
        <v>12</v>
      </c>
      <c r="T196" s="45">
        <v>0</v>
      </c>
      <c r="U196" s="5">
        <f t="shared" si="247"/>
        <v>0.828571428571429</v>
      </c>
      <c r="V196" s="5">
        <f t="shared" si="248"/>
        <v>0.935483870967742</v>
      </c>
      <c r="W196">
        <v>0.878787878787879</v>
      </c>
      <c r="X196" s="5">
        <f t="shared" si="249"/>
        <v>0.90625</v>
      </c>
    </row>
    <row r="197" ht="15" spans="1:24">
      <c r="A197" s="7" t="s">
        <v>41</v>
      </c>
      <c r="B197" s="51">
        <f>SUM(norehidayat!B197,norehuda!B197,norehira!B197,meQuran!B197,Amiri!B197,PDMS!B197,AlKareem!B197,KFGQPC!B197,LPMQ!B197,AlQalam!B197)</f>
        <v>0</v>
      </c>
      <c r="C197" s="51">
        <f>SUM(norehidayat!C197,norehuda!C197,norehira!C197,meQuran!C197,Amiri!C197,PDMS!C197,AlKareem!C197,KFGQPC!C197,LPMQ!C197,AlQalam!C197)</f>
        <v>1</v>
      </c>
      <c r="D197" s="51">
        <f>SUM(norehidayat!D197,norehuda!D197,norehira!D197,meQuran!D197,Amiri!D197,PDMS!D197,AlKareem!D197,KFGQPC!D197,LPMQ!D197,AlQalam!D197)</f>
        <v>0</v>
      </c>
      <c r="E197" s="50">
        <f>SUM(norehidayat!E197,norehuda!E197,norehira!E197,meQuran!E197,Amiri!E197,PDMS!E197,AlKareem!E197,KFGQPC!E197,LPMQ!E197,AlQalam!E197)</f>
        <v>164</v>
      </c>
      <c r="F197" s="51">
        <f>SUM(norehidayat!F197,norehuda!F197,norehira!F197,meQuran!F197,Amiri!F197,PDMS!F197,AlKareem!F197,KFGQPC!F197,LPMQ!F197,AlQalam!F197)</f>
        <v>0</v>
      </c>
      <c r="G197" s="51">
        <f>SUM(norehidayat!G197,norehuda!G197,norehira!G197,meQuran!G197,Amiri!G197,PDMS!G197,AlKareem!G197,KFGQPC!G197,LPMQ!G197,AlQalam!G197)</f>
        <v>6</v>
      </c>
      <c r="H197" s="51">
        <f>SUM(norehidayat!H197,norehuda!H197,norehira!H197,meQuran!H197,Amiri!H197,PDMS!H197,AlKareem!H197,KFGQPC!H197,LPMQ!H197,AlQalam!H197)</f>
        <v>0</v>
      </c>
      <c r="I197" s="51">
        <f>SUM(norehidayat!I197,norehuda!I197,norehira!I197,meQuran!I197,Amiri!I197,PDMS!I197,AlKareem!I197,KFGQPC!I197,LPMQ!I197,AlQalam!I197)</f>
        <v>3</v>
      </c>
      <c r="J197" s="51">
        <f>SUM(norehidayat!J197,norehuda!J197,norehira!J197,meQuran!J197,Amiri!J197,PDMS!J197,AlKareem!J197,KFGQPC!J197,LPMQ!J197,AlQalam!J197)</f>
        <v>6</v>
      </c>
      <c r="L197" s="3" t="s">
        <v>41</v>
      </c>
      <c r="M197" s="13" t="s">
        <v>50</v>
      </c>
      <c r="N197" s="13"/>
      <c r="O197" s="13"/>
      <c r="P197" s="13"/>
      <c r="Q197" s="44">
        <f>E197</f>
        <v>164</v>
      </c>
      <c r="R197" s="44">
        <f>SUM(B197:D197,F197:J197)</f>
        <v>16</v>
      </c>
      <c r="S197" s="44">
        <f>SUM(E194:E196,E198:E202)</f>
        <v>45</v>
      </c>
      <c r="T197" s="44">
        <v>0</v>
      </c>
      <c r="U197" s="2">
        <f t="shared" si="247"/>
        <v>0.728888888888889</v>
      </c>
      <c r="V197" s="2">
        <f t="shared" si="248"/>
        <v>0.911111111111111</v>
      </c>
      <c r="W197">
        <v>0.784688995215311</v>
      </c>
      <c r="X197" s="2">
        <f t="shared" si="249"/>
        <v>0.84318766066838</v>
      </c>
    </row>
    <row r="198" ht="15" spans="1:24">
      <c r="A198" s="7" t="s">
        <v>42</v>
      </c>
      <c r="B198" s="51">
        <f>SUM(norehidayat!B198,norehuda!B198,norehira!B198,meQuran!B198,Amiri!B198,PDMS!B198,AlKareem!B198,KFGQPC!B198,LPMQ!B198,AlQalam!B198)</f>
        <v>1</v>
      </c>
      <c r="C198" s="51">
        <f>SUM(norehidayat!C198,norehuda!C198,norehira!C198,meQuran!C198,Amiri!C198,PDMS!C198,AlKareem!C198,KFGQPC!C198,LPMQ!C198,AlQalam!C198)</f>
        <v>0</v>
      </c>
      <c r="D198" s="51">
        <f>SUM(norehidayat!D198,norehuda!D198,norehira!D198,meQuran!D198,Amiri!D198,PDMS!D198,AlKareem!D198,KFGQPC!D198,LPMQ!D198,AlQalam!D198)</f>
        <v>2</v>
      </c>
      <c r="E198" s="51">
        <f>SUM(norehidayat!E198,norehuda!E198,norehira!E198,meQuran!E198,Amiri!E198,PDMS!E198,AlKareem!E198,KFGQPC!E198,LPMQ!E198,AlQalam!E198)</f>
        <v>3</v>
      </c>
      <c r="F198" s="50">
        <f>SUM(norehidayat!F198,norehuda!F198,norehira!F198,meQuran!F198,Amiri!F198,PDMS!F198,AlKareem!F198,KFGQPC!F198,LPMQ!F198,AlQalam!F198)</f>
        <v>254</v>
      </c>
      <c r="G198" s="51">
        <f>SUM(norehidayat!G198,norehuda!G198,norehira!G198,meQuran!G198,Amiri!G198,PDMS!G198,AlKareem!G198,KFGQPC!G198,LPMQ!G198,AlQalam!G198)</f>
        <v>3</v>
      </c>
      <c r="H198" s="51">
        <f>SUM(norehidayat!H198,norehuda!H198,norehira!H198,meQuran!H198,Amiri!H198,PDMS!H198,AlKareem!H198,KFGQPC!H198,LPMQ!H198,AlQalam!H198)</f>
        <v>5</v>
      </c>
      <c r="I198" s="51">
        <f>SUM(norehidayat!I198,norehuda!I198,norehira!I198,meQuran!I198,Amiri!I198,PDMS!I198,AlKareem!I198,KFGQPC!I198,LPMQ!I198,AlQalam!I198)</f>
        <v>0</v>
      </c>
      <c r="J198" s="51">
        <f>SUM(norehidayat!J198,norehuda!J198,norehira!J198,meQuran!J198,Amiri!J198,PDMS!J198,AlKareem!J198,KFGQPC!J198,LPMQ!J198,AlQalam!J198)</f>
        <v>19</v>
      </c>
      <c r="L198" s="3" t="s">
        <v>42</v>
      </c>
      <c r="M198" s="13" t="s">
        <v>52</v>
      </c>
      <c r="N198" s="13"/>
      <c r="O198" s="13"/>
      <c r="P198" s="13"/>
      <c r="Q198" s="45">
        <f>F198</f>
        <v>254</v>
      </c>
      <c r="R198" s="45">
        <f>SUM(B198:E198,G198:J198)</f>
        <v>33</v>
      </c>
      <c r="S198" s="45">
        <f>SUM(F194:F197,F199:F202)</f>
        <v>37</v>
      </c>
      <c r="T198" s="45">
        <v>0</v>
      </c>
      <c r="U198" s="5">
        <f t="shared" si="247"/>
        <v>0.783950617283951</v>
      </c>
      <c r="V198" s="5">
        <f t="shared" si="248"/>
        <v>0.885017421602787</v>
      </c>
      <c r="W198">
        <v>0.872852233676976</v>
      </c>
      <c r="X198" s="5">
        <f t="shared" si="249"/>
        <v>0.878892733564014</v>
      </c>
    </row>
    <row r="199" ht="15" spans="1:24">
      <c r="A199" s="7" t="s">
        <v>43</v>
      </c>
      <c r="B199" s="51">
        <f>SUM(norehidayat!B199,norehuda!B199,norehira!B199,meQuran!B199,Amiri!B199,PDMS!B199,AlKareem!B199,KFGQPC!B199,LPMQ!B199,AlQalam!B199)</f>
        <v>0</v>
      </c>
      <c r="C199" s="51">
        <f>SUM(norehidayat!C199,norehuda!C199,norehira!C199,meQuran!C199,Amiri!C199,PDMS!C199,AlKareem!C199,KFGQPC!C199,LPMQ!C199,AlQalam!C199)</f>
        <v>3</v>
      </c>
      <c r="D199" s="51">
        <f>SUM(norehidayat!D199,norehuda!D199,norehira!D199,meQuran!D199,Amiri!D199,PDMS!D199,AlKareem!D199,KFGQPC!D199,LPMQ!D199,AlQalam!D199)</f>
        <v>0</v>
      </c>
      <c r="E199" s="51">
        <f>SUM(norehidayat!E199,norehuda!E199,norehira!E199,meQuran!E199,Amiri!E199,PDMS!E199,AlKareem!E199,KFGQPC!E199,LPMQ!E199,AlQalam!E199)</f>
        <v>0</v>
      </c>
      <c r="F199" s="51">
        <f>SUM(norehidayat!F199,norehuda!F199,norehira!F199,meQuran!F199,Amiri!F199,PDMS!F199,AlKareem!F199,KFGQPC!F199,LPMQ!F199,AlQalam!F199)</f>
        <v>0</v>
      </c>
      <c r="G199" s="50">
        <f>SUM(norehidayat!G199,norehuda!G199,norehira!G199,meQuran!G199,Amiri!G199,PDMS!G199,AlKareem!G199,KFGQPC!G199,LPMQ!G199,AlQalam!G199)</f>
        <v>216</v>
      </c>
      <c r="H199" s="51">
        <f>SUM(norehidayat!H199,norehuda!H199,norehira!H199,meQuran!H199,Amiri!H199,PDMS!H199,AlKareem!H199,KFGQPC!H199,LPMQ!H199,AlQalam!H199)</f>
        <v>1</v>
      </c>
      <c r="I199" s="51">
        <f>SUM(norehidayat!I199,norehuda!I199,norehira!I199,meQuran!I199,Amiri!I199,PDMS!I199,AlKareem!I199,KFGQPC!I199,LPMQ!I199,AlQalam!I199)</f>
        <v>0</v>
      </c>
      <c r="J199" s="51">
        <f>SUM(norehidayat!J199,norehuda!J199,norehira!J199,meQuran!J199,Amiri!J199,PDMS!J199,AlKareem!J199,KFGQPC!J199,LPMQ!J199,AlQalam!J199)</f>
        <v>8</v>
      </c>
      <c r="L199" s="3" t="s">
        <v>43</v>
      </c>
      <c r="M199" s="13" t="s">
        <v>53</v>
      </c>
      <c r="N199" s="13"/>
      <c r="O199" s="13"/>
      <c r="P199" s="13"/>
      <c r="Q199" s="44">
        <f>G199</f>
        <v>216</v>
      </c>
      <c r="R199" s="44">
        <f>SUM(B199:F199,H199:J199)</f>
        <v>12</v>
      </c>
      <c r="S199" s="44">
        <f>SUM(G194:G198,G200:G202)</f>
        <v>87</v>
      </c>
      <c r="T199" s="44">
        <v>0</v>
      </c>
      <c r="U199" s="2">
        <f t="shared" si="247"/>
        <v>0.685714285714286</v>
      </c>
      <c r="V199" s="2">
        <f t="shared" si="248"/>
        <v>0.947368421052632</v>
      </c>
      <c r="W199">
        <v>0.712871287128713</v>
      </c>
      <c r="X199" s="2">
        <f t="shared" si="249"/>
        <v>0.813559322033898</v>
      </c>
    </row>
    <row r="200" ht="15" spans="1:24">
      <c r="A200" s="7" t="s">
        <v>44</v>
      </c>
      <c r="B200" s="51">
        <f>SUM(norehidayat!B200,norehuda!B200,norehira!B200,meQuran!B200,Amiri!B200,PDMS!B200,AlKareem!B200,KFGQPC!B200,LPMQ!B200,AlQalam!B200)</f>
        <v>0</v>
      </c>
      <c r="C200" s="51">
        <f>SUM(norehidayat!C200,norehuda!C200,norehira!C200,meQuran!C200,Amiri!C200,PDMS!C200,AlKareem!C200,KFGQPC!C200,LPMQ!C200,AlQalam!C200)</f>
        <v>0</v>
      </c>
      <c r="D200" s="51">
        <f>SUM(norehidayat!D200,norehuda!D200,norehira!D200,meQuran!D200,Amiri!D200,PDMS!D200,AlKareem!D200,KFGQPC!D200,LPMQ!D200,AlQalam!D200)</f>
        <v>0</v>
      </c>
      <c r="E200" s="51">
        <f>SUM(norehidayat!E200,norehuda!E200,norehira!E200,meQuran!E200,Amiri!E200,PDMS!E200,AlKareem!E200,KFGQPC!E200,LPMQ!E200,AlQalam!E200)</f>
        <v>0</v>
      </c>
      <c r="F200" s="51">
        <f>SUM(norehidayat!F200,norehuda!F200,norehira!F200,meQuran!F200,Amiri!F200,PDMS!F200,AlKareem!F200,KFGQPC!F200,LPMQ!F200,AlQalam!F200)</f>
        <v>0</v>
      </c>
      <c r="G200" s="51">
        <f>SUM(norehidayat!G200,norehuda!G200,norehira!G200,meQuran!G200,Amiri!G200,PDMS!G200,AlKareem!G200,KFGQPC!G200,LPMQ!G200,AlQalam!G200)</f>
        <v>0</v>
      </c>
      <c r="H200" s="50">
        <f>SUM(norehidayat!H200,norehuda!H200,norehira!H200,meQuran!H200,Amiri!H200,PDMS!H200,AlKareem!H200,KFGQPC!H200,LPMQ!H200,AlQalam!H200)</f>
        <v>86</v>
      </c>
      <c r="I200" s="51">
        <f>SUM(norehidayat!I200,norehuda!I200,norehira!I200,meQuran!I200,Amiri!I200,PDMS!I200,AlKareem!I200,KFGQPC!I200,LPMQ!I200,AlQalam!I200)</f>
        <v>0</v>
      </c>
      <c r="J200" s="51">
        <f>SUM(norehidayat!J200,norehuda!J200,norehira!J200,meQuran!J200,Amiri!J200,PDMS!J200,AlKareem!J200,KFGQPC!J200,LPMQ!J200,AlQalam!J200)</f>
        <v>0</v>
      </c>
      <c r="L200" s="3" t="s">
        <v>44</v>
      </c>
      <c r="M200" s="13" t="s">
        <v>54</v>
      </c>
      <c r="N200" s="13"/>
      <c r="O200" s="13"/>
      <c r="P200" s="13"/>
      <c r="Q200" s="45">
        <f>H200</f>
        <v>86</v>
      </c>
      <c r="R200" s="45">
        <f>SUM(B200:G200,I200:J200)</f>
        <v>0</v>
      </c>
      <c r="S200" s="45">
        <f>SUM(H194:H199,H201:H202)</f>
        <v>25</v>
      </c>
      <c r="T200" s="45">
        <v>0</v>
      </c>
      <c r="U200" s="5">
        <f t="shared" si="247"/>
        <v>0.774774774774775</v>
      </c>
      <c r="V200" s="5">
        <f t="shared" si="248"/>
        <v>1</v>
      </c>
      <c r="W200">
        <v>0.774774774774775</v>
      </c>
      <c r="X200" s="5">
        <f t="shared" si="249"/>
        <v>0.873096446700508</v>
      </c>
    </row>
    <row r="201" ht="15" spans="1:24">
      <c r="A201" s="7" t="s">
        <v>45</v>
      </c>
      <c r="B201" s="51">
        <f>SUM(norehidayat!B201,norehuda!B201,norehira!B201,meQuran!B201,Amiri!B201,PDMS!B201,AlKareem!B201,KFGQPC!B201,LPMQ!B201,AlQalam!B201)</f>
        <v>0</v>
      </c>
      <c r="C201" s="51">
        <f>SUM(norehidayat!C201,norehuda!C201,norehira!C201,meQuran!C201,Amiri!C201,PDMS!C201,AlKareem!C201,KFGQPC!C201,LPMQ!C201,AlQalam!C201)</f>
        <v>0</v>
      </c>
      <c r="D201" s="51">
        <f>SUM(norehidayat!D201,norehuda!D201,norehira!D201,meQuran!D201,Amiri!D201,PDMS!D201,AlKareem!D201,KFGQPC!D201,LPMQ!D201,AlQalam!D201)</f>
        <v>0</v>
      </c>
      <c r="E201" s="51">
        <f>SUM(norehidayat!E201,norehuda!E201,norehira!E201,meQuran!E201,Amiri!E201,PDMS!E201,AlKareem!E201,KFGQPC!E201,LPMQ!E201,AlQalam!E201)</f>
        <v>0</v>
      </c>
      <c r="F201" s="51">
        <f>SUM(norehidayat!F201,norehuda!F201,norehira!F201,meQuran!F201,Amiri!F201,PDMS!F201,AlKareem!F201,KFGQPC!F201,LPMQ!F201,AlQalam!F201)</f>
        <v>0</v>
      </c>
      <c r="G201" s="51">
        <f>SUM(norehidayat!G201,norehuda!G201,norehira!G201,meQuran!G201,Amiri!G201,PDMS!G201,AlKareem!G201,KFGQPC!G201,LPMQ!G201,AlQalam!G201)</f>
        <v>1</v>
      </c>
      <c r="H201" s="51">
        <f>SUM(norehidayat!H201,norehuda!H201,norehira!H201,meQuran!H201,Amiri!H201,PDMS!H201,AlKareem!H201,KFGQPC!H201,LPMQ!H201,AlQalam!H201)</f>
        <v>0</v>
      </c>
      <c r="I201" s="50">
        <f>SUM(norehidayat!I201,norehuda!I201,norehira!I201,meQuran!I201,Amiri!I201,PDMS!I201,AlKareem!I201,KFGQPC!I201,LPMQ!I201,AlQalam!I201)</f>
        <v>82</v>
      </c>
      <c r="J201" s="51">
        <f>SUM(norehidayat!J201,norehuda!J201,norehira!J201,meQuran!J201,Amiri!J201,PDMS!J201,AlKareem!J201,KFGQPC!J201,LPMQ!J201,AlQalam!J201)</f>
        <v>0</v>
      </c>
      <c r="L201" s="3" t="s">
        <v>45</v>
      </c>
      <c r="M201" s="13" t="s">
        <v>55</v>
      </c>
      <c r="N201" s="13"/>
      <c r="O201" s="13"/>
      <c r="P201" s="13"/>
      <c r="Q201" s="44">
        <f>I201</f>
        <v>82</v>
      </c>
      <c r="R201" s="44">
        <f>SUM(J201,B201:H201)</f>
        <v>1</v>
      </c>
      <c r="S201" s="44">
        <f>SUM(I194:I200,I202)</f>
        <v>29</v>
      </c>
      <c r="T201" s="44">
        <v>0</v>
      </c>
      <c r="U201" s="2">
        <f t="shared" si="247"/>
        <v>0.732142857142857</v>
      </c>
      <c r="V201" s="2">
        <f t="shared" si="248"/>
        <v>0.987951807228916</v>
      </c>
      <c r="W201">
        <v>0.738738738738739</v>
      </c>
      <c r="X201" s="2">
        <f t="shared" si="249"/>
        <v>0.845360824742268</v>
      </c>
    </row>
    <row r="202" spans="1:24">
      <c r="A202" s="27" t="s">
        <v>46</v>
      </c>
      <c r="B202" s="51">
        <f>SUM(norehidayat!B202,norehuda!B202,norehira!B202,meQuran!B202,Amiri!B202,PDMS!B202,AlKareem!B202,KFGQPC!B202,LPMQ!B202,AlQalam!B202)</f>
        <v>32</v>
      </c>
      <c r="C202" s="51">
        <f>SUM(norehidayat!C202,norehuda!C202,norehira!C202,meQuran!C202,Amiri!C202,PDMS!C202,AlKareem!C202,KFGQPC!C202,LPMQ!C202,AlQalam!C202)</f>
        <v>18</v>
      </c>
      <c r="D202" s="51">
        <f>SUM(norehidayat!D202,norehuda!D202,norehira!D202,meQuran!D202,Amiri!D202,PDMS!D202,AlKareem!D202,KFGQPC!D202,LPMQ!D202,AlQalam!D202)</f>
        <v>10</v>
      </c>
      <c r="E202" s="51">
        <f>SUM(norehidayat!E202,norehuda!E202,norehira!E202,meQuran!E202,Amiri!E202,PDMS!E202,AlKareem!E202,KFGQPC!E202,LPMQ!E202,AlQalam!E202)</f>
        <v>36</v>
      </c>
      <c r="F202" s="51">
        <f>SUM(norehidayat!F202,norehuda!F202,norehira!F202,meQuran!F202,Amiri!F202,PDMS!F202,AlKareem!F202,KFGQPC!F202,LPMQ!F202,AlQalam!F202)</f>
        <v>35</v>
      </c>
      <c r="G202" s="51">
        <f>SUM(norehidayat!G202,norehuda!G202,norehira!G202,meQuran!G202,Amiri!G202,PDMS!G202,AlKareem!G202,KFGQPC!G202,LPMQ!G202,AlQalam!G202)</f>
        <v>66</v>
      </c>
      <c r="H202" s="51">
        <f>SUM(norehidayat!H202,norehuda!H202,norehira!H202,meQuran!H202,Amiri!H202,PDMS!H202,AlKareem!H202,KFGQPC!H202,LPMQ!H202,AlQalam!H202)</f>
        <v>19</v>
      </c>
      <c r="I202" s="51">
        <f>SUM(norehidayat!I202,norehuda!I202,norehira!I202,meQuran!I202,Amiri!I202,PDMS!I202,AlKareem!I202,KFGQPC!I202,LPMQ!I202,AlQalam!I202)</f>
        <v>23</v>
      </c>
      <c r="J202" s="50">
        <f>SUM(norehidayat!J202,norehuda!J202,norehira!J202,meQuran!J202,Amiri!J202,PDMS!J202,AlKareem!J202,KFGQPC!J202,LPMQ!J202,AlQalam!J202)</f>
        <v>0</v>
      </c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250">SUM(Q194:Q201)</f>
        <v>1117</v>
      </c>
      <c r="R203" s="44">
        <f t="shared" si="250"/>
        <v>111</v>
      </c>
      <c r="S203" s="44">
        <f t="shared" si="250"/>
        <v>298</v>
      </c>
      <c r="T203" s="44">
        <f t="shared" si="250"/>
        <v>0</v>
      </c>
      <c r="U203" s="2">
        <f>(SUM(Q203,T203)/SUM(Q203,R203,S203,T203))</f>
        <v>0.731979030144168</v>
      </c>
      <c r="V203" s="2">
        <f>Q203/(SUM(Q203,R203))</f>
        <v>0.909609120521173</v>
      </c>
      <c r="W203" s="2">
        <f>Q203/SUM(Q203,S203)</f>
        <v>0.789399293286219</v>
      </c>
      <c r="X203" s="2">
        <f>2*V203*W203/(SUM(V203,W203))</f>
        <v>0.845251608021188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1106</v>
      </c>
    </row>
    <row r="205" ht="14.25" spans="1:37">
      <c r="A205" s="30" t="str">
        <f>A1</f>
        <v>FULL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50">
        <f>SUM(norehidayat!B206,norehuda!B206,norehira!B206,meQuran!B206,Amiri!B206,PDMS!B206,AlKareem!B206,KFGQPC!B206,LPMQ!B206,AlQalam!B206)</f>
        <v>128</v>
      </c>
      <c r="C206" s="51">
        <f>SUM(norehidayat!C206,norehuda!C206,norehira!C206,meQuran!C206,Amiri!C206,PDMS!C206,AlKareem!C206,KFGQPC!C206,LPMQ!C206,AlQalam!C206)</f>
        <v>0</v>
      </c>
      <c r="D206" s="51">
        <f>SUM(norehidayat!D206,norehuda!D206,norehira!D206,meQuran!D206,Amiri!D206,PDMS!D206,AlKareem!D206,KFGQPC!D206,LPMQ!D206,AlQalam!D206)</f>
        <v>0</v>
      </c>
      <c r="E206" s="51">
        <f>SUM(norehidayat!E206,norehuda!E206,norehira!E206,meQuran!E206,Amiri!E206,PDMS!E206,AlKareem!E206,KFGQPC!E206,LPMQ!E206,AlQalam!E206)</f>
        <v>0</v>
      </c>
      <c r="F206" s="51">
        <f>SUM(norehidayat!F206,norehuda!F206,norehira!F206,meQuran!F206,Amiri!F206,PDMS!F206,AlKareem!F206,KFGQPC!F206,LPMQ!F206,AlQalam!F206)</f>
        <v>0</v>
      </c>
      <c r="G206" s="51">
        <f>SUM(norehidayat!G206,norehuda!G206,norehira!G206,meQuran!G206,Amiri!G206,PDMS!G206,AlKareem!G206,KFGQPC!G206,LPMQ!G206,AlQalam!G206)</f>
        <v>0</v>
      </c>
      <c r="H206" s="51">
        <f>SUM(norehidayat!H206,norehuda!H206,norehira!H206,meQuran!H206,Amiri!H206,PDMS!H206,AlKareem!H206,KFGQPC!H206,LPMQ!H206,AlQalam!H206)</f>
        <v>0</v>
      </c>
      <c r="I206" s="51">
        <f>SUM(norehidayat!I206,norehuda!I206,norehira!I206,meQuran!I206,Amiri!I206,PDMS!I206,AlKareem!I206,KFGQPC!I206,LPMQ!I206,AlQalam!I206)</f>
        <v>0</v>
      </c>
      <c r="J206" s="51">
        <f>SUM(norehidayat!J206,norehuda!J206,norehira!J206,meQuran!J206,Amiri!J206,PDMS!J206,AlKareem!J206,KFGQPC!J206,LPMQ!J206,AlQalam!J206)</f>
        <v>0</v>
      </c>
      <c r="K206" s="51">
        <f>SUM(norehidayat!K206,norehuda!K206,norehira!K206,meQuran!K206,Amiri!K206,PDMS!K206,AlKareem!K206,KFGQPC!K206,LPMQ!K206,AlQalam!K206)</f>
        <v>0</v>
      </c>
      <c r="L206" s="51">
        <f>SUM(norehidayat!L206,norehuda!L206,norehira!L206,meQuran!L206,Amiri!L206,PDMS!L206,AlKareem!L206,KFGQPC!L206,LPMQ!L206,AlQalam!L206)</f>
        <v>0</v>
      </c>
      <c r="M206" s="51">
        <f>SUM(norehidayat!M206,norehuda!M206,norehira!M206,meQuran!M206,Amiri!M206,PDMS!M206,AlKareem!M206,KFGQPC!M206,LPMQ!M206,AlQalam!M206)</f>
        <v>0</v>
      </c>
      <c r="N206" s="51">
        <f>SUM(norehidayat!N206,norehuda!N206,norehira!N206,meQuran!N206,Amiri!N206,PDMS!N206,AlKareem!N206,KFGQPC!N206,LPMQ!N206,AlQalam!N206)</f>
        <v>0</v>
      </c>
      <c r="O206" s="51">
        <f>SUM(norehidayat!O206,norehuda!O206,norehira!O206,meQuran!O206,Amiri!O206,PDMS!O206,AlKareem!O206,KFGQPC!O206,LPMQ!O206,AlQalam!O206)</f>
        <v>0</v>
      </c>
      <c r="P206" s="51">
        <f>SUM(norehidayat!P206,norehuda!P206,norehira!P206,meQuran!P206,Amiri!P206,PDMS!P206,AlKareem!P206,KFGQPC!P206,LPMQ!P206,AlQalam!P206)</f>
        <v>0</v>
      </c>
      <c r="Q206" s="51">
        <f>SUM(norehidayat!Q206,norehuda!Q206,norehira!Q206,meQuran!Q206,Amiri!Q206,PDMS!Q206,AlKareem!Q206,KFGQPC!Q206,LPMQ!Q206,AlQalam!Q206)</f>
        <v>0</v>
      </c>
      <c r="R206" s="51">
        <f>SUM(norehidayat!R206,norehuda!R206,norehira!R206,meQuran!R206,Amiri!R206,PDMS!R206,AlKareem!R206,KFGQPC!R206,LPMQ!R206,AlQalam!R206)</f>
        <v>0</v>
      </c>
      <c r="S206" s="51">
        <f>SUM(norehidayat!S206,norehuda!S206,norehira!S206,meQuran!S206,Amiri!S206,PDMS!S206,AlKareem!S206,KFGQPC!S206,LPMQ!S206,AlQalam!S206)</f>
        <v>0</v>
      </c>
      <c r="T206" s="51">
        <f>SUM(norehidayat!T206,norehuda!T206,norehira!T206,meQuran!T206,Amiri!T206,PDMS!T206,AlKareem!T206,KFGQPC!T206,LPMQ!T206,AlQalam!T206)</f>
        <v>0</v>
      </c>
      <c r="U206" s="51">
        <f>SUM(norehidayat!U206,norehuda!U206,norehira!U206,meQuran!U206,Amiri!U206,PDMS!U206,AlKareem!U206,KFGQPC!U206,LPMQ!U206,AlQalam!U206)</f>
        <v>0</v>
      </c>
      <c r="V206" s="51">
        <f>SUM(norehidayat!V206,norehuda!V206,norehira!V206,meQuran!V206,Amiri!V206,PDMS!V206,AlKareem!V206,KFGQPC!V206,LPMQ!V206,AlQalam!V206)</f>
        <v>0</v>
      </c>
      <c r="W206" s="51">
        <f>SUM(norehidayat!W206,norehuda!W206,norehira!W206,meQuran!W206,Amiri!W206,PDMS!W206,AlKareem!W206,KFGQPC!W206,LPMQ!W206,AlQalam!W206)</f>
        <v>0</v>
      </c>
      <c r="X206" s="51">
        <f>SUM(norehidayat!X206,norehuda!X206,norehira!X206,meQuran!X206,Amiri!X206,PDMS!X206,AlKareem!X206,KFGQPC!X206,LPMQ!X206,AlQalam!X206)</f>
        <v>0</v>
      </c>
      <c r="Y206" s="51">
        <f>SUM(norehidayat!Y206,norehuda!Y206,norehira!Y206,meQuran!Y206,Amiri!Y206,PDMS!Y206,AlKareem!Y206,KFGQPC!Y206,LPMQ!Y206,AlQalam!Y206)</f>
        <v>0</v>
      </c>
      <c r="Z206" s="51">
        <f>SUM(norehidayat!Z206,norehuda!Z206,norehira!Z206,meQuran!Z206,Amiri!Z206,PDMS!Z206,AlKareem!Z206,KFGQPC!Z206,LPMQ!Z206,AlQalam!Z206)</f>
        <v>0</v>
      </c>
      <c r="AA206" s="51">
        <f>SUM(norehidayat!AA206,norehuda!AA206,norehira!AA206,meQuran!AA206,Amiri!AA206,PDMS!AA206,AlKareem!AA206,KFGQPC!AA206,LPMQ!AA206,AlQalam!AA206)</f>
        <v>0</v>
      </c>
      <c r="AB206" s="51">
        <f>SUM(norehidayat!AB206,norehuda!AB206,norehira!AB206,meQuran!AB206,Amiri!AB206,PDMS!AB206,AlKareem!AB206,KFGQPC!AB206,LPMQ!AB206,AlQalam!AB206)</f>
        <v>0</v>
      </c>
      <c r="AC206" s="51">
        <f>SUM(norehidayat!AC206,norehuda!AC206,norehira!AC206,meQuran!AC206,Amiri!AC206,PDMS!AC206,AlKareem!AC206,KFGQPC!AC206,LPMQ!AC206,AlQalam!AC206)</f>
        <v>0</v>
      </c>
      <c r="AD206" s="45">
        <f>B206</f>
        <v>128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251">(SUM(AD206,AG206)/SUM(AD206,AE206,AF206,AG206))</f>
        <v>1</v>
      </c>
      <c r="AI206" s="5">
        <f t="shared" ref="AI206:AI234" si="252">AD206/(SUM(AD206,AE206))</f>
        <v>1</v>
      </c>
      <c r="AJ206" s="5">
        <f t="shared" ref="AJ206:AJ234" si="253">AD206/SUM(AD206,AF206)</f>
        <v>1</v>
      </c>
      <c r="AK206" s="5">
        <f t="shared" ref="AK206:AK234" si="254">2*AI206*AJ206/(SUM(AI206,AJ206))</f>
        <v>1</v>
      </c>
    </row>
    <row r="207" spans="1:37">
      <c r="A207" s="4" t="s">
        <v>88</v>
      </c>
      <c r="B207" s="51">
        <f>SUM(norehidayat!B207,norehuda!B207,norehira!B207,meQuran!B207,Amiri!B207,PDMS!B207,AlKareem!B207,KFGQPC!B207,LPMQ!B207,AlQalam!B207)</f>
        <v>0</v>
      </c>
      <c r="C207" s="50">
        <f>SUM(norehidayat!C207,norehuda!C207,norehira!C207,meQuran!C207,Amiri!C207,PDMS!C207,AlKareem!C207,KFGQPC!C207,LPMQ!C207,AlQalam!C207)</f>
        <v>171</v>
      </c>
      <c r="D207" s="51">
        <f>SUM(norehidayat!D207,norehuda!D207,norehira!D207,meQuran!D207,Amiri!D207,PDMS!D207,AlKareem!D207,KFGQPC!D207,LPMQ!D207,AlQalam!D207)</f>
        <v>0</v>
      </c>
      <c r="E207" s="51">
        <f>SUM(norehidayat!E207,norehuda!E207,norehira!E207,meQuran!E207,Amiri!E207,PDMS!E207,AlKareem!E207,KFGQPC!E207,LPMQ!E207,AlQalam!E207)</f>
        <v>0</v>
      </c>
      <c r="F207" s="51">
        <f>SUM(norehidayat!F207,norehuda!F207,norehira!F207,meQuran!F207,Amiri!F207,PDMS!F207,AlKareem!F207,KFGQPC!F207,LPMQ!F207,AlQalam!F207)</f>
        <v>0</v>
      </c>
      <c r="G207" s="51">
        <f>SUM(norehidayat!G207,norehuda!G207,norehira!G207,meQuran!G207,Amiri!G207,PDMS!G207,AlKareem!G207,KFGQPC!G207,LPMQ!G207,AlQalam!G207)</f>
        <v>0</v>
      </c>
      <c r="H207" s="51">
        <f>SUM(norehidayat!H207,norehuda!H207,norehira!H207,meQuran!H207,Amiri!H207,PDMS!H207,AlKareem!H207,KFGQPC!H207,LPMQ!H207,AlQalam!H207)</f>
        <v>0</v>
      </c>
      <c r="I207" s="51">
        <f>SUM(norehidayat!I207,norehuda!I207,norehira!I207,meQuran!I207,Amiri!I207,PDMS!I207,AlKareem!I207,KFGQPC!I207,LPMQ!I207,AlQalam!I207)</f>
        <v>0</v>
      </c>
      <c r="J207" s="51">
        <f>SUM(norehidayat!J207,norehuda!J207,norehira!J207,meQuran!J207,Amiri!J207,PDMS!J207,AlKareem!J207,KFGQPC!J207,LPMQ!J207,AlQalam!J207)</f>
        <v>0</v>
      </c>
      <c r="K207" s="51">
        <f>SUM(norehidayat!K207,norehuda!K207,norehira!K207,meQuran!K207,Amiri!K207,PDMS!K207,AlKareem!K207,KFGQPC!K207,LPMQ!K207,AlQalam!K207)</f>
        <v>0</v>
      </c>
      <c r="L207" s="51">
        <f>SUM(norehidayat!L207,norehuda!L207,norehira!L207,meQuran!L207,Amiri!L207,PDMS!L207,AlKareem!L207,KFGQPC!L207,LPMQ!L207,AlQalam!L207)</f>
        <v>0</v>
      </c>
      <c r="M207" s="51">
        <f>SUM(norehidayat!M207,norehuda!M207,norehira!M207,meQuran!M207,Amiri!M207,PDMS!M207,AlKareem!M207,KFGQPC!M207,LPMQ!M207,AlQalam!M207)</f>
        <v>0</v>
      </c>
      <c r="N207" s="51">
        <f>SUM(norehidayat!N207,norehuda!N207,norehira!N207,meQuran!N207,Amiri!N207,PDMS!N207,AlKareem!N207,KFGQPC!N207,LPMQ!N207,AlQalam!N207)</f>
        <v>0</v>
      </c>
      <c r="O207" s="51">
        <f>SUM(norehidayat!O207,norehuda!O207,norehira!O207,meQuran!O207,Amiri!O207,PDMS!O207,AlKareem!O207,KFGQPC!O207,LPMQ!O207,AlQalam!O207)</f>
        <v>0</v>
      </c>
      <c r="P207" s="51">
        <f>SUM(norehidayat!P207,norehuda!P207,norehira!P207,meQuran!P207,Amiri!P207,PDMS!P207,AlKareem!P207,KFGQPC!P207,LPMQ!P207,AlQalam!P207)</f>
        <v>0</v>
      </c>
      <c r="Q207" s="51">
        <f>SUM(norehidayat!Q207,norehuda!Q207,norehira!Q207,meQuran!Q207,Amiri!Q207,PDMS!Q207,AlKareem!Q207,KFGQPC!Q207,LPMQ!Q207,AlQalam!Q207)</f>
        <v>0</v>
      </c>
      <c r="R207" s="51">
        <f>SUM(norehidayat!R207,norehuda!R207,norehira!R207,meQuran!R207,Amiri!R207,PDMS!R207,AlKareem!R207,KFGQPC!R207,LPMQ!R207,AlQalam!R207)</f>
        <v>0</v>
      </c>
      <c r="S207" s="51">
        <f>SUM(norehidayat!S207,norehuda!S207,norehira!S207,meQuran!S207,Amiri!S207,PDMS!S207,AlKareem!S207,KFGQPC!S207,LPMQ!S207,AlQalam!S207)</f>
        <v>0</v>
      </c>
      <c r="T207" s="51">
        <f>SUM(norehidayat!T207,norehuda!T207,norehira!T207,meQuran!T207,Amiri!T207,PDMS!T207,AlKareem!T207,KFGQPC!T207,LPMQ!T207,AlQalam!T207)</f>
        <v>0</v>
      </c>
      <c r="U207" s="51">
        <f>SUM(norehidayat!U207,norehuda!U207,norehira!U207,meQuran!U207,Amiri!U207,PDMS!U207,AlKareem!U207,KFGQPC!U207,LPMQ!U207,AlQalam!U207)</f>
        <v>0</v>
      </c>
      <c r="V207" s="51">
        <f>SUM(norehidayat!V207,norehuda!V207,norehira!V207,meQuran!V207,Amiri!V207,PDMS!V207,AlKareem!V207,KFGQPC!V207,LPMQ!V207,AlQalam!V207)</f>
        <v>0</v>
      </c>
      <c r="W207" s="51">
        <f>SUM(norehidayat!W207,norehuda!W207,norehira!W207,meQuran!W207,Amiri!W207,PDMS!W207,AlKareem!W207,KFGQPC!W207,LPMQ!W207,AlQalam!W207)</f>
        <v>0</v>
      </c>
      <c r="X207" s="51">
        <f>SUM(norehidayat!X207,norehuda!X207,norehira!X207,meQuran!X207,Amiri!X207,PDMS!X207,AlKareem!X207,KFGQPC!X207,LPMQ!X207,AlQalam!X207)</f>
        <v>0</v>
      </c>
      <c r="Y207" s="51">
        <f>SUM(norehidayat!Y207,norehuda!Y207,norehira!Y207,meQuran!Y207,Amiri!Y207,PDMS!Y207,AlKareem!Y207,KFGQPC!Y207,LPMQ!Y207,AlQalam!Y207)</f>
        <v>0</v>
      </c>
      <c r="Z207" s="51">
        <f>SUM(norehidayat!Z207,norehuda!Z207,norehira!Z207,meQuran!Z207,Amiri!Z207,PDMS!Z207,AlKareem!Z207,KFGQPC!Z207,LPMQ!Z207,AlQalam!Z207)</f>
        <v>0</v>
      </c>
      <c r="AA207" s="51">
        <f>SUM(norehidayat!AA207,norehuda!AA207,norehira!AA207,meQuran!AA207,Amiri!AA207,PDMS!AA207,AlKareem!AA207,KFGQPC!AA207,LPMQ!AA207,AlQalam!AA207)</f>
        <v>0</v>
      </c>
      <c r="AB207" s="51">
        <f>SUM(norehidayat!AB207,norehuda!AB207,norehira!AB207,meQuran!AB207,Amiri!AB207,PDMS!AB207,AlKareem!AB207,KFGQPC!AB207,LPMQ!AB207,AlQalam!AB207)</f>
        <v>0</v>
      </c>
      <c r="AC207" s="51">
        <f>SUM(norehidayat!AC207,norehuda!AC207,norehira!AC207,meQuran!AC207,Amiri!AC207,PDMS!AC207,AlKareem!AC207,KFGQPC!AC207,LPMQ!AC207,AlQalam!AC207)</f>
        <v>0</v>
      </c>
      <c r="AD207" s="44">
        <f>C207</f>
        <v>171</v>
      </c>
      <c r="AE207" s="44">
        <f>SUM(D207:AC207,B207)</f>
        <v>0</v>
      </c>
      <c r="AF207" s="44">
        <f>SUM(C206,C208:C233)</f>
        <v>4</v>
      </c>
      <c r="AG207" s="44">
        <v>0</v>
      </c>
      <c r="AH207" s="2">
        <f t="shared" si="251"/>
        <v>0.977142857142857</v>
      </c>
      <c r="AI207" s="2">
        <f t="shared" si="252"/>
        <v>1</v>
      </c>
      <c r="AJ207" s="2">
        <f t="shared" si="253"/>
        <v>0.977142857142857</v>
      </c>
      <c r="AK207" s="2">
        <f t="shared" si="254"/>
        <v>0.988439306358382</v>
      </c>
    </row>
    <row r="208" spans="1:37">
      <c r="A208" s="4" t="s">
        <v>62</v>
      </c>
      <c r="B208" s="51">
        <f>SUM(norehidayat!B208,norehuda!B208,norehira!B208,meQuran!B208,Amiri!B208,PDMS!B208,AlKareem!B208,KFGQPC!B208,LPMQ!B208,AlQalam!B208)</f>
        <v>0</v>
      </c>
      <c r="C208" s="51">
        <f>SUM(norehidayat!C208,norehuda!C208,norehira!C208,meQuran!C208,Amiri!C208,PDMS!C208,AlKareem!C208,KFGQPC!C208,LPMQ!C208,AlQalam!C208)</f>
        <v>0</v>
      </c>
      <c r="D208" s="50">
        <f>SUM(norehidayat!D208,norehuda!D208,norehira!D208,meQuran!D208,Amiri!D208,PDMS!D208,AlKareem!D208,KFGQPC!D208,LPMQ!D208,AlQalam!D208)</f>
        <v>55</v>
      </c>
      <c r="E208" s="51">
        <f>SUM(norehidayat!E208,norehuda!E208,norehira!E208,meQuran!E208,Amiri!E208,PDMS!E208,AlKareem!E208,KFGQPC!E208,LPMQ!E208,AlQalam!E208)</f>
        <v>0</v>
      </c>
      <c r="F208" s="51">
        <f>SUM(norehidayat!F208,norehuda!F208,norehira!F208,meQuran!F208,Amiri!F208,PDMS!F208,AlKareem!F208,KFGQPC!F208,LPMQ!F208,AlQalam!F208)</f>
        <v>0</v>
      </c>
      <c r="G208" s="51">
        <f>SUM(norehidayat!G208,norehuda!G208,norehira!G208,meQuran!G208,Amiri!G208,PDMS!G208,AlKareem!G208,KFGQPC!G208,LPMQ!G208,AlQalam!G208)</f>
        <v>0</v>
      </c>
      <c r="H208" s="51">
        <f>SUM(norehidayat!H208,norehuda!H208,norehira!H208,meQuran!H208,Amiri!H208,PDMS!H208,AlKareem!H208,KFGQPC!H208,LPMQ!H208,AlQalam!H208)</f>
        <v>0</v>
      </c>
      <c r="I208" s="51">
        <f>SUM(norehidayat!I208,norehuda!I208,norehira!I208,meQuran!I208,Amiri!I208,PDMS!I208,AlKareem!I208,KFGQPC!I208,LPMQ!I208,AlQalam!I208)</f>
        <v>0</v>
      </c>
      <c r="J208" s="51">
        <f>SUM(norehidayat!J208,norehuda!J208,norehira!J208,meQuran!J208,Amiri!J208,PDMS!J208,AlKareem!J208,KFGQPC!J208,LPMQ!J208,AlQalam!J208)</f>
        <v>0</v>
      </c>
      <c r="K208" s="51">
        <f>SUM(norehidayat!K208,norehuda!K208,norehira!K208,meQuran!K208,Amiri!K208,PDMS!K208,AlKareem!K208,KFGQPC!K208,LPMQ!K208,AlQalam!K208)</f>
        <v>0</v>
      </c>
      <c r="L208" s="51">
        <f>SUM(norehidayat!L208,norehuda!L208,norehira!L208,meQuran!L208,Amiri!L208,PDMS!L208,AlKareem!L208,KFGQPC!L208,LPMQ!L208,AlQalam!L208)</f>
        <v>0</v>
      </c>
      <c r="M208" s="51">
        <f>SUM(norehidayat!M208,norehuda!M208,norehira!M208,meQuran!M208,Amiri!M208,PDMS!M208,AlKareem!M208,KFGQPC!M208,LPMQ!M208,AlQalam!M208)</f>
        <v>0</v>
      </c>
      <c r="N208" s="51">
        <f>SUM(norehidayat!N208,norehuda!N208,norehira!N208,meQuran!N208,Amiri!N208,PDMS!N208,AlKareem!N208,KFGQPC!N208,LPMQ!N208,AlQalam!N208)</f>
        <v>0</v>
      </c>
      <c r="O208" s="51">
        <f>SUM(norehidayat!O208,norehuda!O208,norehira!O208,meQuran!O208,Amiri!O208,PDMS!O208,AlKareem!O208,KFGQPC!O208,LPMQ!O208,AlQalam!O208)</f>
        <v>0</v>
      </c>
      <c r="P208" s="51">
        <f>SUM(norehidayat!P208,norehuda!P208,norehira!P208,meQuran!P208,Amiri!P208,PDMS!P208,AlKareem!P208,KFGQPC!P208,LPMQ!P208,AlQalam!P208)</f>
        <v>0</v>
      </c>
      <c r="Q208" s="51">
        <f>SUM(norehidayat!Q208,norehuda!Q208,norehira!Q208,meQuran!Q208,Amiri!Q208,PDMS!Q208,AlKareem!Q208,KFGQPC!Q208,LPMQ!Q208,AlQalam!Q208)</f>
        <v>0</v>
      </c>
      <c r="R208" s="51">
        <f>SUM(norehidayat!R208,norehuda!R208,norehira!R208,meQuran!R208,Amiri!R208,PDMS!R208,AlKareem!R208,KFGQPC!R208,LPMQ!R208,AlQalam!R208)</f>
        <v>0</v>
      </c>
      <c r="S208" s="51">
        <f>SUM(norehidayat!S208,norehuda!S208,norehira!S208,meQuran!S208,Amiri!S208,PDMS!S208,AlKareem!S208,KFGQPC!S208,LPMQ!S208,AlQalam!S208)</f>
        <v>0</v>
      </c>
      <c r="T208" s="51">
        <f>SUM(norehidayat!T208,norehuda!T208,norehira!T208,meQuran!T208,Amiri!T208,PDMS!T208,AlKareem!T208,KFGQPC!T208,LPMQ!T208,AlQalam!T208)</f>
        <v>0</v>
      </c>
      <c r="U208" s="51">
        <f>SUM(norehidayat!U208,norehuda!U208,norehira!U208,meQuran!U208,Amiri!U208,PDMS!U208,AlKareem!U208,KFGQPC!U208,LPMQ!U208,AlQalam!U208)</f>
        <v>0</v>
      </c>
      <c r="V208" s="51">
        <f>SUM(norehidayat!V208,norehuda!V208,norehira!V208,meQuran!V208,Amiri!V208,PDMS!V208,AlKareem!V208,KFGQPC!V208,LPMQ!V208,AlQalam!V208)</f>
        <v>0</v>
      </c>
      <c r="W208" s="51">
        <f>SUM(norehidayat!W208,norehuda!W208,norehira!W208,meQuran!W208,Amiri!W208,PDMS!W208,AlKareem!W208,KFGQPC!W208,LPMQ!W208,AlQalam!W208)</f>
        <v>0</v>
      </c>
      <c r="X208" s="51">
        <f>SUM(norehidayat!X208,norehuda!X208,norehira!X208,meQuran!X208,Amiri!X208,PDMS!X208,AlKareem!X208,KFGQPC!X208,LPMQ!X208,AlQalam!X208)</f>
        <v>0</v>
      </c>
      <c r="Y208" s="51">
        <f>SUM(norehidayat!Y208,norehuda!Y208,norehira!Y208,meQuran!Y208,Amiri!Y208,PDMS!Y208,AlKareem!Y208,KFGQPC!Y208,LPMQ!Y208,AlQalam!Y208)</f>
        <v>0</v>
      </c>
      <c r="Z208" s="51">
        <f>SUM(norehidayat!Z208,norehuda!Z208,norehira!Z208,meQuran!Z208,Amiri!Z208,PDMS!Z208,AlKareem!Z208,KFGQPC!Z208,LPMQ!Z208,AlQalam!Z208)</f>
        <v>1</v>
      </c>
      <c r="AA208" s="51">
        <f>SUM(norehidayat!AA208,norehuda!AA208,norehira!AA208,meQuran!AA208,Amiri!AA208,PDMS!AA208,AlKareem!AA208,KFGQPC!AA208,LPMQ!AA208,AlQalam!AA208)</f>
        <v>0</v>
      </c>
      <c r="AB208" s="51">
        <f>SUM(norehidayat!AB208,norehuda!AB208,norehira!AB208,meQuran!AB208,Amiri!AB208,PDMS!AB208,AlKareem!AB208,KFGQPC!AB208,LPMQ!AB208,AlQalam!AB208)</f>
        <v>0</v>
      </c>
      <c r="AC208" s="51">
        <f>SUM(norehidayat!AC208,norehuda!AC208,norehira!AC208,meQuran!AC208,Amiri!AC208,PDMS!AC208,AlKareem!AC208,KFGQPC!AC208,LPMQ!AC208,AlQalam!AC208)</f>
        <v>0</v>
      </c>
      <c r="AD208" s="45">
        <f>D208</f>
        <v>55</v>
      </c>
      <c r="AE208" s="45">
        <f>SUM(B208,C208,E208:AC208)</f>
        <v>1</v>
      </c>
      <c r="AF208" s="45">
        <f>SUM(D206,D207,D209:D233)</f>
        <v>0</v>
      </c>
      <c r="AG208" s="45">
        <v>0</v>
      </c>
      <c r="AH208" s="5">
        <f t="shared" si="251"/>
        <v>0.982142857142857</v>
      </c>
      <c r="AI208" s="5">
        <f t="shared" si="252"/>
        <v>0.982142857142857</v>
      </c>
      <c r="AJ208" s="5">
        <f t="shared" si="253"/>
        <v>1</v>
      </c>
      <c r="AK208" s="5">
        <f t="shared" si="254"/>
        <v>0.990990990990991</v>
      </c>
    </row>
    <row r="209" spans="1:37">
      <c r="A209" s="4" t="s">
        <v>63</v>
      </c>
      <c r="B209" s="51">
        <f>SUM(norehidayat!B209,norehuda!B209,norehira!B209,meQuran!B209,Amiri!B209,PDMS!B209,AlKareem!B209,KFGQPC!B209,LPMQ!B209,AlQalam!B209)</f>
        <v>0</v>
      </c>
      <c r="C209" s="51">
        <f>SUM(norehidayat!C209,norehuda!C209,norehira!C209,meQuran!C209,Amiri!C209,PDMS!C209,AlKareem!C209,KFGQPC!C209,LPMQ!C209,AlQalam!C209)</f>
        <v>0</v>
      </c>
      <c r="D209" s="51">
        <f>SUM(norehidayat!D209,norehuda!D209,norehira!D209,meQuran!D209,Amiri!D209,PDMS!D209,AlKareem!D209,KFGQPC!D209,LPMQ!D209,AlQalam!D209)</f>
        <v>0</v>
      </c>
      <c r="E209" s="50">
        <f>SUM(norehidayat!E209,norehuda!E209,norehira!E209,meQuran!E209,Amiri!E209,PDMS!E209,AlKareem!E209,KFGQPC!E209,LPMQ!E209,AlQalam!E209)</f>
        <v>16</v>
      </c>
      <c r="F209" s="51">
        <f>SUM(norehidayat!F209,norehuda!F209,norehira!F209,meQuran!F209,Amiri!F209,PDMS!F209,AlKareem!F209,KFGQPC!F209,LPMQ!F209,AlQalam!F209)</f>
        <v>0</v>
      </c>
      <c r="G209" s="51">
        <f>SUM(norehidayat!G209,norehuda!G209,norehira!G209,meQuran!G209,Amiri!G209,PDMS!G209,AlKareem!G209,KFGQPC!G209,LPMQ!G209,AlQalam!G209)</f>
        <v>0</v>
      </c>
      <c r="H209" s="51">
        <f>SUM(norehidayat!H209,norehuda!H209,norehira!H209,meQuran!H209,Amiri!H209,PDMS!H209,AlKareem!H209,KFGQPC!H209,LPMQ!H209,AlQalam!H209)</f>
        <v>0</v>
      </c>
      <c r="I209" s="51">
        <f>SUM(norehidayat!I209,norehuda!I209,norehira!I209,meQuran!I209,Amiri!I209,PDMS!I209,AlKareem!I209,KFGQPC!I209,LPMQ!I209,AlQalam!I209)</f>
        <v>0</v>
      </c>
      <c r="J209" s="51">
        <f>SUM(norehidayat!J209,norehuda!J209,norehira!J209,meQuran!J209,Amiri!J209,PDMS!J209,AlKareem!J209,KFGQPC!J209,LPMQ!J209,AlQalam!J209)</f>
        <v>0</v>
      </c>
      <c r="K209" s="51">
        <f>SUM(norehidayat!K209,norehuda!K209,norehira!K209,meQuran!K209,Amiri!K209,PDMS!K209,AlKareem!K209,KFGQPC!K209,LPMQ!K209,AlQalam!K209)</f>
        <v>0</v>
      </c>
      <c r="L209" s="51">
        <f>SUM(norehidayat!L209,norehuda!L209,norehira!L209,meQuran!L209,Amiri!L209,PDMS!L209,AlKareem!L209,KFGQPC!L209,LPMQ!L209,AlQalam!L209)</f>
        <v>0</v>
      </c>
      <c r="M209" s="51">
        <f>SUM(norehidayat!M209,norehuda!M209,norehira!M209,meQuran!M209,Amiri!M209,PDMS!M209,AlKareem!M209,KFGQPC!M209,LPMQ!M209,AlQalam!M209)</f>
        <v>0</v>
      </c>
      <c r="N209" s="51">
        <f>SUM(norehidayat!N209,norehuda!N209,norehira!N209,meQuran!N209,Amiri!N209,PDMS!N209,AlKareem!N209,KFGQPC!N209,LPMQ!N209,AlQalam!N209)</f>
        <v>0</v>
      </c>
      <c r="O209" s="51">
        <f>SUM(norehidayat!O209,norehuda!O209,norehira!O209,meQuran!O209,Amiri!O209,PDMS!O209,AlKareem!O209,KFGQPC!O209,LPMQ!O209,AlQalam!O209)</f>
        <v>0</v>
      </c>
      <c r="P209" s="51">
        <f>SUM(norehidayat!P209,norehuda!P209,norehira!P209,meQuran!P209,Amiri!P209,PDMS!P209,AlKareem!P209,KFGQPC!P209,LPMQ!P209,AlQalam!P209)</f>
        <v>0</v>
      </c>
      <c r="Q209" s="51">
        <f>SUM(norehidayat!Q209,norehuda!Q209,norehira!Q209,meQuran!Q209,Amiri!Q209,PDMS!Q209,AlKareem!Q209,KFGQPC!Q209,LPMQ!Q209,AlQalam!Q209)</f>
        <v>0</v>
      </c>
      <c r="R209" s="51">
        <f>SUM(norehidayat!R209,norehuda!R209,norehira!R209,meQuran!R209,Amiri!R209,PDMS!R209,AlKareem!R209,KFGQPC!R209,LPMQ!R209,AlQalam!R209)</f>
        <v>0</v>
      </c>
      <c r="S209" s="51">
        <f>SUM(norehidayat!S209,norehuda!S209,norehira!S209,meQuran!S209,Amiri!S209,PDMS!S209,AlKareem!S209,KFGQPC!S209,LPMQ!S209,AlQalam!S209)</f>
        <v>0</v>
      </c>
      <c r="T209" s="51">
        <f>SUM(norehidayat!T209,norehuda!T209,norehira!T209,meQuran!T209,Amiri!T209,PDMS!T209,AlKareem!T209,KFGQPC!T209,LPMQ!T209,AlQalam!T209)</f>
        <v>0</v>
      </c>
      <c r="U209" s="51">
        <f>SUM(norehidayat!U209,norehuda!U209,norehira!U209,meQuran!U209,Amiri!U209,PDMS!U209,AlKareem!U209,KFGQPC!U209,LPMQ!U209,AlQalam!U209)</f>
        <v>0</v>
      </c>
      <c r="V209" s="51">
        <f>SUM(norehidayat!V209,norehuda!V209,norehira!V209,meQuran!V209,Amiri!V209,PDMS!V209,AlKareem!V209,KFGQPC!V209,LPMQ!V209,AlQalam!V209)</f>
        <v>0</v>
      </c>
      <c r="W209" s="51">
        <f>SUM(norehidayat!W209,norehuda!W209,norehira!W209,meQuran!W209,Amiri!W209,PDMS!W209,AlKareem!W209,KFGQPC!W209,LPMQ!W209,AlQalam!W209)</f>
        <v>0</v>
      </c>
      <c r="X209" s="51">
        <f>SUM(norehidayat!X209,norehuda!X209,norehira!X209,meQuran!X209,Amiri!X209,PDMS!X209,AlKareem!X209,KFGQPC!X209,LPMQ!X209,AlQalam!X209)</f>
        <v>0</v>
      </c>
      <c r="Y209" s="51">
        <f>SUM(norehidayat!Y209,norehuda!Y209,norehira!Y209,meQuran!Y209,Amiri!Y209,PDMS!Y209,AlKareem!Y209,KFGQPC!Y209,LPMQ!Y209,AlQalam!Y209)</f>
        <v>0</v>
      </c>
      <c r="Z209" s="51">
        <f>SUM(norehidayat!Z209,norehuda!Z209,norehira!Z209,meQuran!Z209,Amiri!Z209,PDMS!Z209,AlKareem!Z209,KFGQPC!Z209,LPMQ!Z209,AlQalam!Z209)</f>
        <v>0</v>
      </c>
      <c r="AA209" s="51">
        <f>SUM(norehidayat!AA209,norehuda!AA209,norehira!AA209,meQuran!AA209,Amiri!AA209,PDMS!AA209,AlKareem!AA209,KFGQPC!AA209,LPMQ!AA209,AlQalam!AA209)</f>
        <v>0</v>
      </c>
      <c r="AB209" s="51">
        <f>SUM(norehidayat!AB209,norehuda!AB209,norehira!AB209,meQuran!AB209,Amiri!AB209,PDMS!AB209,AlKareem!AB209,KFGQPC!AB209,LPMQ!AB209,AlQalam!AB209)</f>
        <v>0</v>
      </c>
      <c r="AC209" s="51">
        <f>SUM(norehidayat!AC209,norehuda!AC209,norehira!AC209,meQuran!AC209,Amiri!AC209,PDMS!AC209,AlKareem!AC209,KFGQPC!AC209,LPMQ!AC209,AlQalam!AC209)</f>
        <v>0</v>
      </c>
      <c r="AD209" s="44">
        <f>E209</f>
        <v>16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251"/>
        <v>1</v>
      </c>
      <c r="AI209" s="2">
        <f t="shared" si="252"/>
        <v>1</v>
      </c>
      <c r="AJ209" s="2">
        <f t="shared" si="253"/>
        <v>1</v>
      </c>
      <c r="AK209" s="2">
        <f t="shared" si="254"/>
        <v>1</v>
      </c>
    </row>
    <row r="210" spans="1:37">
      <c r="A210" s="4" t="s">
        <v>64</v>
      </c>
      <c r="B210" s="51">
        <f>SUM(norehidayat!B210,norehuda!B210,norehira!B210,meQuran!B210,Amiri!B210,PDMS!B210,AlKareem!B210,KFGQPC!B210,LPMQ!B210,AlQalam!B210)</f>
        <v>0</v>
      </c>
      <c r="C210" s="51">
        <f>SUM(norehidayat!C210,norehuda!C210,norehira!C210,meQuran!C210,Amiri!C210,PDMS!C210,AlKareem!C210,KFGQPC!C210,LPMQ!C210,AlQalam!C210)</f>
        <v>0</v>
      </c>
      <c r="D210" s="51">
        <f>SUM(norehidayat!D210,norehuda!D210,norehira!D210,meQuran!D210,Amiri!D210,PDMS!D210,AlKareem!D210,KFGQPC!D210,LPMQ!D210,AlQalam!D210)</f>
        <v>0</v>
      </c>
      <c r="E210" s="51">
        <f>SUM(norehidayat!E210,norehuda!E210,norehira!E210,meQuran!E210,Amiri!E210,PDMS!E210,AlKareem!E210,KFGQPC!E210,LPMQ!E210,AlQalam!E210)</f>
        <v>0</v>
      </c>
      <c r="F210" s="50">
        <f>SUM(norehidayat!F210,norehuda!F210,norehira!F210,meQuran!F210,Amiri!F210,PDMS!F210,AlKareem!F210,KFGQPC!F210,LPMQ!F210,AlQalam!F210)</f>
        <v>8</v>
      </c>
      <c r="G210" s="51">
        <f>SUM(norehidayat!G210,norehuda!G210,norehira!G210,meQuran!G210,Amiri!G210,PDMS!G210,AlKareem!G210,KFGQPC!G210,LPMQ!G210,AlQalam!G210)</f>
        <v>0</v>
      </c>
      <c r="H210" s="51">
        <f>SUM(norehidayat!H210,norehuda!H210,norehira!H210,meQuran!H210,Amiri!H210,PDMS!H210,AlKareem!H210,KFGQPC!H210,LPMQ!H210,AlQalam!H210)</f>
        <v>0</v>
      </c>
      <c r="I210" s="51">
        <f>SUM(norehidayat!I210,norehuda!I210,norehira!I210,meQuran!I210,Amiri!I210,PDMS!I210,AlKareem!I210,KFGQPC!I210,LPMQ!I210,AlQalam!I210)</f>
        <v>0</v>
      </c>
      <c r="J210" s="51">
        <f>SUM(norehidayat!J210,norehuda!J210,norehira!J210,meQuran!J210,Amiri!J210,PDMS!J210,AlKareem!J210,KFGQPC!J210,LPMQ!J210,AlQalam!J210)</f>
        <v>0</v>
      </c>
      <c r="K210" s="51">
        <f>SUM(norehidayat!K210,norehuda!K210,norehira!K210,meQuran!K210,Amiri!K210,PDMS!K210,AlKareem!K210,KFGQPC!K210,LPMQ!K210,AlQalam!K210)</f>
        <v>0</v>
      </c>
      <c r="L210" s="51">
        <f>SUM(norehidayat!L210,norehuda!L210,norehira!L210,meQuran!L210,Amiri!L210,PDMS!L210,AlKareem!L210,KFGQPC!L210,LPMQ!L210,AlQalam!L210)</f>
        <v>0</v>
      </c>
      <c r="M210" s="51">
        <f>SUM(norehidayat!M210,norehuda!M210,norehira!M210,meQuran!M210,Amiri!M210,PDMS!M210,AlKareem!M210,KFGQPC!M210,LPMQ!M210,AlQalam!M210)</f>
        <v>0</v>
      </c>
      <c r="N210" s="51">
        <f>SUM(norehidayat!N210,norehuda!N210,norehira!N210,meQuran!N210,Amiri!N210,PDMS!N210,AlKareem!N210,KFGQPC!N210,LPMQ!N210,AlQalam!N210)</f>
        <v>0</v>
      </c>
      <c r="O210" s="51">
        <f>SUM(norehidayat!O210,norehuda!O210,norehira!O210,meQuran!O210,Amiri!O210,PDMS!O210,AlKareem!O210,KFGQPC!O210,LPMQ!O210,AlQalam!O210)</f>
        <v>0</v>
      </c>
      <c r="P210" s="51">
        <f>SUM(norehidayat!P210,norehuda!P210,norehira!P210,meQuran!P210,Amiri!P210,PDMS!P210,AlKareem!P210,KFGQPC!P210,LPMQ!P210,AlQalam!P210)</f>
        <v>0</v>
      </c>
      <c r="Q210" s="51">
        <f>SUM(norehidayat!Q210,norehuda!Q210,norehira!Q210,meQuran!Q210,Amiri!Q210,PDMS!Q210,AlKareem!Q210,KFGQPC!Q210,LPMQ!Q210,AlQalam!Q210)</f>
        <v>0</v>
      </c>
      <c r="R210" s="51">
        <f>SUM(norehidayat!R210,norehuda!R210,norehira!R210,meQuran!R210,Amiri!R210,PDMS!R210,AlKareem!R210,KFGQPC!R210,LPMQ!R210,AlQalam!R210)</f>
        <v>0</v>
      </c>
      <c r="S210" s="51">
        <f>SUM(norehidayat!S210,norehuda!S210,norehira!S210,meQuran!S210,Amiri!S210,PDMS!S210,AlKareem!S210,KFGQPC!S210,LPMQ!S210,AlQalam!S210)</f>
        <v>0</v>
      </c>
      <c r="T210" s="51">
        <f>SUM(norehidayat!T210,norehuda!T210,norehira!T210,meQuran!T210,Amiri!T210,PDMS!T210,AlKareem!T210,KFGQPC!T210,LPMQ!T210,AlQalam!T210)</f>
        <v>0</v>
      </c>
      <c r="U210" s="51">
        <f>SUM(norehidayat!U210,norehuda!U210,norehira!U210,meQuran!U210,Amiri!U210,PDMS!U210,AlKareem!U210,KFGQPC!U210,LPMQ!U210,AlQalam!U210)</f>
        <v>0</v>
      </c>
      <c r="V210" s="51">
        <f>SUM(norehidayat!V210,norehuda!V210,norehira!V210,meQuran!V210,Amiri!V210,PDMS!V210,AlKareem!V210,KFGQPC!V210,LPMQ!V210,AlQalam!V210)</f>
        <v>0</v>
      </c>
      <c r="W210" s="51">
        <f>SUM(norehidayat!W210,norehuda!W210,norehira!W210,meQuran!W210,Amiri!W210,PDMS!W210,AlKareem!W210,KFGQPC!W210,LPMQ!W210,AlQalam!W210)</f>
        <v>0</v>
      </c>
      <c r="X210" s="51">
        <f>SUM(norehidayat!X210,norehuda!X210,norehira!X210,meQuran!X210,Amiri!X210,PDMS!X210,AlKareem!X210,KFGQPC!X210,LPMQ!X210,AlQalam!X210)</f>
        <v>0</v>
      </c>
      <c r="Y210" s="51">
        <f>SUM(norehidayat!Y210,norehuda!Y210,norehira!Y210,meQuran!Y210,Amiri!Y210,PDMS!Y210,AlKareem!Y210,KFGQPC!Y210,LPMQ!Y210,AlQalam!Y210)</f>
        <v>0</v>
      </c>
      <c r="Z210" s="51">
        <f>SUM(norehidayat!Z210,norehuda!Z210,norehira!Z210,meQuran!Z210,Amiri!Z210,PDMS!Z210,AlKareem!Z210,KFGQPC!Z210,LPMQ!Z210,AlQalam!Z210)</f>
        <v>0</v>
      </c>
      <c r="AA210" s="51">
        <f>SUM(norehidayat!AA210,norehuda!AA210,norehira!AA210,meQuran!AA210,Amiri!AA210,PDMS!AA210,AlKareem!AA210,KFGQPC!AA210,LPMQ!AA210,AlQalam!AA210)</f>
        <v>0</v>
      </c>
      <c r="AB210" s="51">
        <f>SUM(norehidayat!AB210,norehuda!AB210,norehira!AB210,meQuran!AB210,Amiri!AB210,PDMS!AB210,AlKareem!AB210,KFGQPC!AB210,LPMQ!AB210,AlQalam!AB210)</f>
        <v>0</v>
      </c>
      <c r="AC210" s="51">
        <f>SUM(norehidayat!AC210,norehuda!AC210,norehira!AC210,meQuran!AC210,Amiri!AC210,PDMS!AC210,AlKareem!AC210,KFGQPC!AC210,LPMQ!AC210,AlQalam!AC210)</f>
        <v>0</v>
      </c>
      <c r="AD210" s="45">
        <f>F210</f>
        <v>8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251"/>
        <v>1</v>
      </c>
      <c r="AI210" s="5">
        <f t="shared" si="252"/>
        <v>1</v>
      </c>
      <c r="AJ210" s="5">
        <f t="shared" si="253"/>
        <v>1</v>
      </c>
      <c r="AK210" s="5">
        <f t="shared" si="254"/>
        <v>1</v>
      </c>
    </row>
    <row r="211" spans="1:37">
      <c r="A211" s="4" t="s">
        <v>65</v>
      </c>
      <c r="B211" s="51">
        <f>SUM(norehidayat!B211,norehuda!B211,norehira!B211,meQuran!B211,Amiri!B211,PDMS!B211,AlKareem!B211,KFGQPC!B211,LPMQ!B211,AlQalam!B211)</f>
        <v>0</v>
      </c>
      <c r="C211" s="51">
        <f>SUM(norehidayat!C211,norehuda!C211,norehira!C211,meQuran!C211,Amiri!C211,PDMS!C211,AlKareem!C211,KFGQPC!C211,LPMQ!C211,AlQalam!C211)</f>
        <v>0</v>
      </c>
      <c r="D211" s="51">
        <f>SUM(norehidayat!D211,norehuda!D211,norehira!D211,meQuran!D211,Amiri!D211,PDMS!D211,AlKareem!D211,KFGQPC!D211,LPMQ!D211,AlQalam!D211)</f>
        <v>0</v>
      </c>
      <c r="E211" s="51">
        <f>SUM(norehidayat!E211,norehuda!E211,norehira!E211,meQuran!E211,Amiri!E211,PDMS!E211,AlKareem!E211,KFGQPC!E211,LPMQ!E211,AlQalam!E211)</f>
        <v>0</v>
      </c>
      <c r="F211" s="51">
        <f>SUM(norehidayat!F211,norehuda!F211,norehira!F211,meQuran!F211,Amiri!F211,PDMS!F211,AlKareem!F211,KFGQPC!F211,LPMQ!F211,AlQalam!F211)</f>
        <v>0</v>
      </c>
      <c r="G211" s="50">
        <f>SUM(norehidayat!G211,norehuda!G211,norehira!G211,meQuran!G211,Amiri!G211,PDMS!G211,AlKareem!G211,KFGQPC!G211,LPMQ!G211,AlQalam!G211)</f>
        <v>16</v>
      </c>
      <c r="H211" s="51">
        <f>SUM(norehidayat!H211,norehuda!H211,norehira!H211,meQuran!H211,Amiri!H211,PDMS!H211,AlKareem!H211,KFGQPC!H211,LPMQ!H211,AlQalam!H211)</f>
        <v>0</v>
      </c>
      <c r="I211" s="51">
        <f>SUM(norehidayat!I211,norehuda!I211,norehira!I211,meQuran!I211,Amiri!I211,PDMS!I211,AlKareem!I211,KFGQPC!I211,LPMQ!I211,AlQalam!I211)</f>
        <v>0</v>
      </c>
      <c r="J211" s="51">
        <f>SUM(norehidayat!J211,norehuda!J211,norehira!J211,meQuran!J211,Amiri!J211,PDMS!J211,AlKareem!J211,KFGQPC!J211,LPMQ!J211,AlQalam!J211)</f>
        <v>0</v>
      </c>
      <c r="K211" s="51">
        <f>SUM(norehidayat!K211,norehuda!K211,norehira!K211,meQuran!K211,Amiri!K211,PDMS!K211,AlKareem!K211,KFGQPC!K211,LPMQ!K211,AlQalam!K211)</f>
        <v>0</v>
      </c>
      <c r="L211" s="51">
        <f>SUM(norehidayat!L211,norehuda!L211,norehira!L211,meQuran!L211,Amiri!L211,PDMS!L211,AlKareem!L211,KFGQPC!L211,LPMQ!L211,AlQalam!L211)</f>
        <v>0</v>
      </c>
      <c r="M211" s="51">
        <f>SUM(norehidayat!M211,norehuda!M211,norehira!M211,meQuran!M211,Amiri!M211,PDMS!M211,AlKareem!M211,KFGQPC!M211,LPMQ!M211,AlQalam!M211)</f>
        <v>0</v>
      </c>
      <c r="N211" s="51">
        <f>SUM(norehidayat!N211,norehuda!N211,norehira!N211,meQuran!N211,Amiri!N211,PDMS!N211,AlKareem!N211,KFGQPC!N211,LPMQ!N211,AlQalam!N211)</f>
        <v>0</v>
      </c>
      <c r="O211" s="51">
        <f>SUM(norehidayat!O211,norehuda!O211,norehira!O211,meQuran!O211,Amiri!O211,PDMS!O211,AlKareem!O211,KFGQPC!O211,LPMQ!O211,AlQalam!O211)</f>
        <v>0</v>
      </c>
      <c r="P211" s="51">
        <f>SUM(norehidayat!P211,norehuda!P211,norehira!P211,meQuran!P211,Amiri!P211,PDMS!P211,AlKareem!P211,KFGQPC!P211,LPMQ!P211,AlQalam!P211)</f>
        <v>0</v>
      </c>
      <c r="Q211" s="51">
        <f>SUM(norehidayat!Q211,norehuda!Q211,norehira!Q211,meQuran!Q211,Amiri!Q211,PDMS!Q211,AlKareem!Q211,KFGQPC!Q211,LPMQ!Q211,AlQalam!Q211)</f>
        <v>0</v>
      </c>
      <c r="R211" s="51">
        <f>SUM(norehidayat!R211,norehuda!R211,norehira!R211,meQuran!R211,Amiri!R211,PDMS!R211,AlKareem!R211,KFGQPC!R211,LPMQ!R211,AlQalam!R211)</f>
        <v>0</v>
      </c>
      <c r="S211" s="51">
        <f>SUM(norehidayat!S211,norehuda!S211,norehira!S211,meQuran!S211,Amiri!S211,PDMS!S211,AlKareem!S211,KFGQPC!S211,LPMQ!S211,AlQalam!S211)</f>
        <v>0</v>
      </c>
      <c r="T211" s="51">
        <f>SUM(norehidayat!T211,norehuda!T211,norehira!T211,meQuran!T211,Amiri!T211,PDMS!T211,AlKareem!T211,KFGQPC!T211,LPMQ!T211,AlQalam!T211)</f>
        <v>0</v>
      </c>
      <c r="U211" s="51">
        <f>SUM(norehidayat!U211,norehuda!U211,norehira!U211,meQuran!U211,Amiri!U211,PDMS!U211,AlKareem!U211,KFGQPC!U211,LPMQ!U211,AlQalam!U211)</f>
        <v>0</v>
      </c>
      <c r="V211" s="51">
        <f>SUM(norehidayat!V211,norehuda!V211,norehira!V211,meQuran!V211,Amiri!V211,PDMS!V211,AlKareem!V211,KFGQPC!V211,LPMQ!V211,AlQalam!V211)</f>
        <v>0</v>
      </c>
      <c r="W211" s="51">
        <f>SUM(norehidayat!W211,norehuda!W211,norehira!W211,meQuran!W211,Amiri!W211,PDMS!W211,AlKareem!W211,KFGQPC!W211,LPMQ!W211,AlQalam!W211)</f>
        <v>0</v>
      </c>
      <c r="X211" s="51">
        <f>SUM(norehidayat!X211,norehuda!X211,norehira!X211,meQuran!X211,Amiri!X211,PDMS!X211,AlKareem!X211,KFGQPC!X211,LPMQ!X211,AlQalam!X211)</f>
        <v>0</v>
      </c>
      <c r="Y211" s="51">
        <f>SUM(norehidayat!Y211,norehuda!Y211,norehira!Y211,meQuran!Y211,Amiri!Y211,PDMS!Y211,AlKareem!Y211,KFGQPC!Y211,LPMQ!Y211,AlQalam!Y211)</f>
        <v>0</v>
      </c>
      <c r="Z211" s="51">
        <f>SUM(norehidayat!Z211,norehuda!Z211,norehira!Z211,meQuran!Z211,Amiri!Z211,PDMS!Z211,AlKareem!Z211,KFGQPC!Z211,LPMQ!Z211,AlQalam!Z211)</f>
        <v>0</v>
      </c>
      <c r="AA211" s="51">
        <f>SUM(norehidayat!AA211,norehuda!AA211,norehira!AA211,meQuran!AA211,Amiri!AA211,PDMS!AA211,AlKareem!AA211,KFGQPC!AA211,LPMQ!AA211,AlQalam!AA211)</f>
        <v>0</v>
      </c>
      <c r="AB211" s="51">
        <f>SUM(norehidayat!AB211,norehuda!AB211,norehira!AB211,meQuran!AB211,Amiri!AB211,PDMS!AB211,AlKareem!AB211,KFGQPC!AB211,LPMQ!AB211,AlQalam!AB211)</f>
        <v>0</v>
      </c>
      <c r="AC211" s="51">
        <f>SUM(norehidayat!AC211,norehuda!AC211,norehira!AC211,meQuran!AC211,Amiri!AC211,PDMS!AC211,AlKareem!AC211,KFGQPC!AC211,LPMQ!AC211,AlQalam!AC211)</f>
        <v>0</v>
      </c>
      <c r="AD211" s="44">
        <f>G211</f>
        <v>16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251"/>
        <v>1</v>
      </c>
      <c r="AI211" s="2">
        <f t="shared" si="252"/>
        <v>1</v>
      </c>
      <c r="AJ211" s="2">
        <f t="shared" si="253"/>
        <v>1</v>
      </c>
      <c r="AK211" s="2">
        <f t="shared" si="254"/>
        <v>1</v>
      </c>
    </row>
    <row r="212" spans="1:37">
      <c r="A212" s="4" t="s">
        <v>66</v>
      </c>
      <c r="B212" s="51">
        <f>SUM(norehidayat!B212,norehuda!B212,norehira!B212,meQuran!B212,Amiri!B212,PDMS!B212,AlKareem!B212,KFGQPC!B212,LPMQ!B212,AlQalam!B212)</f>
        <v>0</v>
      </c>
      <c r="C212" s="51">
        <f>SUM(norehidayat!C212,norehuda!C212,norehira!C212,meQuran!C212,Amiri!C212,PDMS!C212,AlKareem!C212,KFGQPC!C212,LPMQ!C212,AlQalam!C212)</f>
        <v>0</v>
      </c>
      <c r="D212" s="51">
        <f>SUM(norehidayat!D212,norehuda!D212,norehira!D212,meQuran!D212,Amiri!D212,PDMS!D212,AlKareem!D212,KFGQPC!D212,LPMQ!D212,AlQalam!D212)</f>
        <v>0</v>
      </c>
      <c r="E212" s="51">
        <f>SUM(norehidayat!E212,norehuda!E212,norehira!E212,meQuran!E212,Amiri!E212,PDMS!E212,AlKareem!E212,KFGQPC!E212,LPMQ!E212,AlQalam!E212)</f>
        <v>0</v>
      </c>
      <c r="F212" s="51">
        <f>SUM(norehidayat!F212,norehuda!F212,norehira!F212,meQuran!F212,Amiri!F212,PDMS!F212,AlKareem!F212,KFGQPC!F212,LPMQ!F212,AlQalam!F212)</f>
        <v>0</v>
      </c>
      <c r="G212" s="51">
        <f>SUM(norehidayat!G212,norehuda!G212,norehira!G212,meQuran!G212,Amiri!G212,PDMS!G212,AlKareem!G212,KFGQPC!G212,LPMQ!G212,AlQalam!G212)</f>
        <v>0</v>
      </c>
      <c r="H212" s="50">
        <f>SUM(norehidayat!H212,norehuda!H212,norehira!H212,meQuran!H212,Amiri!H212,PDMS!H212,AlKareem!H212,KFGQPC!H212,LPMQ!H212,AlQalam!H212)</f>
        <v>17</v>
      </c>
      <c r="I212" s="51">
        <f>SUM(norehidayat!I212,norehuda!I212,norehira!I212,meQuran!I212,Amiri!I212,PDMS!I212,AlKareem!I212,KFGQPC!I212,LPMQ!I212,AlQalam!I212)</f>
        <v>0</v>
      </c>
      <c r="J212" s="51">
        <f>SUM(norehidayat!J212,norehuda!J212,norehira!J212,meQuran!J212,Amiri!J212,PDMS!J212,AlKareem!J212,KFGQPC!J212,LPMQ!J212,AlQalam!J212)</f>
        <v>3</v>
      </c>
      <c r="K212" s="51">
        <f>SUM(norehidayat!K212,norehuda!K212,norehira!K212,meQuran!K212,Amiri!K212,PDMS!K212,AlKareem!K212,KFGQPC!K212,LPMQ!K212,AlQalam!K212)</f>
        <v>0</v>
      </c>
      <c r="L212" s="51">
        <v>1</v>
      </c>
      <c r="M212" s="51">
        <f>SUM(norehidayat!M212,norehuda!M212,norehira!M212,meQuran!M212,Amiri!M212,PDMS!M212,AlKareem!M212,KFGQPC!M212,LPMQ!M212,AlQalam!M212)</f>
        <v>0</v>
      </c>
      <c r="N212" s="51">
        <f>SUM(norehidayat!N212,norehuda!N212,norehira!N212,meQuran!N212,Amiri!N212,PDMS!N212,AlKareem!N212,KFGQPC!N212,LPMQ!N212,AlQalam!N212)</f>
        <v>0</v>
      </c>
      <c r="O212" s="51">
        <f>SUM(norehidayat!O212,norehuda!O212,norehira!O212,meQuran!O212,Amiri!O212,PDMS!O212,AlKareem!O212,KFGQPC!O212,LPMQ!O212,AlQalam!O212)</f>
        <v>0</v>
      </c>
      <c r="P212" s="51">
        <f>SUM(norehidayat!P212,norehuda!P212,norehira!P212,meQuran!P212,Amiri!P212,PDMS!P212,AlKareem!P212,KFGQPC!P212,LPMQ!P212,AlQalam!P212)</f>
        <v>0</v>
      </c>
      <c r="Q212" s="51">
        <f>SUM(norehidayat!Q212,norehuda!Q212,norehira!Q212,meQuran!Q212,Amiri!Q212,PDMS!Q212,AlKareem!Q212,KFGQPC!Q212,LPMQ!Q212,AlQalam!Q212)</f>
        <v>0</v>
      </c>
      <c r="R212" s="51">
        <f>SUM(norehidayat!R212,norehuda!R212,norehira!R212,meQuran!R212,Amiri!R212,PDMS!R212,AlKareem!R212,KFGQPC!R212,LPMQ!R212,AlQalam!R212)</f>
        <v>0</v>
      </c>
      <c r="S212" s="51">
        <f>SUM(norehidayat!S212,norehuda!S212,norehira!S212,meQuran!S212,Amiri!S212,PDMS!S212,AlKareem!S212,KFGQPC!S212,LPMQ!S212,AlQalam!S212)</f>
        <v>0</v>
      </c>
      <c r="T212" s="51">
        <f>SUM(norehidayat!T212,norehuda!T212,norehira!T212,meQuran!T212,Amiri!T212,PDMS!T212,AlKareem!T212,KFGQPC!T212,LPMQ!T212,AlQalam!T212)</f>
        <v>0</v>
      </c>
      <c r="U212" s="51">
        <f>SUM(norehidayat!U212,norehuda!U212,norehira!U212,meQuran!U212,Amiri!U212,PDMS!U212,AlKareem!U212,KFGQPC!U212,LPMQ!U212,AlQalam!U212)</f>
        <v>0</v>
      </c>
      <c r="V212" s="51">
        <f>SUM(norehidayat!V212,norehuda!V212,norehira!V212,meQuran!V212,Amiri!V212,PDMS!V212,AlKareem!V212,KFGQPC!V212,LPMQ!V212,AlQalam!V212)</f>
        <v>0</v>
      </c>
      <c r="W212" s="51">
        <f>SUM(norehidayat!W212,norehuda!W212,norehira!W212,meQuran!W212,Amiri!W212,PDMS!W212,AlKareem!W212,KFGQPC!W212,LPMQ!W212,AlQalam!W212)</f>
        <v>1</v>
      </c>
      <c r="X212" s="51">
        <f>SUM(norehidayat!X212,norehuda!X212,norehira!X212,meQuran!X212,Amiri!X212,PDMS!X212,AlKareem!X212,KFGQPC!X212,LPMQ!X212,AlQalam!X212)</f>
        <v>0</v>
      </c>
      <c r="Y212" s="51">
        <f>SUM(norehidayat!Y212,norehuda!Y212,norehira!Y212,meQuran!Y212,Amiri!Y212,PDMS!Y212,AlKareem!Y212,KFGQPC!Y212,LPMQ!Y212,AlQalam!Y212)</f>
        <v>0</v>
      </c>
      <c r="Z212" s="51">
        <f>SUM(norehidayat!Z212,norehuda!Z212,norehira!Z212,meQuran!Z212,Amiri!Z212,PDMS!Z212,AlKareem!Z212,KFGQPC!Z212,LPMQ!Z212,AlQalam!Z212)</f>
        <v>0</v>
      </c>
      <c r="AA212" s="51">
        <f>SUM(norehidayat!AA212,norehuda!AA212,norehira!AA212,meQuran!AA212,Amiri!AA212,PDMS!AA212,AlKareem!AA212,KFGQPC!AA212,LPMQ!AA212,AlQalam!AA212)</f>
        <v>0</v>
      </c>
      <c r="AB212" s="51">
        <f>SUM(norehidayat!AB212,norehuda!AB212,norehira!AB212,meQuran!AB212,Amiri!AB212,PDMS!AB212,AlKareem!AB212,KFGQPC!AB212,LPMQ!AB212,AlQalam!AB212)</f>
        <v>0</v>
      </c>
      <c r="AC212" s="51">
        <f>SUM(norehidayat!AC212,norehuda!AC212,norehira!AC212,meQuran!AC212,Amiri!AC212,PDMS!AC212,AlKareem!AC212,KFGQPC!AC212,LPMQ!AC212,AlQalam!AC212)</f>
        <v>0</v>
      </c>
      <c r="AD212" s="45">
        <f>H212</f>
        <v>17</v>
      </c>
      <c r="AE212" s="45">
        <f>SUM(B212:G212,I212:AC212)</f>
        <v>5</v>
      </c>
      <c r="AF212" s="45">
        <f>SUM(H206:H211,H213:H233)</f>
        <v>0</v>
      </c>
      <c r="AG212" s="45">
        <v>0</v>
      </c>
      <c r="AH212" s="5">
        <f t="shared" si="251"/>
        <v>0.772727272727273</v>
      </c>
      <c r="AI212" s="5">
        <f t="shared" si="252"/>
        <v>0.772727272727273</v>
      </c>
      <c r="AJ212" s="5">
        <f t="shared" si="253"/>
        <v>1</v>
      </c>
      <c r="AK212" s="5">
        <f t="shared" si="254"/>
        <v>0.871794871794872</v>
      </c>
    </row>
    <row r="213" spans="1:37">
      <c r="A213" s="4" t="s">
        <v>67</v>
      </c>
      <c r="B213" s="51">
        <f>SUM(norehidayat!B213,norehuda!B213,norehira!B213,meQuran!B213,Amiri!B213,PDMS!B213,AlKareem!B213,KFGQPC!B213,LPMQ!B213,AlQalam!B213)</f>
        <v>0</v>
      </c>
      <c r="C213" s="51">
        <f>SUM(norehidayat!C213,norehuda!C213,norehira!C213,meQuran!C213,Amiri!C213,PDMS!C213,AlKareem!C213,KFGQPC!C213,LPMQ!C213,AlQalam!C213)</f>
        <v>0</v>
      </c>
      <c r="D213" s="51">
        <f>SUM(norehidayat!D213,norehuda!D213,norehira!D213,meQuran!D213,Amiri!D213,PDMS!D213,AlKareem!D213,KFGQPC!D213,LPMQ!D213,AlQalam!D213)</f>
        <v>0</v>
      </c>
      <c r="E213" s="51">
        <f>SUM(norehidayat!E213,norehuda!E213,norehira!E213,meQuran!E213,Amiri!E213,PDMS!E213,AlKareem!E213,KFGQPC!E213,LPMQ!E213,AlQalam!E213)</f>
        <v>0</v>
      </c>
      <c r="F213" s="51">
        <f>SUM(norehidayat!F213,norehuda!F213,norehira!F213,meQuran!F213,Amiri!F213,PDMS!F213,AlKareem!F213,KFGQPC!F213,LPMQ!F213,AlQalam!F213)</f>
        <v>0</v>
      </c>
      <c r="G213" s="51">
        <f>SUM(norehidayat!G213,norehuda!G213,norehira!G213,meQuran!G213,Amiri!G213,PDMS!G213,AlKareem!G213,KFGQPC!G213,LPMQ!G213,AlQalam!G213)</f>
        <v>0</v>
      </c>
      <c r="H213" s="51">
        <f>SUM(norehidayat!H213,norehuda!H213,norehira!H213,meQuran!H213,Amiri!H213,PDMS!H213,AlKareem!H213,KFGQPC!H213,LPMQ!H213,AlQalam!H213)</f>
        <v>0</v>
      </c>
      <c r="I213" s="50">
        <f>SUM(norehidayat!I213,norehuda!I213,norehira!I213,meQuran!I213,Amiri!I213,PDMS!I213,AlKareem!I213,KFGQPC!I213,LPMQ!I213,AlQalam!I213)</f>
        <v>42</v>
      </c>
      <c r="J213" s="51">
        <f>SUM(norehidayat!J213,norehuda!J213,norehira!J213,meQuran!J213,Amiri!J213,PDMS!J213,AlKareem!J213,KFGQPC!J213,LPMQ!J213,AlQalam!J213)</f>
        <v>0</v>
      </c>
      <c r="K213" s="51">
        <f>SUM(norehidayat!K213,norehuda!K213,norehira!K213,meQuran!K213,Amiri!K213,PDMS!K213,AlKareem!K213,KFGQPC!K213,LPMQ!K213,AlQalam!K213)</f>
        <v>0</v>
      </c>
      <c r="L213" s="51">
        <f>SUM(norehidayat!L213,norehuda!L213,norehira!L213,meQuran!L213,Amiri!L213,PDMS!L213,AlKareem!L213,KFGQPC!L213,LPMQ!L213,AlQalam!L213)</f>
        <v>0</v>
      </c>
      <c r="M213" s="51">
        <f>SUM(norehidayat!M213,norehuda!M213,norehira!M213,meQuran!M213,Amiri!M213,PDMS!M213,AlKareem!M213,KFGQPC!M213,LPMQ!M213,AlQalam!M213)</f>
        <v>0</v>
      </c>
      <c r="N213" s="51">
        <f>SUM(norehidayat!N213,norehuda!N213,norehira!N213,meQuran!N213,Amiri!N213,PDMS!N213,AlKareem!N213,KFGQPC!N213,LPMQ!N213,AlQalam!N213)</f>
        <v>0</v>
      </c>
      <c r="O213" s="51">
        <f>SUM(norehidayat!O213,norehuda!O213,norehira!O213,meQuran!O213,Amiri!O213,PDMS!O213,AlKareem!O213,KFGQPC!O213,LPMQ!O213,AlQalam!O213)</f>
        <v>0</v>
      </c>
      <c r="P213" s="51">
        <f>SUM(norehidayat!P213,norehuda!P213,norehira!P213,meQuran!P213,Amiri!P213,PDMS!P213,AlKareem!P213,KFGQPC!P213,LPMQ!P213,AlQalam!P213)</f>
        <v>0</v>
      </c>
      <c r="Q213" s="51">
        <f>SUM(norehidayat!Q213,norehuda!Q213,norehira!Q213,meQuran!Q213,Amiri!Q213,PDMS!Q213,AlKareem!Q213,KFGQPC!Q213,LPMQ!Q213,AlQalam!Q213)</f>
        <v>0</v>
      </c>
      <c r="R213" s="51">
        <f>SUM(norehidayat!R213,norehuda!R213,norehira!R213,meQuran!R213,Amiri!R213,PDMS!R213,AlKareem!R213,KFGQPC!R213,LPMQ!R213,AlQalam!R213)</f>
        <v>0</v>
      </c>
      <c r="S213" s="51">
        <f>SUM(norehidayat!S213,norehuda!S213,norehira!S213,meQuran!S213,Amiri!S213,PDMS!S213,AlKareem!S213,KFGQPC!S213,LPMQ!S213,AlQalam!S213)</f>
        <v>0</v>
      </c>
      <c r="T213" s="51">
        <f>SUM(norehidayat!T213,norehuda!T213,norehira!T213,meQuran!T213,Amiri!T213,PDMS!T213,AlKareem!T213,KFGQPC!T213,LPMQ!T213,AlQalam!T213)</f>
        <v>0</v>
      </c>
      <c r="U213" s="51">
        <f>SUM(norehidayat!U213,norehuda!U213,norehira!U213,meQuran!U213,Amiri!U213,PDMS!U213,AlKareem!U213,KFGQPC!U213,LPMQ!U213,AlQalam!U213)</f>
        <v>0</v>
      </c>
      <c r="V213" s="51">
        <f>SUM(norehidayat!V213,norehuda!V213,norehira!V213,meQuran!V213,Amiri!V213,PDMS!V213,AlKareem!V213,KFGQPC!V213,LPMQ!V213,AlQalam!V213)</f>
        <v>0</v>
      </c>
      <c r="W213" s="51">
        <f>SUM(norehidayat!W213,norehuda!W213,norehira!W213,meQuran!W213,Amiri!W213,PDMS!W213,AlKareem!W213,KFGQPC!W213,LPMQ!W213,AlQalam!W213)</f>
        <v>0</v>
      </c>
      <c r="X213" s="51">
        <f>SUM(norehidayat!X213,norehuda!X213,norehira!X213,meQuran!X213,Amiri!X213,PDMS!X213,AlKareem!X213,KFGQPC!X213,LPMQ!X213,AlQalam!X213)</f>
        <v>0</v>
      </c>
      <c r="Y213" s="51">
        <f>SUM(norehidayat!Y213,norehuda!Y213,norehira!Y213,meQuran!Y213,Amiri!Y213,PDMS!Y213,AlKareem!Y213,KFGQPC!Y213,LPMQ!Y213,AlQalam!Y213)</f>
        <v>0</v>
      </c>
      <c r="Z213" s="51">
        <f>SUM(norehidayat!Z213,norehuda!Z213,norehira!Z213,meQuran!Z213,Amiri!Z213,PDMS!Z213,AlKareem!Z213,KFGQPC!Z213,LPMQ!Z213,AlQalam!Z213)</f>
        <v>0</v>
      </c>
      <c r="AA213" s="51">
        <f>SUM(norehidayat!AA213,norehuda!AA213,norehira!AA213,meQuran!AA213,Amiri!AA213,PDMS!AA213,AlKareem!AA213,KFGQPC!AA213,LPMQ!AA213,AlQalam!AA213)</f>
        <v>0</v>
      </c>
      <c r="AB213" s="51">
        <v>0</v>
      </c>
      <c r="AC213" s="51">
        <f>SUM(norehidayat!AC213,norehuda!AC213,norehira!AC213,meQuran!AC213,Amiri!AC213,PDMS!AC213,AlKareem!AC213,KFGQPC!AC213,LPMQ!AC213,AlQalam!AC213)</f>
        <v>0</v>
      </c>
      <c r="AD213" s="44">
        <f>I213</f>
        <v>42</v>
      </c>
      <c r="AE213" s="44">
        <f>SUM(B213:H213,J213:AC213)</f>
        <v>0</v>
      </c>
      <c r="AF213" s="44">
        <f>SUM(I206:I212,I214:I233)</f>
        <v>3</v>
      </c>
      <c r="AG213" s="45">
        <v>0</v>
      </c>
      <c r="AH213" s="2">
        <f t="shared" si="251"/>
        <v>0.933333333333333</v>
      </c>
      <c r="AI213" s="2">
        <f t="shared" si="252"/>
        <v>1</v>
      </c>
      <c r="AJ213" s="2">
        <f t="shared" si="253"/>
        <v>0.933333333333333</v>
      </c>
      <c r="AK213" s="2">
        <f t="shared" si="254"/>
        <v>0.96551724137931</v>
      </c>
    </row>
    <row r="214" spans="1:37">
      <c r="A214" s="4" t="s">
        <v>91</v>
      </c>
      <c r="B214" s="51">
        <f>SUM(norehidayat!B214,norehuda!B214,norehira!B214,meQuran!B214,Amiri!B214,PDMS!B214,AlKareem!B214,KFGQPC!B214,LPMQ!B214,AlQalam!B214)</f>
        <v>0</v>
      </c>
      <c r="C214" s="51">
        <f>SUM(norehidayat!C214,norehuda!C214,norehira!C214,meQuran!C214,Amiri!C214,PDMS!C214,AlKareem!C214,KFGQPC!C214,LPMQ!C214,AlQalam!C214)</f>
        <v>0</v>
      </c>
      <c r="D214" s="51">
        <f>SUM(norehidayat!D214,norehuda!D214,norehira!D214,meQuran!D214,Amiri!D214,PDMS!D214,AlKareem!D214,KFGQPC!D214,LPMQ!D214,AlQalam!D214)</f>
        <v>0</v>
      </c>
      <c r="E214" s="51">
        <f>SUM(norehidayat!E214,norehuda!E214,norehira!E214,meQuran!E214,Amiri!E214,PDMS!E214,AlKareem!E214,KFGQPC!E214,LPMQ!E214,AlQalam!E214)</f>
        <v>0</v>
      </c>
      <c r="F214" s="51">
        <f>SUM(norehidayat!F214,norehuda!F214,norehira!F214,meQuran!F214,Amiri!F214,PDMS!F214,AlKareem!F214,KFGQPC!F214,LPMQ!F214,AlQalam!F214)</f>
        <v>0</v>
      </c>
      <c r="G214" s="51">
        <f>SUM(norehidayat!G214,norehuda!G214,norehira!G214,meQuran!G214,Amiri!G214,PDMS!G214,AlKareem!G214,KFGQPC!G214,LPMQ!G214,AlQalam!G214)</f>
        <v>0</v>
      </c>
      <c r="H214" s="51">
        <f>SUM(norehidayat!H214,norehuda!H214,norehira!H214,meQuran!H214,Amiri!H214,PDMS!H214,AlKareem!H214,KFGQPC!H214,LPMQ!H214,AlQalam!H214)</f>
        <v>0</v>
      </c>
      <c r="I214" s="51">
        <f>SUM(norehidayat!I214,norehuda!I214,norehira!I214,meQuran!I214,Amiri!I214,PDMS!I214,AlKareem!I214,KFGQPC!I214,LPMQ!I214,AlQalam!I214)</f>
        <v>0</v>
      </c>
      <c r="J214" s="50">
        <f>SUM(norehidayat!J214,norehuda!J214,norehira!J214,meQuran!J214,Amiri!J214,PDMS!J214,AlKareem!J214,KFGQPC!J214,LPMQ!J214,AlQalam!J214)</f>
        <v>21</v>
      </c>
      <c r="K214" s="51">
        <f>SUM(norehidayat!K214,norehuda!K214,norehira!K214,meQuran!K214,Amiri!K214,PDMS!K214,AlKareem!K214,KFGQPC!K214,LPMQ!K214,AlQalam!K214)</f>
        <v>0</v>
      </c>
      <c r="L214" s="51">
        <f>SUM(norehidayat!L214,norehuda!L214,norehira!L214,meQuran!L214,Amiri!L214,PDMS!L214,AlKareem!L214,KFGQPC!L214,LPMQ!L214,AlQalam!L214)</f>
        <v>1</v>
      </c>
      <c r="M214" s="51">
        <f>SUM(norehidayat!M214,norehuda!M214,norehira!M214,meQuran!M214,Amiri!M214,PDMS!M214,AlKareem!M214,KFGQPC!M214,LPMQ!M214,AlQalam!M214)</f>
        <v>0</v>
      </c>
      <c r="N214" s="51">
        <f>SUM(norehidayat!N214,norehuda!N214,norehira!N214,meQuran!N214,Amiri!N214,PDMS!N214,AlKareem!N214,KFGQPC!N214,LPMQ!N214,AlQalam!N214)</f>
        <v>0</v>
      </c>
      <c r="O214" s="51">
        <f>SUM(norehidayat!O214,norehuda!O214,norehira!O214,meQuran!O214,Amiri!O214,PDMS!O214,AlKareem!O214,KFGQPC!O214,LPMQ!O214,AlQalam!O214)</f>
        <v>0</v>
      </c>
      <c r="P214" s="51">
        <f>SUM(norehidayat!P214,norehuda!P214,norehira!P214,meQuran!P214,Amiri!P214,PDMS!P214,AlKareem!P214,KFGQPC!P214,LPMQ!P214,AlQalam!P214)</f>
        <v>0</v>
      </c>
      <c r="Q214" s="51">
        <f>SUM(norehidayat!Q214,norehuda!Q214,norehira!Q214,meQuran!Q214,Amiri!Q214,PDMS!Q214,AlKareem!Q214,KFGQPC!Q214,LPMQ!Q214,AlQalam!Q214)</f>
        <v>0</v>
      </c>
      <c r="R214" s="51">
        <f>SUM(norehidayat!R214,norehuda!R214,norehira!R214,meQuran!R214,Amiri!R214,PDMS!R214,AlKareem!R214,KFGQPC!R214,LPMQ!R214,AlQalam!R214)</f>
        <v>0</v>
      </c>
      <c r="S214" s="51">
        <f>SUM(norehidayat!S214,norehuda!S214,norehira!S214,meQuran!S214,Amiri!S214,PDMS!S214,AlKareem!S214,KFGQPC!S214,LPMQ!S214,AlQalam!S214)</f>
        <v>0</v>
      </c>
      <c r="T214" s="51">
        <f>SUM(norehidayat!T214,norehuda!T214,norehira!T214,meQuran!T214,Amiri!T214,PDMS!T214,AlKareem!T214,KFGQPC!T214,LPMQ!T214,AlQalam!T214)</f>
        <v>0</v>
      </c>
      <c r="U214" s="51">
        <f>SUM(norehidayat!U214,norehuda!U214,norehira!U214,meQuran!U214,Amiri!U214,PDMS!U214,AlKareem!U214,KFGQPC!U214,LPMQ!U214,AlQalam!U214)</f>
        <v>0</v>
      </c>
      <c r="V214" s="51">
        <f>SUM(norehidayat!V214,norehuda!V214,norehira!V214,meQuran!V214,Amiri!V214,PDMS!V214,AlKareem!V214,KFGQPC!V214,LPMQ!V214,AlQalam!V214)</f>
        <v>0</v>
      </c>
      <c r="W214" s="51">
        <f>SUM(norehidayat!W214,norehuda!W214,norehira!W214,meQuran!W214,Amiri!W214,PDMS!W214,AlKareem!W214,KFGQPC!W214,LPMQ!W214,AlQalam!W214)</f>
        <v>0</v>
      </c>
      <c r="X214" s="51">
        <f>SUM(norehidayat!X214,norehuda!X214,norehira!X214,meQuran!X214,Amiri!X214,PDMS!X214,AlKareem!X214,KFGQPC!X214,LPMQ!X214,AlQalam!X214)</f>
        <v>0</v>
      </c>
      <c r="Y214" s="51">
        <f>SUM(norehidayat!Y214,norehuda!Y214,norehira!Y214,meQuran!Y214,Amiri!Y214,PDMS!Y214,AlKareem!Y214,KFGQPC!Y214,LPMQ!Y214,AlQalam!Y214)</f>
        <v>0</v>
      </c>
      <c r="Z214" s="51">
        <f>SUM(norehidayat!Z214,norehuda!Z214,norehira!Z214,meQuran!Z214,Amiri!Z214,PDMS!Z214,AlKareem!Z214,KFGQPC!Z214,LPMQ!Z214,AlQalam!Z214)</f>
        <v>0</v>
      </c>
      <c r="AA214" s="51">
        <f>SUM(norehidayat!AA214,norehuda!AA214,norehira!AA214,meQuran!AA214,Amiri!AA214,PDMS!AA214,AlKareem!AA214,KFGQPC!AA214,LPMQ!AA214,AlQalam!AA214)</f>
        <v>0</v>
      </c>
      <c r="AB214" s="51">
        <f>SUM(norehidayat!AB214,norehuda!AB214,norehira!AB214,meQuran!AB214,Amiri!AB214,PDMS!AB214,AlKareem!AB214,KFGQPC!AB214,LPMQ!AB214,AlQalam!AB214)</f>
        <v>0</v>
      </c>
      <c r="AC214" s="51">
        <f>SUM(norehidayat!AC214,norehuda!AC214,norehira!AC214,meQuran!AC214,Amiri!AC214,PDMS!AC214,AlKareem!AC214,KFGQPC!AC214,LPMQ!AC214,AlQalam!AC214)</f>
        <v>0</v>
      </c>
      <c r="AD214" s="45">
        <f>J214</f>
        <v>21</v>
      </c>
      <c r="AE214" s="45">
        <f>SUM(B214:I214,K214:AC214)</f>
        <v>1</v>
      </c>
      <c r="AF214" s="45">
        <f>SUM(J206:J213,J215:J233)</f>
        <v>3</v>
      </c>
      <c r="AG214" s="44">
        <v>0</v>
      </c>
      <c r="AH214" s="5">
        <f t="shared" si="251"/>
        <v>0.84</v>
      </c>
      <c r="AI214" s="5">
        <f t="shared" si="252"/>
        <v>0.954545454545455</v>
      </c>
      <c r="AJ214" s="5">
        <f t="shared" si="253"/>
        <v>0.875</v>
      </c>
      <c r="AK214" s="5">
        <f t="shared" si="254"/>
        <v>0.91304347826087</v>
      </c>
    </row>
    <row r="215" spans="1:37">
      <c r="A215" s="4" t="s">
        <v>69</v>
      </c>
      <c r="B215" s="51">
        <f>SUM(norehidayat!B215,norehuda!B215,norehira!B215,meQuran!B215,Amiri!B215,PDMS!B215,AlKareem!B215,KFGQPC!B215,LPMQ!B215,AlQalam!B215)</f>
        <v>0</v>
      </c>
      <c r="C215" s="51">
        <f>SUM(norehidayat!C215,norehuda!C215,norehira!C215,meQuran!C215,Amiri!C215,PDMS!C215,AlKareem!C215,KFGQPC!C215,LPMQ!C215,AlQalam!C215)</f>
        <v>0</v>
      </c>
      <c r="D215" s="51">
        <f>SUM(norehidayat!D215,norehuda!D215,norehira!D215,meQuran!D215,Amiri!D215,PDMS!D215,AlKareem!D215,KFGQPC!D215,LPMQ!D215,AlQalam!D215)</f>
        <v>0</v>
      </c>
      <c r="E215" s="51">
        <f>SUM(norehidayat!E215,norehuda!E215,norehira!E215,meQuran!E215,Amiri!E215,PDMS!E215,AlKareem!E215,KFGQPC!E215,LPMQ!E215,AlQalam!E215)</f>
        <v>0</v>
      </c>
      <c r="F215" s="51">
        <f>SUM(norehidayat!F215,norehuda!F215,norehira!F215,meQuran!F215,Amiri!F215,PDMS!F215,AlKareem!F215,KFGQPC!F215,LPMQ!F215,AlQalam!F215)</f>
        <v>0</v>
      </c>
      <c r="G215" s="51">
        <f>SUM(norehidayat!G215,norehuda!G215,norehira!G215,meQuran!G215,Amiri!G215,PDMS!G215,AlKareem!G215,KFGQPC!G215,LPMQ!G215,AlQalam!G215)</f>
        <v>0</v>
      </c>
      <c r="H215" s="51">
        <f>SUM(norehidayat!H215,norehuda!H215,norehira!H215,meQuran!H215,Amiri!H215,PDMS!H215,AlKareem!H215,KFGQPC!H215,LPMQ!H215,AlQalam!H215)</f>
        <v>0</v>
      </c>
      <c r="I215" s="51">
        <f>SUM(norehidayat!I215,norehuda!I215,norehira!I215,meQuran!I215,Amiri!I215,PDMS!I215,AlKareem!I215,KFGQPC!I215,LPMQ!I215,AlQalam!I215)</f>
        <v>0</v>
      </c>
      <c r="J215" s="51">
        <f>SUM(norehidayat!J215,norehuda!J215,norehira!J215,meQuran!J215,Amiri!J215,PDMS!J215,AlKareem!J215,KFGQPC!J215,LPMQ!J215,AlQalam!J215)</f>
        <v>0</v>
      </c>
      <c r="K215" s="50">
        <f>SUM(norehidayat!K215,norehuda!K215,norehira!K215,meQuran!K215,Amiri!K215,PDMS!K215,AlKareem!K215,KFGQPC!K215,LPMQ!K215,AlQalam!K215)</f>
        <v>78</v>
      </c>
      <c r="L215" s="51">
        <f>SUM(norehidayat!L215,norehuda!L215,norehira!L215,meQuran!L215,Amiri!L215,PDMS!L215,AlKareem!L215,KFGQPC!L215,LPMQ!L215,AlQalam!L215)</f>
        <v>0</v>
      </c>
      <c r="M215" s="51">
        <f>SUM(norehidayat!M215,norehuda!M215,norehira!M215,meQuran!M215,Amiri!M215,PDMS!M215,AlKareem!M215,KFGQPC!M215,LPMQ!M215,AlQalam!M215)</f>
        <v>0</v>
      </c>
      <c r="N215" s="51">
        <f>SUM(norehidayat!N215,norehuda!N215,norehira!N215,meQuran!N215,Amiri!N215,PDMS!N215,AlKareem!N215,KFGQPC!N215,LPMQ!N215,AlQalam!N215)</f>
        <v>0</v>
      </c>
      <c r="O215" s="51">
        <f>SUM(norehidayat!O215,norehuda!O215,norehira!O215,meQuran!O215,Amiri!O215,PDMS!O215,AlKareem!O215,KFGQPC!O215,LPMQ!O215,AlQalam!O215)</f>
        <v>0</v>
      </c>
      <c r="P215" s="51">
        <f>SUM(norehidayat!P215,norehuda!P215,norehira!P215,meQuran!P215,Amiri!P215,PDMS!P215,AlKareem!P215,KFGQPC!P215,LPMQ!P215,AlQalam!P215)</f>
        <v>0</v>
      </c>
      <c r="Q215" s="51">
        <f>SUM(norehidayat!Q215,norehuda!Q215,norehira!Q215,meQuran!Q215,Amiri!Q215,PDMS!Q215,AlKareem!Q215,KFGQPC!Q215,LPMQ!Q215,AlQalam!Q215)</f>
        <v>0</v>
      </c>
      <c r="R215" s="51">
        <f>SUM(norehidayat!R215,norehuda!R215,norehira!R215,meQuran!R215,Amiri!R215,PDMS!R215,AlKareem!R215,KFGQPC!R215,LPMQ!R215,AlQalam!R215)</f>
        <v>0</v>
      </c>
      <c r="S215" s="51">
        <f>SUM(norehidayat!S215,norehuda!S215,norehira!S215,meQuran!S215,Amiri!S215,PDMS!S215,AlKareem!S215,KFGQPC!S215,LPMQ!S215,AlQalam!S215)</f>
        <v>0</v>
      </c>
      <c r="T215" s="51">
        <f>SUM(norehidayat!T215,norehuda!T215,norehira!T215,meQuran!T215,Amiri!T215,PDMS!T215,AlKareem!T215,KFGQPC!T215,LPMQ!T215,AlQalam!T215)</f>
        <v>0</v>
      </c>
      <c r="U215" s="51">
        <v>0</v>
      </c>
      <c r="V215" s="51">
        <f>SUM(norehidayat!V215,norehuda!V215,norehira!V215,meQuran!V215,Amiri!V215,PDMS!V215,AlKareem!V215,KFGQPC!V215,LPMQ!V215,AlQalam!V215)</f>
        <v>0</v>
      </c>
      <c r="W215" s="51">
        <f>SUM(norehidayat!W215,norehuda!W215,norehira!W215,meQuran!W215,Amiri!W215,PDMS!W215,AlKareem!W215,KFGQPC!W215,LPMQ!W215,AlQalam!W215)</f>
        <v>0</v>
      </c>
      <c r="X215" s="51">
        <f>SUM(norehidayat!X215,norehuda!X215,norehira!X215,meQuran!X215,Amiri!X215,PDMS!X215,AlKareem!X215,KFGQPC!X215,LPMQ!X215,AlQalam!X215)</f>
        <v>0</v>
      </c>
      <c r="Y215" s="51">
        <f>SUM(norehidayat!Y215,norehuda!Y215,norehira!Y215,meQuran!Y215,Amiri!Y215,PDMS!Y215,AlKareem!Y215,KFGQPC!Y215,LPMQ!Y215,AlQalam!Y215)</f>
        <v>0</v>
      </c>
      <c r="Z215" s="51">
        <f>SUM(norehidayat!Z215,norehuda!Z215,norehira!Z215,meQuran!Z215,Amiri!Z215,PDMS!Z215,AlKareem!Z215,KFGQPC!Z215,LPMQ!Z215,AlQalam!Z215)</f>
        <v>0</v>
      </c>
      <c r="AA215" s="51">
        <f>SUM(norehidayat!AA215,norehuda!AA215,norehira!AA215,meQuran!AA215,Amiri!AA215,PDMS!AA215,AlKareem!AA215,KFGQPC!AA215,LPMQ!AA215,AlQalam!AA215)</f>
        <v>0</v>
      </c>
      <c r="AB215" s="51">
        <f>SUM(norehidayat!AB215,norehuda!AB215,norehira!AB215,meQuran!AB215,Amiri!AB215,PDMS!AB215,AlKareem!AB215,KFGQPC!AB215,LPMQ!AB215,AlQalam!AB215)</f>
        <v>0</v>
      </c>
      <c r="AC215" s="51">
        <f>SUM(norehidayat!AC215,norehuda!AC215,norehira!AC215,meQuran!AC215,Amiri!AC215,PDMS!AC215,AlKareem!AC215,KFGQPC!AC215,LPMQ!AC215,AlQalam!AC215)</f>
        <v>0</v>
      </c>
      <c r="AD215" s="44">
        <f>K215</f>
        <v>78</v>
      </c>
      <c r="AE215" s="44">
        <f>SUM(B215:J215,L215:AC215)</f>
        <v>0</v>
      </c>
      <c r="AF215" s="44">
        <f>SUM(K206:K214,K216:K233)</f>
        <v>1</v>
      </c>
      <c r="AG215" s="45">
        <v>0</v>
      </c>
      <c r="AH215" s="2">
        <f t="shared" si="251"/>
        <v>0.987341772151899</v>
      </c>
      <c r="AI215" s="2">
        <f t="shared" si="252"/>
        <v>1</v>
      </c>
      <c r="AJ215" s="2">
        <f t="shared" si="253"/>
        <v>0.987341772151899</v>
      </c>
      <c r="AK215" s="2">
        <f t="shared" si="254"/>
        <v>0.993630573248408</v>
      </c>
    </row>
    <row r="216" spans="1:37">
      <c r="A216" s="4" t="s">
        <v>70</v>
      </c>
      <c r="B216" s="51">
        <f>SUM(norehidayat!B216,norehuda!B216,norehira!B216,meQuran!B216,Amiri!B216,PDMS!B216,AlKareem!B216,KFGQPC!B216,LPMQ!B216,AlQalam!B216)</f>
        <v>0</v>
      </c>
      <c r="C216" s="51">
        <f>SUM(norehidayat!C216,norehuda!C216,norehira!C216,meQuran!C216,Amiri!C216,PDMS!C216,AlKareem!C216,KFGQPC!C216,LPMQ!C216,AlQalam!C216)</f>
        <v>0</v>
      </c>
      <c r="D216" s="51">
        <f>SUM(norehidayat!D216,norehuda!D216,norehira!D216,meQuran!D216,Amiri!D216,PDMS!D216,AlKareem!D216,KFGQPC!D216,LPMQ!D216,AlQalam!D216)</f>
        <v>0</v>
      </c>
      <c r="E216" s="51">
        <f>SUM(norehidayat!E216,norehuda!E216,norehira!E216,meQuran!E216,Amiri!E216,PDMS!E216,AlKareem!E216,KFGQPC!E216,LPMQ!E216,AlQalam!E216)</f>
        <v>0</v>
      </c>
      <c r="F216" s="51">
        <f>SUM(norehidayat!F216,norehuda!F216,norehira!F216,meQuran!F216,Amiri!F216,PDMS!F216,AlKareem!F216,KFGQPC!F216,LPMQ!F216,AlQalam!F216)</f>
        <v>0</v>
      </c>
      <c r="G216" s="51">
        <f>SUM(norehidayat!G216,norehuda!G216,norehira!G216,meQuran!G216,Amiri!G216,PDMS!G216,AlKareem!G216,KFGQPC!G216,LPMQ!G216,AlQalam!G216)</f>
        <v>0</v>
      </c>
      <c r="H216" s="51">
        <f>SUM(norehidayat!H216,norehuda!H216,norehira!H216,meQuran!H216,Amiri!H216,PDMS!H216,AlKareem!H216,KFGQPC!H216,LPMQ!H216,AlQalam!H216)</f>
        <v>0</v>
      </c>
      <c r="I216" s="51">
        <f>SUM(norehidayat!I216,norehuda!I216,norehira!I216,meQuran!I216,Amiri!I216,PDMS!I216,AlKareem!I216,KFGQPC!I216,LPMQ!I216,AlQalam!I216)</f>
        <v>0</v>
      </c>
      <c r="J216" s="51">
        <f>SUM(norehidayat!J216,norehuda!J216,norehira!J216,meQuran!J216,Amiri!J216,PDMS!J216,AlKareem!J216,KFGQPC!J216,LPMQ!J216,AlQalam!J216)</f>
        <v>0</v>
      </c>
      <c r="K216" s="51">
        <f>SUM(norehidayat!K216,norehuda!K216,norehira!K216,meQuran!K216,Amiri!K216,PDMS!K216,AlKareem!K216,KFGQPC!K216,LPMQ!K216,AlQalam!K216)</f>
        <v>1</v>
      </c>
      <c r="L216" s="50">
        <f>SUM(norehidayat!L216,norehuda!L216,norehira!L216,meQuran!L216,Amiri!L216,PDMS!L216,AlKareem!L216,KFGQPC!L216,LPMQ!L216,AlQalam!L216)</f>
        <v>6</v>
      </c>
      <c r="M216" s="51">
        <f>SUM(norehidayat!M216,norehuda!M216,norehira!M216,meQuran!M216,Amiri!M216,PDMS!M216,AlKareem!M216,KFGQPC!M216,LPMQ!M216,AlQalam!M216)</f>
        <v>0</v>
      </c>
      <c r="N216" s="51">
        <f>SUM(norehidayat!N216,norehuda!N216,norehira!N216,meQuran!N216,Amiri!N216,PDMS!N216,AlKareem!N216,KFGQPC!N216,LPMQ!N216,AlQalam!N216)</f>
        <v>0</v>
      </c>
      <c r="O216" s="51">
        <f>SUM(norehidayat!O216,norehuda!O216,norehira!O216,meQuran!O216,Amiri!O216,PDMS!O216,AlKareem!O216,KFGQPC!O216,LPMQ!O216,AlQalam!O216)</f>
        <v>0</v>
      </c>
      <c r="P216" s="51">
        <f>SUM(norehidayat!P216,norehuda!P216,norehira!P216,meQuran!P216,Amiri!P216,PDMS!P216,AlKareem!P216,KFGQPC!P216,LPMQ!P216,AlQalam!P216)</f>
        <v>0</v>
      </c>
      <c r="Q216" s="51">
        <f>SUM(norehidayat!Q216,norehuda!Q216,norehira!Q216,meQuran!Q216,Amiri!Q216,PDMS!Q216,AlKareem!Q216,KFGQPC!Q216,LPMQ!Q216,AlQalam!Q216)</f>
        <v>0</v>
      </c>
      <c r="R216" s="51">
        <f>SUM(norehidayat!R216,norehuda!R216,norehira!R216,meQuran!R216,Amiri!R216,PDMS!R216,AlKareem!R216,KFGQPC!R216,LPMQ!R216,AlQalam!R216)</f>
        <v>0</v>
      </c>
      <c r="S216" s="51">
        <f>SUM(norehidayat!S216,norehuda!S216,norehira!S216,meQuran!S216,Amiri!S216,PDMS!S216,AlKareem!S216,KFGQPC!S216,LPMQ!S216,AlQalam!S216)</f>
        <v>0</v>
      </c>
      <c r="T216" s="51">
        <f>SUM(norehidayat!T216,norehuda!T216,norehira!T216,meQuran!T216,Amiri!T216,PDMS!T216,AlKareem!T216,KFGQPC!T216,LPMQ!T216,AlQalam!T216)</f>
        <v>0</v>
      </c>
      <c r="U216" s="51">
        <f>SUM(norehidayat!U216,norehuda!U216,norehira!U216,meQuran!U216,Amiri!U216,PDMS!U216,AlKareem!U216,KFGQPC!U216,LPMQ!U216,AlQalam!U216)</f>
        <v>0</v>
      </c>
      <c r="V216" s="51">
        <f>SUM(norehidayat!V216,norehuda!V216,norehira!V216,meQuran!V216,Amiri!V216,PDMS!V216,AlKareem!V216,KFGQPC!V216,LPMQ!V216,AlQalam!V216)</f>
        <v>0</v>
      </c>
      <c r="W216" s="51">
        <f>SUM(norehidayat!W216,norehuda!W216,norehira!W216,meQuran!W216,Amiri!W216,PDMS!W216,AlKareem!W216,KFGQPC!W216,LPMQ!W216,AlQalam!W216)</f>
        <v>0</v>
      </c>
      <c r="X216" s="51">
        <f>SUM(norehidayat!X216,norehuda!X216,norehira!X216,meQuran!X216,Amiri!X216,PDMS!X216,AlKareem!X216,KFGQPC!X216,LPMQ!X216,AlQalam!X216)</f>
        <v>0</v>
      </c>
      <c r="Y216" s="51">
        <f>SUM(norehidayat!Y216,norehuda!Y216,norehira!Y216,meQuran!Y216,Amiri!Y216,PDMS!Y216,AlKareem!Y216,KFGQPC!Y216,LPMQ!Y216,AlQalam!Y216)</f>
        <v>0</v>
      </c>
      <c r="Z216" s="51">
        <f>SUM(norehidayat!Z216,norehuda!Z216,norehira!Z216,meQuran!Z216,Amiri!Z216,PDMS!Z216,AlKareem!Z216,KFGQPC!Z216,LPMQ!Z216,AlQalam!Z216)</f>
        <v>0</v>
      </c>
      <c r="AA216" s="51">
        <f>SUM(norehidayat!AA216,norehuda!AA216,norehira!AA216,meQuran!AA216,Amiri!AA216,PDMS!AA216,AlKareem!AA216,KFGQPC!AA216,LPMQ!AA216,AlQalam!AA216)</f>
        <v>0</v>
      </c>
      <c r="AB216" s="51">
        <f>SUM(norehidayat!AB216,norehuda!AB216,norehira!AB216,meQuran!AB216,Amiri!AB216,PDMS!AB216,AlKareem!AB216,KFGQPC!AB216,LPMQ!AB216,AlQalam!AB216)</f>
        <v>0</v>
      </c>
      <c r="AC216" s="51">
        <f>SUM(norehidayat!AC216,norehuda!AC216,norehira!AC216,meQuran!AC216,Amiri!AC216,PDMS!AC216,AlKareem!AC216,KFGQPC!AC216,LPMQ!AC216,AlQalam!AC216)</f>
        <v>0</v>
      </c>
      <c r="AD216" s="45">
        <f>L216</f>
        <v>6</v>
      </c>
      <c r="AE216" s="45">
        <f>SUM(B216:K216,M216:AC216)</f>
        <v>1</v>
      </c>
      <c r="AF216" s="45">
        <f>SUM(L206:L215,L217:L233)</f>
        <v>2</v>
      </c>
      <c r="AG216" s="44">
        <v>0</v>
      </c>
      <c r="AH216" s="5">
        <f t="shared" si="251"/>
        <v>0.666666666666667</v>
      </c>
      <c r="AI216" s="5">
        <f t="shared" si="252"/>
        <v>0.857142857142857</v>
      </c>
      <c r="AJ216" s="5">
        <f t="shared" si="253"/>
        <v>0.75</v>
      </c>
      <c r="AK216" s="5">
        <f t="shared" si="254"/>
        <v>0.8</v>
      </c>
    </row>
    <row r="217" spans="1:37">
      <c r="A217" s="4" t="s">
        <v>71</v>
      </c>
      <c r="B217" s="51">
        <f>SUM(norehidayat!B217,norehuda!B217,norehira!B217,meQuran!B217,Amiri!B217,PDMS!B217,AlKareem!B217,KFGQPC!B217,LPMQ!B217,AlQalam!B217)</f>
        <v>0</v>
      </c>
      <c r="C217" s="51">
        <f>SUM(norehidayat!C217,norehuda!C217,norehira!C217,meQuran!C217,Amiri!C217,PDMS!C217,AlKareem!C217,KFGQPC!C217,LPMQ!C217,AlQalam!C217)</f>
        <v>0</v>
      </c>
      <c r="D217" s="51">
        <f>SUM(norehidayat!D217,norehuda!D217,norehira!D217,meQuran!D217,Amiri!D217,PDMS!D217,AlKareem!D217,KFGQPC!D217,LPMQ!D217,AlQalam!D217)</f>
        <v>0</v>
      </c>
      <c r="E217" s="51">
        <f>SUM(norehidayat!E217,norehuda!E217,norehira!E217,meQuran!E217,Amiri!E217,PDMS!E217,AlKareem!E217,KFGQPC!E217,LPMQ!E217,AlQalam!E217)</f>
        <v>0</v>
      </c>
      <c r="F217" s="51">
        <f>SUM(norehidayat!F217,norehuda!F217,norehira!F217,meQuran!F217,Amiri!F217,PDMS!F217,AlKareem!F217,KFGQPC!F217,LPMQ!F217,AlQalam!F217)</f>
        <v>0</v>
      </c>
      <c r="G217" s="51">
        <f>SUM(norehidayat!G217,norehuda!G217,norehira!G217,meQuran!G217,Amiri!G217,PDMS!G217,AlKareem!G217,KFGQPC!G217,LPMQ!G217,AlQalam!G217)</f>
        <v>0</v>
      </c>
      <c r="H217" s="51">
        <f>SUM(norehidayat!H217,norehuda!H217,norehira!H217,meQuran!H217,Amiri!H217,PDMS!H217,AlKareem!H217,KFGQPC!H217,LPMQ!H217,AlQalam!H217)</f>
        <v>0</v>
      </c>
      <c r="I217" s="51">
        <f>SUM(norehidayat!I217,norehuda!I217,norehira!I217,meQuran!I217,Amiri!I217,PDMS!I217,AlKareem!I217,KFGQPC!I217,LPMQ!I217,AlQalam!I217)</f>
        <v>0</v>
      </c>
      <c r="J217" s="51">
        <f>SUM(norehidayat!J217,norehuda!J217,norehira!J217,meQuran!J217,Amiri!J217,PDMS!J217,AlKareem!J217,KFGQPC!J217,LPMQ!J217,AlQalam!J217)</f>
        <v>0</v>
      </c>
      <c r="K217" s="51">
        <f>SUM(norehidayat!K217,norehuda!K217,norehira!K217,meQuran!K217,Amiri!K217,PDMS!K217,AlKareem!K217,KFGQPC!K217,LPMQ!K217,AlQalam!K217)</f>
        <v>0</v>
      </c>
      <c r="L217" s="51">
        <f>SUM(norehidayat!L217,norehuda!L217,norehira!L217,meQuran!L217,Amiri!L217,PDMS!L217,AlKareem!L217,KFGQPC!L217,LPMQ!L217,AlQalam!L217)</f>
        <v>0</v>
      </c>
      <c r="M217" s="50">
        <f>SUM(norehidayat!M217,norehuda!M217,norehira!M217,meQuran!M217,Amiri!M217,PDMS!M217,AlKareem!M217,KFGQPC!M217,LPMQ!M217,AlQalam!M217)</f>
        <v>17</v>
      </c>
      <c r="N217" s="51">
        <f>SUM(norehidayat!N217,norehuda!N217,norehira!N217,meQuran!N217,Amiri!N217,PDMS!N217,AlKareem!N217,KFGQPC!N217,LPMQ!N217,AlQalam!N217)</f>
        <v>0</v>
      </c>
      <c r="O217" s="51">
        <f>SUM(norehidayat!O217,norehuda!O217,norehira!O217,meQuran!O217,Amiri!O217,PDMS!O217,AlKareem!O217,KFGQPC!O217,LPMQ!O217,AlQalam!O217)</f>
        <v>0</v>
      </c>
      <c r="P217" s="51">
        <f>SUM(norehidayat!P217,norehuda!P217,norehira!P217,meQuran!P217,Amiri!P217,PDMS!P217,AlKareem!P217,KFGQPC!P217,LPMQ!P217,AlQalam!P217)</f>
        <v>0</v>
      </c>
      <c r="Q217" s="51">
        <f>SUM(norehidayat!Q217,norehuda!Q217,norehira!Q217,meQuran!Q217,Amiri!Q217,PDMS!Q217,AlKareem!Q217,KFGQPC!Q217,LPMQ!Q217,AlQalam!Q217)</f>
        <v>0</v>
      </c>
      <c r="R217" s="51">
        <f>SUM(norehidayat!R217,norehuda!R217,norehira!R217,meQuran!R217,Amiri!R217,PDMS!R217,AlKareem!R217,KFGQPC!R217,LPMQ!R217,AlQalam!R217)</f>
        <v>0</v>
      </c>
      <c r="S217" s="51">
        <f>SUM(norehidayat!S217,norehuda!S217,norehira!S217,meQuran!S217,Amiri!S217,PDMS!S217,AlKareem!S217,KFGQPC!S217,LPMQ!S217,AlQalam!S217)</f>
        <v>0</v>
      </c>
      <c r="T217" s="51">
        <f>SUM(norehidayat!T217,norehuda!T217,norehira!T217,meQuran!T217,Amiri!T217,PDMS!T217,AlKareem!T217,KFGQPC!T217,LPMQ!T217,AlQalam!T217)</f>
        <v>0</v>
      </c>
      <c r="U217" s="51">
        <f>SUM(norehidayat!U217,norehuda!U217,norehira!U217,meQuran!U217,Amiri!U217,PDMS!U217,AlKareem!U217,KFGQPC!U217,LPMQ!U217,AlQalam!U217)</f>
        <v>0</v>
      </c>
      <c r="V217" s="51">
        <f>SUM(norehidayat!V217,norehuda!V217,norehira!V217,meQuran!V217,Amiri!V217,PDMS!V217,AlKareem!V217,KFGQPC!V217,LPMQ!V217,AlQalam!V217)</f>
        <v>0</v>
      </c>
      <c r="W217" s="51">
        <f>SUM(norehidayat!W217,norehuda!W217,norehira!W217,meQuran!W217,Amiri!W217,PDMS!W217,AlKareem!W217,KFGQPC!W217,LPMQ!W217,AlQalam!W217)</f>
        <v>0</v>
      </c>
      <c r="X217" s="51">
        <f>SUM(norehidayat!X217,norehuda!X217,norehira!X217,meQuran!X217,Amiri!X217,PDMS!X217,AlKareem!X217,KFGQPC!X217,LPMQ!X217,AlQalam!X217)</f>
        <v>0</v>
      </c>
      <c r="Y217" s="51">
        <f>SUM(norehidayat!Y217,norehuda!Y217,norehira!Y217,meQuran!Y217,Amiri!Y217,PDMS!Y217,AlKareem!Y217,KFGQPC!Y217,LPMQ!Y217,AlQalam!Y217)</f>
        <v>0</v>
      </c>
      <c r="Z217" s="51">
        <f>SUM(norehidayat!Z217,norehuda!Z217,norehira!Z217,meQuran!Z217,Amiri!Z217,PDMS!Z217,AlKareem!Z217,KFGQPC!Z217,LPMQ!Z217,AlQalam!Z217)</f>
        <v>0</v>
      </c>
      <c r="AA217" s="51">
        <f>SUM(norehidayat!AA217,norehuda!AA217,norehira!AA217,meQuran!AA217,Amiri!AA217,PDMS!AA217,AlKareem!AA217,KFGQPC!AA217,LPMQ!AA217,AlQalam!AA217)</f>
        <v>0</v>
      </c>
      <c r="AB217" s="51">
        <f>SUM(norehidayat!AB217,norehuda!AB217,norehira!AB217,meQuran!AB217,Amiri!AB217,PDMS!AB217,AlKareem!AB217,KFGQPC!AB217,LPMQ!AB217,AlQalam!AB217)</f>
        <v>0</v>
      </c>
      <c r="AC217" s="51">
        <f>SUM(norehidayat!AC217,norehuda!AC217,norehira!AC217,meQuran!AC217,Amiri!AC217,PDMS!AC217,AlKareem!AC217,KFGQPC!AC217,LPMQ!AC217,AlQalam!AC217)</f>
        <v>0</v>
      </c>
      <c r="AD217" s="44">
        <f>M217</f>
        <v>17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251"/>
        <v>1</v>
      </c>
      <c r="AI217" s="2">
        <f t="shared" si="252"/>
        <v>1</v>
      </c>
      <c r="AJ217" s="2">
        <f t="shared" si="253"/>
        <v>1</v>
      </c>
      <c r="AK217" s="2">
        <f t="shared" si="254"/>
        <v>1</v>
      </c>
    </row>
    <row r="218" spans="1:37">
      <c r="A218" s="4" t="s">
        <v>72</v>
      </c>
      <c r="B218" s="51">
        <f>SUM(norehidayat!B218,norehuda!B218,norehira!B218,meQuran!B218,Amiri!B218,PDMS!B218,AlKareem!B218,KFGQPC!B218,LPMQ!B218,AlQalam!B218)</f>
        <v>0</v>
      </c>
      <c r="C218" s="51">
        <f>SUM(norehidayat!C218,norehuda!C218,norehira!C218,meQuran!C218,Amiri!C218,PDMS!C218,AlKareem!C218,KFGQPC!C218,LPMQ!C218,AlQalam!C218)</f>
        <v>0</v>
      </c>
      <c r="D218" s="51">
        <f>SUM(norehidayat!D218,norehuda!D218,norehira!D218,meQuran!D218,Amiri!D218,PDMS!D218,AlKareem!D218,KFGQPC!D218,LPMQ!D218,AlQalam!D218)</f>
        <v>0</v>
      </c>
      <c r="E218" s="51">
        <f>SUM(norehidayat!E218,norehuda!E218,norehira!E218,meQuran!E218,Amiri!E218,PDMS!E218,AlKareem!E218,KFGQPC!E218,LPMQ!E218,AlQalam!E218)</f>
        <v>0</v>
      </c>
      <c r="F218" s="51">
        <f>SUM(norehidayat!F218,norehuda!F218,norehira!F218,meQuran!F218,Amiri!F218,PDMS!F218,AlKareem!F218,KFGQPC!F218,LPMQ!F218,AlQalam!F218)</f>
        <v>0</v>
      </c>
      <c r="G218" s="51">
        <f>SUM(norehidayat!G218,norehuda!G218,norehira!G218,meQuran!G218,Amiri!G218,PDMS!G218,AlKareem!G218,KFGQPC!G218,LPMQ!G218,AlQalam!G218)</f>
        <v>0</v>
      </c>
      <c r="H218" s="51">
        <f>SUM(norehidayat!H218,norehuda!H218,norehira!H218,meQuran!H218,Amiri!H218,PDMS!H218,AlKareem!H218,KFGQPC!H218,LPMQ!H218,AlQalam!H218)</f>
        <v>0</v>
      </c>
      <c r="I218" s="51">
        <f>SUM(norehidayat!I218,norehuda!I218,norehira!I218,meQuran!I218,Amiri!I218,PDMS!I218,AlKareem!I218,KFGQPC!I218,LPMQ!I218,AlQalam!I218)</f>
        <v>0</v>
      </c>
      <c r="J218" s="51">
        <f>SUM(norehidayat!J218,norehuda!J218,norehira!J218,meQuran!J218,Amiri!J218,PDMS!J218,AlKareem!J218,KFGQPC!J218,LPMQ!J218,AlQalam!J218)</f>
        <v>0</v>
      </c>
      <c r="K218" s="51">
        <f>SUM(norehidayat!K218,norehuda!K218,norehira!K218,meQuran!K218,Amiri!K218,PDMS!K218,AlKareem!K218,KFGQPC!K218,LPMQ!K218,AlQalam!K218)</f>
        <v>0</v>
      </c>
      <c r="L218" s="51">
        <f>SUM(norehidayat!L218,norehuda!L218,norehira!L218,meQuran!L218,Amiri!L218,PDMS!L218,AlKareem!L218,KFGQPC!L218,LPMQ!L218,AlQalam!L218)</f>
        <v>0</v>
      </c>
      <c r="M218" s="51">
        <f>SUM(norehidayat!M218,norehuda!M218,norehira!M218,meQuran!M218,Amiri!M218,PDMS!M218,AlKareem!M218,KFGQPC!M218,LPMQ!M218,AlQalam!M218)</f>
        <v>0</v>
      </c>
      <c r="N218" s="50">
        <f>SUM(norehidayat!N218,norehuda!N218,norehira!N218,meQuran!N218,Amiri!N218,PDMS!N218,AlKareem!N218,KFGQPC!N218,LPMQ!N218,AlQalam!N218)</f>
        <v>12</v>
      </c>
      <c r="O218" s="51">
        <f>SUM(norehidayat!O218,norehuda!O218,norehira!O218,meQuran!O218,Amiri!O218,PDMS!O218,AlKareem!O218,KFGQPC!O218,LPMQ!O218,AlQalam!O218)</f>
        <v>0</v>
      </c>
      <c r="P218" s="51">
        <f>SUM(norehidayat!P218,norehuda!P218,norehira!P218,meQuran!P218,Amiri!P218,PDMS!P218,AlKareem!P218,KFGQPC!P218,LPMQ!P218,AlQalam!P218)</f>
        <v>0</v>
      </c>
      <c r="Q218" s="51">
        <f>SUM(norehidayat!Q218,norehuda!Q218,norehira!Q218,meQuran!Q218,Amiri!Q218,PDMS!Q218,AlKareem!Q218,KFGQPC!Q218,LPMQ!Q218,AlQalam!Q218)</f>
        <v>0</v>
      </c>
      <c r="R218" s="51">
        <f>SUM(norehidayat!R218,norehuda!R218,norehira!R218,meQuran!R218,Amiri!R218,PDMS!R218,AlKareem!R218,KFGQPC!R218,LPMQ!R218,AlQalam!R218)</f>
        <v>0</v>
      </c>
      <c r="S218" s="51">
        <f>SUM(norehidayat!S218,norehuda!S218,norehira!S218,meQuran!S218,Amiri!S218,PDMS!S218,AlKareem!S218,KFGQPC!S218,LPMQ!S218,AlQalam!S218)</f>
        <v>0</v>
      </c>
      <c r="T218" s="51">
        <f>SUM(norehidayat!T218,norehuda!T218,norehira!T218,meQuran!T218,Amiri!T218,PDMS!T218,AlKareem!T218,KFGQPC!T218,LPMQ!T218,AlQalam!T218)</f>
        <v>0</v>
      </c>
      <c r="U218" s="51">
        <f>SUM(norehidayat!U218,norehuda!U218,norehira!U218,meQuran!U218,Amiri!U218,PDMS!U218,AlKareem!U218,KFGQPC!U218,LPMQ!U218,AlQalam!U218)</f>
        <v>0</v>
      </c>
      <c r="V218" s="51">
        <f>SUM(norehidayat!V218,norehuda!V218,norehira!V218,meQuran!V218,Amiri!V218,PDMS!V218,AlKareem!V218,KFGQPC!V218,LPMQ!V218,AlQalam!V218)</f>
        <v>0</v>
      </c>
      <c r="W218" s="51">
        <f>SUM(norehidayat!W218,norehuda!W218,norehira!W218,meQuran!W218,Amiri!W218,PDMS!W218,AlKareem!W218,KFGQPC!W218,LPMQ!W218,AlQalam!W218)</f>
        <v>0</v>
      </c>
      <c r="X218" s="51">
        <f>SUM(norehidayat!X218,norehuda!X218,norehira!X218,meQuran!X218,Amiri!X218,PDMS!X218,AlKareem!X218,KFGQPC!X218,LPMQ!X218,AlQalam!X218)</f>
        <v>0</v>
      </c>
      <c r="Y218" s="51">
        <f>SUM(norehidayat!Y218,norehuda!Y218,norehira!Y218,meQuran!Y218,Amiri!Y218,PDMS!Y218,AlKareem!Y218,KFGQPC!Y218,LPMQ!Y218,AlQalam!Y218)</f>
        <v>0</v>
      </c>
      <c r="Z218" s="51">
        <f>SUM(norehidayat!Z218,norehuda!Z218,norehira!Z218,meQuran!Z218,Amiri!Z218,PDMS!Z218,AlKareem!Z218,KFGQPC!Z218,LPMQ!Z218,AlQalam!Z218)</f>
        <v>0</v>
      </c>
      <c r="AA218" s="51">
        <f>SUM(norehidayat!AA218,norehuda!AA218,norehira!AA218,meQuran!AA218,Amiri!AA218,PDMS!AA218,AlKareem!AA218,KFGQPC!AA218,LPMQ!AA218,AlQalam!AA218)</f>
        <v>0</v>
      </c>
      <c r="AB218" s="51">
        <v>0</v>
      </c>
      <c r="AC218" s="51">
        <f>SUM(norehidayat!AC218,norehuda!AC218,norehira!AC218,meQuran!AC218,Amiri!AC218,PDMS!AC218,AlKareem!AC218,KFGQPC!AC218,LPMQ!AC218,AlQalam!AC218)</f>
        <v>0</v>
      </c>
      <c r="AD218" s="45">
        <f>N218</f>
        <v>12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251"/>
        <v>1</v>
      </c>
      <c r="AI218" s="5">
        <f t="shared" si="252"/>
        <v>1</v>
      </c>
      <c r="AJ218" s="5">
        <f t="shared" si="253"/>
        <v>1</v>
      </c>
      <c r="AK218" s="5">
        <f t="shared" si="254"/>
        <v>1</v>
      </c>
    </row>
    <row r="219" spans="1:37">
      <c r="A219" s="4" t="s">
        <v>73</v>
      </c>
      <c r="B219" s="51">
        <f>SUM(norehidayat!B219,norehuda!B219,norehira!B219,meQuran!B219,Amiri!B219,PDMS!B219,AlKareem!B219,KFGQPC!B219,LPMQ!B219,AlQalam!B219)</f>
        <v>0</v>
      </c>
      <c r="C219" s="51">
        <f>SUM(norehidayat!C219,norehuda!C219,norehira!C219,meQuran!C219,Amiri!C219,PDMS!C219,AlKareem!C219,KFGQPC!C219,LPMQ!C219,AlQalam!C219)</f>
        <v>0</v>
      </c>
      <c r="D219" s="51">
        <f>SUM(norehidayat!D219,norehuda!D219,norehira!D219,meQuran!D219,Amiri!D219,PDMS!D219,AlKareem!D219,KFGQPC!D219,LPMQ!D219,AlQalam!D219)</f>
        <v>0</v>
      </c>
      <c r="E219" s="51">
        <f>SUM(norehidayat!E219,norehuda!E219,norehira!E219,meQuran!E219,Amiri!E219,PDMS!E219,AlKareem!E219,KFGQPC!E219,LPMQ!E219,AlQalam!E219)</f>
        <v>0</v>
      </c>
      <c r="F219" s="51">
        <f>SUM(norehidayat!F219,norehuda!F219,norehira!F219,meQuran!F219,Amiri!F219,PDMS!F219,AlKareem!F219,KFGQPC!F219,LPMQ!F219,AlQalam!F219)</f>
        <v>0</v>
      </c>
      <c r="G219" s="51">
        <f>SUM(norehidayat!G219,norehuda!G219,norehira!G219,meQuran!G219,Amiri!G219,PDMS!G219,AlKareem!G219,KFGQPC!G219,LPMQ!G219,AlQalam!G219)</f>
        <v>0</v>
      </c>
      <c r="H219" s="51">
        <v>0</v>
      </c>
      <c r="I219" s="51">
        <f>SUM(norehidayat!I219,norehuda!I219,norehira!I219,meQuran!I219,Amiri!I219,PDMS!I219,AlKareem!I219,KFGQPC!I219,LPMQ!I219,AlQalam!I219)</f>
        <v>0</v>
      </c>
      <c r="J219" s="51">
        <f>SUM(norehidayat!J219,norehuda!J219,norehira!J219,meQuran!J219,Amiri!J219,PDMS!J219,AlKareem!J219,KFGQPC!J219,LPMQ!J219,AlQalam!J219)</f>
        <v>0</v>
      </c>
      <c r="K219" s="51">
        <f>SUM(norehidayat!K219,norehuda!K219,norehira!K219,meQuran!K219,Amiri!K219,PDMS!K219,AlKareem!K219,KFGQPC!K219,LPMQ!K219,AlQalam!K219)</f>
        <v>0</v>
      </c>
      <c r="L219" s="51">
        <f>SUM(norehidayat!L219,norehuda!L219,norehira!L219,meQuran!L219,Amiri!L219,PDMS!L219,AlKareem!L219,KFGQPC!L219,LPMQ!L219,AlQalam!L219)</f>
        <v>0</v>
      </c>
      <c r="M219" s="51">
        <f>SUM(norehidayat!M219,norehuda!M219,norehira!M219,meQuran!M219,Amiri!M219,PDMS!M219,AlKareem!M219,KFGQPC!M219,LPMQ!M219,AlQalam!M219)</f>
        <v>0</v>
      </c>
      <c r="N219" s="51">
        <f>SUM(norehidayat!N219,norehuda!N219,norehira!N219,meQuran!N219,Amiri!N219,PDMS!N219,AlKareem!N219,KFGQPC!N219,LPMQ!N219,AlQalam!N219)</f>
        <v>0</v>
      </c>
      <c r="O219" s="50">
        <f>SUM(norehidayat!O219,norehuda!O219,norehira!O219,meQuran!O219,Amiri!O219,PDMS!O219,AlKareem!O219,KFGQPC!O219,LPMQ!O219,AlQalam!O219)</f>
        <v>16</v>
      </c>
      <c r="P219" s="51">
        <f>SUM(norehidayat!P219,norehuda!P219,norehira!P219,meQuran!P219,Amiri!P219,PDMS!P219,AlKareem!P219,KFGQPC!P219,LPMQ!P219,AlQalam!P219)</f>
        <v>0</v>
      </c>
      <c r="Q219" s="51">
        <f>SUM(norehidayat!Q219,norehuda!Q219,norehira!Q219,meQuran!Q219,Amiri!Q219,PDMS!Q219,AlKareem!Q219,KFGQPC!Q219,LPMQ!Q219,AlQalam!Q219)</f>
        <v>0</v>
      </c>
      <c r="R219" s="51">
        <f>SUM(norehidayat!R219,norehuda!R219,norehira!R219,meQuran!R219,Amiri!R219,PDMS!R219,AlKareem!R219,KFGQPC!R219,LPMQ!R219,AlQalam!R219)</f>
        <v>0</v>
      </c>
      <c r="S219" s="51">
        <f>SUM(norehidayat!S219,norehuda!S219,norehira!S219,meQuran!S219,Amiri!S219,PDMS!S219,AlKareem!S219,KFGQPC!S219,LPMQ!S219,AlQalam!S219)</f>
        <v>0</v>
      </c>
      <c r="T219" s="51">
        <f>SUM(norehidayat!T219,norehuda!T219,norehira!T219,meQuran!T219,Amiri!T219,PDMS!T219,AlKareem!T219,KFGQPC!T219,LPMQ!T219,AlQalam!T219)</f>
        <v>0</v>
      </c>
      <c r="U219" s="51">
        <v>0</v>
      </c>
      <c r="V219" s="51">
        <f>SUM(norehidayat!V219,norehuda!V219,norehira!V219,meQuran!V219,Amiri!V219,PDMS!V219,AlKareem!V219,KFGQPC!V219,LPMQ!V219,AlQalam!V219)</f>
        <v>0</v>
      </c>
      <c r="W219" s="51">
        <f>SUM(norehidayat!W219,norehuda!W219,norehira!W219,meQuran!W219,Amiri!W219,PDMS!W219,AlKareem!W219,KFGQPC!W219,LPMQ!W219,AlQalam!W219)</f>
        <v>0</v>
      </c>
      <c r="X219" s="51">
        <f>SUM(norehidayat!X219,norehuda!X219,norehira!X219,meQuran!X219,Amiri!X219,PDMS!X219,AlKareem!X219,KFGQPC!X219,LPMQ!X219,AlQalam!X219)</f>
        <v>0</v>
      </c>
      <c r="Y219" s="51">
        <f>SUM(norehidayat!Y219,norehuda!Y219,norehira!Y219,meQuran!Y219,Amiri!Y219,PDMS!Y219,AlKareem!Y219,KFGQPC!Y219,LPMQ!Y219,AlQalam!Y219)</f>
        <v>0</v>
      </c>
      <c r="Z219" s="51">
        <f>SUM(norehidayat!Z219,norehuda!Z219,norehira!Z219,meQuran!Z219,Amiri!Z219,PDMS!Z219,AlKareem!Z219,KFGQPC!Z219,LPMQ!Z219,AlQalam!Z219)</f>
        <v>0</v>
      </c>
      <c r="AA219" s="51">
        <f>SUM(norehidayat!AA219,norehuda!AA219,norehira!AA219,meQuran!AA219,Amiri!AA219,PDMS!AA219,AlKareem!AA219,KFGQPC!AA219,LPMQ!AA219,AlQalam!AA219)</f>
        <v>0</v>
      </c>
      <c r="AB219" s="51">
        <f>SUM(norehidayat!AB219,norehuda!AB219,norehira!AB219,meQuran!AB219,Amiri!AB219,PDMS!AB219,AlKareem!AB219,KFGQPC!AB219,LPMQ!AB219,AlQalam!AB219)</f>
        <v>0</v>
      </c>
      <c r="AC219" s="51">
        <f>SUM(norehidayat!AC219,norehuda!AC219,norehira!AC219,meQuran!AC219,Amiri!AC219,PDMS!AC219,AlKareem!AC219,KFGQPC!AC219,LPMQ!AC219,AlQalam!AC219)</f>
        <v>0</v>
      </c>
      <c r="AD219" s="44">
        <f>O219</f>
        <v>16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251"/>
        <v>1</v>
      </c>
      <c r="AI219" s="2">
        <f t="shared" si="252"/>
        <v>1</v>
      </c>
      <c r="AJ219" s="2">
        <f t="shared" si="253"/>
        <v>1</v>
      </c>
      <c r="AK219" s="2">
        <f t="shared" si="254"/>
        <v>1</v>
      </c>
    </row>
    <row r="220" spans="1:37">
      <c r="A220" s="4" t="s">
        <v>74</v>
      </c>
      <c r="B220" s="51">
        <f>SUM(norehidayat!B220,norehuda!B220,norehira!B220,meQuran!B220,Amiri!B220,PDMS!B220,AlKareem!B220,KFGQPC!B220,LPMQ!B220,AlQalam!B220)</f>
        <v>0</v>
      </c>
      <c r="C220" s="51">
        <f>SUM(norehidayat!C220,norehuda!C220,norehira!C220,meQuran!C220,Amiri!C220,PDMS!C220,AlKareem!C220,KFGQPC!C220,LPMQ!C220,AlQalam!C220)</f>
        <v>0</v>
      </c>
      <c r="D220" s="51">
        <f>SUM(norehidayat!D220,norehuda!D220,norehira!D220,meQuran!D220,Amiri!D220,PDMS!D220,AlKareem!D220,KFGQPC!D220,LPMQ!D220,AlQalam!D220)</f>
        <v>0</v>
      </c>
      <c r="E220" s="51">
        <f>SUM(norehidayat!E220,norehuda!E220,norehira!E220,meQuran!E220,Amiri!E220,PDMS!E220,AlKareem!E220,KFGQPC!E220,LPMQ!E220,AlQalam!E220)</f>
        <v>0</v>
      </c>
      <c r="F220" s="51">
        <f>SUM(norehidayat!F220,norehuda!F220,norehira!F220,meQuran!F220,Amiri!F220,PDMS!F220,AlKareem!F220,KFGQPC!F220,LPMQ!F220,AlQalam!F220)</f>
        <v>0</v>
      </c>
      <c r="G220" s="51">
        <f>SUM(norehidayat!G220,norehuda!G220,norehira!G220,meQuran!G220,Amiri!G220,PDMS!G220,AlKareem!G220,KFGQPC!G220,LPMQ!G220,AlQalam!G220)</f>
        <v>0</v>
      </c>
      <c r="H220" s="51">
        <f>SUM(norehidayat!H220,norehuda!H220,norehira!H220,meQuran!H220,Amiri!H220,PDMS!H220,AlKareem!H220,KFGQPC!H220,LPMQ!H220,AlQalam!H220)</f>
        <v>0</v>
      </c>
      <c r="I220" s="51">
        <f>SUM(norehidayat!I220,norehuda!I220,norehira!I220,meQuran!I220,Amiri!I220,PDMS!I220,AlKareem!I220,KFGQPC!I220,LPMQ!I220,AlQalam!I220)</f>
        <v>0</v>
      </c>
      <c r="J220" s="51">
        <f>SUM(norehidayat!J220,norehuda!J220,norehira!J220,meQuran!J220,Amiri!J220,PDMS!J220,AlKareem!J220,KFGQPC!J220,LPMQ!J220,AlQalam!J220)</f>
        <v>0</v>
      </c>
      <c r="K220" s="51">
        <f>SUM(norehidayat!K220,norehuda!K220,norehira!K220,meQuran!K220,Amiri!K220,PDMS!K220,AlKareem!K220,KFGQPC!K220,LPMQ!K220,AlQalam!K220)</f>
        <v>0</v>
      </c>
      <c r="L220" s="51">
        <f>SUM(norehidayat!L220,norehuda!L220,norehira!L220,meQuran!L220,Amiri!L220,PDMS!L220,AlKareem!L220,KFGQPC!L220,LPMQ!L220,AlQalam!L220)</f>
        <v>0</v>
      </c>
      <c r="M220" s="51">
        <f>SUM(norehidayat!M220,norehuda!M220,norehira!M220,meQuran!M220,Amiri!M220,PDMS!M220,AlKareem!M220,KFGQPC!M220,LPMQ!M220,AlQalam!M220)</f>
        <v>0</v>
      </c>
      <c r="N220" s="51">
        <f>SUM(norehidayat!N220,norehuda!N220,norehira!N220,meQuran!N220,Amiri!N220,PDMS!N220,AlKareem!N220,KFGQPC!N220,LPMQ!N220,AlQalam!N220)</f>
        <v>0</v>
      </c>
      <c r="O220" s="51">
        <f>SUM(norehidayat!O220,norehuda!O220,norehira!O220,meQuran!O220,Amiri!O220,PDMS!O220,AlKareem!O220,KFGQPC!O220,LPMQ!O220,AlQalam!O220)</f>
        <v>0</v>
      </c>
      <c r="P220" s="50">
        <f>SUM(norehidayat!P220,norehuda!P220,norehira!P220,meQuran!P220,Amiri!P220,PDMS!P220,AlKareem!P220,KFGQPC!P220,LPMQ!P220,AlQalam!P220)</f>
        <v>9</v>
      </c>
      <c r="Q220" s="51">
        <f>SUM(norehidayat!Q220,norehuda!Q220,norehira!Q220,meQuran!Q220,Amiri!Q220,PDMS!Q220,AlKareem!Q220,KFGQPC!Q220,LPMQ!Q220,AlQalam!Q220)</f>
        <v>0</v>
      </c>
      <c r="R220" s="51">
        <f>SUM(norehidayat!R220,norehuda!R220,norehira!R220,meQuran!R220,Amiri!R220,PDMS!R220,AlKareem!R220,KFGQPC!R220,LPMQ!R220,AlQalam!R220)</f>
        <v>0</v>
      </c>
      <c r="S220" s="51">
        <f>SUM(norehidayat!S220,norehuda!S220,norehira!S220,meQuran!S220,Amiri!S220,PDMS!S220,AlKareem!S220,KFGQPC!S220,LPMQ!S220,AlQalam!S220)</f>
        <v>0</v>
      </c>
      <c r="T220" s="51">
        <v>0</v>
      </c>
      <c r="U220" s="51">
        <f>SUM(norehidayat!U220,norehuda!U220,norehira!U220,meQuran!U220,Amiri!U220,PDMS!U220,AlKareem!U220,KFGQPC!U220,LPMQ!U220,AlQalam!U220)</f>
        <v>0</v>
      </c>
      <c r="V220" s="51">
        <v>0</v>
      </c>
      <c r="W220" s="51">
        <f>SUM(norehidayat!W220,norehuda!W220,norehira!W220,meQuran!W220,Amiri!W220,PDMS!W220,AlKareem!W220,KFGQPC!W220,LPMQ!W220,AlQalam!W220)</f>
        <v>0</v>
      </c>
      <c r="X220" s="51">
        <f>SUM(norehidayat!X220,norehuda!X220,norehira!X220,meQuran!X220,Amiri!X220,PDMS!X220,AlKareem!X220,KFGQPC!X220,LPMQ!X220,AlQalam!X220)</f>
        <v>0</v>
      </c>
      <c r="Y220" s="51">
        <f>SUM(norehidayat!Y220,norehuda!Y220,norehira!Y220,meQuran!Y220,Amiri!Y220,PDMS!Y220,AlKareem!Y220,KFGQPC!Y220,LPMQ!Y220,AlQalam!Y220)</f>
        <v>0</v>
      </c>
      <c r="Z220" s="51">
        <f>SUM(norehidayat!Z220,norehuda!Z220,norehira!Z220,meQuran!Z220,Amiri!Z220,PDMS!Z220,AlKareem!Z220,KFGQPC!Z220,LPMQ!Z220,AlQalam!Z220)</f>
        <v>0</v>
      </c>
      <c r="AA220" s="51">
        <f>SUM(norehidayat!AA220,norehuda!AA220,norehira!AA220,meQuran!AA220,Amiri!AA220,PDMS!AA220,AlKareem!AA220,KFGQPC!AA220,LPMQ!AA220,AlQalam!AA220)</f>
        <v>0</v>
      </c>
      <c r="AB220" s="51">
        <f>SUM(norehidayat!AB220,norehuda!AB220,norehira!AB220,meQuran!AB220,Amiri!AB220,PDMS!AB220,AlKareem!AB220,KFGQPC!AB220,LPMQ!AB220,AlQalam!AB220)</f>
        <v>0</v>
      </c>
      <c r="AC220" s="51">
        <f>SUM(norehidayat!AC220,norehuda!AC220,norehira!AC220,meQuran!AC220,Amiri!AC220,PDMS!AC220,AlKareem!AC220,KFGQPC!AC220,LPMQ!AC220,AlQalam!AC220)</f>
        <v>0</v>
      </c>
      <c r="AD220" s="45">
        <f>P220</f>
        <v>9</v>
      </c>
      <c r="AE220" s="45">
        <f>SUM(B220:O220,Q220:AC220)</f>
        <v>0</v>
      </c>
      <c r="AF220" s="45">
        <f>SUM(P206:P219,P221:P233)</f>
        <v>1</v>
      </c>
      <c r="AG220" s="45">
        <v>0</v>
      </c>
      <c r="AH220" s="5">
        <f t="shared" si="251"/>
        <v>0.9</v>
      </c>
      <c r="AI220" s="5">
        <f t="shared" si="252"/>
        <v>1</v>
      </c>
      <c r="AJ220" s="5">
        <f t="shared" si="253"/>
        <v>0.9</v>
      </c>
      <c r="AK220" s="5">
        <f t="shared" si="254"/>
        <v>0.947368421052632</v>
      </c>
    </row>
    <row r="221" spans="1:37">
      <c r="A221" s="4" t="s">
        <v>75</v>
      </c>
      <c r="B221" s="51">
        <f>SUM(norehidayat!B221,norehuda!B221,norehira!B221,meQuran!B221,Amiri!B221,PDMS!B221,AlKareem!B221,KFGQPC!B221,LPMQ!B221,AlQalam!B221)</f>
        <v>0</v>
      </c>
      <c r="C221" s="51">
        <f>SUM(norehidayat!C221,norehuda!C221,norehira!C221,meQuran!C221,Amiri!C221,PDMS!C221,AlKareem!C221,KFGQPC!C221,LPMQ!C221,AlQalam!C221)</f>
        <v>0</v>
      </c>
      <c r="D221" s="51">
        <f>SUM(norehidayat!D221,norehuda!D221,norehira!D221,meQuran!D221,Amiri!D221,PDMS!D221,AlKareem!D221,KFGQPC!D221,LPMQ!D221,AlQalam!D221)</f>
        <v>0</v>
      </c>
      <c r="E221" s="51">
        <f>SUM(norehidayat!E221,norehuda!E221,norehira!E221,meQuran!E221,Amiri!E221,PDMS!E221,AlKareem!E221,KFGQPC!E221,LPMQ!E221,AlQalam!E221)</f>
        <v>0</v>
      </c>
      <c r="F221" s="51">
        <f>SUM(norehidayat!F221,norehuda!F221,norehira!F221,meQuran!F221,Amiri!F221,PDMS!F221,AlKareem!F221,KFGQPC!F221,LPMQ!F221,AlQalam!F221)</f>
        <v>0</v>
      </c>
      <c r="G221" s="51">
        <f>SUM(norehidayat!G221,norehuda!G221,norehira!G221,meQuran!G221,Amiri!G221,PDMS!G221,AlKareem!G221,KFGQPC!G221,LPMQ!G221,AlQalam!G221)</f>
        <v>0</v>
      </c>
      <c r="H221" s="51">
        <f>SUM(norehidayat!H221,norehuda!H221,norehira!H221,meQuran!H221,Amiri!H221,PDMS!H221,AlKareem!H221,KFGQPC!H221,LPMQ!H221,AlQalam!H221)</f>
        <v>0</v>
      </c>
      <c r="I221" s="51">
        <f>SUM(norehidayat!I221,norehuda!I221,norehira!I221,meQuran!I221,Amiri!I221,PDMS!I221,AlKareem!I221,KFGQPC!I221,LPMQ!I221,AlQalam!I221)</f>
        <v>0</v>
      </c>
      <c r="J221" s="51">
        <f>SUM(norehidayat!J221,norehuda!J221,norehira!J221,meQuran!J221,Amiri!J221,PDMS!J221,AlKareem!J221,KFGQPC!J221,LPMQ!J221,AlQalam!J221)</f>
        <v>0</v>
      </c>
      <c r="K221" s="51">
        <f>SUM(norehidayat!K221,norehuda!K221,norehira!K221,meQuran!K221,Amiri!K221,PDMS!K221,AlKareem!K221,KFGQPC!K221,LPMQ!K221,AlQalam!K221)</f>
        <v>0</v>
      </c>
      <c r="L221" s="51">
        <f>SUM(norehidayat!L221,norehuda!L221,norehira!L221,meQuran!L221,Amiri!L221,PDMS!L221,AlKareem!L221,KFGQPC!L221,LPMQ!L221,AlQalam!L221)</f>
        <v>0</v>
      </c>
      <c r="M221" s="51">
        <f>SUM(norehidayat!M221,norehuda!M221,norehira!M221,meQuran!M221,Amiri!M221,PDMS!M221,AlKareem!M221,KFGQPC!M221,LPMQ!M221,AlQalam!M221)</f>
        <v>0</v>
      </c>
      <c r="N221" s="51">
        <f>SUM(norehidayat!N221,norehuda!N221,norehira!N221,meQuran!N221,Amiri!N221,PDMS!N221,AlKareem!N221,KFGQPC!N221,LPMQ!N221,AlQalam!N221)</f>
        <v>0</v>
      </c>
      <c r="O221" s="51">
        <f>SUM(norehidayat!O221,norehuda!O221,norehira!O221,meQuran!O221,Amiri!O221,PDMS!O221,AlKareem!O221,KFGQPC!O221,LPMQ!O221,AlQalam!O221)</f>
        <v>0</v>
      </c>
      <c r="P221" s="51">
        <f>SUM(norehidayat!P221,norehuda!P221,norehira!P221,meQuran!P221,Amiri!P221,PDMS!P221,AlKareem!P221,KFGQPC!P221,LPMQ!P221,AlQalam!P221)</f>
        <v>0</v>
      </c>
      <c r="Q221" s="50">
        <f>SUM(norehidayat!Q221,norehuda!Q221,norehira!Q221,meQuran!Q221,Amiri!Q221,PDMS!Q221,AlKareem!Q221,KFGQPC!Q221,LPMQ!Q221,AlQalam!Q221)</f>
        <v>9</v>
      </c>
      <c r="R221" s="51">
        <f>SUM(norehidayat!R221,norehuda!R221,norehira!R221,meQuran!R221,Amiri!R221,PDMS!R221,AlKareem!R221,KFGQPC!R221,LPMQ!R221,AlQalam!R221)</f>
        <v>0</v>
      </c>
      <c r="S221" s="51">
        <f>SUM(norehidayat!S221,norehuda!S221,norehira!S221,meQuran!S221,Amiri!S221,PDMS!S221,AlKareem!S221,KFGQPC!S221,LPMQ!S221,AlQalam!S221)</f>
        <v>0</v>
      </c>
      <c r="T221" s="51">
        <f>SUM(norehidayat!T221,norehuda!T221,norehira!T221,meQuran!T221,Amiri!T221,PDMS!T221,AlKareem!T221,KFGQPC!T221,LPMQ!T221,AlQalam!T221)</f>
        <v>0</v>
      </c>
      <c r="U221" s="51">
        <v>0</v>
      </c>
      <c r="V221" s="51">
        <f>SUM(norehidayat!V221,norehuda!V221,norehira!V221,meQuran!V221,Amiri!V221,PDMS!V221,AlKareem!V221,KFGQPC!V221,LPMQ!V221,AlQalam!V221)</f>
        <v>0</v>
      </c>
      <c r="W221" s="51">
        <f>SUM(norehidayat!W221,norehuda!W221,norehira!W221,meQuran!W221,Amiri!W221,PDMS!W221,AlKareem!W221,KFGQPC!W221,LPMQ!W221,AlQalam!W221)</f>
        <v>0</v>
      </c>
      <c r="X221" s="51">
        <v>0</v>
      </c>
      <c r="Y221" s="51">
        <f>SUM(norehidayat!Y221,norehuda!Y221,norehira!Y221,meQuran!Y221,Amiri!Y221,PDMS!Y221,AlKareem!Y221,KFGQPC!Y221,LPMQ!Y221,AlQalam!Y221)</f>
        <v>0</v>
      </c>
      <c r="Z221" s="51">
        <f>SUM(norehidayat!Z221,norehuda!Z221,norehira!Z221,meQuran!Z221,Amiri!Z221,PDMS!Z221,AlKareem!Z221,KFGQPC!Z221,LPMQ!Z221,AlQalam!Z221)</f>
        <v>0</v>
      </c>
      <c r="AA221" s="51">
        <f>SUM(norehidayat!AA221,norehuda!AA221,norehira!AA221,meQuran!AA221,Amiri!AA221,PDMS!AA221,AlKareem!AA221,KFGQPC!AA221,LPMQ!AA221,AlQalam!AA221)</f>
        <v>0</v>
      </c>
      <c r="AB221" s="51">
        <f>SUM(norehidayat!AB221,norehuda!AB221,norehira!AB221,meQuran!AB221,Amiri!AB221,PDMS!AB221,AlKareem!AB221,KFGQPC!AB221,LPMQ!AB221,AlQalam!AB221)</f>
        <v>0</v>
      </c>
      <c r="AC221" s="51">
        <f>SUM(norehidayat!AC221,norehuda!AC221,norehira!AC221,meQuran!AC221,Amiri!AC221,PDMS!AC221,AlKareem!AC221,KFGQPC!AC221,LPMQ!AC221,AlQalam!AC221)</f>
        <v>0</v>
      </c>
      <c r="AD221" s="44">
        <f>Q221</f>
        <v>9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251"/>
        <v>1</v>
      </c>
      <c r="AI221" s="2">
        <f t="shared" si="252"/>
        <v>1</v>
      </c>
      <c r="AJ221" s="2">
        <f t="shared" si="253"/>
        <v>1</v>
      </c>
      <c r="AK221" s="2">
        <f t="shared" si="254"/>
        <v>1</v>
      </c>
    </row>
    <row r="222" spans="1:37">
      <c r="A222" s="4" t="s">
        <v>76</v>
      </c>
      <c r="B222" s="51">
        <f>SUM(norehidayat!B222,norehuda!B222,norehira!B222,meQuran!B222,Amiri!B222,PDMS!B222,AlKareem!B222,KFGQPC!B222,LPMQ!B222,AlQalam!B222)</f>
        <v>0</v>
      </c>
      <c r="C222" s="51">
        <f>SUM(norehidayat!C222,norehuda!C222,norehira!C222,meQuran!C222,Amiri!C222,PDMS!C222,AlKareem!C222,KFGQPC!C222,LPMQ!C222,AlQalam!C222)</f>
        <v>0</v>
      </c>
      <c r="D222" s="51">
        <f>SUM(norehidayat!D222,norehuda!D222,norehira!D222,meQuran!D222,Amiri!D222,PDMS!D222,AlKareem!D222,KFGQPC!D222,LPMQ!D222,AlQalam!D222)</f>
        <v>0</v>
      </c>
      <c r="E222" s="51">
        <f>SUM(norehidayat!E222,norehuda!E222,norehira!E222,meQuran!E222,Amiri!E222,PDMS!E222,AlKareem!E222,KFGQPC!E222,LPMQ!E222,AlQalam!E222)</f>
        <v>0</v>
      </c>
      <c r="F222" s="51">
        <f>SUM(norehidayat!F222,norehuda!F222,norehira!F222,meQuran!F222,Amiri!F222,PDMS!F222,AlKareem!F222,KFGQPC!F222,LPMQ!F222,AlQalam!F222)</f>
        <v>0</v>
      </c>
      <c r="G222" s="51">
        <f>SUM(norehidayat!G222,norehuda!G222,norehira!G222,meQuran!G222,Amiri!G222,PDMS!G222,AlKareem!G222,KFGQPC!G222,LPMQ!G222,AlQalam!G222)</f>
        <v>0</v>
      </c>
      <c r="H222" s="51">
        <f>SUM(norehidayat!H222,norehuda!H222,norehira!H222,meQuran!H222,Amiri!H222,PDMS!H222,AlKareem!H222,KFGQPC!H222,LPMQ!H222,AlQalam!H222)</f>
        <v>0</v>
      </c>
      <c r="I222" s="51">
        <f>SUM(norehidayat!I222,norehuda!I222,norehira!I222,meQuran!I222,Amiri!I222,PDMS!I222,AlKareem!I222,KFGQPC!I222,LPMQ!I222,AlQalam!I222)</f>
        <v>0</v>
      </c>
      <c r="J222" s="51">
        <f>SUM(norehidayat!J222,norehuda!J222,norehira!J222,meQuran!J222,Amiri!J222,PDMS!J222,AlKareem!J222,KFGQPC!J222,LPMQ!J222,AlQalam!J222)</f>
        <v>0</v>
      </c>
      <c r="K222" s="51">
        <f>SUM(norehidayat!K222,norehuda!K222,norehira!K222,meQuran!K222,Amiri!K222,PDMS!K222,AlKareem!K222,KFGQPC!K222,LPMQ!K222,AlQalam!K222)</f>
        <v>0</v>
      </c>
      <c r="L222" s="51">
        <f>SUM(norehidayat!L222,norehuda!L222,norehira!L222,meQuran!L222,Amiri!L222,PDMS!L222,AlKareem!L222,KFGQPC!L222,LPMQ!L222,AlQalam!L222)</f>
        <v>0</v>
      </c>
      <c r="M222" s="51">
        <f>SUM(norehidayat!M222,norehuda!M222,norehira!M222,meQuran!M222,Amiri!M222,PDMS!M222,AlKareem!M222,KFGQPC!M222,LPMQ!M222,AlQalam!M222)</f>
        <v>0</v>
      </c>
      <c r="N222" s="51">
        <f>SUM(norehidayat!N222,norehuda!N222,norehira!N222,meQuran!N222,Amiri!N222,PDMS!N222,AlKareem!N222,KFGQPC!N222,LPMQ!N222,AlQalam!N222)</f>
        <v>0</v>
      </c>
      <c r="O222" s="51">
        <f>SUM(norehidayat!O222,norehuda!O222,norehira!O222,meQuran!O222,Amiri!O222,PDMS!O222,AlKareem!O222,KFGQPC!O222,LPMQ!O222,AlQalam!O222)</f>
        <v>0</v>
      </c>
      <c r="P222" s="51">
        <v>0</v>
      </c>
      <c r="Q222" s="51">
        <f>SUM(norehidayat!Q222,norehuda!Q222,norehira!Q222,meQuran!Q222,Amiri!Q222,PDMS!Q222,AlKareem!Q222,KFGQPC!Q222,LPMQ!Q222,AlQalam!Q222)</f>
        <v>0</v>
      </c>
      <c r="R222" s="50">
        <f>SUM(norehidayat!R222,norehuda!R222,norehira!R222,meQuran!R222,Amiri!R222,PDMS!R222,AlKareem!R222,KFGQPC!R222,LPMQ!R222,AlQalam!R222)</f>
        <v>9</v>
      </c>
      <c r="S222" s="51">
        <f>SUM(norehidayat!S222,norehuda!S222,norehira!S222,meQuran!S222,Amiri!S222,PDMS!S222,AlKareem!S222,KFGQPC!S222,LPMQ!S222,AlQalam!S222)</f>
        <v>0</v>
      </c>
      <c r="T222" s="51">
        <f>SUM(norehidayat!T222,norehuda!T222,norehira!T222,meQuran!T222,Amiri!T222,PDMS!T222,AlKareem!T222,KFGQPC!T222,LPMQ!T222,AlQalam!T222)</f>
        <v>0</v>
      </c>
      <c r="U222" s="51">
        <f>SUM(norehidayat!U222,norehuda!U222,norehira!U222,meQuran!U222,Amiri!U222,PDMS!U222,AlKareem!U222,KFGQPC!U222,LPMQ!U222,AlQalam!U222)</f>
        <v>0</v>
      </c>
      <c r="V222" s="51">
        <f>SUM(norehidayat!V222,norehuda!V222,norehira!V222,meQuran!V222,Amiri!V222,PDMS!V222,AlKareem!V222,KFGQPC!V222,LPMQ!V222,AlQalam!V222)</f>
        <v>0</v>
      </c>
      <c r="W222" s="51">
        <f>SUM(norehidayat!W222,norehuda!W222,norehira!W222,meQuran!W222,Amiri!W222,PDMS!W222,AlKareem!W222,KFGQPC!W222,LPMQ!W222,AlQalam!W222)</f>
        <v>0</v>
      </c>
      <c r="X222" s="51">
        <f>SUM(norehidayat!X222,norehuda!X222,norehira!X222,meQuran!X222,Amiri!X222,PDMS!X222,AlKareem!X222,KFGQPC!X222,LPMQ!X222,AlQalam!X222)</f>
        <v>0</v>
      </c>
      <c r="Y222" s="51">
        <f>SUM(norehidayat!Y222,norehuda!Y222,norehira!Y222,meQuran!Y222,Amiri!Y222,PDMS!Y222,AlKareem!Y222,KFGQPC!Y222,LPMQ!Y222,AlQalam!Y222)</f>
        <v>0</v>
      </c>
      <c r="Z222" s="51">
        <f>SUM(norehidayat!Z222,norehuda!Z222,norehira!Z222,meQuran!Z222,Amiri!Z222,PDMS!Z222,AlKareem!Z222,KFGQPC!Z222,LPMQ!Z222,AlQalam!Z222)</f>
        <v>0</v>
      </c>
      <c r="AA222" s="51">
        <f>SUM(norehidayat!AA222,norehuda!AA222,norehira!AA222,meQuran!AA222,Amiri!AA222,PDMS!AA222,AlKareem!AA222,KFGQPC!AA222,LPMQ!AA222,AlQalam!AA222)</f>
        <v>0</v>
      </c>
      <c r="AB222" s="51">
        <f>SUM(norehidayat!AB222,norehuda!AB222,norehira!AB222,meQuran!AB222,Amiri!AB222,PDMS!AB222,AlKareem!AB222,KFGQPC!AB222,LPMQ!AB222,AlQalam!AB222)</f>
        <v>0</v>
      </c>
      <c r="AC222" s="51">
        <f>SUM(norehidayat!AC222,norehuda!AC222,norehira!AC222,meQuran!AC222,Amiri!AC222,PDMS!AC222,AlKareem!AC222,KFGQPC!AC222,LPMQ!AC222,AlQalam!AC222)</f>
        <v>0</v>
      </c>
      <c r="AD222" s="45">
        <f>R222</f>
        <v>9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251"/>
        <v>1</v>
      </c>
      <c r="AI222" s="5">
        <f t="shared" si="252"/>
        <v>1</v>
      </c>
      <c r="AJ222" s="5">
        <f t="shared" si="253"/>
        <v>1</v>
      </c>
      <c r="AK222" s="5">
        <f t="shared" si="254"/>
        <v>1</v>
      </c>
    </row>
    <row r="223" spans="1:37">
      <c r="A223" s="4" t="s">
        <v>77</v>
      </c>
      <c r="B223" s="51">
        <f>SUM(norehidayat!B223,norehuda!B223,norehira!B223,meQuran!B223,Amiri!B223,PDMS!B223,AlKareem!B223,KFGQPC!B223,LPMQ!B223,AlQalam!B223)</f>
        <v>0</v>
      </c>
      <c r="C223" s="51">
        <f>SUM(norehidayat!C223,norehuda!C223,norehira!C223,meQuran!C223,Amiri!C223,PDMS!C223,AlKareem!C223,KFGQPC!C223,LPMQ!C223,AlQalam!C223)</f>
        <v>0</v>
      </c>
      <c r="D223" s="51">
        <f>SUM(norehidayat!D223,norehuda!D223,norehira!D223,meQuran!D223,Amiri!D223,PDMS!D223,AlKareem!D223,KFGQPC!D223,LPMQ!D223,AlQalam!D223)</f>
        <v>0</v>
      </c>
      <c r="E223" s="51">
        <f>SUM(norehidayat!E223,norehuda!E223,norehira!E223,meQuran!E223,Amiri!E223,PDMS!E223,AlKareem!E223,KFGQPC!E223,LPMQ!E223,AlQalam!E223)</f>
        <v>0</v>
      </c>
      <c r="F223" s="51">
        <f>SUM(norehidayat!F223,norehuda!F223,norehira!F223,meQuran!F223,Amiri!F223,PDMS!F223,AlKareem!F223,KFGQPC!F223,LPMQ!F223,AlQalam!F223)</f>
        <v>0</v>
      </c>
      <c r="G223" s="51">
        <f>SUM(norehidayat!G223,norehuda!G223,norehira!G223,meQuran!G223,Amiri!G223,PDMS!G223,AlKareem!G223,KFGQPC!G223,LPMQ!G223,AlQalam!G223)</f>
        <v>0</v>
      </c>
      <c r="H223" s="51">
        <f>SUM(norehidayat!H223,norehuda!H223,norehira!H223,meQuran!H223,Amiri!H223,PDMS!H223,AlKareem!H223,KFGQPC!H223,LPMQ!H223,AlQalam!H223)</f>
        <v>0</v>
      </c>
      <c r="I223" s="51">
        <f>SUM(norehidayat!I223,norehuda!I223,norehira!I223,meQuran!I223,Amiri!I223,PDMS!I223,AlKareem!I223,KFGQPC!I223,LPMQ!I223,AlQalam!I223)</f>
        <v>0</v>
      </c>
      <c r="J223" s="51">
        <f>SUM(norehidayat!J223,norehuda!J223,norehira!J223,meQuran!J223,Amiri!J223,PDMS!J223,AlKareem!J223,KFGQPC!J223,LPMQ!J223,AlQalam!J223)</f>
        <v>0</v>
      </c>
      <c r="K223" s="51">
        <f>SUM(norehidayat!K223,norehuda!K223,norehira!K223,meQuran!K223,Amiri!K223,PDMS!K223,AlKareem!K223,KFGQPC!K223,LPMQ!K223,AlQalam!K223)</f>
        <v>0</v>
      </c>
      <c r="L223" s="51">
        <f>SUM(norehidayat!L223,norehuda!L223,norehira!L223,meQuran!L223,Amiri!L223,PDMS!L223,AlKareem!L223,KFGQPC!L223,LPMQ!L223,AlQalam!L223)</f>
        <v>0</v>
      </c>
      <c r="M223" s="51">
        <f>SUM(norehidayat!M223,norehuda!M223,norehira!M223,meQuran!M223,Amiri!M223,PDMS!M223,AlKareem!M223,KFGQPC!M223,LPMQ!M223,AlQalam!M223)</f>
        <v>0</v>
      </c>
      <c r="N223" s="51">
        <f>SUM(norehidayat!N223,norehuda!N223,norehira!N223,meQuran!N223,Amiri!N223,PDMS!N223,AlKareem!N223,KFGQPC!N223,LPMQ!N223,AlQalam!N223)</f>
        <v>0</v>
      </c>
      <c r="O223" s="51">
        <f>SUM(norehidayat!O223,norehuda!O223,norehira!O223,meQuran!O223,Amiri!O223,PDMS!O223,AlKareem!O223,KFGQPC!O223,LPMQ!O223,AlQalam!O223)</f>
        <v>0</v>
      </c>
      <c r="P223" s="51">
        <f>SUM(norehidayat!P223,norehuda!P223,norehira!P223,meQuran!P223,Amiri!P223,PDMS!P223,AlKareem!P223,KFGQPC!P223,LPMQ!P223,AlQalam!P223)</f>
        <v>0</v>
      </c>
      <c r="Q223" s="51">
        <f>SUM(norehidayat!Q223,norehuda!Q223,norehira!Q223,meQuran!Q223,Amiri!Q223,PDMS!Q223,AlKareem!Q223,KFGQPC!Q223,LPMQ!Q223,AlQalam!Q223)</f>
        <v>0</v>
      </c>
      <c r="R223" s="51">
        <f>SUM(norehidayat!R223,norehuda!R223,norehira!R223,meQuran!R223,Amiri!R223,PDMS!R223,AlKareem!R223,KFGQPC!R223,LPMQ!R223,AlQalam!R223)</f>
        <v>0</v>
      </c>
      <c r="S223" s="50">
        <f>SUM(norehidayat!S223,norehuda!S223,norehira!S223,meQuran!S223,Amiri!S223,PDMS!S223,AlKareem!S223,KFGQPC!S223,LPMQ!S223,AlQalam!S223)</f>
        <v>18</v>
      </c>
      <c r="T223" s="51">
        <f>SUM(norehidayat!T223,norehuda!T223,norehira!T223,meQuran!T223,Amiri!T223,PDMS!T223,AlKareem!T223,KFGQPC!T223,LPMQ!T223,AlQalam!T223)</f>
        <v>0</v>
      </c>
      <c r="U223" s="51">
        <f>SUM(norehidayat!U223,norehuda!U223,norehira!U223,meQuran!U223,Amiri!U223,PDMS!U223,AlKareem!U223,KFGQPC!U223,LPMQ!U223,AlQalam!U223)</f>
        <v>0</v>
      </c>
      <c r="V223" s="51">
        <f>SUM(norehidayat!V223,norehuda!V223,norehira!V223,meQuran!V223,Amiri!V223,PDMS!V223,AlKareem!V223,KFGQPC!V223,LPMQ!V223,AlQalam!V223)</f>
        <v>0</v>
      </c>
      <c r="W223" s="51">
        <f>SUM(norehidayat!W223,norehuda!W223,norehira!W223,meQuran!W223,Amiri!W223,PDMS!W223,AlKareem!W223,KFGQPC!W223,LPMQ!W223,AlQalam!W223)</f>
        <v>0</v>
      </c>
      <c r="X223" s="51">
        <f>SUM(norehidayat!X223,norehuda!X223,norehira!X223,meQuran!X223,Amiri!X223,PDMS!X223,AlKareem!X223,KFGQPC!X223,LPMQ!X223,AlQalam!X223)</f>
        <v>0</v>
      </c>
      <c r="Y223" s="51">
        <f>SUM(norehidayat!Y223,norehuda!Y223,norehira!Y223,meQuran!Y223,Amiri!Y223,PDMS!Y223,AlKareem!Y223,KFGQPC!Y223,LPMQ!Y223,AlQalam!Y223)</f>
        <v>0</v>
      </c>
      <c r="Z223" s="51">
        <f>SUM(norehidayat!Z223,norehuda!Z223,norehira!Z223,meQuran!Z223,Amiri!Z223,PDMS!Z223,AlKareem!Z223,KFGQPC!Z223,LPMQ!Z223,AlQalam!Z223)</f>
        <v>0</v>
      </c>
      <c r="AA223" s="51">
        <f>SUM(norehidayat!AA223,norehuda!AA223,norehira!AA223,meQuran!AA223,Amiri!AA223,PDMS!AA223,AlKareem!AA223,KFGQPC!AA223,LPMQ!AA223,AlQalam!AA223)</f>
        <v>0</v>
      </c>
      <c r="AB223" s="51">
        <f>SUM(norehidayat!AB223,norehuda!AB223,norehira!AB223,meQuran!AB223,Amiri!AB223,PDMS!AB223,AlKareem!AB223,KFGQPC!AB223,LPMQ!AB223,AlQalam!AB223)</f>
        <v>0</v>
      </c>
      <c r="AC223" s="51">
        <f>SUM(norehidayat!AC223,norehuda!AC223,norehira!AC223,meQuran!AC223,Amiri!AC223,PDMS!AC223,AlKareem!AC223,KFGQPC!AC223,LPMQ!AC223,AlQalam!AC223)</f>
        <v>0</v>
      </c>
      <c r="AD223" s="44">
        <f>S223</f>
        <v>18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251"/>
        <v>1</v>
      </c>
      <c r="AI223" s="2">
        <f t="shared" si="252"/>
        <v>1</v>
      </c>
      <c r="AJ223" s="2">
        <f t="shared" si="253"/>
        <v>1</v>
      </c>
      <c r="AK223" s="2">
        <f t="shared" si="254"/>
        <v>1</v>
      </c>
    </row>
    <row r="224" spans="1:37">
      <c r="A224" s="4" t="s">
        <v>78</v>
      </c>
      <c r="B224" s="51">
        <f>SUM(norehidayat!B224,norehuda!B224,norehira!B224,meQuran!B224,Amiri!B224,PDMS!B224,AlKareem!B224,KFGQPC!B224,LPMQ!B224,AlQalam!B224)</f>
        <v>0</v>
      </c>
      <c r="C224" s="51">
        <f>SUM(norehidayat!C224,norehuda!C224,norehira!C224,meQuran!C224,Amiri!C224,PDMS!C224,AlKareem!C224,KFGQPC!C224,LPMQ!C224,AlQalam!C224)</f>
        <v>0</v>
      </c>
      <c r="D224" s="51">
        <f>SUM(norehidayat!D224,norehuda!D224,norehira!D224,meQuran!D224,Amiri!D224,PDMS!D224,AlKareem!D224,KFGQPC!D224,LPMQ!D224,AlQalam!D224)</f>
        <v>0</v>
      </c>
      <c r="E224" s="51">
        <f>SUM(norehidayat!E224,norehuda!E224,norehira!E224,meQuran!E224,Amiri!E224,PDMS!E224,AlKareem!E224,KFGQPC!E224,LPMQ!E224,AlQalam!E224)</f>
        <v>0</v>
      </c>
      <c r="F224" s="51">
        <f>SUM(norehidayat!F224,norehuda!F224,norehira!F224,meQuran!F224,Amiri!F224,PDMS!F224,AlKareem!F224,KFGQPC!F224,LPMQ!F224,AlQalam!F224)</f>
        <v>0</v>
      </c>
      <c r="G224" s="51">
        <f>SUM(norehidayat!G224,norehuda!G224,norehira!G224,meQuran!G224,Amiri!G224,PDMS!G224,AlKareem!G224,KFGQPC!G224,LPMQ!G224,AlQalam!G224)</f>
        <v>0</v>
      </c>
      <c r="H224" s="51">
        <f>SUM(norehidayat!H224,norehuda!H224,norehira!H224,meQuran!H224,Amiri!H224,PDMS!H224,AlKareem!H224,KFGQPC!H224,LPMQ!H224,AlQalam!H224)</f>
        <v>0</v>
      </c>
      <c r="I224" s="51">
        <f>SUM(norehidayat!I224,norehuda!I224,norehira!I224,meQuran!I224,Amiri!I224,PDMS!I224,AlKareem!I224,KFGQPC!I224,LPMQ!I224,AlQalam!I224)</f>
        <v>0</v>
      </c>
      <c r="J224" s="51">
        <f>SUM(norehidayat!J224,norehuda!J224,norehira!J224,meQuran!J224,Amiri!J224,PDMS!J224,AlKareem!J224,KFGQPC!J224,LPMQ!J224,AlQalam!J224)</f>
        <v>0</v>
      </c>
      <c r="K224" s="51">
        <f>SUM(norehidayat!K224,norehuda!K224,norehira!K224,meQuran!K224,Amiri!K224,PDMS!K224,AlKareem!K224,KFGQPC!K224,LPMQ!K224,AlQalam!K224)</f>
        <v>0</v>
      </c>
      <c r="L224" s="51">
        <f>SUM(norehidayat!L224,norehuda!L224,norehira!L224,meQuran!L224,Amiri!L224,PDMS!L224,AlKareem!L224,KFGQPC!L224,LPMQ!L224,AlQalam!L224)</f>
        <v>0</v>
      </c>
      <c r="M224" s="51">
        <f>SUM(norehidayat!M224,norehuda!M224,norehira!M224,meQuran!M224,Amiri!M224,PDMS!M224,AlKareem!M224,KFGQPC!M224,LPMQ!M224,AlQalam!M224)</f>
        <v>0</v>
      </c>
      <c r="N224" s="51">
        <f>SUM(norehidayat!N224,norehuda!N224,norehira!N224,meQuran!N224,Amiri!N224,PDMS!N224,AlKareem!N224,KFGQPC!N224,LPMQ!N224,AlQalam!N224)</f>
        <v>0</v>
      </c>
      <c r="O224" s="51">
        <f>SUM(norehidayat!O224,norehuda!O224,norehira!O224,meQuran!O224,Amiri!O224,PDMS!O224,AlKareem!O224,KFGQPC!O224,LPMQ!O224,AlQalam!O224)</f>
        <v>0</v>
      </c>
      <c r="P224" s="51">
        <v>0</v>
      </c>
      <c r="Q224" s="51">
        <f>SUM(norehidayat!Q224,norehuda!Q224,norehira!Q224,meQuran!Q224,Amiri!Q224,PDMS!Q224,AlKareem!Q224,KFGQPC!Q224,LPMQ!Q224,AlQalam!Q224)</f>
        <v>0</v>
      </c>
      <c r="R224" s="51">
        <f>SUM(norehidayat!R224,norehuda!R224,norehira!R224,meQuran!R224,Amiri!R224,PDMS!R224,AlKareem!R224,KFGQPC!R224,LPMQ!R224,AlQalam!R224)</f>
        <v>0</v>
      </c>
      <c r="S224" s="51">
        <v>0</v>
      </c>
      <c r="T224" s="50">
        <f>SUM(norehidayat!T224,norehuda!T224,norehira!T224,meQuran!T224,Amiri!T224,PDMS!T224,AlKareem!T224,KFGQPC!T224,LPMQ!T224,AlQalam!T224)</f>
        <v>13</v>
      </c>
      <c r="U224" s="51">
        <f>SUM(norehidayat!U224,norehuda!U224,norehira!U224,meQuran!U224,Amiri!U224,PDMS!U224,AlKareem!U224,KFGQPC!U224,LPMQ!U224,AlQalam!U224)</f>
        <v>0</v>
      </c>
      <c r="V224" s="51">
        <f>SUM(norehidayat!V224,norehuda!V224,norehira!V224,meQuran!V224,Amiri!V224,PDMS!V224,AlKareem!V224,KFGQPC!V224,LPMQ!V224,AlQalam!V224)</f>
        <v>0</v>
      </c>
      <c r="W224" s="51">
        <f>SUM(norehidayat!W224,norehuda!W224,norehira!W224,meQuran!W224,Amiri!W224,PDMS!W224,AlKareem!W224,KFGQPC!W224,LPMQ!W224,AlQalam!W224)</f>
        <v>0</v>
      </c>
      <c r="X224" s="51">
        <f>SUM(norehidayat!X224,norehuda!X224,norehira!X224,meQuran!X224,Amiri!X224,PDMS!X224,AlKareem!X224,KFGQPC!X224,LPMQ!X224,AlQalam!X224)</f>
        <v>0</v>
      </c>
      <c r="Y224" s="51">
        <f>SUM(norehidayat!Y224,norehuda!Y224,norehira!Y224,meQuran!Y224,Amiri!Y224,PDMS!Y224,AlKareem!Y224,KFGQPC!Y224,LPMQ!Y224,AlQalam!Y224)</f>
        <v>0</v>
      </c>
      <c r="Z224" s="51">
        <f>SUM(norehidayat!Z224,norehuda!Z224,norehira!Z224,meQuran!Z224,Amiri!Z224,PDMS!Z224,AlKareem!Z224,KFGQPC!Z224,LPMQ!Z224,AlQalam!Z224)</f>
        <v>0</v>
      </c>
      <c r="AA224" s="51">
        <f>SUM(norehidayat!AA224,norehuda!AA224,norehira!AA224,meQuran!AA224,Amiri!AA224,PDMS!AA224,AlKareem!AA224,KFGQPC!AA224,LPMQ!AA224,AlQalam!AA224)</f>
        <v>0</v>
      </c>
      <c r="AB224" s="51">
        <f>SUM(norehidayat!AB224,norehuda!AB224,norehira!AB224,meQuran!AB224,Amiri!AB224,PDMS!AB224,AlKareem!AB224,KFGQPC!AB224,LPMQ!AB224,AlQalam!AB224)</f>
        <v>0</v>
      </c>
      <c r="AC224" s="51">
        <f>SUM(norehidayat!AC224,norehuda!AC224,norehira!AC224,meQuran!AC224,Amiri!AC224,PDMS!AC224,AlKareem!AC224,KFGQPC!AC224,LPMQ!AC224,AlQalam!AC224)</f>
        <v>0</v>
      </c>
      <c r="AD224" s="45">
        <f>T224</f>
        <v>13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251"/>
        <v>1</v>
      </c>
      <c r="AI224" s="5">
        <f t="shared" si="252"/>
        <v>1</v>
      </c>
      <c r="AJ224" s="5">
        <f t="shared" si="253"/>
        <v>1</v>
      </c>
      <c r="AK224" s="5">
        <f t="shared" si="254"/>
        <v>1</v>
      </c>
    </row>
    <row r="225" spans="1:37">
      <c r="A225" s="4" t="s">
        <v>79</v>
      </c>
      <c r="B225" s="51">
        <f>SUM(norehidayat!B225,norehuda!B225,norehira!B225,meQuran!B225,Amiri!B225,PDMS!B225,AlKareem!B225,KFGQPC!B225,LPMQ!B225,AlQalam!B225)</f>
        <v>0</v>
      </c>
      <c r="C225" s="51">
        <f>SUM(norehidayat!C225,norehuda!C225,norehira!C225,meQuran!C225,Amiri!C225,PDMS!C225,AlKareem!C225,KFGQPC!C225,LPMQ!C225,AlQalam!C225)</f>
        <v>0</v>
      </c>
      <c r="D225" s="51">
        <f>SUM(norehidayat!D225,norehuda!D225,norehira!D225,meQuran!D225,Amiri!D225,PDMS!D225,AlKareem!D225,KFGQPC!D225,LPMQ!D225,AlQalam!D225)</f>
        <v>0</v>
      </c>
      <c r="E225" s="51">
        <f>SUM(norehidayat!E225,norehuda!E225,norehira!E225,meQuran!E225,Amiri!E225,PDMS!E225,AlKareem!E225,KFGQPC!E225,LPMQ!E225,AlQalam!E225)</f>
        <v>0</v>
      </c>
      <c r="F225" s="51">
        <f>SUM(norehidayat!F225,norehuda!F225,norehira!F225,meQuran!F225,Amiri!F225,PDMS!F225,AlKareem!F225,KFGQPC!F225,LPMQ!F225,AlQalam!F225)</f>
        <v>0</v>
      </c>
      <c r="G225" s="51">
        <f>SUM(norehidayat!G225,norehuda!G225,norehira!G225,meQuran!G225,Amiri!G225,PDMS!G225,AlKareem!G225,KFGQPC!G225,LPMQ!G225,AlQalam!G225)</f>
        <v>0</v>
      </c>
      <c r="H225" s="51">
        <f>SUM(norehidayat!H225,norehuda!H225,norehira!H225,meQuran!H225,Amiri!H225,PDMS!H225,AlKareem!H225,KFGQPC!H225,LPMQ!H225,AlQalam!H225)</f>
        <v>0</v>
      </c>
      <c r="I225" s="51">
        <f>SUM(norehidayat!I225,norehuda!I225,norehira!I225,meQuran!I225,Amiri!I225,PDMS!I225,AlKareem!I225,KFGQPC!I225,LPMQ!I225,AlQalam!I225)</f>
        <v>0</v>
      </c>
      <c r="J225" s="51">
        <f>SUM(norehidayat!J225,norehuda!J225,norehira!J225,meQuran!J225,Amiri!J225,PDMS!J225,AlKareem!J225,KFGQPC!J225,LPMQ!J225,AlQalam!J225)</f>
        <v>0</v>
      </c>
      <c r="K225" s="51">
        <f>SUM(norehidayat!K225,norehuda!K225,norehira!K225,meQuran!K225,Amiri!K225,PDMS!K225,AlKareem!K225,KFGQPC!K225,LPMQ!K225,AlQalam!K225)</f>
        <v>0</v>
      </c>
      <c r="L225" s="51">
        <f>SUM(norehidayat!L225,norehuda!L225,norehira!L225,meQuran!L225,Amiri!L225,PDMS!L225,AlKareem!L225,KFGQPC!L225,LPMQ!L225,AlQalam!L225)</f>
        <v>0</v>
      </c>
      <c r="M225" s="51">
        <f>SUM(norehidayat!M225,norehuda!M225,norehira!M225,meQuran!M225,Amiri!M225,PDMS!M225,AlKareem!M225,KFGQPC!M225,LPMQ!M225,AlQalam!M225)</f>
        <v>0</v>
      </c>
      <c r="N225" s="51">
        <f>SUM(norehidayat!N225,norehuda!N225,norehira!N225,meQuran!N225,Amiri!N225,PDMS!N225,AlKareem!N225,KFGQPC!N225,LPMQ!N225,AlQalam!N225)</f>
        <v>0</v>
      </c>
      <c r="O225" s="51">
        <f>SUM(norehidayat!O225,norehuda!O225,norehira!O225,meQuran!O225,Amiri!O225,PDMS!O225,AlKareem!O225,KFGQPC!O225,LPMQ!O225,AlQalam!O225)</f>
        <v>0</v>
      </c>
      <c r="P225" s="51">
        <f>SUM(norehidayat!P225,norehuda!P225,norehira!P225,meQuran!P225,Amiri!P225,PDMS!P225,AlKareem!P225,KFGQPC!P225,LPMQ!P225,AlQalam!P225)</f>
        <v>0</v>
      </c>
      <c r="Q225" s="51">
        <f>SUM(norehidayat!Q225,norehuda!Q225,norehira!Q225,meQuran!Q225,Amiri!Q225,PDMS!Q225,AlKareem!Q225,KFGQPC!Q225,LPMQ!Q225,AlQalam!Q225)</f>
        <v>0</v>
      </c>
      <c r="R225" s="51">
        <f>SUM(norehidayat!R225,norehuda!R225,norehira!R225,meQuran!R225,Amiri!R225,PDMS!R225,AlKareem!R225,KFGQPC!R225,LPMQ!R225,AlQalam!R225)</f>
        <v>0</v>
      </c>
      <c r="S225" s="51">
        <f>SUM(norehidayat!S225,norehuda!S225,norehira!S225,meQuran!S225,Amiri!S225,PDMS!S225,AlKareem!S225,KFGQPC!S225,LPMQ!S225,AlQalam!S225)</f>
        <v>0</v>
      </c>
      <c r="T225" s="51">
        <f>SUM(norehidayat!T225,norehuda!T225,norehira!T225,meQuran!T225,Amiri!T225,PDMS!T225,AlKareem!T225,KFGQPC!T225,LPMQ!T225,AlQalam!T225)</f>
        <v>0</v>
      </c>
      <c r="U225" s="50">
        <f>SUM(norehidayat!U225,norehuda!U225,norehira!U225,meQuran!U225,Amiri!U225,PDMS!U225,AlKareem!U225,KFGQPC!U225,LPMQ!U225,AlQalam!U225)</f>
        <v>39</v>
      </c>
      <c r="V225" s="51">
        <f>SUM(norehidayat!V225,norehuda!V225,norehira!V225,meQuran!V225,Amiri!V225,PDMS!V225,AlKareem!V225,KFGQPC!V225,LPMQ!V225,AlQalam!V225)</f>
        <v>0</v>
      </c>
      <c r="W225" s="51">
        <f>SUM(norehidayat!W225,norehuda!W225,norehira!W225,meQuran!W225,Amiri!W225,PDMS!W225,AlKareem!W225,KFGQPC!W225,LPMQ!W225,AlQalam!W225)</f>
        <v>0</v>
      </c>
      <c r="X225" s="51">
        <f>SUM(norehidayat!X225,norehuda!X225,norehira!X225,meQuran!X225,Amiri!X225,PDMS!X225,AlKareem!X225,KFGQPC!X225,LPMQ!X225,AlQalam!X225)</f>
        <v>0</v>
      </c>
      <c r="Y225" s="51">
        <f>SUM(norehidayat!Y225,norehuda!Y225,norehira!Y225,meQuran!Y225,Amiri!Y225,PDMS!Y225,AlKareem!Y225,KFGQPC!Y225,LPMQ!Y225,AlQalam!Y225)</f>
        <v>0</v>
      </c>
      <c r="Z225" s="51">
        <f>SUM(norehidayat!Z225,norehuda!Z225,norehira!Z225,meQuran!Z225,Amiri!Z225,PDMS!Z225,AlKareem!Z225,KFGQPC!Z225,LPMQ!Z225,AlQalam!Z225)</f>
        <v>0</v>
      </c>
      <c r="AA225" s="51">
        <f>SUM(norehidayat!AA225,norehuda!AA225,norehira!AA225,meQuran!AA225,Amiri!AA225,PDMS!AA225,AlKareem!AA225,KFGQPC!AA225,LPMQ!AA225,AlQalam!AA225)</f>
        <v>0</v>
      </c>
      <c r="AB225" s="51">
        <f>SUM(norehidayat!AB225,norehuda!AB225,norehira!AB225,meQuran!AB225,Amiri!AB225,PDMS!AB225,AlKareem!AB225,KFGQPC!AB225,LPMQ!AB225,AlQalam!AB225)</f>
        <v>1</v>
      </c>
      <c r="AC225" s="51">
        <f>SUM(norehidayat!AC225,norehuda!AC225,norehira!AC225,meQuran!AC225,Amiri!AC225,PDMS!AC225,AlKareem!AC225,KFGQPC!AC225,LPMQ!AC225,AlQalam!AC225)</f>
        <v>0</v>
      </c>
      <c r="AD225" s="44">
        <f>U225</f>
        <v>39</v>
      </c>
      <c r="AE225" s="44">
        <f>SUM(B225:T225,V225:AC225)</f>
        <v>1</v>
      </c>
      <c r="AF225" s="44">
        <f>SUM(U206:U224,U226:U233)</f>
        <v>0</v>
      </c>
      <c r="AG225" s="44">
        <v>0</v>
      </c>
      <c r="AH225" s="2">
        <f t="shared" si="251"/>
        <v>0.975</v>
      </c>
      <c r="AI225" s="2">
        <f t="shared" si="252"/>
        <v>0.975</v>
      </c>
      <c r="AJ225" s="2">
        <f t="shared" si="253"/>
        <v>1</v>
      </c>
      <c r="AK225" s="2">
        <f t="shared" si="254"/>
        <v>0.987341772151899</v>
      </c>
    </row>
    <row r="226" spans="1:37">
      <c r="A226" s="4" t="s">
        <v>80</v>
      </c>
      <c r="B226" s="51">
        <f>SUM(norehidayat!B226,norehuda!B226,norehira!B226,meQuran!B226,Amiri!B226,PDMS!B226,AlKareem!B226,KFGQPC!B226,LPMQ!B226,AlQalam!B226)</f>
        <v>0</v>
      </c>
      <c r="C226" s="51">
        <f>SUM(norehidayat!C226,norehuda!C226,norehira!C226,meQuran!C226,Amiri!C226,PDMS!C226,AlKareem!C226,KFGQPC!C226,LPMQ!C226,AlQalam!C226)</f>
        <v>0</v>
      </c>
      <c r="D226" s="51">
        <f>SUM(norehidayat!D226,norehuda!D226,norehira!D226,meQuran!D226,Amiri!D226,PDMS!D226,AlKareem!D226,KFGQPC!D226,LPMQ!D226,AlQalam!D226)</f>
        <v>0</v>
      </c>
      <c r="E226" s="51">
        <f>SUM(norehidayat!E226,norehuda!E226,norehira!E226,meQuran!E226,Amiri!E226,PDMS!E226,AlKareem!E226,KFGQPC!E226,LPMQ!E226,AlQalam!E226)</f>
        <v>0</v>
      </c>
      <c r="F226" s="51">
        <f>SUM(norehidayat!F226,norehuda!F226,norehira!F226,meQuran!F226,Amiri!F226,PDMS!F226,AlKareem!F226,KFGQPC!F226,LPMQ!F226,AlQalam!F226)</f>
        <v>0</v>
      </c>
      <c r="G226" s="51">
        <f>SUM(norehidayat!G226,norehuda!G226,norehira!G226,meQuran!G226,Amiri!G226,PDMS!G226,AlKareem!G226,KFGQPC!G226,LPMQ!G226,AlQalam!G226)</f>
        <v>0</v>
      </c>
      <c r="H226" s="51">
        <f>SUM(norehidayat!H226,norehuda!H226,norehira!H226,meQuran!H226,Amiri!H226,PDMS!H226,AlKareem!H226,KFGQPC!H226,LPMQ!H226,AlQalam!H226)</f>
        <v>0</v>
      </c>
      <c r="I226" s="51">
        <f>SUM(norehidayat!I226,norehuda!I226,norehira!I226,meQuran!I226,Amiri!I226,PDMS!I226,AlKareem!I226,KFGQPC!I226,LPMQ!I226,AlQalam!I226)</f>
        <v>0</v>
      </c>
      <c r="J226" s="51">
        <f>SUM(norehidayat!J226,norehuda!J226,norehira!J226,meQuran!J226,Amiri!J226,PDMS!J226,AlKareem!J226,KFGQPC!J226,LPMQ!J226,AlQalam!J226)</f>
        <v>0</v>
      </c>
      <c r="K226" s="51">
        <f>SUM(norehidayat!K226,norehuda!K226,norehira!K226,meQuran!K226,Amiri!K226,PDMS!K226,AlKareem!K226,KFGQPC!K226,LPMQ!K226,AlQalam!K226)</f>
        <v>0</v>
      </c>
      <c r="L226" s="51">
        <f>SUM(norehidayat!L226,norehuda!L226,norehira!L226,meQuran!L226,Amiri!L226,PDMS!L226,AlKareem!L226,KFGQPC!L226,LPMQ!L226,AlQalam!L226)</f>
        <v>0</v>
      </c>
      <c r="M226" s="51">
        <f>SUM(norehidayat!M226,norehuda!M226,norehira!M226,meQuran!M226,Amiri!M226,PDMS!M226,AlKareem!M226,KFGQPC!M226,LPMQ!M226,AlQalam!M226)</f>
        <v>0</v>
      </c>
      <c r="N226" s="51">
        <f>SUM(norehidayat!N226,norehuda!N226,norehira!N226,meQuran!N226,Amiri!N226,PDMS!N226,AlKareem!N226,KFGQPC!N226,LPMQ!N226,AlQalam!N226)</f>
        <v>0</v>
      </c>
      <c r="O226" s="51">
        <f>SUM(norehidayat!O226,norehuda!O226,norehira!O226,meQuran!O226,Amiri!O226,PDMS!O226,AlKareem!O226,KFGQPC!O226,LPMQ!O226,AlQalam!O226)</f>
        <v>0</v>
      </c>
      <c r="P226" s="51">
        <f>SUM(norehidayat!P226,norehuda!P226,norehira!P226,meQuran!P226,Amiri!P226,PDMS!P226,AlKareem!P226,KFGQPC!P226,LPMQ!P226,AlQalam!P226)</f>
        <v>0</v>
      </c>
      <c r="Q226" s="51">
        <f>SUM(norehidayat!Q226,norehuda!Q226,norehira!Q226,meQuran!Q226,Amiri!Q226,PDMS!Q226,AlKareem!Q226,KFGQPC!Q226,LPMQ!Q226,AlQalam!Q226)</f>
        <v>0</v>
      </c>
      <c r="R226" s="51">
        <f>SUM(norehidayat!R226,norehuda!R226,norehira!R226,meQuran!R226,Amiri!R226,PDMS!R226,AlKareem!R226,KFGQPC!R226,LPMQ!R226,AlQalam!R226)</f>
        <v>0</v>
      </c>
      <c r="S226" s="51">
        <f>SUM(norehidayat!S226,norehuda!S226,norehira!S226,meQuran!S226,Amiri!S226,PDMS!S226,AlKareem!S226,KFGQPC!S226,LPMQ!S226,AlQalam!S226)</f>
        <v>0</v>
      </c>
      <c r="T226" s="51">
        <f>SUM(norehidayat!T226,norehuda!T226,norehira!T226,meQuran!T226,Amiri!T226,PDMS!T226,AlKareem!T226,KFGQPC!T226,LPMQ!T226,AlQalam!T226)</f>
        <v>0</v>
      </c>
      <c r="U226" s="51">
        <f>SUM(norehidayat!U226,norehuda!U226,norehira!U226,meQuran!U226,Amiri!U226,PDMS!U226,AlKareem!U226,KFGQPC!U226,LPMQ!U226,AlQalam!U226)</f>
        <v>0</v>
      </c>
      <c r="V226" s="50">
        <f>SUM(norehidayat!V226,norehuda!V226,norehira!V226,meQuran!V226,Amiri!V226,PDMS!V226,AlKareem!V226,KFGQPC!V226,LPMQ!V226,AlQalam!V226)</f>
        <v>13</v>
      </c>
      <c r="W226" s="51">
        <f>SUM(norehidayat!W226,norehuda!W226,norehira!W226,meQuran!W226,Amiri!W226,PDMS!W226,AlKareem!W226,KFGQPC!W226,LPMQ!W226,AlQalam!W226)</f>
        <v>0</v>
      </c>
      <c r="X226" s="51">
        <f>SUM(norehidayat!X226,norehuda!X226,norehira!X226,meQuran!X226,Amiri!X226,PDMS!X226,AlKareem!X226,KFGQPC!X226,LPMQ!X226,AlQalam!X226)</f>
        <v>0</v>
      </c>
      <c r="Y226" s="51">
        <f>SUM(norehidayat!Y226,norehuda!Y226,norehira!Y226,meQuran!Y226,Amiri!Y226,PDMS!Y226,AlKareem!Y226,KFGQPC!Y226,LPMQ!Y226,AlQalam!Y226)</f>
        <v>0</v>
      </c>
      <c r="Z226" s="51">
        <f>SUM(norehidayat!Z226,norehuda!Z226,norehira!Z226,meQuran!Z226,Amiri!Z226,PDMS!Z226,AlKareem!Z226,KFGQPC!Z226,LPMQ!Z226,AlQalam!Z226)</f>
        <v>0</v>
      </c>
      <c r="AA226" s="51">
        <f>SUM(norehidayat!AA226,norehuda!AA226,norehira!AA226,meQuran!AA226,Amiri!AA226,PDMS!AA226,AlKareem!AA226,KFGQPC!AA226,LPMQ!AA226,AlQalam!AA226)</f>
        <v>0</v>
      </c>
      <c r="AB226" s="51">
        <f>SUM(norehidayat!AB226,norehuda!AB226,norehira!AB226,meQuran!AB226,Amiri!AB226,PDMS!AB226,AlKareem!AB226,KFGQPC!AB226,LPMQ!AB226,AlQalam!AB226)</f>
        <v>0</v>
      </c>
      <c r="AC226" s="51">
        <f>SUM(norehidayat!AC226,norehuda!AC226,norehira!AC226,meQuran!AC226,Amiri!AC226,PDMS!AC226,AlKareem!AC226,KFGQPC!AC226,LPMQ!AC226,AlQalam!AC226)</f>
        <v>0</v>
      </c>
      <c r="AD226" s="45">
        <f>V226</f>
        <v>13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251"/>
        <v>1</v>
      </c>
      <c r="AI226" s="5">
        <f t="shared" si="252"/>
        <v>1</v>
      </c>
      <c r="AJ226" s="5">
        <f t="shared" si="253"/>
        <v>1</v>
      </c>
      <c r="AK226" s="5">
        <f t="shared" si="254"/>
        <v>1</v>
      </c>
    </row>
    <row r="227" spans="1:37">
      <c r="A227" s="4" t="s">
        <v>81</v>
      </c>
      <c r="B227" s="51">
        <f>SUM(norehidayat!B227,norehuda!B227,norehira!B227,meQuran!B227,Amiri!B227,PDMS!B227,AlKareem!B227,KFGQPC!B227,LPMQ!B227,AlQalam!B227)</f>
        <v>0</v>
      </c>
      <c r="C227" s="51">
        <f>SUM(norehidayat!C227,norehuda!C227,norehira!C227,meQuran!C227,Amiri!C227,PDMS!C227,AlKareem!C227,KFGQPC!C227,LPMQ!C227,AlQalam!C227)</f>
        <v>0</v>
      </c>
      <c r="D227" s="51">
        <f>SUM(norehidayat!D227,norehuda!D227,norehira!D227,meQuran!D227,Amiri!D227,PDMS!D227,AlKareem!D227,KFGQPC!D227,LPMQ!D227,AlQalam!D227)</f>
        <v>0</v>
      </c>
      <c r="E227" s="51">
        <f>SUM(norehidayat!E227,norehuda!E227,norehira!E227,meQuran!E227,Amiri!E227,PDMS!E227,AlKareem!E227,KFGQPC!E227,LPMQ!E227,AlQalam!E227)</f>
        <v>0</v>
      </c>
      <c r="F227" s="51">
        <f>SUM(norehidayat!F227,norehuda!F227,norehira!F227,meQuran!F227,Amiri!F227,PDMS!F227,AlKareem!F227,KFGQPC!F227,LPMQ!F227,AlQalam!F227)</f>
        <v>0</v>
      </c>
      <c r="G227" s="51">
        <f>SUM(norehidayat!G227,norehuda!G227,norehira!G227,meQuran!G227,Amiri!G227,PDMS!G227,AlKareem!G227,KFGQPC!G227,LPMQ!G227,AlQalam!G227)</f>
        <v>0</v>
      </c>
      <c r="H227" s="51">
        <f>SUM(norehidayat!H227,norehuda!H227,norehira!H227,meQuran!H227,Amiri!H227,PDMS!H227,AlKareem!H227,KFGQPC!H227,LPMQ!H227,AlQalam!H227)</f>
        <v>0</v>
      </c>
      <c r="I227" s="51">
        <f>SUM(norehidayat!I227,norehuda!I227,norehira!I227,meQuran!I227,Amiri!I227,PDMS!I227,AlKareem!I227,KFGQPC!I227,LPMQ!I227,AlQalam!I227)</f>
        <v>0</v>
      </c>
      <c r="J227" s="51">
        <f>SUM(norehidayat!J227,norehuda!J227,norehira!J227,meQuran!J227,Amiri!J227,PDMS!J227,AlKareem!J227,KFGQPC!J227,LPMQ!J227,AlQalam!J227)</f>
        <v>0</v>
      </c>
      <c r="K227" s="51">
        <f>SUM(norehidayat!K227,norehuda!K227,norehira!K227,meQuran!K227,Amiri!K227,PDMS!K227,AlKareem!K227,KFGQPC!K227,LPMQ!K227,AlQalam!K227)</f>
        <v>0</v>
      </c>
      <c r="L227" s="51">
        <f>SUM(norehidayat!L227,norehuda!L227,norehira!L227,meQuran!L227,Amiri!L227,PDMS!L227,AlKareem!L227,KFGQPC!L227,LPMQ!L227,AlQalam!L227)</f>
        <v>0</v>
      </c>
      <c r="M227" s="51">
        <f>SUM(norehidayat!M227,norehuda!M227,norehira!M227,meQuran!M227,Amiri!M227,PDMS!M227,AlKareem!M227,KFGQPC!M227,LPMQ!M227,AlQalam!M227)</f>
        <v>0</v>
      </c>
      <c r="N227" s="51">
        <f>SUM(norehidayat!N227,norehuda!N227,norehira!N227,meQuran!N227,Amiri!N227,PDMS!N227,AlKareem!N227,KFGQPC!N227,LPMQ!N227,AlQalam!N227)</f>
        <v>0</v>
      </c>
      <c r="O227" s="51">
        <f>SUM(norehidayat!O227,norehuda!O227,norehira!O227,meQuran!O227,Amiri!O227,PDMS!O227,AlKareem!O227,KFGQPC!O227,LPMQ!O227,AlQalam!O227)</f>
        <v>0</v>
      </c>
      <c r="P227" s="51">
        <f>SUM(norehidayat!P227,norehuda!P227,norehira!P227,meQuran!P227,Amiri!P227,PDMS!P227,AlKareem!P227,KFGQPC!P227,LPMQ!P227,AlQalam!P227)</f>
        <v>0</v>
      </c>
      <c r="Q227" s="51">
        <f>SUM(norehidayat!Q227,norehuda!Q227,norehira!Q227,meQuran!Q227,Amiri!Q227,PDMS!Q227,AlKareem!Q227,KFGQPC!Q227,LPMQ!Q227,AlQalam!Q227)</f>
        <v>0</v>
      </c>
      <c r="R227" s="51">
        <f>SUM(norehidayat!R227,norehuda!R227,norehira!R227,meQuran!R227,Amiri!R227,PDMS!R227,AlKareem!R227,KFGQPC!R227,LPMQ!R227,AlQalam!R227)</f>
        <v>0</v>
      </c>
      <c r="S227" s="51">
        <f>SUM(norehidayat!S227,norehuda!S227,norehira!S227,meQuran!S227,Amiri!S227,PDMS!S227,AlKareem!S227,KFGQPC!S227,LPMQ!S227,AlQalam!S227)</f>
        <v>0</v>
      </c>
      <c r="T227" s="51">
        <f>SUM(norehidayat!T227,norehuda!T227,norehira!T227,meQuran!T227,Amiri!T227,PDMS!T227,AlKareem!T227,KFGQPC!T227,LPMQ!T227,AlQalam!T227)</f>
        <v>0</v>
      </c>
      <c r="U227" s="51">
        <f>SUM(norehidayat!U227,norehuda!U227,norehira!U227,meQuran!U227,Amiri!U227,PDMS!U227,AlKareem!U227,KFGQPC!U227,LPMQ!U227,AlQalam!U227)</f>
        <v>0</v>
      </c>
      <c r="V227" s="51">
        <f>SUM(norehidayat!V227,norehuda!V227,norehira!V227,meQuran!V227,Amiri!V227,PDMS!V227,AlKareem!V227,KFGQPC!V227,LPMQ!V227,AlQalam!V227)</f>
        <v>0</v>
      </c>
      <c r="W227" s="50">
        <f>SUM(norehidayat!W227,norehuda!W227,norehira!W227,meQuran!W227,Amiri!W227,PDMS!W227,AlKareem!W227,KFGQPC!W227,LPMQ!W227,AlQalam!W227)</f>
        <v>48</v>
      </c>
      <c r="X227" s="51">
        <f>SUM(norehidayat!X227,norehuda!X227,norehira!X227,meQuran!X227,Amiri!X227,PDMS!X227,AlKareem!X227,KFGQPC!X227,LPMQ!X227,AlQalam!X227)</f>
        <v>0</v>
      </c>
      <c r="Y227" s="51">
        <f>SUM(norehidayat!Y227,norehuda!Y227,norehira!Y227,meQuran!Y227,Amiri!Y227,PDMS!Y227,AlKareem!Y227,KFGQPC!Y227,LPMQ!Y227,AlQalam!Y227)</f>
        <v>0</v>
      </c>
      <c r="Z227" s="51">
        <f>SUM(norehidayat!Z227,norehuda!Z227,norehira!Z227,meQuran!Z227,Amiri!Z227,PDMS!Z227,AlKareem!Z227,KFGQPC!Z227,LPMQ!Z227,AlQalam!Z227)</f>
        <v>0</v>
      </c>
      <c r="AA227" s="51">
        <f>SUM(norehidayat!AA227,norehuda!AA227,norehira!AA227,meQuran!AA227,Amiri!AA227,PDMS!AA227,AlKareem!AA227,KFGQPC!AA227,LPMQ!AA227,AlQalam!AA227)</f>
        <v>0</v>
      </c>
      <c r="AB227" s="51">
        <f>SUM(norehidayat!AB227,norehuda!AB227,norehira!AB227,meQuran!AB227,Amiri!AB227,PDMS!AB227,AlKareem!AB227,KFGQPC!AB227,LPMQ!AB227,AlQalam!AB227)</f>
        <v>0</v>
      </c>
      <c r="AC227" s="51">
        <f>SUM(norehidayat!AC227,norehuda!AC227,norehira!AC227,meQuran!AC227,Amiri!AC227,PDMS!AC227,AlKareem!AC227,KFGQPC!AC227,LPMQ!AC227,AlQalam!AC227)</f>
        <v>0</v>
      </c>
      <c r="AD227" s="44">
        <f>W227</f>
        <v>48</v>
      </c>
      <c r="AE227" s="44">
        <f>SUM(B227:V227,X227:AC227)</f>
        <v>0</v>
      </c>
      <c r="AF227" s="44">
        <f>SUM(W206:W226,W228:W233)</f>
        <v>1</v>
      </c>
      <c r="AG227" s="45">
        <v>0</v>
      </c>
      <c r="AH227" s="2">
        <f t="shared" si="251"/>
        <v>0.979591836734694</v>
      </c>
      <c r="AI227" s="2">
        <f t="shared" si="252"/>
        <v>1</v>
      </c>
      <c r="AJ227" s="2">
        <f t="shared" si="253"/>
        <v>0.979591836734694</v>
      </c>
      <c r="AK227" s="2">
        <f t="shared" si="254"/>
        <v>0.989690721649485</v>
      </c>
    </row>
    <row r="228" spans="1:37">
      <c r="A228" s="4" t="s">
        <v>82</v>
      </c>
      <c r="B228" s="51">
        <f>SUM(norehidayat!B228,norehuda!B228,norehira!B228,meQuran!B228,Amiri!B228,PDMS!B228,AlKareem!B228,KFGQPC!B228,LPMQ!B228,AlQalam!B228)</f>
        <v>0</v>
      </c>
      <c r="C228" s="51">
        <f>SUM(norehidayat!C228,norehuda!C228,norehira!C228,meQuran!C228,Amiri!C228,PDMS!C228,AlKareem!C228,KFGQPC!C228,LPMQ!C228,AlQalam!C228)</f>
        <v>0</v>
      </c>
      <c r="D228" s="51">
        <f>SUM(norehidayat!D228,norehuda!D228,norehira!D228,meQuran!D228,Amiri!D228,PDMS!D228,AlKareem!D228,KFGQPC!D228,LPMQ!D228,AlQalam!D228)</f>
        <v>0</v>
      </c>
      <c r="E228" s="51">
        <f>SUM(norehidayat!E228,norehuda!E228,norehira!E228,meQuran!E228,Amiri!E228,PDMS!E228,AlKareem!E228,KFGQPC!E228,LPMQ!E228,AlQalam!E228)</f>
        <v>0</v>
      </c>
      <c r="F228" s="51">
        <f>SUM(norehidayat!F228,norehuda!F228,norehira!F228,meQuran!F228,Amiri!F228,PDMS!F228,AlKareem!F228,KFGQPC!F228,LPMQ!F228,AlQalam!F228)</f>
        <v>0</v>
      </c>
      <c r="G228" s="51">
        <f>SUM(norehidayat!G228,norehuda!G228,norehira!G228,meQuran!G228,Amiri!G228,PDMS!G228,AlKareem!G228,KFGQPC!G228,LPMQ!G228,AlQalam!G228)</f>
        <v>0</v>
      </c>
      <c r="H228" s="51">
        <f>SUM(norehidayat!H228,norehuda!H228,norehira!H228,meQuran!H228,Amiri!H228,PDMS!H228,AlKareem!H228,KFGQPC!H228,LPMQ!H228,AlQalam!H228)</f>
        <v>0</v>
      </c>
      <c r="I228" s="51">
        <f>SUM(norehidayat!I228,norehuda!I228,norehira!I228,meQuran!I228,Amiri!I228,PDMS!I228,AlKareem!I228,KFGQPC!I228,LPMQ!I228,AlQalam!I228)</f>
        <v>3</v>
      </c>
      <c r="J228" s="51">
        <f>SUM(norehidayat!J228,norehuda!J228,norehira!J228,meQuran!J228,Amiri!J228,PDMS!J228,AlKareem!J228,KFGQPC!J228,LPMQ!J228,AlQalam!J228)</f>
        <v>0</v>
      </c>
      <c r="K228" s="51">
        <f>SUM(norehidayat!K228,norehuda!K228,norehira!K228,meQuran!K228,Amiri!K228,PDMS!K228,AlKareem!K228,KFGQPC!K228,LPMQ!K228,AlQalam!K228)</f>
        <v>0</v>
      </c>
      <c r="L228" s="51">
        <f>SUM(norehidayat!L228,norehuda!L228,norehira!L228,meQuran!L228,Amiri!L228,PDMS!L228,AlKareem!L228,KFGQPC!L228,LPMQ!L228,AlQalam!L228)</f>
        <v>0</v>
      </c>
      <c r="M228" s="51">
        <f>SUM(norehidayat!M228,norehuda!M228,norehira!M228,meQuran!M228,Amiri!M228,PDMS!M228,AlKareem!M228,KFGQPC!M228,LPMQ!M228,AlQalam!M228)</f>
        <v>0</v>
      </c>
      <c r="N228" s="51">
        <f>SUM(norehidayat!N228,norehuda!N228,norehira!N228,meQuran!N228,Amiri!N228,PDMS!N228,AlKareem!N228,KFGQPC!N228,LPMQ!N228,AlQalam!N228)</f>
        <v>0</v>
      </c>
      <c r="O228" s="51">
        <f>SUM(norehidayat!O228,norehuda!O228,norehira!O228,meQuran!O228,Amiri!O228,PDMS!O228,AlKareem!O228,KFGQPC!O228,LPMQ!O228,AlQalam!O228)</f>
        <v>0</v>
      </c>
      <c r="P228" s="51">
        <f>SUM(norehidayat!P228,norehuda!P228,norehira!P228,meQuran!P228,Amiri!P228,PDMS!P228,AlKareem!P228,KFGQPC!P228,LPMQ!P228,AlQalam!P228)</f>
        <v>0</v>
      </c>
      <c r="Q228" s="51">
        <f>SUM(norehidayat!Q228,norehuda!Q228,norehira!Q228,meQuran!Q228,Amiri!Q228,PDMS!Q228,AlKareem!Q228,KFGQPC!Q228,LPMQ!Q228,AlQalam!Q228)</f>
        <v>0</v>
      </c>
      <c r="R228" s="51">
        <f>SUM(norehidayat!R228,norehuda!R228,norehira!R228,meQuran!R228,Amiri!R228,PDMS!R228,AlKareem!R228,KFGQPC!R228,LPMQ!R228,AlQalam!R228)</f>
        <v>0</v>
      </c>
      <c r="S228" s="51">
        <f>SUM(norehidayat!S228,norehuda!S228,norehira!S228,meQuran!S228,Amiri!S228,PDMS!S228,AlKareem!S228,KFGQPC!S228,LPMQ!S228,AlQalam!S228)</f>
        <v>0</v>
      </c>
      <c r="T228" s="51">
        <f>SUM(norehidayat!T228,norehuda!T228,norehira!T228,meQuran!T228,Amiri!T228,PDMS!T228,AlKareem!T228,KFGQPC!T228,LPMQ!T228,AlQalam!T228)</f>
        <v>0</v>
      </c>
      <c r="U228" s="51">
        <f>SUM(norehidayat!U228,norehuda!U228,norehira!U228,meQuran!U228,Amiri!U228,PDMS!U228,AlKareem!U228,KFGQPC!U228,LPMQ!U228,AlQalam!U228)</f>
        <v>0</v>
      </c>
      <c r="V228" s="51">
        <f>SUM(norehidayat!V228,norehuda!V228,norehira!V228,meQuran!V228,Amiri!V228,PDMS!V228,AlKareem!V228,KFGQPC!V228,LPMQ!V228,AlQalam!V228)</f>
        <v>0</v>
      </c>
      <c r="W228" s="51">
        <f>SUM(norehidayat!W228,norehuda!W228,norehira!W228,meQuran!W228,Amiri!W228,PDMS!W228,AlKareem!W228,KFGQPC!W228,LPMQ!W228,AlQalam!W228)</f>
        <v>0</v>
      </c>
      <c r="X228" s="50">
        <f>SUM(norehidayat!X228,norehuda!X228,norehira!X228,meQuran!X228,Amiri!X228,PDMS!X228,AlKareem!X228,KFGQPC!X228,LPMQ!X228,AlQalam!X228)</f>
        <v>27</v>
      </c>
      <c r="Y228" s="51">
        <f>SUM(norehidayat!Y228,norehuda!Y228,norehira!Y228,meQuran!Y228,Amiri!Y228,PDMS!Y228,AlKareem!Y228,KFGQPC!Y228,LPMQ!Y228,AlQalam!Y228)</f>
        <v>0</v>
      </c>
      <c r="Z228" s="51">
        <f>SUM(norehidayat!Z228,norehuda!Z228,norehira!Z228,meQuran!Z228,Amiri!Z228,PDMS!Z228,AlKareem!Z228,KFGQPC!Z228,LPMQ!Z228,AlQalam!Z228)</f>
        <v>0</v>
      </c>
      <c r="AA228" s="51">
        <f>SUM(norehidayat!AA228,norehuda!AA228,norehira!AA228,meQuran!AA228,Amiri!AA228,PDMS!AA228,AlKareem!AA228,KFGQPC!AA228,LPMQ!AA228,AlQalam!AA228)</f>
        <v>0</v>
      </c>
      <c r="AB228" s="51">
        <f>SUM(norehidayat!AB228,norehuda!AB228,norehira!AB228,meQuran!AB228,Amiri!AB228,PDMS!AB228,AlKareem!AB228,KFGQPC!AB228,LPMQ!AB228,AlQalam!AB228)</f>
        <v>0</v>
      </c>
      <c r="AC228" s="51">
        <f>SUM(norehidayat!AC228,norehuda!AC228,norehira!AC228,meQuran!AC228,Amiri!AC228,PDMS!AC228,AlKareem!AC228,KFGQPC!AC228,LPMQ!AC228,AlQalam!AC228)</f>
        <v>0</v>
      </c>
      <c r="AD228" s="45">
        <f>X228</f>
        <v>27</v>
      </c>
      <c r="AE228" s="45">
        <f>SUM(B228:W228,Y228:AC228)</f>
        <v>3</v>
      </c>
      <c r="AF228" s="45">
        <f>SUM(X206:X227,X229:X233)</f>
        <v>5</v>
      </c>
      <c r="AG228" s="44">
        <v>0</v>
      </c>
      <c r="AH228" s="5">
        <f t="shared" si="251"/>
        <v>0.771428571428571</v>
      </c>
      <c r="AI228" s="5">
        <f t="shared" si="252"/>
        <v>0.9</v>
      </c>
      <c r="AJ228" s="5">
        <f t="shared" si="253"/>
        <v>0.84375</v>
      </c>
      <c r="AK228" s="5">
        <f t="shared" si="254"/>
        <v>0.870967741935484</v>
      </c>
    </row>
    <row r="229" spans="1:37">
      <c r="A229" s="4" t="s">
        <v>83</v>
      </c>
      <c r="B229" s="51">
        <f>SUM(norehidayat!B229,norehuda!B229,norehira!B229,meQuran!B229,Amiri!B229,PDMS!B229,AlKareem!B229,KFGQPC!B229,LPMQ!B229,AlQalam!B229)</f>
        <v>0</v>
      </c>
      <c r="C229" s="51">
        <f>SUM(norehidayat!C229,norehuda!C229,norehira!C229,meQuran!C229,Amiri!C229,PDMS!C229,AlKareem!C229,KFGQPC!C229,LPMQ!C229,AlQalam!C229)</f>
        <v>0</v>
      </c>
      <c r="D229" s="51">
        <f>SUM(norehidayat!D229,norehuda!D229,norehira!D229,meQuran!D229,Amiri!D229,PDMS!D229,AlKareem!D229,KFGQPC!D229,LPMQ!D229,AlQalam!D229)</f>
        <v>0</v>
      </c>
      <c r="E229" s="51">
        <f>SUM(norehidayat!E229,norehuda!E229,norehira!E229,meQuran!E229,Amiri!E229,PDMS!E229,AlKareem!E229,KFGQPC!E229,LPMQ!E229,AlQalam!E229)</f>
        <v>0</v>
      </c>
      <c r="F229" s="51">
        <f>SUM(norehidayat!F229,norehuda!F229,norehira!F229,meQuran!F229,Amiri!F229,PDMS!F229,AlKareem!F229,KFGQPC!F229,LPMQ!F229,AlQalam!F229)</f>
        <v>0</v>
      </c>
      <c r="G229" s="51">
        <f>SUM(norehidayat!G229,norehuda!G229,norehira!G229,meQuran!G229,Amiri!G229,PDMS!G229,AlKareem!G229,KFGQPC!G229,LPMQ!G229,AlQalam!G229)</f>
        <v>0</v>
      </c>
      <c r="H229" s="51">
        <f>SUM(norehidayat!H229,norehuda!H229,norehira!H229,meQuran!H229,Amiri!H229,PDMS!H229,AlKareem!H229,KFGQPC!H229,LPMQ!H229,AlQalam!H229)</f>
        <v>0</v>
      </c>
      <c r="I229" s="51">
        <f>SUM(norehidayat!I229,norehuda!I229,norehira!I229,meQuran!I229,Amiri!I229,PDMS!I229,AlKareem!I229,KFGQPC!I229,LPMQ!I229,AlQalam!I229)</f>
        <v>0</v>
      </c>
      <c r="J229" s="51">
        <f>SUM(norehidayat!J229,norehuda!J229,norehira!J229,meQuran!J229,Amiri!J229,PDMS!J229,AlKareem!J229,KFGQPC!J229,LPMQ!J229,AlQalam!J229)</f>
        <v>0</v>
      </c>
      <c r="K229" s="51">
        <f>SUM(norehidayat!K229,norehuda!K229,norehira!K229,meQuran!K229,Amiri!K229,PDMS!K229,AlKareem!K229,KFGQPC!K229,LPMQ!K229,AlQalam!K229)</f>
        <v>0</v>
      </c>
      <c r="L229" s="51">
        <f>SUM(norehidayat!L229,norehuda!L229,norehira!L229,meQuran!L229,Amiri!L229,PDMS!L229,AlKareem!L229,KFGQPC!L229,LPMQ!L229,AlQalam!L229)</f>
        <v>0</v>
      </c>
      <c r="M229" s="51">
        <f>SUM(norehidayat!M229,norehuda!M229,norehira!M229,meQuran!M229,Amiri!M229,PDMS!M229,AlKareem!M229,KFGQPC!M229,LPMQ!M229,AlQalam!M229)</f>
        <v>0</v>
      </c>
      <c r="N229" s="51">
        <f>SUM(norehidayat!N229,norehuda!N229,norehira!N229,meQuran!N229,Amiri!N229,PDMS!N229,AlKareem!N229,KFGQPC!N229,LPMQ!N229,AlQalam!N229)</f>
        <v>0</v>
      </c>
      <c r="O229" s="51">
        <f>SUM(norehidayat!O229,norehuda!O229,norehira!O229,meQuran!O229,Amiri!O229,PDMS!O229,AlKareem!O229,KFGQPC!O229,LPMQ!O229,AlQalam!O229)</f>
        <v>0</v>
      </c>
      <c r="P229" s="51">
        <f>SUM(norehidayat!P229,norehuda!P229,norehira!P229,meQuran!P229,Amiri!P229,PDMS!P229,AlKareem!P229,KFGQPC!P229,LPMQ!P229,AlQalam!P229)</f>
        <v>0</v>
      </c>
      <c r="Q229" s="51">
        <f>SUM(norehidayat!Q229,norehuda!Q229,norehira!Q229,meQuran!Q229,Amiri!Q229,PDMS!Q229,AlKareem!Q229,KFGQPC!Q229,LPMQ!Q229,AlQalam!Q229)</f>
        <v>0</v>
      </c>
      <c r="R229" s="51">
        <f>SUM(norehidayat!R229,norehuda!R229,norehira!R229,meQuran!R229,Amiri!R229,PDMS!R229,AlKareem!R229,KFGQPC!R229,LPMQ!R229,AlQalam!R229)</f>
        <v>0</v>
      </c>
      <c r="S229" s="51">
        <f>SUM(norehidayat!S229,norehuda!S229,norehira!S229,meQuran!S229,Amiri!S229,PDMS!S229,AlKareem!S229,KFGQPC!S229,LPMQ!S229,AlQalam!S229)</f>
        <v>0</v>
      </c>
      <c r="T229" s="51">
        <f>SUM(norehidayat!T229,norehuda!T229,norehira!T229,meQuran!T229,Amiri!T229,PDMS!T229,AlKareem!T229,KFGQPC!T229,LPMQ!T229,AlQalam!T229)</f>
        <v>0</v>
      </c>
      <c r="U229" s="51">
        <f>SUM(norehidayat!U229,norehuda!U229,norehira!U229,meQuran!U229,Amiri!U229,PDMS!U229,AlKareem!U229,KFGQPC!U229,LPMQ!U229,AlQalam!U229)</f>
        <v>0</v>
      </c>
      <c r="V229" s="51">
        <f>SUM(norehidayat!V229,norehuda!V229,norehira!V229,meQuran!V229,Amiri!V229,PDMS!V229,AlKareem!V229,KFGQPC!V229,LPMQ!V229,AlQalam!V229)</f>
        <v>0</v>
      </c>
      <c r="W229" s="51">
        <f>SUM(norehidayat!W229,norehuda!W229,norehira!W229,meQuran!W229,Amiri!W229,PDMS!W229,AlKareem!W229,KFGQPC!W229,LPMQ!W229,AlQalam!W229)</f>
        <v>0</v>
      </c>
      <c r="X229" s="51">
        <f>SUM(norehidayat!X229,norehuda!X229,norehira!X229,meQuran!X229,Amiri!X229,PDMS!X229,AlKareem!X229,KFGQPC!X229,LPMQ!X229,AlQalam!X229)</f>
        <v>3</v>
      </c>
      <c r="Y229" s="50">
        <f>SUM(norehidayat!Y229,norehuda!Y229,norehira!Y229,meQuran!Y229,Amiri!Y229,PDMS!Y229,AlKareem!Y229,KFGQPC!Y229,LPMQ!Y229,AlQalam!Y229)</f>
        <v>177</v>
      </c>
      <c r="Z229" s="51">
        <f>SUM(norehidayat!Z229,norehuda!Z229,norehira!Z229,meQuran!Z229,Amiri!Z229,PDMS!Z229,AlKareem!Z229,KFGQPC!Z229,LPMQ!Z229,AlQalam!Z229)</f>
        <v>0</v>
      </c>
      <c r="AA229" s="51">
        <f>SUM(norehidayat!AA229,norehuda!AA229,norehira!AA229,meQuran!AA229,Amiri!AA229,PDMS!AA229,AlKareem!AA229,KFGQPC!AA229,LPMQ!AA229,AlQalam!AA229)</f>
        <v>0</v>
      </c>
      <c r="AB229" s="51">
        <f>SUM(norehidayat!AB229,norehuda!AB229,norehira!AB229,meQuran!AB229,Amiri!AB229,PDMS!AB229,AlKareem!AB229,KFGQPC!AB229,LPMQ!AB229,AlQalam!AB229)</f>
        <v>0</v>
      </c>
      <c r="AC229" s="51">
        <f>SUM(norehidayat!AC229,norehuda!AC229,norehira!AC229,meQuran!AC229,Amiri!AC229,PDMS!AC229,AlKareem!AC229,KFGQPC!AC229,LPMQ!AC229,AlQalam!AC229)</f>
        <v>0</v>
      </c>
      <c r="AD229" s="44">
        <f>Y229</f>
        <v>177</v>
      </c>
      <c r="AE229" s="44">
        <f>SUM(B229:X229,Z229:AC229)</f>
        <v>3</v>
      </c>
      <c r="AF229" s="44">
        <f>SUM(Y206:Y228,Y230:Y233)</f>
        <v>0</v>
      </c>
      <c r="AG229" s="45">
        <v>0</v>
      </c>
      <c r="AH229" s="2">
        <f t="shared" si="251"/>
        <v>0.983333333333333</v>
      </c>
      <c r="AI229" s="2">
        <f t="shared" si="252"/>
        <v>0.983333333333333</v>
      </c>
      <c r="AJ229" s="2">
        <f t="shared" si="253"/>
        <v>1</v>
      </c>
      <c r="AK229" s="2">
        <f t="shared" si="254"/>
        <v>0.991596638655462</v>
      </c>
    </row>
    <row r="230" spans="1:37">
      <c r="A230" s="4" t="s">
        <v>84</v>
      </c>
      <c r="B230" s="51">
        <f>SUM(norehidayat!B230,norehuda!B230,norehira!B230,meQuran!B230,Amiri!B230,PDMS!B230,AlKareem!B230,KFGQPC!B230,LPMQ!B230,AlQalam!B230)</f>
        <v>0</v>
      </c>
      <c r="C230" s="51">
        <f>SUM(norehidayat!C230,norehuda!C230,norehira!C230,meQuran!C230,Amiri!C230,PDMS!C230,AlKareem!C230,KFGQPC!C230,LPMQ!C230,AlQalam!C230)</f>
        <v>4</v>
      </c>
      <c r="D230" s="51">
        <f>SUM(norehidayat!D230,norehuda!D230,norehira!D230,meQuran!D230,Amiri!D230,PDMS!D230,AlKareem!D230,KFGQPC!D230,LPMQ!D230,AlQalam!D230)</f>
        <v>0</v>
      </c>
      <c r="E230" s="51">
        <f>SUM(norehidayat!E230,norehuda!E230,norehira!E230,meQuran!E230,Amiri!E230,PDMS!E230,AlKareem!E230,KFGQPC!E230,LPMQ!E230,AlQalam!E230)</f>
        <v>0</v>
      </c>
      <c r="F230" s="51">
        <f>SUM(norehidayat!F230,norehuda!F230,norehira!F230,meQuran!F230,Amiri!F230,PDMS!F230,AlKareem!F230,KFGQPC!F230,LPMQ!F230,AlQalam!F230)</f>
        <v>0</v>
      </c>
      <c r="G230" s="51">
        <f>SUM(norehidayat!G230,norehuda!G230,norehira!G230,meQuran!G230,Amiri!G230,PDMS!G230,AlKareem!G230,KFGQPC!G230,LPMQ!G230,AlQalam!G230)</f>
        <v>0</v>
      </c>
      <c r="H230" s="51">
        <f>SUM(norehidayat!H230,norehuda!H230,norehira!H230,meQuran!H230,Amiri!H230,PDMS!H230,AlKareem!H230,KFGQPC!H230,LPMQ!H230,AlQalam!H230)</f>
        <v>0</v>
      </c>
      <c r="I230" s="51">
        <f>SUM(norehidayat!I230,norehuda!I230,norehira!I230,meQuran!I230,Amiri!I230,PDMS!I230,AlKareem!I230,KFGQPC!I230,LPMQ!I230,AlQalam!I230)</f>
        <v>0</v>
      </c>
      <c r="J230" s="51">
        <f>SUM(norehidayat!J230,norehuda!J230,norehira!J230,meQuran!J230,Amiri!J230,PDMS!J230,AlKareem!J230,KFGQPC!J230,LPMQ!J230,AlQalam!J230)</f>
        <v>0</v>
      </c>
      <c r="K230" s="51">
        <f>SUM(norehidayat!K230,norehuda!K230,norehira!K230,meQuran!K230,Amiri!K230,PDMS!K230,AlKareem!K230,KFGQPC!K230,LPMQ!K230,AlQalam!K230)</f>
        <v>0</v>
      </c>
      <c r="L230" s="51">
        <f>SUM(norehidayat!L230,norehuda!L230,norehira!L230,meQuran!L230,Amiri!L230,PDMS!L230,AlKareem!L230,KFGQPC!L230,LPMQ!L230,AlQalam!L230)</f>
        <v>0</v>
      </c>
      <c r="M230" s="51">
        <f>SUM(norehidayat!M230,norehuda!M230,norehira!M230,meQuran!M230,Amiri!M230,PDMS!M230,AlKareem!M230,KFGQPC!M230,LPMQ!M230,AlQalam!M230)</f>
        <v>0</v>
      </c>
      <c r="N230" s="51">
        <f>SUM(norehidayat!N230,norehuda!N230,norehira!N230,meQuran!N230,Amiri!N230,PDMS!N230,AlKareem!N230,KFGQPC!N230,LPMQ!N230,AlQalam!N230)</f>
        <v>0</v>
      </c>
      <c r="O230" s="51">
        <f>SUM(norehidayat!O230,norehuda!O230,norehira!O230,meQuran!O230,Amiri!O230,PDMS!O230,AlKareem!O230,KFGQPC!O230,LPMQ!O230,AlQalam!O230)</f>
        <v>0</v>
      </c>
      <c r="P230" s="51">
        <f>SUM(norehidayat!P230,norehuda!P230,norehira!P230,meQuran!P230,Amiri!P230,PDMS!P230,AlKareem!P230,KFGQPC!P230,LPMQ!P230,AlQalam!P230)</f>
        <v>1</v>
      </c>
      <c r="Q230" s="51">
        <f>SUM(norehidayat!Q230,norehuda!Q230,norehira!Q230,meQuran!Q230,Amiri!Q230,PDMS!Q230,AlKareem!Q230,KFGQPC!Q230,LPMQ!Q230,AlQalam!Q230)</f>
        <v>0</v>
      </c>
      <c r="R230" s="51">
        <f>SUM(norehidayat!R230,norehuda!R230,norehira!R230,meQuran!R230,Amiri!R230,PDMS!R230,AlKareem!R230,KFGQPC!R230,LPMQ!R230,AlQalam!R230)</f>
        <v>0</v>
      </c>
      <c r="S230" s="51">
        <f>SUM(norehidayat!S230,norehuda!S230,norehira!S230,meQuran!S230,Amiri!S230,PDMS!S230,AlKareem!S230,KFGQPC!S230,LPMQ!S230,AlQalam!S230)</f>
        <v>0</v>
      </c>
      <c r="T230" s="51">
        <f>SUM(norehidayat!T230,norehuda!T230,norehira!T230,meQuran!T230,Amiri!T230,PDMS!T230,AlKareem!T230,KFGQPC!T230,LPMQ!T230,AlQalam!T230)</f>
        <v>0</v>
      </c>
      <c r="U230" s="51">
        <f>SUM(norehidayat!U230,norehuda!U230,norehira!U230,meQuran!U230,Amiri!U230,PDMS!U230,AlKareem!U230,KFGQPC!U230,LPMQ!U230,AlQalam!U230)</f>
        <v>0</v>
      </c>
      <c r="V230" s="51">
        <f>SUM(norehidayat!V230,norehuda!V230,norehira!V230,meQuran!V230,Amiri!V230,PDMS!V230,AlKareem!V230,KFGQPC!V230,LPMQ!V230,AlQalam!V230)</f>
        <v>0</v>
      </c>
      <c r="W230" s="51">
        <f>SUM(norehidayat!W230,norehuda!W230,norehira!W230,meQuran!W230,Amiri!W230,PDMS!W230,AlKareem!W230,KFGQPC!W230,LPMQ!W230,AlQalam!W230)</f>
        <v>0</v>
      </c>
      <c r="X230" s="51">
        <f>SUM(norehidayat!X230,norehuda!X230,norehira!X230,meQuran!X230,Amiri!X230,PDMS!X230,AlKareem!X230,KFGQPC!X230,LPMQ!X230,AlQalam!X230)</f>
        <v>2</v>
      </c>
      <c r="Y230" s="51">
        <f>SUM(norehidayat!Y230,norehuda!Y230,norehira!Y230,meQuran!Y230,Amiri!Y230,PDMS!Y230,AlKareem!Y230,KFGQPC!Y230,LPMQ!Y230,AlQalam!Y230)</f>
        <v>0</v>
      </c>
      <c r="Z230" s="50">
        <f>SUM(norehidayat!Z230,norehuda!Z230,norehira!Z230,meQuran!Z230,Amiri!Z230,PDMS!Z230,AlKareem!Z230,KFGQPC!Z230,LPMQ!Z230,AlQalam!Z230)</f>
        <v>34</v>
      </c>
      <c r="AA230" s="51">
        <f>SUM(norehidayat!AA230,norehuda!AA230,norehira!AA230,meQuran!AA230,Amiri!AA230,PDMS!AA230,AlKareem!AA230,KFGQPC!AA230,LPMQ!AA230,AlQalam!AA230)</f>
        <v>0</v>
      </c>
      <c r="AB230" s="51">
        <f>SUM(norehidayat!AB230,norehuda!AB230,norehira!AB230,meQuran!AB230,Amiri!AB230,PDMS!AB230,AlKareem!AB230,KFGQPC!AB230,LPMQ!AB230,AlQalam!AB230)</f>
        <v>0</v>
      </c>
      <c r="AC230" s="51">
        <f>SUM(norehidayat!AC230,norehuda!AC230,norehira!AC230,meQuran!AC230,Amiri!AC230,PDMS!AC230,AlKareem!AC230,KFGQPC!AC230,LPMQ!AC230,AlQalam!AC230)</f>
        <v>0</v>
      </c>
      <c r="AD230" s="45">
        <f>Z230</f>
        <v>34</v>
      </c>
      <c r="AE230" s="45">
        <f>SUM(B230:Y230,AA230:AC230)</f>
        <v>7</v>
      </c>
      <c r="AF230" s="45">
        <f>SUM(Z206:Z229,Z231:Z233)</f>
        <v>1</v>
      </c>
      <c r="AG230" s="44">
        <v>0</v>
      </c>
      <c r="AH230" s="5">
        <f t="shared" si="251"/>
        <v>0.80952380952381</v>
      </c>
      <c r="AI230" s="5">
        <f t="shared" si="252"/>
        <v>0.829268292682927</v>
      </c>
      <c r="AJ230" s="5">
        <f t="shared" si="253"/>
        <v>0.971428571428571</v>
      </c>
      <c r="AK230" s="5">
        <f t="shared" si="254"/>
        <v>0.894736842105263</v>
      </c>
    </row>
    <row r="231" spans="1:37">
      <c r="A231" s="4" t="s">
        <v>85</v>
      </c>
      <c r="B231" s="51">
        <f>SUM(norehidayat!B231,norehuda!B231,norehira!B231,meQuran!B231,Amiri!B231,PDMS!B231,AlKareem!B231,KFGQPC!B231,LPMQ!B231,AlQalam!B231)</f>
        <v>0</v>
      </c>
      <c r="C231" s="51">
        <f>SUM(norehidayat!C231,norehuda!C231,norehira!C231,meQuran!C231,Amiri!C231,PDMS!C231,AlKareem!C231,KFGQPC!C231,LPMQ!C231,AlQalam!C231)</f>
        <v>0</v>
      </c>
      <c r="D231" s="51">
        <f>SUM(norehidayat!D231,norehuda!D231,norehira!D231,meQuran!D231,Amiri!D231,PDMS!D231,AlKareem!D231,KFGQPC!D231,LPMQ!D231,AlQalam!D231)</f>
        <v>0</v>
      </c>
      <c r="E231" s="51">
        <f>SUM(norehidayat!E231,norehuda!E231,norehira!E231,meQuran!E231,Amiri!E231,PDMS!E231,AlKareem!E231,KFGQPC!E231,LPMQ!E231,AlQalam!E231)</f>
        <v>0</v>
      </c>
      <c r="F231" s="51">
        <f>SUM(norehidayat!F231,norehuda!F231,norehira!F231,meQuran!F231,Amiri!F231,PDMS!F231,AlKareem!F231,KFGQPC!F231,LPMQ!F231,AlQalam!F231)</f>
        <v>0</v>
      </c>
      <c r="G231" s="51">
        <f>SUM(norehidayat!G231,norehuda!G231,norehira!G231,meQuran!G231,Amiri!G231,PDMS!G231,AlKareem!G231,KFGQPC!G231,LPMQ!G231,AlQalam!G231)</f>
        <v>0</v>
      </c>
      <c r="H231" s="51">
        <f>SUM(norehidayat!H231,norehuda!H231,norehira!H231,meQuran!H231,Amiri!H231,PDMS!H231,AlKareem!H231,KFGQPC!H231,LPMQ!H231,AlQalam!H231)</f>
        <v>0</v>
      </c>
      <c r="I231" s="51">
        <f>SUM(norehidayat!I231,norehuda!I231,norehira!I231,meQuran!I231,Amiri!I231,PDMS!I231,AlKareem!I231,KFGQPC!I231,LPMQ!I231,AlQalam!I231)</f>
        <v>0</v>
      </c>
      <c r="J231" s="51">
        <f>SUM(norehidayat!J231,norehuda!J231,norehira!J231,meQuran!J231,Amiri!J231,PDMS!J231,AlKareem!J231,KFGQPC!J231,LPMQ!J231,AlQalam!J231)</f>
        <v>0</v>
      </c>
      <c r="K231" s="51">
        <f>SUM(norehidayat!K231,norehuda!K231,norehira!K231,meQuran!K231,Amiri!K231,PDMS!K231,AlKareem!K231,KFGQPC!K231,LPMQ!K231,AlQalam!K231)</f>
        <v>0</v>
      </c>
      <c r="L231" s="51">
        <f>SUM(norehidayat!L231,norehuda!L231,norehira!L231,meQuran!L231,Amiri!L231,PDMS!L231,AlKareem!L231,KFGQPC!L231,LPMQ!L231,AlQalam!L231)</f>
        <v>0</v>
      </c>
      <c r="M231" s="51">
        <f>SUM(norehidayat!M231,norehuda!M231,norehira!M231,meQuran!M231,Amiri!M231,PDMS!M231,AlKareem!M231,KFGQPC!M231,LPMQ!M231,AlQalam!M231)</f>
        <v>0</v>
      </c>
      <c r="N231" s="51">
        <f>SUM(norehidayat!N231,norehuda!N231,norehira!N231,meQuran!N231,Amiri!N231,PDMS!N231,AlKareem!N231,KFGQPC!N231,LPMQ!N231,AlQalam!N231)</f>
        <v>0</v>
      </c>
      <c r="O231" s="51">
        <f>SUM(norehidayat!O231,norehuda!O231,norehira!O231,meQuran!O231,Amiri!O231,PDMS!O231,AlKareem!O231,KFGQPC!O231,LPMQ!O231,AlQalam!O231)</f>
        <v>0</v>
      </c>
      <c r="P231" s="51">
        <f>SUM(norehidayat!P231,norehuda!P231,norehira!P231,meQuran!P231,Amiri!P231,PDMS!P231,AlKareem!P231,KFGQPC!P231,LPMQ!P231,AlQalam!P231)</f>
        <v>0</v>
      </c>
      <c r="Q231" s="51">
        <f>SUM(norehidayat!Q231,norehuda!Q231,norehira!Q231,meQuran!Q231,Amiri!Q231,PDMS!Q231,AlKareem!Q231,KFGQPC!Q231,LPMQ!Q231,AlQalam!Q231)</f>
        <v>0</v>
      </c>
      <c r="R231" s="51">
        <f>SUM(norehidayat!R231,norehuda!R231,norehira!R231,meQuran!R231,Amiri!R231,PDMS!R231,AlKareem!R231,KFGQPC!R231,LPMQ!R231,AlQalam!R231)</f>
        <v>0</v>
      </c>
      <c r="S231" s="51">
        <f>SUM(norehidayat!S231,norehuda!S231,norehira!S231,meQuran!S231,Amiri!S231,PDMS!S231,AlKareem!S231,KFGQPC!S231,LPMQ!S231,AlQalam!S231)</f>
        <v>0</v>
      </c>
      <c r="T231" s="51">
        <f>SUM(norehidayat!T231,norehuda!T231,norehira!T231,meQuran!T231,Amiri!T231,PDMS!T231,AlKareem!T231,KFGQPC!T231,LPMQ!T231,AlQalam!T231)</f>
        <v>0</v>
      </c>
      <c r="U231" s="51">
        <f>SUM(norehidayat!U231,norehuda!U231,norehira!U231,meQuran!U231,Amiri!U231,PDMS!U231,AlKareem!U231,KFGQPC!U231,LPMQ!U231,AlQalam!U231)</f>
        <v>0</v>
      </c>
      <c r="V231" s="51">
        <f>SUM(norehidayat!V231,norehuda!V231,norehira!V231,meQuran!V231,Amiri!V231,PDMS!V231,AlKareem!V231,KFGQPC!V231,LPMQ!V231,AlQalam!V231)</f>
        <v>0</v>
      </c>
      <c r="W231" s="51">
        <f>SUM(norehidayat!W231,norehuda!W231,norehira!W231,meQuran!W231,Amiri!W231,PDMS!W231,AlKareem!W231,KFGQPC!W231,LPMQ!W231,AlQalam!W231)</f>
        <v>0</v>
      </c>
      <c r="X231" s="51">
        <f>SUM(norehidayat!X231,norehuda!X231,norehira!X231,meQuran!X231,Amiri!X231,PDMS!X231,AlKareem!X231,KFGQPC!X231,LPMQ!X231,AlQalam!X231)</f>
        <v>0</v>
      </c>
      <c r="Y231" s="51">
        <f>SUM(norehidayat!Y231,norehuda!Y231,norehira!Y231,meQuran!Y231,Amiri!Y231,PDMS!Y231,AlKareem!Y231,KFGQPC!Y231,LPMQ!Y231,AlQalam!Y231)</f>
        <v>0</v>
      </c>
      <c r="Z231" s="51">
        <f>SUM(norehidayat!Z231,norehuda!Z231,norehira!Z231,meQuran!Z231,Amiri!Z231,PDMS!Z231,AlKareem!Z231,KFGQPC!Z231,LPMQ!Z231,AlQalam!Z231)</f>
        <v>0</v>
      </c>
      <c r="AA231" s="50">
        <f>SUM(norehidayat!AA231,norehuda!AA231,norehira!AA231,meQuran!AA231,Amiri!AA231,PDMS!AA231,AlKareem!AA231,KFGQPC!AA231,LPMQ!AA231,AlQalam!AA231)</f>
        <v>54</v>
      </c>
      <c r="AB231" s="51">
        <f>SUM(norehidayat!AB231,norehuda!AB231,norehira!AB231,meQuran!AB231,Amiri!AB231,PDMS!AB231,AlKareem!AB231,KFGQPC!AB231,LPMQ!AB231,AlQalam!AB231)</f>
        <v>0</v>
      </c>
      <c r="AC231" s="51">
        <f>SUM(norehidayat!AC231,norehuda!AC231,norehira!AC231,meQuran!AC231,Amiri!AC231,PDMS!AC231,AlKareem!AC231,KFGQPC!AC231,LPMQ!AC231,AlQalam!AC231)</f>
        <v>0</v>
      </c>
      <c r="AD231" s="44">
        <f>AA231</f>
        <v>54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251"/>
        <v>1</v>
      </c>
      <c r="AI231" s="2">
        <f t="shared" si="252"/>
        <v>1</v>
      </c>
      <c r="AJ231" s="2">
        <f t="shared" si="253"/>
        <v>1</v>
      </c>
      <c r="AK231" s="2">
        <f t="shared" si="254"/>
        <v>1</v>
      </c>
    </row>
    <row r="232" spans="1:37">
      <c r="A232" s="4" t="s">
        <v>86</v>
      </c>
      <c r="B232" s="51">
        <f>SUM(norehidayat!B232,norehuda!B232,norehira!B232,meQuran!B232,Amiri!B232,PDMS!B232,AlKareem!B232,KFGQPC!B232,LPMQ!B232,AlQalam!B232)</f>
        <v>0</v>
      </c>
      <c r="C232" s="51">
        <f>SUM(norehidayat!C232,norehuda!C232,norehira!C232,meQuran!C232,Amiri!C232,PDMS!C232,AlKareem!C232,KFGQPC!C232,LPMQ!C232,AlQalam!C232)</f>
        <v>0</v>
      </c>
      <c r="D232" s="51">
        <f>SUM(norehidayat!D232,norehuda!D232,norehira!D232,meQuran!D232,Amiri!D232,PDMS!D232,AlKareem!D232,KFGQPC!D232,LPMQ!D232,AlQalam!D232)</f>
        <v>0</v>
      </c>
      <c r="E232" s="51">
        <f>SUM(norehidayat!E232,norehuda!E232,norehira!E232,meQuran!E232,Amiri!E232,PDMS!E232,AlKareem!E232,KFGQPC!E232,LPMQ!E232,AlQalam!E232)</f>
        <v>0</v>
      </c>
      <c r="F232" s="51">
        <f>SUM(norehidayat!F232,norehuda!F232,norehira!F232,meQuran!F232,Amiri!F232,PDMS!F232,AlKareem!F232,KFGQPC!F232,LPMQ!F232,AlQalam!F232)</f>
        <v>0</v>
      </c>
      <c r="G232" s="51">
        <f>SUM(norehidayat!G232,norehuda!G232,norehira!G232,meQuran!G232,Amiri!G232,PDMS!G232,AlKareem!G232,KFGQPC!G232,LPMQ!G232,AlQalam!G232)</f>
        <v>0</v>
      </c>
      <c r="H232" s="51">
        <f>SUM(norehidayat!H232,norehuda!H232,norehira!H232,meQuran!H232,Amiri!H232,PDMS!H232,AlKareem!H232,KFGQPC!H232,LPMQ!H232,AlQalam!H232)</f>
        <v>0</v>
      </c>
      <c r="I232" s="51">
        <f>SUM(norehidayat!I232,norehuda!I232,norehira!I232,meQuran!I232,Amiri!I232,PDMS!I232,AlKareem!I232,KFGQPC!I232,LPMQ!I232,AlQalam!I232)</f>
        <v>0</v>
      </c>
      <c r="J232" s="51">
        <f>SUM(norehidayat!J232,norehuda!J232,norehira!J232,meQuran!J232,Amiri!J232,PDMS!J232,AlKareem!J232,KFGQPC!J232,LPMQ!J232,AlQalam!J232)</f>
        <v>0</v>
      </c>
      <c r="K232" s="51">
        <f>SUM(norehidayat!K232,norehuda!K232,norehira!K232,meQuran!K232,Amiri!K232,PDMS!K232,AlKareem!K232,KFGQPC!K232,LPMQ!K232,AlQalam!K232)</f>
        <v>0</v>
      </c>
      <c r="L232" s="51">
        <f>SUM(norehidayat!L232,norehuda!L232,norehira!L232,meQuran!L232,Amiri!L232,PDMS!L232,AlKareem!L232,KFGQPC!L232,LPMQ!L232,AlQalam!L232)</f>
        <v>0</v>
      </c>
      <c r="M232" s="51">
        <f>SUM(norehidayat!M232,norehuda!M232,norehira!M232,meQuran!M232,Amiri!M232,PDMS!M232,AlKareem!M232,KFGQPC!M232,LPMQ!M232,AlQalam!M232)</f>
        <v>0</v>
      </c>
      <c r="N232" s="51">
        <f>SUM(norehidayat!N232,norehuda!N232,norehira!N232,meQuran!N232,Amiri!N232,PDMS!N232,AlKareem!N232,KFGQPC!N232,LPMQ!N232,AlQalam!N232)</f>
        <v>0</v>
      </c>
      <c r="O232" s="51">
        <f>SUM(norehidayat!O232,norehuda!O232,norehira!O232,meQuran!O232,Amiri!O232,PDMS!O232,AlKareem!O232,KFGQPC!O232,LPMQ!O232,AlQalam!O232)</f>
        <v>0</v>
      </c>
      <c r="P232" s="51">
        <f>SUM(norehidayat!P232,norehuda!P232,norehira!P232,meQuran!P232,Amiri!P232,PDMS!P232,AlKareem!P232,KFGQPC!P232,LPMQ!P232,AlQalam!P232)</f>
        <v>0</v>
      </c>
      <c r="Q232" s="51">
        <f>SUM(norehidayat!Q232,norehuda!Q232,norehira!Q232,meQuran!Q232,Amiri!Q232,PDMS!Q232,AlKareem!Q232,KFGQPC!Q232,LPMQ!Q232,AlQalam!Q232)</f>
        <v>0</v>
      </c>
      <c r="R232" s="51">
        <f>SUM(norehidayat!R232,norehuda!R232,norehira!R232,meQuran!R232,Amiri!R232,PDMS!R232,AlKareem!R232,KFGQPC!R232,LPMQ!R232,AlQalam!R232)</f>
        <v>0</v>
      </c>
      <c r="S232" s="51">
        <f>SUM(norehidayat!S232,norehuda!S232,norehira!S232,meQuran!S232,Amiri!S232,PDMS!S232,AlKareem!S232,KFGQPC!S232,LPMQ!S232,AlQalam!S232)</f>
        <v>0</v>
      </c>
      <c r="T232" s="51">
        <f>SUM(norehidayat!T232,norehuda!T232,norehira!T232,meQuran!T232,Amiri!T232,PDMS!T232,AlKareem!T232,KFGQPC!T232,LPMQ!T232,AlQalam!T232)</f>
        <v>0</v>
      </c>
      <c r="U232" s="51">
        <f>SUM(norehidayat!U232,norehuda!U232,norehira!U232,meQuran!U232,Amiri!U232,PDMS!U232,AlKareem!U232,KFGQPC!U232,LPMQ!U232,AlQalam!U232)</f>
        <v>0</v>
      </c>
      <c r="V232" s="51">
        <f>SUM(norehidayat!V232,norehuda!V232,norehira!V232,meQuran!V232,Amiri!V232,PDMS!V232,AlKareem!V232,KFGQPC!V232,LPMQ!V232,AlQalam!V232)</f>
        <v>0</v>
      </c>
      <c r="W232" s="51">
        <f>SUM(norehidayat!W232,norehuda!W232,norehira!W232,meQuran!W232,Amiri!W232,PDMS!W232,AlKareem!W232,KFGQPC!W232,LPMQ!W232,AlQalam!W232)</f>
        <v>0</v>
      </c>
      <c r="X232" s="51">
        <f>SUM(norehidayat!X232,norehuda!X232,norehira!X232,meQuran!X232,Amiri!X232,PDMS!X232,AlKareem!X232,KFGQPC!X232,LPMQ!X232,AlQalam!X232)</f>
        <v>0</v>
      </c>
      <c r="Y232" s="51">
        <f>SUM(norehidayat!Y232,norehuda!Y232,norehira!Y232,meQuran!Y232,Amiri!Y232,PDMS!Y232,AlKareem!Y232,KFGQPC!Y232,LPMQ!Y232,AlQalam!Y232)</f>
        <v>0</v>
      </c>
      <c r="Z232" s="51">
        <f>SUM(norehidayat!Z232,norehuda!Z232,norehira!Z232,meQuran!Z232,Amiri!Z232,PDMS!Z232,AlKareem!Z232,KFGQPC!Z232,LPMQ!Z232,AlQalam!Z232)</f>
        <v>0</v>
      </c>
      <c r="AA232" s="51">
        <f>SUM(norehidayat!AA232,norehuda!AA232,norehira!AA232,meQuran!AA232,Amiri!AA232,PDMS!AA232,AlKareem!AA232,KFGQPC!AA232,LPMQ!AA232,AlQalam!AA232)</f>
        <v>0</v>
      </c>
      <c r="AB232" s="50">
        <f>SUM(norehidayat!AB232,norehuda!AB232,norehira!AB232,meQuran!AB232,Amiri!AB232,PDMS!AB232,AlKareem!AB232,KFGQPC!AB232,LPMQ!AB232,AlQalam!AB232)</f>
        <v>21</v>
      </c>
      <c r="AC232" s="51">
        <f>SUM(norehidayat!AC232,norehuda!AC232,norehira!AC232,meQuran!AC232,Amiri!AC232,PDMS!AC232,AlKareem!AC232,KFGQPC!AC232,LPMQ!AC232,AlQalam!AC232)</f>
        <v>0</v>
      </c>
      <c r="AD232" s="45">
        <f>AB232</f>
        <v>21</v>
      </c>
      <c r="AE232" s="45">
        <f>SUM(B232:AA232,AC232)</f>
        <v>0</v>
      </c>
      <c r="AF232" s="45">
        <f>SUM(AB206:AB231,AB233)</f>
        <v>1</v>
      </c>
      <c r="AG232" s="45">
        <v>0</v>
      </c>
      <c r="AH232" s="5">
        <f t="shared" si="251"/>
        <v>0.954545454545455</v>
      </c>
      <c r="AI232" s="5">
        <f t="shared" si="252"/>
        <v>1</v>
      </c>
      <c r="AJ232" s="5">
        <f t="shared" si="253"/>
        <v>0.954545454545455</v>
      </c>
      <c r="AK232" s="5">
        <f t="shared" si="254"/>
        <v>0.976744186046512</v>
      </c>
    </row>
    <row r="233" spans="1:37">
      <c r="A233" s="10" t="s">
        <v>87</v>
      </c>
      <c r="B233" s="51">
        <f>SUM(norehidayat!B233,norehuda!B233,norehira!B233,meQuran!B233,Amiri!B233,PDMS!B233,AlKareem!B233,KFGQPC!B233,LPMQ!B233,AlQalam!B233)</f>
        <v>0</v>
      </c>
      <c r="C233" s="51">
        <f>SUM(norehidayat!C233,norehuda!C233,norehira!C233,meQuran!C233,Amiri!C233,PDMS!C233,AlKareem!C233,KFGQPC!C233,LPMQ!C233,AlQalam!C233)</f>
        <v>0</v>
      </c>
      <c r="D233" s="51">
        <f>SUM(norehidayat!D233,norehuda!D233,norehira!D233,meQuran!D233,Amiri!D233,PDMS!D233,AlKareem!D233,KFGQPC!D233,LPMQ!D233,AlQalam!D233)</f>
        <v>0</v>
      </c>
      <c r="E233" s="51">
        <f>SUM(norehidayat!E233,norehuda!E233,norehira!E233,meQuran!E233,Amiri!E233,PDMS!E233,AlKareem!E233,KFGQPC!E233,LPMQ!E233,AlQalam!E233)</f>
        <v>0</v>
      </c>
      <c r="F233" s="51">
        <f>SUM(norehidayat!F233,norehuda!F233,norehira!F233,meQuran!F233,Amiri!F233,PDMS!F233,AlKareem!F233,KFGQPC!F233,LPMQ!F233,AlQalam!F233)</f>
        <v>0</v>
      </c>
      <c r="G233" s="51">
        <f>SUM(norehidayat!G233,norehuda!G233,norehira!G233,meQuran!G233,Amiri!G233,PDMS!G233,AlKareem!G233,KFGQPC!G233,LPMQ!G233,AlQalam!G233)</f>
        <v>0</v>
      </c>
      <c r="H233" s="51">
        <f>SUM(norehidayat!H233,norehuda!H233,norehira!H233,meQuran!H233,Amiri!H233,PDMS!H233,AlKareem!H233,KFGQPC!H233,LPMQ!H233,AlQalam!H233)</f>
        <v>0</v>
      </c>
      <c r="I233" s="51">
        <f>SUM(norehidayat!I233,norehuda!I233,norehira!I233,meQuran!I233,Amiri!I233,PDMS!I233,AlKareem!I233,KFGQPC!I233,LPMQ!I233,AlQalam!I233)</f>
        <v>0</v>
      </c>
      <c r="J233" s="51">
        <f>SUM(norehidayat!J233,norehuda!J233,norehira!J233,meQuran!J233,Amiri!J233,PDMS!J233,AlKareem!J233,KFGQPC!J233,LPMQ!J233,AlQalam!J233)</f>
        <v>0</v>
      </c>
      <c r="K233" s="51">
        <f>SUM(norehidayat!K233,norehuda!K233,norehira!K233,meQuran!K233,Amiri!K233,PDMS!K233,AlKareem!K233,KFGQPC!K233,LPMQ!K233,AlQalam!K233)</f>
        <v>0</v>
      </c>
      <c r="L233" s="51">
        <f>SUM(norehidayat!L233,norehuda!L233,norehira!L233,meQuran!L233,Amiri!L233,PDMS!L233,AlKareem!L233,KFGQPC!L233,LPMQ!L233,AlQalam!L233)</f>
        <v>0</v>
      </c>
      <c r="M233" s="51">
        <f>SUM(norehidayat!M233,norehuda!M233,norehira!M233,meQuran!M233,Amiri!M233,PDMS!M233,AlKareem!M233,KFGQPC!M233,LPMQ!M233,AlQalam!M233)</f>
        <v>0</v>
      </c>
      <c r="N233" s="51">
        <f>SUM(norehidayat!N233,norehuda!N233,norehira!N233,meQuran!N233,Amiri!N233,PDMS!N233,AlKareem!N233,KFGQPC!N233,LPMQ!N233,AlQalam!N233)</f>
        <v>0</v>
      </c>
      <c r="O233" s="51">
        <f>SUM(norehidayat!O233,norehuda!O233,norehira!O233,meQuran!O233,Amiri!O233,PDMS!O233,AlKareem!O233,KFGQPC!O233,LPMQ!O233,AlQalam!O233)</f>
        <v>0</v>
      </c>
      <c r="P233" s="51">
        <f>SUM(norehidayat!P233,norehuda!P233,norehira!P233,meQuran!P233,Amiri!P233,PDMS!P233,AlKareem!P233,KFGQPC!P233,LPMQ!P233,AlQalam!P233)</f>
        <v>0</v>
      </c>
      <c r="Q233" s="51">
        <f>SUM(norehidayat!Q233,norehuda!Q233,norehira!Q233,meQuran!Q233,Amiri!Q233,PDMS!Q233,AlKareem!Q233,KFGQPC!Q233,LPMQ!Q233,AlQalam!Q233)</f>
        <v>0</v>
      </c>
      <c r="R233" s="51">
        <f>SUM(norehidayat!R233,norehuda!R233,norehira!R233,meQuran!R233,Amiri!R233,PDMS!R233,AlKareem!R233,KFGQPC!R233,LPMQ!R233,AlQalam!R233)</f>
        <v>0</v>
      </c>
      <c r="S233" s="51">
        <f>SUM(norehidayat!S233,norehuda!S233,norehira!S233,meQuran!S233,Amiri!S233,PDMS!S233,AlKareem!S233,KFGQPC!S233,LPMQ!S233,AlQalam!S233)</f>
        <v>0</v>
      </c>
      <c r="T233" s="51">
        <f>SUM(norehidayat!T233,norehuda!T233,norehira!T233,meQuran!T233,Amiri!T233,PDMS!T233,AlKareem!T233,KFGQPC!T233,LPMQ!T233,AlQalam!T233)</f>
        <v>0</v>
      </c>
      <c r="U233" s="51">
        <f>SUM(norehidayat!U233,norehuda!U233,norehira!U233,meQuran!U233,Amiri!U233,PDMS!U233,AlKareem!U233,KFGQPC!U233,LPMQ!U233,AlQalam!U233)</f>
        <v>0</v>
      </c>
      <c r="V233" s="51">
        <f>SUM(norehidayat!V233,norehuda!V233,norehira!V233,meQuran!V233,Amiri!V233,PDMS!V233,AlKareem!V233,KFGQPC!V233,LPMQ!V233,AlQalam!V233)</f>
        <v>0</v>
      </c>
      <c r="W233" s="51">
        <f>SUM(norehidayat!W233,norehuda!W233,norehira!W233,meQuran!W233,Amiri!W233,PDMS!W233,AlKareem!W233,KFGQPC!W233,LPMQ!W233,AlQalam!W233)</f>
        <v>0</v>
      </c>
      <c r="X233" s="51">
        <f>SUM(norehidayat!X233,norehuda!X233,norehira!X233,meQuran!X233,Amiri!X233,PDMS!X233,AlKareem!X233,KFGQPC!X233,LPMQ!X233,AlQalam!X233)</f>
        <v>0</v>
      </c>
      <c r="Y233" s="51">
        <f>SUM(norehidayat!Y233,norehuda!Y233,norehira!Y233,meQuran!Y233,Amiri!Y233,PDMS!Y233,AlKareem!Y233,KFGQPC!Y233,LPMQ!Y233,AlQalam!Y233)</f>
        <v>0</v>
      </c>
      <c r="Z233" s="51">
        <f>SUM(norehidayat!Z233,norehuda!Z233,norehira!Z233,meQuran!Z233,Amiri!Z233,PDMS!Z233,AlKareem!Z233,KFGQPC!Z233,LPMQ!Z233,AlQalam!Z233)</f>
        <v>0</v>
      </c>
      <c r="AA233" s="51">
        <f>SUM(norehidayat!AA233,norehuda!AA233,norehira!AA233,meQuran!AA233,Amiri!AA233,PDMS!AA233,AlKareem!AA233,KFGQPC!AA233,LPMQ!AA233,AlQalam!AA233)</f>
        <v>0</v>
      </c>
      <c r="AB233" s="51">
        <f>SUM(norehidayat!AB233,norehuda!AB233,norehira!AB233,meQuran!AB233,Amiri!AB233,PDMS!AB233,AlKareem!AB233,KFGQPC!AB233,LPMQ!AB233,AlQalam!AB233)</f>
        <v>0</v>
      </c>
      <c r="AC233" s="50">
        <f>SUM(norehidayat!AC233,norehuda!AC233,norehira!AC233,meQuran!AC233,Amiri!AC233,PDMS!AC233,AlKareem!AC233,KFGQPC!AC233,LPMQ!AC233,AlQalam!AC233)</f>
        <v>10</v>
      </c>
      <c r="AD233" s="44">
        <f>AC233</f>
        <v>10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251"/>
        <v>1</v>
      </c>
      <c r="AI233" s="2">
        <f t="shared" si="252"/>
        <v>1</v>
      </c>
      <c r="AJ233" s="2">
        <f t="shared" si="253"/>
        <v>1</v>
      </c>
      <c r="AK233" s="2">
        <f t="shared" si="254"/>
        <v>1</v>
      </c>
    </row>
    <row r="234" spans="28:37">
      <c r="AB234" s="42" t="s">
        <v>58</v>
      </c>
      <c r="AC234" s="42"/>
      <c r="AD234" s="45">
        <f t="shared" ref="AD234:AF234" si="255">SUM(AD206:AD233)</f>
        <v>1084</v>
      </c>
      <c r="AE234" s="45">
        <f t="shared" si="255"/>
        <v>22</v>
      </c>
      <c r="AF234" s="45">
        <f t="shared" si="255"/>
        <v>22</v>
      </c>
      <c r="AG234" s="45">
        <v>0</v>
      </c>
      <c r="AH234" s="5">
        <f t="shared" si="251"/>
        <v>0.960992907801418</v>
      </c>
      <c r="AI234" s="5">
        <f t="shared" si="252"/>
        <v>0.980108499095841</v>
      </c>
      <c r="AJ234" s="5">
        <f t="shared" si="253"/>
        <v>0.980108499095841</v>
      </c>
      <c r="AK234" s="5">
        <f t="shared" si="254"/>
        <v>0.980108499095841</v>
      </c>
    </row>
  </sheetData>
  <mergeCells count="131">
    <mergeCell ref="B1:M1"/>
    <mergeCell ref="B2:E2"/>
    <mergeCell ref="F2:I2"/>
    <mergeCell ref="J2:M2"/>
    <mergeCell ref="Q2:T2"/>
    <mergeCell ref="U2:X2"/>
    <mergeCell ref="Y2:AB2"/>
    <mergeCell ref="AC2:AF2"/>
    <mergeCell ref="BN2:BQ2"/>
    <mergeCell ref="BR2:BU2"/>
    <mergeCell ref="BV2:BY2"/>
    <mergeCell ref="CA2:CD2"/>
    <mergeCell ref="CG2:CJ2"/>
    <mergeCell ref="CK2:CN2"/>
    <mergeCell ref="CO2:CR2"/>
    <mergeCell ref="CT2:CW2"/>
    <mergeCell ref="AV10:AY10"/>
    <mergeCell ref="AZ10:BC10"/>
    <mergeCell ref="BD10:BG10"/>
    <mergeCell ref="BI10:BL10"/>
    <mergeCell ref="BR10:BU10"/>
    <mergeCell ref="BV10:BY10"/>
    <mergeCell ref="BZ10:CC10"/>
    <mergeCell ref="CE10:CH10"/>
    <mergeCell ref="A11:AK11"/>
    <mergeCell ref="B12:D12"/>
    <mergeCell ref="AS12:AT12"/>
    <mergeCell ref="BO12:BP12"/>
    <mergeCell ref="M14:P14"/>
    <mergeCell ref="M15:P15"/>
    <mergeCell ref="M16:P16"/>
    <mergeCell ref="M17:P17"/>
    <mergeCell ref="AS17:AT17"/>
    <mergeCell ref="BO17:BP17"/>
    <mergeCell ref="M18:P18"/>
    <mergeCell ref="M19:P19"/>
    <mergeCell ref="M20:P20"/>
    <mergeCell ref="M21:P21"/>
    <mergeCell ref="M22:P22"/>
    <mergeCell ref="AS22:AT22"/>
    <mergeCell ref="BO22:BP22"/>
    <mergeCell ref="O23:P23"/>
    <mergeCell ref="B24:D24"/>
    <mergeCell ref="F24:G24"/>
    <mergeCell ref="AS27:AT27"/>
    <mergeCell ref="BO27:BP27"/>
    <mergeCell ref="AS32:AT32"/>
    <mergeCell ref="BO32:BP32"/>
    <mergeCell ref="AS37:AT37"/>
    <mergeCell ref="BO37:BP37"/>
    <mergeCell ref="AS42:AT42"/>
    <mergeCell ref="BO42:BP42"/>
    <mergeCell ref="AS47:AT47"/>
    <mergeCell ref="BO47:BP47"/>
    <mergeCell ref="AS52:AT52"/>
    <mergeCell ref="BO52:BP52"/>
    <mergeCell ref="AB54:AC54"/>
    <mergeCell ref="A56:AK56"/>
    <mergeCell ref="B57:D57"/>
    <mergeCell ref="AS57:AT57"/>
    <mergeCell ref="BO57:BP57"/>
    <mergeCell ref="M59:P59"/>
    <mergeCell ref="M60:P60"/>
    <mergeCell ref="M61:P61"/>
    <mergeCell ref="M62:P62"/>
    <mergeCell ref="M63:P63"/>
    <mergeCell ref="BP63:BQ63"/>
    <mergeCell ref="M64:P64"/>
    <mergeCell ref="M65:P65"/>
    <mergeCell ref="M66:P66"/>
    <mergeCell ref="M67:P67"/>
    <mergeCell ref="O68:P68"/>
    <mergeCell ref="B69:D69"/>
    <mergeCell ref="F69:G69"/>
    <mergeCell ref="BP71:BQ71"/>
    <mergeCell ref="BP81:BQ81"/>
    <mergeCell ref="BP91:BQ91"/>
    <mergeCell ref="AB99:AC99"/>
    <mergeCell ref="A101:AK101"/>
    <mergeCell ref="BP101:BQ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BP111:BQ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U10:AU11"/>
    <mergeCell ref="AH1:AJ2"/>
    <mergeCell ref="AL1:AS2"/>
    <mergeCell ref="AT1:BA2"/>
    <mergeCell ref="AS10:AT11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4" sqref="AA4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94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41</v>
      </c>
      <c r="H4" s="17">
        <v>0</v>
      </c>
      <c r="I4" s="18">
        <v>0</v>
      </c>
      <c r="J4" s="17">
        <v>50</v>
      </c>
      <c r="K4" s="18">
        <v>55</v>
      </c>
      <c r="L4" s="17">
        <v>0</v>
      </c>
      <c r="M4" s="18">
        <v>0</v>
      </c>
      <c r="N4" s="3">
        <v>141</v>
      </c>
      <c r="O4" s="3">
        <f t="shared" ref="O4:O8" si="0">SUM(B4,D4,F4,H4,J4,L4)</f>
        <v>141</v>
      </c>
      <c r="P4" s="2">
        <f>H24</f>
        <v>124</v>
      </c>
      <c r="Q4" s="5">
        <f t="shared" ref="Q4:Q8" si="1">N4-P4</f>
        <v>17</v>
      </c>
      <c r="R4" s="44">
        <f t="shared" ref="R4:Y4" si="2">AD54</f>
        <v>121</v>
      </c>
      <c r="S4" s="45">
        <f t="shared" si="2"/>
        <v>3</v>
      </c>
      <c r="T4" s="44">
        <f t="shared" si="2"/>
        <v>3</v>
      </c>
      <c r="U4" s="45">
        <f t="shared" si="2"/>
        <v>0</v>
      </c>
      <c r="V4" s="5">
        <f t="shared" si="2"/>
        <v>0.952755905511811</v>
      </c>
      <c r="W4" s="5">
        <f t="shared" si="2"/>
        <v>0.975806451612903</v>
      </c>
      <c r="X4" s="5">
        <f t="shared" si="2"/>
        <v>0.975806451612903</v>
      </c>
      <c r="Y4" s="5">
        <f t="shared" si="2"/>
        <v>0.975806451612903</v>
      </c>
      <c r="Z4" s="45">
        <f t="shared" ref="Z4:AG4" si="3">Q23</f>
        <v>126</v>
      </c>
      <c r="AA4" s="45">
        <f t="shared" si="3"/>
        <v>103</v>
      </c>
      <c r="AB4" s="45">
        <f t="shared" si="3"/>
        <v>19</v>
      </c>
      <c r="AC4" s="45">
        <f t="shared" si="3"/>
        <v>0</v>
      </c>
      <c r="AD4" s="2">
        <f t="shared" si="3"/>
        <v>0.508064516129032</v>
      </c>
      <c r="AE4" s="5">
        <f t="shared" si="3"/>
        <v>0.550218340611354</v>
      </c>
      <c r="AF4" s="2">
        <f t="shared" si="3"/>
        <v>0.868965517241379</v>
      </c>
      <c r="AG4" s="5">
        <f t="shared" si="3"/>
        <v>0.67379679144385</v>
      </c>
    </row>
    <row r="5" ht="1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31</v>
      </c>
      <c r="H5" s="17">
        <v>0</v>
      </c>
      <c r="I5" s="18">
        <v>0</v>
      </c>
      <c r="J5" s="17">
        <v>50</v>
      </c>
      <c r="K5" s="18">
        <v>38</v>
      </c>
      <c r="L5" s="17">
        <v>0</v>
      </c>
      <c r="M5" s="18">
        <v>0</v>
      </c>
      <c r="N5">
        <v>141</v>
      </c>
      <c r="O5" s="3">
        <f t="shared" si="0"/>
        <v>141</v>
      </c>
      <c r="P5" s="2">
        <f>H69</f>
        <v>124</v>
      </c>
      <c r="Q5" s="5">
        <f t="shared" si="1"/>
        <v>17</v>
      </c>
      <c r="R5" s="44">
        <f t="shared" ref="R5:Y5" si="4">AD99</f>
        <v>121</v>
      </c>
      <c r="S5" s="45">
        <f t="shared" si="4"/>
        <v>3</v>
      </c>
      <c r="T5" s="44">
        <f t="shared" si="4"/>
        <v>3</v>
      </c>
      <c r="U5" s="45">
        <f t="shared" si="4"/>
        <v>0</v>
      </c>
      <c r="V5" s="5">
        <f t="shared" si="4"/>
        <v>0.952755905511811</v>
      </c>
      <c r="W5" s="5">
        <f t="shared" si="4"/>
        <v>0.975806451612903</v>
      </c>
      <c r="X5" s="5">
        <f t="shared" si="4"/>
        <v>0.975806451612903</v>
      </c>
      <c r="Y5" s="5">
        <f t="shared" si="4"/>
        <v>0.975806451612903</v>
      </c>
      <c r="Z5" s="45">
        <f t="shared" ref="Z5:AG5" si="5">Q68</f>
        <v>126</v>
      </c>
      <c r="AA5" s="45">
        <f t="shared" si="5"/>
        <v>80</v>
      </c>
      <c r="AB5" s="45">
        <f t="shared" si="5"/>
        <v>19</v>
      </c>
      <c r="AC5" s="45">
        <f t="shared" si="5"/>
        <v>0</v>
      </c>
      <c r="AD5" s="2">
        <f t="shared" si="5"/>
        <v>0.56</v>
      </c>
      <c r="AE5" s="5">
        <f t="shared" si="5"/>
        <v>0.611650485436893</v>
      </c>
      <c r="AF5" s="2">
        <f t="shared" si="5"/>
        <v>0.868965517241379</v>
      </c>
      <c r="AG5" s="5">
        <f t="shared" si="5"/>
        <v>0.717948717948718</v>
      </c>
    </row>
    <row r="6" ht="15" spans="1:33">
      <c r="A6" s="18" t="s">
        <v>28</v>
      </c>
      <c r="B6" s="17">
        <v>47</v>
      </c>
      <c r="C6" s="18">
        <v>0</v>
      </c>
      <c r="D6" s="17">
        <v>2</v>
      </c>
      <c r="E6" s="18">
        <v>0</v>
      </c>
      <c r="F6" s="17">
        <v>42</v>
      </c>
      <c r="G6" s="18">
        <v>11</v>
      </c>
      <c r="H6" s="17">
        <v>0</v>
      </c>
      <c r="I6" s="18">
        <v>0</v>
      </c>
      <c r="J6" s="17">
        <v>50</v>
      </c>
      <c r="K6" s="18">
        <v>10</v>
      </c>
      <c r="L6" s="17">
        <v>0</v>
      </c>
      <c r="M6" s="18">
        <v>0</v>
      </c>
      <c r="N6">
        <v>139</v>
      </c>
      <c r="O6" s="3">
        <f t="shared" si="0"/>
        <v>141</v>
      </c>
      <c r="P6" s="2">
        <f>H114</f>
        <v>122</v>
      </c>
      <c r="Q6" s="5">
        <f t="shared" si="1"/>
        <v>17</v>
      </c>
      <c r="R6" s="44">
        <f t="shared" ref="R6:Y6" si="6">AD144</f>
        <v>119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0.952</v>
      </c>
      <c r="W6" s="5">
        <f t="shared" si="6"/>
        <v>0.975409836065574</v>
      </c>
      <c r="X6" s="5">
        <f t="shared" si="6"/>
        <v>0.975409836065574</v>
      </c>
      <c r="Y6" s="5">
        <f t="shared" si="6"/>
        <v>0.975409836065574</v>
      </c>
      <c r="Z6" s="45">
        <f t="shared" ref="Z6:AG6" si="7">Q113</f>
        <v>124</v>
      </c>
      <c r="AA6" s="45">
        <f t="shared" si="7"/>
        <v>37</v>
      </c>
      <c r="AB6" s="45">
        <f t="shared" si="7"/>
        <v>20</v>
      </c>
      <c r="AC6" s="45">
        <f t="shared" si="7"/>
        <v>0</v>
      </c>
      <c r="AD6" s="2">
        <f t="shared" si="7"/>
        <v>0.685082872928177</v>
      </c>
      <c r="AE6" s="5">
        <f t="shared" si="7"/>
        <v>0.770186335403727</v>
      </c>
      <c r="AF6" s="2">
        <f t="shared" si="7"/>
        <v>0.861111111111111</v>
      </c>
      <c r="AG6" s="5">
        <f t="shared" si="7"/>
        <v>0.813114754098361</v>
      </c>
    </row>
    <row r="7" ht="15" spans="1:33">
      <c r="A7" s="18" t="s">
        <v>30</v>
      </c>
      <c r="B7" s="17">
        <v>46</v>
      </c>
      <c r="C7" s="18">
        <v>0</v>
      </c>
      <c r="D7" s="17">
        <v>3</v>
      </c>
      <c r="E7" s="18">
        <v>0</v>
      </c>
      <c r="F7" s="17">
        <v>42</v>
      </c>
      <c r="G7" s="18">
        <v>6</v>
      </c>
      <c r="H7" s="17">
        <v>0</v>
      </c>
      <c r="I7" s="18">
        <v>0</v>
      </c>
      <c r="J7" s="17">
        <v>50</v>
      </c>
      <c r="K7" s="18">
        <v>3</v>
      </c>
      <c r="L7" s="17">
        <v>0</v>
      </c>
      <c r="M7" s="18">
        <v>0</v>
      </c>
      <c r="N7">
        <v>138</v>
      </c>
      <c r="O7" s="3">
        <f t="shared" si="0"/>
        <v>141</v>
      </c>
      <c r="P7" s="2">
        <f>H159</f>
        <v>121</v>
      </c>
      <c r="Q7" s="5">
        <f t="shared" si="1"/>
        <v>17</v>
      </c>
      <c r="R7" s="44">
        <f t="shared" ref="R7:Y7" si="8">AD189</f>
        <v>118</v>
      </c>
      <c r="S7" s="44">
        <f t="shared" si="8"/>
        <v>3</v>
      </c>
      <c r="T7" s="44">
        <f t="shared" si="8"/>
        <v>3</v>
      </c>
      <c r="U7" s="44">
        <f t="shared" si="8"/>
        <v>0</v>
      </c>
      <c r="V7" s="44">
        <f t="shared" si="8"/>
        <v>0.951612903225806</v>
      </c>
      <c r="W7" s="44">
        <f t="shared" si="8"/>
        <v>0.975206611570248</v>
      </c>
      <c r="X7" s="44">
        <f t="shared" si="8"/>
        <v>0.975206611570248</v>
      </c>
      <c r="Y7" s="44">
        <f t="shared" si="8"/>
        <v>0.975206611570248</v>
      </c>
      <c r="Z7" s="45">
        <f t="shared" ref="Z7:AG7" si="9">Q158</f>
        <v>122</v>
      </c>
      <c r="AA7" s="45">
        <f t="shared" si="9"/>
        <v>25</v>
      </c>
      <c r="AB7" s="45">
        <f t="shared" si="9"/>
        <v>21</v>
      </c>
      <c r="AC7" s="45">
        <f t="shared" si="9"/>
        <v>0</v>
      </c>
      <c r="AD7" s="2">
        <f t="shared" si="9"/>
        <v>0.726190476190476</v>
      </c>
      <c r="AE7" s="5">
        <f t="shared" si="9"/>
        <v>0.829931972789116</v>
      </c>
      <c r="AF7" s="2">
        <f t="shared" si="9"/>
        <v>0.853146853146853</v>
      </c>
      <c r="AG7" s="5">
        <f t="shared" si="9"/>
        <v>0.841379310344828</v>
      </c>
    </row>
    <row r="8" ht="15" spans="1:33">
      <c r="A8" s="18" t="s">
        <v>32</v>
      </c>
      <c r="B8" s="17">
        <v>33</v>
      </c>
      <c r="C8" s="18">
        <v>0</v>
      </c>
      <c r="D8" s="17">
        <v>16</v>
      </c>
      <c r="E8" s="18">
        <v>0</v>
      </c>
      <c r="F8" s="17">
        <v>42</v>
      </c>
      <c r="G8" s="18">
        <v>5</v>
      </c>
      <c r="H8" s="17">
        <v>0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>
        <v>125</v>
      </c>
      <c r="O8" s="3">
        <f t="shared" si="0"/>
        <v>141</v>
      </c>
      <c r="P8" s="2">
        <f>H204</f>
        <v>109</v>
      </c>
      <c r="Q8" s="5">
        <f t="shared" si="1"/>
        <v>16</v>
      </c>
      <c r="R8" s="44">
        <f t="shared" ref="R8:Y8" si="10">AD234</f>
        <v>106</v>
      </c>
      <c r="S8" s="44">
        <f t="shared" si="10"/>
        <v>3</v>
      </c>
      <c r="T8" s="44">
        <f t="shared" si="10"/>
        <v>3</v>
      </c>
      <c r="U8" s="44">
        <f t="shared" si="10"/>
        <v>0</v>
      </c>
      <c r="V8" s="44">
        <f t="shared" si="10"/>
        <v>0.946428571428571</v>
      </c>
      <c r="W8" s="44">
        <f t="shared" si="10"/>
        <v>0.972477064220184</v>
      </c>
      <c r="X8" s="44">
        <f t="shared" si="10"/>
        <v>0.972477064220184</v>
      </c>
      <c r="Y8" s="44">
        <f t="shared" si="10"/>
        <v>0.972477064220184</v>
      </c>
      <c r="Z8" s="45">
        <f t="shared" ref="Z8:AG8" si="11">Q203</f>
        <v>110</v>
      </c>
      <c r="AA8" s="45">
        <f t="shared" si="11"/>
        <v>22</v>
      </c>
      <c r="AB8" s="45">
        <f t="shared" si="11"/>
        <v>32</v>
      </c>
      <c r="AC8" s="45">
        <f t="shared" si="11"/>
        <v>0</v>
      </c>
      <c r="AD8" s="45">
        <f t="shared" si="11"/>
        <v>0.670731707317073</v>
      </c>
      <c r="AE8" s="45">
        <f t="shared" si="11"/>
        <v>0.833333333333333</v>
      </c>
      <c r="AF8" s="45">
        <f t="shared" si="11"/>
        <v>0.774647887323944</v>
      </c>
      <c r="AG8" s="45">
        <f t="shared" si="11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norehidayat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>
        <v>1</v>
      </c>
      <c r="D14" s="24"/>
      <c r="E14" s="24">
        <v>3</v>
      </c>
      <c r="F14" s="24"/>
      <c r="G14" s="24">
        <v>4</v>
      </c>
      <c r="H14" s="24"/>
      <c r="I14" s="24">
        <v>1</v>
      </c>
      <c r="J14" s="38">
        <v>18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27</v>
      </c>
      <c r="S14" s="45">
        <f>SUM(B15:B22)</f>
        <v>1</v>
      </c>
      <c r="T14" s="45">
        <v>0</v>
      </c>
      <c r="U14" s="5">
        <f t="shared" ref="U14:U21" si="12">(SUM(Q14,T14)/SUM(Q14,R14,S14,T14))</f>
        <v>0.377777777777778</v>
      </c>
      <c r="V14" s="5">
        <f t="shared" ref="V14:V21" si="13">Q14/(SUM(Q14,R14))</f>
        <v>0.386363636363636</v>
      </c>
      <c r="W14" s="5">
        <f t="shared" ref="W14:W21" si="14">Q14/SUM(Q14,S14)</f>
        <v>0.944444444444444</v>
      </c>
      <c r="X14" s="5">
        <f t="shared" ref="X14:X21" si="15">2*V14*W14/(SUM(V14,W14))</f>
        <v>0.548387096774194</v>
      </c>
    </row>
    <row r="15" spans="1:24">
      <c r="A15" s="7" t="s">
        <v>39</v>
      </c>
      <c r="B15" s="25"/>
      <c r="C15" s="26">
        <v>10</v>
      </c>
      <c r="D15" s="25"/>
      <c r="E15" s="25">
        <v>1</v>
      </c>
      <c r="F15" s="25"/>
      <c r="G15" s="25"/>
      <c r="H15" s="25"/>
      <c r="I15" s="25"/>
      <c r="J15" s="25">
        <v>6</v>
      </c>
      <c r="L15" s="3" t="s">
        <v>39</v>
      </c>
      <c r="M15" s="13" t="s">
        <v>48</v>
      </c>
      <c r="N15" s="13"/>
      <c r="O15" s="13"/>
      <c r="P15" s="13"/>
      <c r="Q15" s="44">
        <f>C15</f>
        <v>10</v>
      </c>
      <c r="R15" s="44">
        <f>SUM(B15,D15:J15)</f>
        <v>7</v>
      </c>
      <c r="S15" s="44">
        <f>SUM(C14,C16:C22)</f>
        <v>2</v>
      </c>
      <c r="T15" s="44">
        <v>0</v>
      </c>
      <c r="U15" s="2">
        <f t="shared" si="12"/>
        <v>0.526315789473684</v>
      </c>
      <c r="V15" s="2">
        <f t="shared" si="13"/>
        <v>0.588235294117647</v>
      </c>
      <c r="W15" s="2">
        <f t="shared" si="14"/>
        <v>0.833333333333333</v>
      </c>
      <c r="X15" s="2">
        <f t="shared" si="15"/>
        <v>0.689655172413793</v>
      </c>
    </row>
    <row r="16" spans="1:24">
      <c r="A16" s="7" t="s">
        <v>40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>
        <v>5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6</v>
      </c>
      <c r="S16" s="45">
        <f>SUM(D14:D15,D17:D22)</f>
        <v>0</v>
      </c>
      <c r="T16" s="45">
        <v>0</v>
      </c>
      <c r="U16" s="5">
        <f t="shared" si="12"/>
        <v>0.625</v>
      </c>
      <c r="V16" s="5">
        <f t="shared" si="13"/>
        <v>0.625</v>
      </c>
      <c r="W16" s="5">
        <f t="shared" si="14"/>
        <v>1</v>
      </c>
      <c r="X16" s="5">
        <f t="shared" si="15"/>
        <v>0.769230769230769</v>
      </c>
    </row>
    <row r="17" spans="1:24">
      <c r="A17" s="7" t="s">
        <v>41</v>
      </c>
      <c r="B17" s="25"/>
      <c r="C17" s="25"/>
      <c r="D17" s="25"/>
      <c r="E17" s="26">
        <v>14</v>
      </c>
      <c r="F17" s="25"/>
      <c r="G17" s="25">
        <v>1</v>
      </c>
      <c r="H17" s="25"/>
      <c r="I17" s="25"/>
      <c r="J17" s="39">
        <v>7</v>
      </c>
      <c r="L17" s="3" t="s">
        <v>41</v>
      </c>
      <c r="M17" s="13" t="s">
        <v>50</v>
      </c>
      <c r="N17" s="13"/>
      <c r="O17" s="13"/>
      <c r="P17" s="13"/>
      <c r="Q17" s="44">
        <f>E17</f>
        <v>14</v>
      </c>
      <c r="R17" s="44">
        <f>SUM(B17:D17,F17:J17)</f>
        <v>8</v>
      </c>
      <c r="S17" s="44">
        <f>SUM(E14:E16,E18:E22)</f>
        <v>7</v>
      </c>
      <c r="T17" s="44">
        <v>0</v>
      </c>
      <c r="U17" s="2">
        <f t="shared" si="12"/>
        <v>0.482758620689655</v>
      </c>
      <c r="V17" s="2">
        <f t="shared" si="13"/>
        <v>0.636363636363636</v>
      </c>
      <c r="W17" s="2">
        <f t="shared" si="14"/>
        <v>0.666666666666667</v>
      </c>
      <c r="X17" s="2">
        <f t="shared" si="15"/>
        <v>0.651162790697674</v>
      </c>
    </row>
    <row r="18" spans="1:24">
      <c r="A18" s="7" t="s">
        <v>42</v>
      </c>
      <c r="B18" s="25"/>
      <c r="C18" s="25"/>
      <c r="D18" s="25"/>
      <c r="E18" s="25">
        <v>2</v>
      </c>
      <c r="F18" s="26">
        <v>28</v>
      </c>
      <c r="G18" s="25">
        <v>1</v>
      </c>
      <c r="H18" s="25"/>
      <c r="I18" s="25"/>
      <c r="J18" s="39">
        <v>41</v>
      </c>
      <c r="L18" s="3" t="s">
        <v>42</v>
      </c>
      <c r="M18" s="13" t="s">
        <v>52</v>
      </c>
      <c r="N18" s="13"/>
      <c r="O18" s="13"/>
      <c r="P18" s="13"/>
      <c r="Q18" s="45">
        <f>F18</f>
        <v>28</v>
      </c>
      <c r="R18" s="45">
        <f>SUM(B18:E18,G18:J18)</f>
        <v>44</v>
      </c>
      <c r="S18" s="45">
        <f>SUM(F14:F17,F19:F22)</f>
        <v>0</v>
      </c>
      <c r="T18" s="45">
        <v>0</v>
      </c>
      <c r="U18" s="5">
        <f t="shared" si="12"/>
        <v>0.388888888888889</v>
      </c>
      <c r="V18" s="5">
        <f t="shared" si="13"/>
        <v>0.388888888888889</v>
      </c>
      <c r="W18" s="5">
        <f t="shared" si="14"/>
        <v>1</v>
      </c>
      <c r="X18" s="5">
        <f t="shared" si="15"/>
        <v>0.56</v>
      </c>
    </row>
    <row r="19" spans="1:24">
      <c r="A19" s="7" t="s">
        <v>43</v>
      </c>
      <c r="B19" s="25"/>
      <c r="C19" s="25"/>
      <c r="D19" s="25"/>
      <c r="E19" s="25"/>
      <c r="F19" s="25"/>
      <c r="G19" s="26">
        <v>27</v>
      </c>
      <c r="H19" s="25">
        <v>1</v>
      </c>
      <c r="I19" s="25"/>
      <c r="J19" s="39">
        <v>8</v>
      </c>
      <c r="L19" s="3" t="s">
        <v>43</v>
      </c>
      <c r="M19" s="13" t="s">
        <v>53</v>
      </c>
      <c r="N19" s="13"/>
      <c r="O19" s="13"/>
      <c r="P19" s="13"/>
      <c r="Q19" s="44">
        <f>G19</f>
        <v>27</v>
      </c>
      <c r="R19" s="44">
        <f>SUM(B19:F19,H19:J19)</f>
        <v>9</v>
      </c>
      <c r="S19" s="44">
        <f>SUM(G14:G18,G20:G22)</f>
        <v>6</v>
      </c>
      <c r="T19" s="44">
        <v>0</v>
      </c>
      <c r="U19" s="2">
        <f t="shared" si="12"/>
        <v>0.642857142857143</v>
      </c>
      <c r="V19" s="2">
        <f t="shared" si="13"/>
        <v>0.75</v>
      </c>
      <c r="W19" s="2">
        <f t="shared" si="14"/>
        <v>0.818181818181818</v>
      </c>
      <c r="X19" s="2">
        <f t="shared" si="15"/>
        <v>0.782608695652174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/>
      <c r="J20" s="39">
        <v>1</v>
      </c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1</v>
      </c>
      <c r="S20" s="45">
        <f>SUM(H14:H19,H21:H22)</f>
        <v>1</v>
      </c>
      <c r="T20" s="45">
        <v>0</v>
      </c>
      <c r="U20" s="5">
        <f t="shared" si="12"/>
        <v>0.846153846153846</v>
      </c>
      <c r="V20" s="5">
        <f t="shared" si="13"/>
        <v>0.916666666666667</v>
      </c>
      <c r="W20" s="5">
        <f t="shared" si="14"/>
        <v>0.916666666666667</v>
      </c>
      <c r="X20" s="5">
        <f t="shared" si="15"/>
        <v>0.916666666666667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9</v>
      </c>
      <c r="J21" s="39">
        <v>1</v>
      </c>
      <c r="L21" s="3" t="s">
        <v>45</v>
      </c>
      <c r="M21" s="13" t="s">
        <v>55</v>
      </c>
      <c r="N21" s="13"/>
      <c r="O21" s="13"/>
      <c r="P21" s="13"/>
      <c r="Q21" s="44">
        <f>I21</f>
        <v>9</v>
      </c>
      <c r="R21" s="44">
        <f>SUM(J21,B21:H21)</f>
        <v>1</v>
      </c>
      <c r="S21" s="44">
        <f>SUM(I14:I20,I22)</f>
        <v>2</v>
      </c>
      <c r="T21" s="44">
        <v>0</v>
      </c>
      <c r="U21" s="2">
        <f t="shared" si="12"/>
        <v>0.75</v>
      </c>
      <c r="V21" s="2">
        <f t="shared" si="13"/>
        <v>0.9</v>
      </c>
      <c r="W21" s="2">
        <f t="shared" si="14"/>
        <v>0.818181818181818</v>
      </c>
      <c r="X21" s="2">
        <f t="shared" si="15"/>
        <v>0.857142857142857</v>
      </c>
    </row>
    <row r="22" spans="1:24">
      <c r="A22" s="27" t="s">
        <v>46</v>
      </c>
      <c r="B22" s="28"/>
      <c r="C22" s="28">
        <v>1</v>
      </c>
      <c r="D22" s="28"/>
      <c r="E22" s="28">
        <v>1</v>
      </c>
      <c r="F22" s="28"/>
      <c r="G22" s="28"/>
      <c r="H22" s="28"/>
      <c r="I22" s="28">
        <v>1</v>
      </c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126</v>
      </c>
      <c r="R23" s="44">
        <f t="shared" si="16"/>
        <v>103</v>
      </c>
      <c r="S23" s="44">
        <f t="shared" si="16"/>
        <v>19</v>
      </c>
      <c r="T23" s="44">
        <f t="shared" si="16"/>
        <v>0</v>
      </c>
      <c r="U23" s="2">
        <f>(SUM(Q23,T23)/SUM(Q23,R23,S23,T23))</f>
        <v>0.508064516129032</v>
      </c>
      <c r="V23" s="2">
        <f>Q23/(SUM(Q23,R23))</f>
        <v>0.550218340611354</v>
      </c>
      <c r="W23" s="2">
        <f>Q23/SUM(Q23,S23)</f>
        <v>0.868965517241379</v>
      </c>
      <c r="X23" s="2">
        <f>2*V23*W23/(SUM(V23,W23))</f>
        <v>0.67379679144385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124</v>
      </c>
    </row>
    <row r="25" ht="14.25" spans="1:37">
      <c r="A25" s="30" t="str">
        <f>A1</f>
        <v>norehidayat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88</v>
      </c>
      <c r="B27" s="33"/>
      <c r="C27" s="34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20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3</v>
      </c>
      <c r="AE33" s="44">
        <f>SUM(B33:H33,J33:AC33)</f>
        <v>0</v>
      </c>
      <c r="AF33" s="44">
        <f>SUM(I26:I32,I34:I53)</f>
        <v>2</v>
      </c>
      <c r="AG33" s="45">
        <v>0</v>
      </c>
      <c r="AH33" s="2">
        <f t="shared" si="17"/>
        <v>0.6</v>
      </c>
      <c r="AI33" s="2">
        <f t="shared" si="18"/>
        <v>1</v>
      </c>
      <c r="AJ33" s="2">
        <f t="shared" si="19"/>
        <v>0.6</v>
      </c>
      <c r="AK33" s="2">
        <f t="shared" si="20"/>
        <v>0.75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3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3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1</v>
      </c>
      <c r="W46" s="33"/>
      <c r="X46" s="33"/>
      <c r="Y46" s="33"/>
      <c r="Z46" s="33"/>
      <c r="AA46" s="33"/>
      <c r="AB46" s="33"/>
      <c r="AC46" s="48"/>
      <c r="AD46" s="45">
        <f>V46</f>
        <v>1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>
        <v>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2</v>
      </c>
      <c r="Y48" s="33"/>
      <c r="Z48" s="33"/>
      <c r="AA48" s="33"/>
      <c r="AB48" s="33"/>
      <c r="AC48" s="48"/>
      <c r="AD48" s="45">
        <f>X48</f>
        <v>2</v>
      </c>
      <c r="AE48" s="45">
        <f>SUM(B48:W48,Y48:AC48)</f>
        <v>2</v>
      </c>
      <c r="AF48" s="45">
        <f>SUM(X26:X47,X49:X53)</f>
        <v>1</v>
      </c>
      <c r="AG48" s="44">
        <v>0</v>
      </c>
      <c r="AH48" s="5">
        <f t="shared" si="17"/>
        <v>0.4</v>
      </c>
      <c r="AI48" s="5">
        <f t="shared" si="18"/>
        <v>0.5</v>
      </c>
      <c r="AJ48" s="5">
        <f t="shared" si="19"/>
        <v>0.666666666666667</v>
      </c>
      <c r="AK48" s="5">
        <f t="shared" si="20"/>
        <v>0.571428571428572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17"/>
        <v>0.956521739130435</v>
      </c>
      <c r="AI49" s="2">
        <f t="shared" si="18"/>
        <v>0.956521739130435</v>
      </c>
      <c r="AJ49" s="2">
        <f t="shared" si="19"/>
        <v>1</v>
      </c>
      <c r="AK49" s="2">
        <f t="shared" si="20"/>
        <v>0.977777777777778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F54" si="21">SUM(AD26:AD53)</f>
        <v>121</v>
      </c>
      <c r="AE54" s="45">
        <f t="shared" si="21"/>
        <v>3</v>
      </c>
      <c r="AF54" s="45">
        <f t="shared" si="21"/>
        <v>3</v>
      </c>
      <c r="AG54" s="45">
        <v>0</v>
      </c>
      <c r="AH54" s="5">
        <f t="shared" si="17"/>
        <v>0.952755905511811</v>
      </c>
      <c r="AI54" s="5">
        <f t="shared" si="18"/>
        <v>0.975806451612903</v>
      </c>
      <c r="AJ54" s="5">
        <f t="shared" si="19"/>
        <v>0.975806451612903</v>
      </c>
      <c r="AK54" s="5">
        <f t="shared" si="20"/>
        <v>0.975806451612903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norehidayat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>
        <v>1</v>
      </c>
      <c r="D59" s="24"/>
      <c r="E59" s="24">
        <v>3</v>
      </c>
      <c r="F59" s="24"/>
      <c r="G59" s="24">
        <v>4</v>
      </c>
      <c r="H59" s="24"/>
      <c r="I59" s="24">
        <v>1</v>
      </c>
      <c r="J59" s="38">
        <v>14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23</v>
      </c>
      <c r="S59" s="45">
        <f>SUM(B60:B67)</f>
        <v>1</v>
      </c>
      <c r="T59" s="45">
        <v>0</v>
      </c>
      <c r="U59" s="5">
        <f t="shared" ref="U59:U66" si="22">(SUM(Q59,T59)/SUM(Q59,R59,S59,T59))</f>
        <v>0.414634146341463</v>
      </c>
      <c r="V59" s="5">
        <f t="shared" ref="V59:V66" si="23">Q59/(SUM(Q59,R59))</f>
        <v>0.425</v>
      </c>
      <c r="W59" s="5">
        <f t="shared" ref="W59:W66" si="24">Q59/SUM(Q59,S59)</f>
        <v>0.944444444444444</v>
      </c>
      <c r="X59" s="5">
        <f t="shared" ref="X59:X66" si="25">2*V59*W59/(SUM(V59,W59))</f>
        <v>0.586206896551724</v>
      </c>
    </row>
    <row r="60" spans="1:24">
      <c r="A60" s="7" t="s">
        <v>39</v>
      </c>
      <c r="B60" s="25"/>
      <c r="C60" s="26">
        <v>10</v>
      </c>
      <c r="D60" s="25"/>
      <c r="E60" s="25">
        <v>1</v>
      </c>
      <c r="F60" s="25"/>
      <c r="G60" s="25"/>
      <c r="H60" s="25"/>
      <c r="I60" s="25"/>
      <c r="J60" s="25">
        <v>4</v>
      </c>
      <c r="L60" s="3" t="s">
        <v>39</v>
      </c>
      <c r="M60" s="13" t="s">
        <v>48</v>
      </c>
      <c r="N60" s="13"/>
      <c r="O60" s="13"/>
      <c r="P60" s="13"/>
      <c r="Q60" s="44">
        <f>C60</f>
        <v>10</v>
      </c>
      <c r="R60" s="44">
        <f>SUM(B60,D60:J60)</f>
        <v>5</v>
      </c>
      <c r="S60" s="44">
        <f>SUM(C59,C61:C67)</f>
        <v>2</v>
      </c>
      <c r="T60" s="44">
        <v>0</v>
      </c>
      <c r="U60" s="2">
        <f t="shared" si="22"/>
        <v>0.588235294117647</v>
      </c>
      <c r="V60" s="2">
        <f t="shared" si="23"/>
        <v>0.666666666666667</v>
      </c>
      <c r="W60" s="2">
        <f t="shared" si="24"/>
        <v>0.833333333333333</v>
      </c>
      <c r="X60" s="2">
        <f t="shared" si="25"/>
        <v>0.740740740740741</v>
      </c>
    </row>
    <row r="61" spans="1:24">
      <c r="A61" s="7" t="s">
        <v>40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7" t="s">
        <v>41</v>
      </c>
      <c r="B62" s="25"/>
      <c r="C62" s="25"/>
      <c r="D62" s="25"/>
      <c r="E62" s="26">
        <v>14</v>
      </c>
      <c r="F62" s="25"/>
      <c r="G62" s="25">
        <v>1</v>
      </c>
      <c r="H62" s="25"/>
      <c r="I62" s="25"/>
      <c r="J62" s="39">
        <v>7</v>
      </c>
      <c r="L62" s="3" t="s">
        <v>41</v>
      </c>
      <c r="M62" s="13" t="s">
        <v>50</v>
      </c>
      <c r="N62" s="13"/>
      <c r="O62" s="13"/>
      <c r="P62" s="13"/>
      <c r="Q62" s="44">
        <f>E62</f>
        <v>14</v>
      </c>
      <c r="R62" s="44">
        <f>SUM(B62:D62,F62:J62)</f>
        <v>8</v>
      </c>
      <c r="S62" s="44">
        <f>SUM(E59:E61,E63:E67)</f>
        <v>7</v>
      </c>
      <c r="T62" s="44">
        <v>0</v>
      </c>
      <c r="U62" s="2">
        <f t="shared" si="22"/>
        <v>0.482758620689655</v>
      </c>
      <c r="V62" s="2">
        <f t="shared" si="23"/>
        <v>0.636363636363636</v>
      </c>
      <c r="W62" s="2">
        <f t="shared" si="24"/>
        <v>0.666666666666667</v>
      </c>
      <c r="X62" s="2">
        <f t="shared" si="25"/>
        <v>0.651162790697674</v>
      </c>
    </row>
    <row r="63" spans="1:24">
      <c r="A63" s="7" t="s">
        <v>42</v>
      </c>
      <c r="B63" s="25"/>
      <c r="C63" s="25"/>
      <c r="D63" s="25"/>
      <c r="E63" s="25">
        <v>2</v>
      </c>
      <c r="F63" s="26">
        <v>28</v>
      </c>
      <c r="G63" s="25">
        <v>1</v>
      </c>
      <c r="H63" s="25"/>
      <c r="I63" s="25"/>
      <c r="J63" s="39">
        <v>31</v>
      </c>
      <c r="L63" s="3" t="s">
        <v>42</v>
      </c>
      <c r="M63" s="13" t="s">
        <v>52</v>
      </c>
      <c r="N63" s="13"/>
      <c r="O63" s="13"/>
      <c r="P63" s="13"/>
      <c r="Q63" s="45">
        <f>F63</f>
        <v>28</v>
      </c>
      <c r="R63" s="45">
        <f>SUM(B63:E63,G63:J63)</f>
        <v>34</v>
      </c>
      <c r="S63" s="45">
        <f>SUM(F59:F62,F64:F67)</f>
        <v>0</v>
      </c>
      <c r="T63" s="45">
        <v>0</v>
      </c>
      <c r="U63" s="5">
        <f t="shared" si="22"/>
        <v>0.451612903225806</v>
      </c>
      <c r="V63" s="5">
        <f t="shared" si="23"/>
        <v>0.451612903225806</v>
      </c>
      <c r="W63" s="5">
        <f t="shared" si="24"/>
        <v>1</v>
      </c>
      <c r="X63" s="5">
        <f t="shared" si="25"/>
        <v>0.622222222222222</v>
      </c>
    </row>
    <row r="64" spans="1:24">
      <c r="A64" s="7" t="s">
        <v>43</v>
      </c>
      <c r="B64" s="25"/>
      <c r="C64" s="25"/>
      <c r="D64" s="25"/>
      <c r="E64" s="25"/>
      <c r="F64" s="25"/>
      <c r="G64" s="26">
        <v>27</v>
      </c>
      <c r="H64" s="25">
        <v>1</v>
      </c>
      <c r="I64" s="25"/>
      <c r="J64" s="39">
        <v>5</v>
      </c>
      <c r="L64" s="3" t="s">
        <v>43</v>
      </c>
      <c r="M64" s="13" t="s">
        <v>53</v>
      </c>
      <c r="N64" s="13"/>
      <c r="O64" s="13"/>
      <c r="P64" s="13"/>
      <c r="Q64" s="44">
        <f>G64</f>
        <v>27</v>
      </c>
      <c r="R64" s="44">
        <f>SUM(B64:F64,H64:J64)</f>
        <v>6</v>
      </c>
      <c r="S64" s="44">
        <f>SUM(G59:G63,G65:G67)</f>
        <v>6</v>
      </c>
      <c r="T64" s="44">
        <v>0</v>
      </c>
      <c r="U64" s="2">
        <f t="shared" si="22"/>
        <v>0.692307692307692</v>
      </c>
      <c r="V64" s="2">
        <f t="shared" si="23"/>
        <v>0.818181818181818</v>
      </c>
      <c r="W64" s="2">
        <f t="shared" si="24"/>
        <v>0.818181818181818</v>
      </c>
      <c r="X64" s="2">
        <f t="shared" si="25"/>
        <v>0.818181818181818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/>
      <c r="J65" s="39">
        <v>1</v>
      </c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1</v>
      </c>
      <c r="S65" s="45">
        <f>SUM(H59:H64,H66:H67)</f>
        <v>1</v>
      </c>
      <c r="T65" s="45">
        <v>0</v>
      </c>
      <c r="U65" s="5">
        <f t="shared" si="22"/>
        <v>0.846153846153846</v>
      </c>
      <c r="V65" s="5">
        <f t="shared" si="23"/>
        <v>0.916666666666667</v>
      </c>
      <c r="W65" s="5">
        <f t="shared" si="24"/>
        <v>0.916666666666667</v>
      </c>
      <c r="X65" s="5">
        <f t="shared" si="25"/>
        <v>0.916666666666667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9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9</v>
      </c>
      <c r="R66" s="44">
        <f>SUM(J66,B66:H66)</f>
        <v>1</v>
      </c>
      <c r="S66" s="44">
        <f>SUM(I59:I65,I67)</f>
        <v>2</v>
      </c>
      <c r="T66" s="44">
        <v>0</v>
      </c>
      <c r="U66" s="2">
        <f t="shared" si="22"/>
        <v>0.75</v>
      </c>
      <c r="V66" s="2">
        <f t="shared" si="23"/>
        <v>0.9</v>
      </c>
      <c r="W66" s="2">
        <f t="shared" si="24"/>
        <v>0.818181818181818</v>
      </c>
      <c r="X66" s="2">
        <f t="shared" si="25"/>
        <v>0.857142857142857</v>
      </c>
    </row>
    <row r="67" spans="1:24">
      <c r="A67" s="27" t="s">
        <v>46</v>
      </c>
      <c r="B67" s="28"/>
      <c r="C67" s="28">
        <v>1</v>
      </c>
      <c r="D67" s="28"/>
      <c r="E67" s="28">
        <v>1</v>
      </c>
      <c r="F67" s="28"/>
      <c r="G67" s="28"/>
      <c r="H67" s="28"/>
      <c r="I67" s="28">
        <v>1</v>
      </c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126</v>
      </c>
      <c r="R68" s="44">
        <f t="shared" si="26"/>
        <v>80</v>
      </c>
      <c r="S68" s="44">
        <f t="shared" si="26"/>
        <v>19</v>
      </c>
      <c r="T68" s="44">
        <f t="shared" si="26"/>
        <v>0</v>
      </c>
      <c r="U68" s="2">
        <f>(SUM(Q68,T68)/SUM(Q68,R68,S68,T68))</f>
        <v>0.56</v>
      </c>
      <c r="V68" s="2">
        <f>Q68/(SUM(Q68,R68))</f>
        <v>0.611650485436893</v>
      </c>
      <c r="W68" s="2">
        <f>Q68/SUM(Q68,S68)</f>
        <v>0.868965517241379</v>
      </c>
      <c r="X68" s="2">
        <f>2*V68*W68/(SUM(V68,W68))</f>
        <v>0.717948717948718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124</v>
      </c>
    </row>
    <row r="70" ht="14.25" spans="1:37">
      <c r="A70" s="30" t="str">
        <f>A1</f>
        <v>norehidayat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88</v>
      </c>
      <c r="B72" s="33"/>
      <c r="C72" s="34">
        <v>20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20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3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3</v>
      </c>
      <c r="AE78" s="44">
        <f>SUM(B78:H78,J78:AC78)</f>
        <v>0</v>
      </c>
      <c r="AF78" s="44">
        <f>SUM(I71:I77,I79:I98)</f>
        <v>2</v>
      </c>
      <c r="AG78" s="45">
        <v>0</v>
      </c>
      <c r="AH78" s="2">
        <f t="shared" si="27"/>
        <v>0.6</v>
      </c>
      <c r="AI78" s="2">
        <f t="shared" si="28"/>
        <v>1</v>
      </c>
      <c r="AJ78" s="2">
        <f t="shared" si="29"/>
        <v>0.6</v>
      </c>
      <c r="AK78" s="2">
        <f t="shared" si="30"/>
        <v>0.75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9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9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3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3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1</v>
      </c>
      <c r="W91" s="33"/>
      <c r="X91" s="33"/>
      <c r="Y91" s="33"/>
      <c r="Z91" s="33"/>
      <c r="AA91" s="33"/>
      <c r="AB91" s="33"/>
      <c r="AC91" s="48"/>
      <c r="AD91" s="45">
        <f>V91</f>
        <v>1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>
        <v>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2</v>
      </c>
      <c r="Y93" s="33"/>
      <c r="Z93" s="33"/>
      <c r="AA93" s="33"/>
      <c r="AB93" s="33"/>
      <c r="AC93" s="48"/>
      <c r="AD93" s="45">
        <f>X93</f>
        <v>2</v>
      </c>
      <c r="AE93" s="45">
        <f>SUM(B93:W93,Y93:AC93)</f>
        <v>2</v>
      </c>
      <c r="AF93" s="45">
        <f>SUM(X71:X92,X94:X98)</f>
        <v>1</v>
      </c>
      <c r="AG93" s="44">
        <v>0</v>
      </c>
      <c r="AH93" s="5">
        <f t="shared" si="27"/>
        <v>0.4</v>
      </c>
      <c r="AI93" s="5">
        <f t="shared" si="28"/>
        <v>0.5</v>
      </c>
      <c r="AJ93" s="5">
        <f t="shared" si="29"/>
        <v>0.666666666666667</v>
      </c>
      <c r="AK93" s="5">
        <f t="shared" si="30"/>
        <v>0.571428571428572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27"/>
        <v>0.956521739130435</v>
      </c>
      <c r="AI94" s="2">
        <f t="shared" si="28"/>
        <v>0.956521739130435</v>
      </c>
      <c r="AJ94" s="2">
        <f t="shared" si="29"/>
        <v>1</v>
      </c>
      <c r="AK94" s="2">
        <f t="shared" si="30"/>
        <v>0.977777777777778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27"/>
        <v>#DIV/0!</v>
      </c>
      <c r="AI97" s="5" t="e">
        <f t="shared" si="28"/>
        <v>#DIV/0!</v>
      </c>
      <c r="AJ97" s="5" t="e">
        <f t="shared" si="29"/>
        <v>#DIV/0!</v>
      </c>
      <c r="AK97" s="5" t="e">
        <f t="shared" si="30"/>
        <v>#DIV/0!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F99" si="31">SUM(AD71:AD98)</f>
        <v>121</v>
      </c>
      <c r="AE99" s="45">
        <f t="shared" si="31"/>
        <v>3</v>
      </c>
      <c r="AF99" s="45">
        <f t="shared" si="31"/>
        <v>3</v>
      </c>
      <c r="AG99" s="45">
        <v>0</v>
      </c>
      <c r="AH99" s="5">
        <f t="shared" si="27"/>
        <v>0.952755905511811</v>
      </c>
      <c r="AI99" s="5">
        <f t="shared" si="28"/>
        <v>0.975806451612903</v>
      </c>
      <c r="AJ99" s="5">
        <f t="shared" si="29"/>
        <v>0.975806451612903</v>
      </c>
      <c r="AK99" s="5">
        <f t="shared" si="30"/>
        <v>0.975806451612903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norehidayat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16</v>
      </c>
      <c r="C104" s="24">
        <v>1</v>
      </c>
      <c r="D104" s="24"/>
      <c r="E104" s="24">
        <v>3</v>
      </c>
      <c r="F104" s="24"/>
      <c r="G104" s="24">
        <v>4</v>
      </c>
      <c r="H104" s="24"/>
      <c r="I104" s="24">
        <v>1</v>
      </c>
      <c r="J104" s="38">
        <v>6</v>
      </c>
      <c r="L104" s="3" t="s">
        <v>38</v>
      </c>
      <c r="M104" s="13" t="s">
        <v>47</v>
      </c>
      <c r="N104" s="13"/>
      <c r="O104" s="13"/>
      <c r="P104" s="13"/>
      <c r="Q104" s="45">
        <f>B104</f>
        <v>16</v>
      </c>
      <c r="R104" s="45">
        <f>SUM(C104:J104)</f>
        <v>15</v>
      </c>
      <c r="S104" s="45">
        <f>SUM(B105:B112)</f>
        <v>1</v>
      </c>
      <c r="T104" s="45">
        <v>0</v>
      </c>
      <c r="U104" s="5">
        <f t="shared" ref="U104:U111" si="32">(SUM(Q104,T104)/SUM(Q104,R104,S104,T104))</f>
        <v>0.5</v>
      </c>
      <c r="V104" s="5">
        <f t="shared" ref="V104:V111" si="33">Q104/(SUM(Q104,R104))</f>
        <v>0.516129032258065</v>
      </c>
      <c r="W104" s="5">
        <f t="shared" ref="W104:W111" si="34">Q104/SUM(Q104,S104)</f>
        <v>0.941176470588235</v>
      </c>
      <c r="X104" s="5">
        <f t="shared" ref="X104:X111" si="35">2*V104*W104/(SUM(V104,W104))</f>
        <v>0.666666666666667</v>
      </c>
    </row>
    <row r="105" spans="1:24">
      <c r="A105" s="7" t="s">
        <v>39</v>
      </c>
      <c r="B105" s="25"/>
      <c r="C105" s="26">
        <v>9</v>
      </c>
      <c r="D105" s="25"/>
      <c r="E105" s="25">
        <v>1</v>
      </c>
      <c r="F105" s="25"/>
      <c r="G105" s="25"/>
      <c r="H105" s="25"/>
      <c r="I105" s="25"/>
      <c r="J105" s="25">
        <v>2</v>
      </c>
      <c r="L105" s="3" t="s">
        <v>39</v>
      </c>
      <c r="M105" s="13" t="s">
        <v>48</v>
      </c>
      <c r="N105" s="13"/>
      <c r="O105" s="13"/>
      <c r="P105" s="13"/>
      <c r="Q105" s="44">
        <f>C105</f>
        <v>9</v>
      </c>
      <c r="R105" s="44">
        <f>SUM(B105,D105:J105)</f>
        <v>3</v>
      </c>
      <c r="S105" s="44">
        <f>SUM(C104,C106:C112)</f>
        <v>3</v>
      </c>
      <c r="T105" s="44">
        <v>0</v>
      </c>
      <c r="U105" s="2">
        <f t="shared" si="32"/>
        <v>0.6</v>
      </c>
      <c r="V105" s="2">
        <f t="shared" si="33"/>
        <v>0.75</v>
      </c>
      <c r="W105" s="2">
        <f t="shared" si="34"/>
        <v>0.75</v>
      </c>
      <c r="X105" s="2">
        <f t="shared" si="35"/>
        <v>0.75</v>
      </c>
    </row>
    <row r="106" spans="1:24">
      <c r="A106" s="7" t="s">
        <v>40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>
        <v>1</v>
      </c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7" t="s">
        <v>41</v>
      </c>
      <c r="B107" s="25"/>
      <c r="C107" s="25"/>
      <c r="D107" s="25"/>
      <c r="E107" s="26">
        <v>14</v>
      </c>
      <c r="F107" s="25"/>
      <c r="G107" s="25">
        <v>1</v>
      </c>
      <c r="H107" s="25"/>
      <c r="I107" s="25"/>
      <c r="J107" s="39">
        <v>4</v>
      </c>
      <c r="L107" s="3" t="s">
        <v>41</v>
      </c>
      <c r="M107" s="13" t="s">
        <v>50</v>
      </c>
      <c r="N107" s="13"/>
      <c r="O107" s="13"/>
      <c r="P107" s="13"/>
      <c r="Q107" s="44">
        <f>E107</f>
        <v>14</v>
      </c>
      <c r="R107" s="44">
        <f>SUM(B107:D107,F107:J107)</f>
        <v>5</v>
      </c>
      <c r="S107" s="44">
        <f>SUM(E104:E106,E108:E112)</f>
        <v>7</v>
      </c>
      <c r="T107" s="44">
        <v>0</v>
      </c>
      <c r="U107" s="2">
        <f t="shared" si="32"/>
        <v>0.538461538461538</v>
      </c>
      <c r="V107" s="2">
        <f t="shared" si="33"/>
        <v>0.736842105263158</v>
      </c>
      <c r="W107" s="2">
        <f t="shared" si="34"/>
        <v>0.666666666666667</v>
      </c>
      <c r="X107" s="2">
        <f t="shared" si="35"/>
        <v>0.7</v>
      </c>
    </row>
    <row r="108" spans="1:24">
      <c r="A108" s="7" t="s">
        <v>42</v>
      </c>
      <c r="B108" s="25"/>
      <c r="C108" s="25"/>
      <c r="D108" s="25"/>
      <c r="E108" s="25">
        <v>2</v>
      </c>
      <c r="F108" s="26">
        <v>28</v>
      </c>
      <c r="G108" s="25">
        <v>1</v>
      </c>
      <c r="H108" s="25"/>
      <c r="I108" s="25"/>
      <c r="J108" s="39">
        <v>6</v>
      </c>
      <c r="L108" s="3" t="s">
        <v>42</v>
      </c>
      <c r="M108" s="13" t="s">
        <v>52</v>
      </c>
      <c r="N108" s="13"/>
      <c r="O108" s="13"/>
      <c r="P108" s="13"/>
      <c r="Q108" s="45">
        <f>F108</f>
        <v>28</v>
      </c>
      <c r="R108" s="45">
        <f>SUM(B108:E108,G108:J108)</f>
        <v>9</v>
      </c>
      <c r="S108" s="45">
        <f>SUM(F104:F107,F109:F112)</f>
        <v>0</v>
      </c>
      <c r="T108" s="45">
        <v>0</v>
      </c>
      <c r="U108" s="5">
        <f t="shared" si="32"/>
        <v>0.756756756756757</v>
      </c>
      <c r="V108" s="5">
        <f t="shared" si="33"/>
        <v>0.756756756756757</v>
      </c>
      <c r="W108" s="5">
        <f t="shared" si="34"/>
        <v>1</v>
      </c>
      <c r="X108" s="5">
        <f t="shared" si="35"/>
        <v>0.861538461538462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27</v>
      </c>
      <c r="H109" s="25">
        <v>1</v>
      </c>
      <c r="I109" s="25"/>
      <c r="J109" s="39">
        <v>1</v>
      </c>
      <c r="L109" s="3" t="s">
        <v>43</v>
      </c>
      <c r="M109" s="13" t="s">
        <v>53</v>
      </c>
      <c r="N109" s="13"/>
      <c r="O109" s="13"/>
      <c r="P109" s="13"/>
      <c r="Q109" s="44">
        <f>G109</f>
        <v>27</v>
      </c>
      <c r="R109" s="44">
        <f>SUM(B109:F109,H109:J109)</f>
        <v>2</v>
      </c>
      <c r="S109" s="44">
        <f>SUM(G104:G108,G110:G112)</f>
        <v>6</v>
      </c>
      <c r="T109" s="44">
        <v>0</v>
      </c>
      <c r="U109" s="2">
        <f t="shared" si="32"/>
        <v>0.771428571428571</v>
      </c>
      <c r="V109" s="2">
        <f t="shared" si="33"/>
        <v>0.931034482758621</v>
      </c>
      <c r="W109" s="2">
        <f t="shared" si="34"/>
        <v>0.818181818181818</v>
      </c>
      <c r="X109" s="2">
        <f t="shared" si="35"/>
        <v>0.870967741935484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>
        <v>1</v>
      </c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1</v>
      </c>
      <c r="S110" s="45">
        <f>SUM(H104:H109,H111:H112)</f>
        <v>1</v>
      </c>
      <c r="T110" s="45">
        <v>0</v>
      </c>
      <c r="U110" s="5">
        <f t="shared" si="32"/>
        <v>0.846153846153846</v>
      </c>
      <c r="V110" s="5">
        <f t="shared" si="33"/>
        <v>0.916666666666667</v>
      </c>
      <c r="W110" s="5">
        <f t="shared" si="34"/>
        <v>0.916666666666667</v>
      </c>
      <c r="X110" s="5">
        <f t="shared" si="35"/>
        <v>0.916666666666667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9</v>
      </c>
      <c r="J111" s="39"/>
      <c r="L111" s="3" t="s">
        <v>45</v>
      </c>
      <c r="M111" s="13" t="s">
        <v>55</v>
      </c>
      <c r="N111" s="13"/>
      <c r="O111" s="13"/>
      <c r="P111" s="13"/>
      <c r="Q111" s="44">
        <f>I111</f>
        <v>9</v>
      </c>
      <c r="R111" s="44">
        <f>SUM(J111,B111:H111)</f>
        <v>0</v>
      </c>
      <c r="S111" s="44">
        <f>SUM(I104:I110,I112)</f>
        <v>2</v>
      </c>
      <c r="T111" s="44">
        <v>0</v>
      </c>
      <c r="U111" s="2">
        <f t="shared" si="32"/>
        <v>0.818181818181818</v>
      </c>
      <c r="V111" s="2">
        <f t="shared" si="33"/>
        <v>1</v>
      </c>
      <c r="W111" s="2">
        <f t="shared" si="34"/>
        <v>0.818181818181818</v>
      </c>
      <c r="X111" s="2">
        <f t="shared" si="35"/>
        <v>0.9</v>
      </c>
    </row>
    <row r="112" spans="1:24">
      <c r="A112" s="27" t="s">
        <v>46</v>
      </c>
      <c r="B112" s="28"/>
      <c r="C112" s="28">
        <v>2</v>
      </c>
      <c r="D112" s="28"/>
      <c r="E112" s="28">
        <v>1</v>
      </c>
      <c r="F112" s="28"/>
      <c r="G112" s="28"/>
      <c r="H112" s="28"/>
      <c r="I112" s="28">
        <v>1</v>
      </c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124</v>
      </c>
      <c r="R113" s="44">
        <f t="shared" si="36"/>
        <v>37</v>
      </c>
      <c r="S113" s="44">
        <f t="shared" si="36"/>
        <v>20</v>
      </c>
      <c r="T113" s="44">
        <f t="shared" si="36"/>
        <v>0</v>
      </c>
      <c r="U113" s="2">
        <f>(SUM(Q113,T113)/SUM(Q113,R113,S113,T113))</f>
        <v>0.685082872928177</v>
      </c>
      <c r="V113" s="2">
        <f>Q113/(SUM(Q113,R113))</f>
        <v>0.770186335403727</v>
      </c>
      <c r="W113" s="2">
        <f>Q113/SUM(Q113,S113)</f>
        <v>0.861111111111111</v>
      </c>
      <c r="X113" s="2">
        <f>2*V113*W113/(SUM(V113,W113))</f>
        <v>0.813114754098361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122</v>
      </c>
    </row>
    <row r="115" ht="14.25" spans="1:37">
      <c r="A115" s="30" t="str">
        <f>A1</f>
        <v>norehidayat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88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37"/>
        <v>0.6</v>
      </c>
      <c r="AI123" s="2">
        <f t="shared" si="38"/>
        <v>1</v>
      </c>
      <c r="AJ123" s="2">
        <f t="shared" si="39"/>
        <v>0.6</v>
      </c>
      <c r="AK123" s="2">
        <f t="shared" si="40"/>
        <v>0.75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8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3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3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1</v>
      </c>
      <c r="W136" s="33"/>
      <c r="X136" s="33"/>
      <c r="Y136" s="33"/>
      <c r="Z136" s="33"/>
      <c r="AA136" s="33"/>
      <c r="AB136" s="33"/>
      <c r="AC136" s="48"/>
      <c r="AD136" s="45">
        <f>V136</f>
        <v>1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2</v>
      </c>
      <c r="AF138" s="45">
        <f>SUM(X116:X137,X139:X143)</f>
        <v>1</v>
      </c>
      <c r="AG138" s="44">
        <v>0</v>
      </c>
      <c r="AH138" s="5">
        <f t="shared" si="37"/>
        <v>0.4</v>
      </c>
      <c r="AI138" s="5">
        <f t="shared" si="38"/>
        <v>0.5</v>
      </c>
      <c r="AJ138" s="5">
        <f t="shared" si="39"/>
        <v>0.666666666666667</v>
      </c>
      <c r="AK138" s="5">
        <f t="shared" si="40"/>
        <v>0.571428571428572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37"/>
        <v>0.954545454545455</v>
      </c>
      <c r="AI139" s="2">
        <f t="shared" si="38"/>
        <v>0.954545454545455</v>
      </c>
      <c r="AJ139" s="2">
        <f t="shared" si="39"/>
        <v>1</v>
      </c>
      <c r="AK139" s="2">
        <f t="shared" si="40"/>
        <v>0.976744186046512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48"/>
      <c r="AD142" s="45">
        <f>AB142</f>
        <v>0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 t="e">
        <f t="shared" si="37"/>
        <v>#DIV/0!</v>
      </c>
      <c r="AI142" s="5" t="e">
        <f t="shared" si="38"/>
        <v>#DIV/0!</v>
      </c>
      <c r="AJ142" s="5" t="e">
        <f t="shared" si="39"/>
        <v>#DIV/0!</v>
      </c>
      <c r="AK142" s="5" t="e">
        <f t="shared" si="40"/>
        <v>#DIV/0!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F144" si="41">SUM(AD116:AD143)</f>
        <v>119</v>
      </c>
      <c r="AE144" s="45">
        <f t="shared" si="41"/>
        <v>3</v>
      </c>
      <c r="AF144" s="45">
        <f t="shared" si="41"/>
        <v>3</v>
      </c>
      <c r="AG144" s="45">
        <v>0</v>
      </c>
      <c r="AH144" s="5">
        <f t="shared" si="37"/>
        <v>0.952</v>
      </c>
      <c r="AI144" s="5">
        <f t="shared" si="38"/>
        <v>0.975409836065574</v>
      </c>
      <c r="AJ144" s="5">
        <f t="shared" si="39"/>
        <v>0.975409836065574</v>
      </c>
      <c r="AK144" s="5">
        <f t="shared" si="40"/>
        <v>0.975409836065574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norehidayat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15</v>
      </c>
      <c r="C149" s="24">
        <v>1</v>
      </c>
      <c r="D149" s="24"/>
      <c r="E149" s="24">
        <v>3</v>
      </c>
      <c r="F149" s="24"/>
      <c r="G149" s="24">
        <v>4</v>
      </c>
      <c r="H149" s="24"/>
      <c r="I149" s="24">
        <v>1</v>
      </c>
      <c r="J149" s="38">
        <v>3</v>
      </c>
      <c r="L149" s="3" t="s">
        <v>38</v>
      </c>
      <c r="M149" s="13" t="s">
        <v>47</v>
      </c>
      <c r="N149" s="13"/>
      <c r="O149" s="13"/>
      <c r="P149" s="13"/>
      <c r="Q149" s="45">
        <f>B149</f>
        <v>15</v>
      </c>
      <c r="R149" s="45">
        <f>SUM(C149:J149)</f>
        <v>12</v>
      </c>
      <c r="S149" s="45">
        <f>SUM(B150:B157)</f>
        <v>2</v>
      </c>
      <c r="T149" s="45">
        <v>0</v>
      </c>
      <c r="U149" s="5">
        <f t="shared" ref="U149:U156" si="42">(SUM(Q149,T149)/SUM(Q149,R149,S149,T149))</f>
        <v>0.517241379310345</v>
      </c>
      <c r="V149" s="5">
        <f t="shared" ref="V149:V156" si="43">Q149/(SUM(Q149,R149))</f>
        <v>0.555555555555556</v>
      </c>
      <c r="W149" s="5">
        <f t="shared" ref="W149:W156" si="44">Q149/SUM(Q149,S149)</f>
        <v>0.882352941176471</v>
      </c>
      <c r="X149" s="5">
        <f t="shared" ref="X149:X156" si="45">2*V149*W149/(SUM(V149,W149))</f>
        <v>0.681818181818182</v>
      </c>
    </row>
    <row r="150" spans="1:24">
      <c r="A150" s="7" t="s">
        <v>39</v>
      </c>
      <c r="B150" s="25"/>
      <c r="C150" s="26">
        <v>9</v>
      </c>
      <c r="D150" s="25"/>
      <c r="E150" s="25">
        <v>1</v>
      </c>
      <c r="F150" s="25"/>
      <c r="G150" s="25"/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9</v>
      </c>
      <c r="R150" s="44">
        <f>SUM(B150,D150:J150)</f>
        <v>2</v>
      </c>
      <c r="S150" s="44">
        <f>SUM(C149,C151:C157)</f>
        <v>3</v>
      </c>
      <c r="T150" s="44">
        <v>0</v>
      </c>
      <c r="U150" s="2">
        <f t="shared" si="42"/>
        <v>0.642857142857143</v>
      </c>
      <c r="V150" s="2">
        <f t="shared" si="43"/>
        <v>0.818181818181818</v>
      </c>
      <c r="W150" s="2">
        <f t="shared" si="44"/>
        <v>0.75</v>
      </c>
      <c r="X150" s="2">
        <f t="shared" si="45"/>
        <v>0.782608695652174</v>
      </c>
    </row>
    <row r="151" spans="1:24">
      <c r="A151" s="7" t="s">
        <v>40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7" t="s">
        <v>41</v>
      </c>
      <c r="B152" s="25"/>
      <c r="C152" s="25"/>
      <c r="D152" s="25"/>
      <c r="E152" s="26">
        <v>14</v>
      </c>
      <c r="F152" s="25"/>
      <c r="G152" s="25">
        <v>1</v>
      </c>
      <c r="H152" s="25"/>
      <c r="I152" s="25"/>
      <c r="J152" s="39">
        <v>2</v>
      </c>
      <c r="L152" s="3" t="s">
        <v>41</v>
      </c>
      <c r="M152" s="13" t="s">
        <v>50</v>
      </c>
      <c r="N152" s="13"/>
      <c r="O152" s="13"/>
      <c r="P152" s="13"/>
      <c r="Q152" s="44">
        <f>E152</f>
        <v>14</v>
      </c>
      <c r="R152" s="44">
        <f>SUM(B152:D152,F152:J152)</f>
        <v>3</v>
      </c>
      <c r="S152" s="44">
        <f>SUM(E149:E151,E153:E157)</f>
        <v>7</v>
      </c>
      <c r="T152" s="44">
        <v>0</v>
      </c>
      <c r="U152" s="2">
        <f t="shared" si="42"/>
        <v>0.583333333333333</v>
      </c>
      <c r="V152" s="2">
        <f t="shared" si="43"/>
        <v>0.823529411764706</v>
      </c>
      <c r="W152" s="2">
        <f t="shared" si="44"/>
        <v>0.666666666666667</v>
      </c>
      <c r="X152" s="2">
        <f t="shared" si="45"/>
        <v>0.736842105263158</v>
      </c>
    </row>
    <row r="153" spans="1:24">
      <c r="A153" s="7" t="s">
        <v>42</v>
      </c>
      <c r="B153" s="25"/>
      <c r="C153" s="25"/>
      <c r="D153" s="25"/>
      <c r="E153" s="25">
        <v>2</v>
      </c>
      <c r="F153" s="26">
        <v>28</v>
      </c>
      <c r="G153" s="25">
        <v>1</v>
      </c>
      <c r="H153" s="25"/>
      <c r="I153" s="25"/>
      <c r="J153" s="39">
        <v>2</v>
      </c>
      <c r="L153" s="3" t="s">
        <v>42</v>
      </c>
      <c r="M153" s="13" t="s">
        <v>52</v>
      </c>
      <c r="N153" s="13"/>
      <c r="O153" s="13"/>
      <c r="P153" s="13"/>
      <c r="Q153" s="45">
        <f>F153</f>
        <v>28</v>
      </c>
      <c r="R153" s="45">
        <f>SUM(B153:E153,G153:J153)</f>
        <v>5</v>
      </c>
      <c r="S153" s="45">
        <f>SUM(F149:F152,F154:F157)</f>
        <v>0</v>
      </c>
      <c r="T153" s="45">
        <v>0</v>
      </c>
      <c r="U153" s="5">
        <f t="shared" si="42"/>
        <v>0.848484848484849</v>
      </c>
      <c r="V153" s="5">
        <f t="shared" si="43"/>
        <v>0.848484848484849</v>
      </c>
      <c r="W153" s="5">
        <f t="shared" si="44"/>
        <v>1</v>
      </c>
      <c r="X153" s="5">
        <f t="shared" si="45"/>
        <v>0.918032786885246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26</v>
      </c>
      <c r="H154" s="25">
        <v>1</v>
      </c>
      <c r="I154" s="25"/>
      <c r="J154" s="39">
        <v>1</v>
      </c>
      <c r="L154" s="3" t="s">
        <v>43</v>
      </c>
      <c r="M154" s="13" t="s">
        <v>53</v>
      </c>
      <c r="N154" s="13"/>
      <c r="O154" s="13"/>
      <c r="P154" s="13"/>
      <c r="Q154" s="44">
        <f>G154</f>
        <v>26</v>
      </c>
      <c r="R154" s="44">
        <f>SUM(B154:F154,H154:J154)</f>
        <v>2</v>
      </c>
      <c r="S154" s="44">
        <f>SUM(G149:G153,G155:G157)</f>
        <v>6</v>
      </c>
      <c r="T154" s="44">
        <v>0</v>
      </c>
      <c r="U154" s="2">
        <f t="shared" si="42"/>
        <v>0.764705882352941</v>
      </c>
      <c r="V154" s="2">
        <f t="shared" si="43"/>
        <v>0.928571428571429</v>
      </c>
      <c r="W154" s="2">
        <f t="shared" si="44"/>
        <v>0.8125</v>
      </c>
      <c r="X154" s="2">
        <f t="shared" si="45"/>
        <v>0.866666666666667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42"/>
        <v>0.916666666666667</v>
      </c>
      <c r="V155" s="5">
        <f t="shared" si="43"/>
        <v>1</v>
      </c>
      <c r="W155" s="5">
        <f t="shared" si="44"/>
        <v>0.916666666666667</v>
      </c>
      <c r="X155" s="5">
        <f t="shared" si="45"/>
        <v>0.956521739130435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9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9</v>
      </c>
      <c r="R156" s="44">
        <f>SUM(J156,B156:H156)</f>
        <v>0</v>
      </c>
      <c r="S156" s="44">
        <f>SUM(I149:I155,I157)</f>
        <v>2</v>
      </c>
      <c r="T156" s="44">
        <v>0</v>
      </c>
      <c r="U156" s="2">
        <f t="shared" si="42"/>
        <v>0.818181818181818</v>
      </c>
      <c r="V156" s="2">
        <f t="shared" si="43"/>
        <v>1</v>
      </c>
      <c r="W156" s="2">
        <f t="shared" si="44"/>
        <v>0.818181818181818</v>
      </c>
      <c r="X156" s="2">
        <f t="shared" si="45"/>
        <v>0.9</v>
      </c>
    </row>
    <row r="157" spans="1:24">
      <c r="A157" s="27" t="s">
        <v>46</v>
      </c>
      <c r="B157" s="28">
        <v>1</v>
      </c>
      <c r="C157" s="28">
        <v>2</v>
      </c>
      <c r="D157" s="28"/>
      <c r="E157" s="28">
        <v>1</v>
      </c>
      <c r="F157" s="28"/>
      <c r="G157" s="28"/>
      <c r="H157" s="28"/>
      <c r="I157" s="28">
        <v>1</v>
      </c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122</v>
      </c>
      <c r="R158" s="44">
        <f t="shared" si="46"/>
        <v>25</v>
      </c>
      <c r="S158" s="44">
        <f t="shared" si="46"/>
        <v>21</v>
      </c>
      <c r="T158" s="44">
        <f t="shared" si="46"/>
        <v>0</v>
      </c>
      <c r="U158" s="2">
        <f>(SUM(Q158,T158)/SUM(Q158,R158,S158,T158))</f>
        <v>0.726190476190476</v>
      </c>
      <c r="V158" s="2">
        <f>Q158/(SUM(Q158,R158))</f>
        <v>0.829931972789116</v>
      </c>
      <c r="W158" s="2">
        <f>Q158/SUM(Q158,S158)</f>
        <v>0.853146853146853</v>
      </c>
      <c r="X158" s="2">
        <f>2*V158*W158/(SUM(V158,W158))</f>
        <v>0.841379310344828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121</v>
      </c>
    </row>
    <row r="160" ht="14.25" spans="1:37">
      <c r="A160" s="30" t="str">
        <f>A1</f>
        <v>norehidayat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20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20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3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3</v>
      </c>
      <c r="AE168" s="44">
        <f>SUM(B168:H168,J168:AC168)</f>
        <v>0</v>
      </c>
      <c r="AF168" s="44">
        <f>SUM(I161:I167,I169:I188)</f>
        <v>2</v>
      </c>
      <c r="AG168" s="45">
        <v>0</v>
      </c>
      <c r="AH168" s="2">
        <f t="shared" si="47"/>
        <v>0.6</v>
      </c>
      <c r="AI168" s="2">
        <f t="shared" si="48"/>
        <v>1</v>
      </c>
      <c r="AJ168" s="2">
        <f t="shared" si="49"/>
        <v>0.6</v>
      </c>
      <c r="AK168" s="2">
        <f t="shared" si="50"/>
        <v>0.75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8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8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2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2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1</v>
      </c>
      <c r="W181" s="33"/>
      <c r="X181" s="33"/>
      <c r="Y181" s="33"/>
      <c r="Z181" s="33"/>
      <c r="AA181" s="33"/>
      <c r="AB181" s="33"/>
      <c r="AC181" s="48"/>
      <c r="AD181" s="45">
        <f>V181</f>
        <v>1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>
        <v>2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2</v>
      </c>
      <c r="Y183" s="33"/>
      <c r="Z183" s="33"/>
      <c r="AA183" s="33"/>
      <c r="AB183" s="33"/>
      <c r="AC183" s="48"/>
      <c r="AD183" s="45">
        <f>X183</f>
        <v>2</v>
      </c>
      <c r="AE183" s="45">
        <f>SUM(B183:W183,Y183:AC183)</f>
        <v>2</v>
      </c>
      <c r="AF183" s="45">
        <f>SUM(X161:X182,X184:X188)</f>
        <v>1</v>
      </c>
      <c r="AG183" s="44">
        <v>0</v>
      </c>
      <c r="AH183" s="5">
        <f t="shared" si="47"/>
        <v>0.4</v>
      </c>
      <c r="AI183" s="5">
        <f t="shared" si="48"/>
        <v>0.5</v>
      </c>
      <c r="AJ183" s="5">
        <f t="shared" si="49"/>
        <v>0.666666666666667</v>
      </c>
      <c r="AK183" s="5">
        <f t="shared" si="50"/>
        <v>0.571428571428572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47"/>
        <v>0.954545454545455</v>
      </c>
      <c r="AI184" s="2">
        <f t="shared" si="48"/>
        <v>0.954545454545455</v>
      </c>
      <c r="AJ184" s="2">
        <f t="shared" si="49"/>
        <v>1</v>
      </c>
      <c r="AK184" s="2">
        <f t="shared" si="50"/>
        <v>0.976744186046512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47"/>
        <v>#DIV/0!</v>
      </c>
      <c r="AI187" s="5" t="e">
        <f t="shared" si="48"/>
        <v>#DIV/0!</v>
      </c>
      <c r="AJ187" s="5" t="e">
        <f t="shared" si="49"/>
        <v>#DIV/0!</v>
      </c>
      <c r="AK187" s="5" t="e">
        <f t="shared" si="50"/>
        <v>#DIV/0!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118</v>
      </c>
      <c r="AE189" s="45">
        <f t="shared" si="51"/>
        <v>3</v>
      </c>
      <c r="AF189" s="45">
        <f t="shared" si="51"/>
        <v>3</v>
      </c>
      <c r="AG189" s="45">
        <v>0</v>
      </c>
      <c r="AH189" s="5">
        <f t="shared" si="47"/>
        <v>0.951612903225806</v>
      </c>
      <c r="AI189" s="5">
        <f t="shared" si="48"/>
        <v>0.975206611570248</v>
      </c>
      <c r="AJ189" s="5">
        <f t="shared" si="49"/>
        <v>0.975206611570248</v>
      </c>
      <c r="AK189" s="5">
        <f t="shared" si="50"/>
        <v>0.975206611570248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norehidayat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13</v>
      </c>
      <c r="C194" s="24">
        <v>1</v>
      </c>
      <c r="D194" s="24"/>
      <c r="E194" s="24">
        <v>2</v>
      </c>
      <c r="F194" s="24"/>
      <c r="G194" s="24">
        <v>4</v>
      </c>
      <c r="H194" s="24"/>
      <c r="I194" s="24">
        <v>1</v>
      </c>
      <c r="J194" s="38">
        <v>2</v>
      </c>
      <c r="L194" s="3" t="s">
        <v>38</v>
      </c>
      <c r="M194" s="13" t="s">
        <v>47</v>
      </c>
      <c r="N194" s="13"/>
      <c r="O194" s="13"/>
      <c r="P194" s="13"/>
      <c r="Q194" s="45">
        <f>B194</f>
        <v>13</v>
      </c>
      <c r="R194" s="45">
        <f>SUM(C194:J194)</f>
        <v>10</v>
      </c>
      <c r="S194" s="45">
        <f>SUM(B195:B202)</f>
        <v>4</v>
      </c>
      <c r="T194" s="45">
        <v>0</v>
      </c>
      <c r="U194" s="5">
        <f t="shared" ref="U194:U201" si="52">(SUM(Q194,T194)/SUM(Q194,R194,S194,T194))</f>
        <v>0.481481481481481</v>
      </c>
      <c r="V194" s="5">
        <f t="shared" ref="V194:V201" si="53">Q194/(SUM(Q194,R194))</f>
        <v>0.565217391304348</v>
      </c>
      <c r="W194" s="5">
        <f t="shared" ref="W194:W201" si="54">Q194/SUM(Q194,S194)</f>
        <v>0.764705882352941</v>
      </c>
      <c r="X194" s="5">
        <f t="shared" ref="X194:X201" si="55">2*V194*W194/(SUM(V194,W194))</f>
        <v>0.65</v>
      </c>
    </row>
    <row r="195" spans="1:24">
      <c r="A195" s="7" t="s">
        <v>39</v>
      </c>
      <c r="B195" s="25"/>
      <c r="C195" s="26">
        <v>6</v>
      </c>
      <c r="D195" s="25"/>
      <c r="E195" s="25">
        <v>1</v>
      </c>
      <c r="F195" s="25"/>
      <c r="G195" s="25"/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6</v>
      </c>
      <c r="R195" s="44">
        <f>SUM(B195,D195:J195)</f>
        <v>2</v>
      </c>
      <c r="S195" s="44">
        <f>SUM(C194,C196:C202)</f>
        <v>6</v>
      </c>
      <c r="T195" s="44">
        <v>0</v>
      </c>
      <c r="U195" s="2">
        <f t="shared" si="52"/>
        <v>0.428571428571429</v>
      </c>
      <c r="V195" s="2">
        <f t="shared" si="53"/>
        <v>0.75</v>
      </c>
      <c r="W195" s="2">
        <f t="shared" si="54"/>
        <v>0.5</v>
      </c>
      <c r="X195" s="2">
        <f t="shared" si="55"/>
        <v>0.6</v>
      </c>
    </row>
    <row r="196" spans="1:24">
      <c r="A196" s="7" t="s">
        <v>40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7" t="s">
        <v>41</v>
      </c>
      <c r="B197" s="25"/>
      <c r="C197" s="25"/>
      <c r="D197" s="25"/>
      <c r="E197" s="26">
        <v>11</v>
      </c>
      <c r="F197" s="25"/>
      <c r="G197" s="25">
        <v>1</v>
      </c>
      <c r="H197" s="25"/>
      <c r="I197" s="25"/>
      <c r="J197" s="39">
        <v>1</v>
      </c>
      <c r="L197" s="3" t="s">
        <v>41</v>
      </c>
      <c r="M197" s="13" t="s">
        <v>50</v>
      </c>
      <c r="N197" s="13"/>
      <c r="O197" s="13"/>
      <c r="P197" s="13"/>
      <c r="Q197" s="44">
        <f>E197</f>
        <v>11</v>
      </c>
      <c r="R197" s="44">
        <f>SUM(B197:D197,F197:J197)</f>
        <v>2</v>
      </c>
      <c r="S197" s="44">
        <f>SUM(E194:E196,E198:E202)</f>
        <v>9</v>
      </c>
      <c r="T197" s="44">
        <v>0</v>
      </c>
      <c r="U197" s="2">
        <f t="shared" si="52"/>
        <v>0.5</v>
      </c>
      <c r="V197" s="2">
        <f t="shared" si="53"/>
        <v>0.846153846153846</v>
      </c>
      <c r="W197" s="2">
        <f t="shared" si="54"/>
        <v>0.55</v>
      </c>
      <c r="X197" s="2">
        <f t="shared" si="55"/>
        <v>0.666666666666667</v>
      </c>
    </row>
    <row r="198" spans="1:24">
      <c r="A198" s="7" t="s">
        <v>42</v>
      </c>
      <c r="B198" s="25"/>
      <c r="C198" s="25"/>
      <c r="D198" s="25"/>
      <c r="E198" s="25">
        <v>2</v>
      </c>
      <c r="F198" s="26">
        <v>28</v>
      </c>
      <c r="G198" s="25">
        <v>1</v>
      </c>
      <c r="H198" s="25"/>
      <c r="I198" s="25"/>
      <c r="J198" s="39">
        <v>2</v>
      </c>
      <c r="L198" s="3" t="s">
        <v>42</v>
      </c>
      <c r="M198" s="13" t="s">
        <v>52</v>
      </c>
      <c r="N198" s="13"/>
      <c r="O198" s="13"/>
      <c r="P198" s="13"/>
      <c r="Q198" s="45">
        <f>F198</f>
        <v>28</v>
      </c>
      <c r="R198" s="45">
        <f>SUM(B198:E198,G198:J198)</f>
        <v>5</v>
      </c>
      <c r="S198" s="45">
        <f>SUM(F194:F197,F199:F202)</f>
        <v>0</v>
      </c>
      <c r="T198" s="45">
        <v>0</v>
      </c>
      <c r="U198" s="5">
        <f t="shared" si="52"/>
        <v>0.848484848484849</v>
      </c>
      <c r="V198" s="5">
        <f t="shared" si="53"/>
        <v>0.848484848484849</v>
      </c>
      <c r="W198" s="5">
        <f t="shared" si="54"/>
        <v>1</v>
      </c>
      <c r="X198" s="5">
        <f t="shared" si="55"/>
        <v>0.918032786885246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24</v>
      </c>
      <c r="H199" s="25">
        <v>1</v>
      </c>
      <c r="I199" s="25"/>
      <c r="J199" s="39">
        <v>1</v>
      </c>
      <c r="L199" s="3" t="s">
        <v>43</v>
      </c>
      <c r="M199" s="13" t="s">
        <v>53</v>
      </c>
      <c r="N199" s="13"/>
      <c r="O199" s="13"/>
      <c r="P199" s="13"/>
      <c r="Q199" s="44">
        <f>G199</f>
        <v>24</v>
      </c>
      <c r="R199" s="44">
        <f>SUM(B199:F199,H199:J199)</f>
        <v>2</v>
      </c>
      <c r="S199" s="44">
        <f>SUM(G194:G198,G200:G202)</f>
        <v>8</v>
      </c>
      <c r="T199" s="44">
        <v>0</v>
      </c>
      <c r="U199" s="2">
        <f t="shared" si="52"/>
        <v>0.705882352941177</v>
      </c>
      <c r="V199" s="2">
        <f t="shared" si="53"/>
        <v>0.923076923076923</v>
      </c>
      <c r="W199" s="2">
        <f t="shared" si="54"/>
        <v>0.75</v>
      </c>
      <c r="X199" s="2">
        <f t="shared" si="55"/>
        <v>0.827586206896552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2"/>
        <v>0.916666666666667</v>
      </c>
      <c r="V200" s="5">
        <f t="shared" si="53"/>
        <v>1</v>
      </c>
      <c r="W200" s="5">
        <f t="shared" si="54"/>
        <v>0.916666666666667</v>
      </c>
      <c r="X200" s="5">
        <f t="shared" si="55"/>
        <v>0.956521739130435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7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7</v>
      </c>
      <c r="R201" s="44">
        <f>SUM(J201,B201:H201)</f>
        <v>0</v>
      </c>
      <c r="S201" s="44">
        <f>SUM(I194:I200,I202)</f>
        <v>4</v>
      </c>
      <c r="T201" s="44">
        <v>0</v>
      </c>
      <c r="U201" s="2">
        <f t="shared" si="52"/>
        <v>0.636363636363636</v>
      </c>
      <c r="V201" s="2">
        <f t="shared" si="53"/>
        <v>1</v>
      </c>
      <c r="W201" s="2">
        <f t="shared" si="54"/>
        <v>0.636363636363636</v>
      </c>
      <c r="X201" s="2">
        <f t="shared" si="55"/>
        <v>0.777777777777778</v>
      </c>
    </row>
    <row r="202" spans="1:24">
      <c r="A202" s="27" t="s">
        <v>46</v>
      </c>
      <c r="B202" s="28">
        <v>3</v>
      </c>
      <c r="C202" s="28">
        <v>5</v>
      </c>
      <c r="D202" s="28"/>
      <c r="E202" s="28">
        <v>4</v>
      </c>
      <c r="F202" s="28"/>
      <c r="G202" s="28">
        <v>2</v>
      </c>
      <c r="H202" s="28"/>
      <c r="I202" s="28">
        <v>3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110</v>
      </c>
      <c r="R203" s="44">
        <f t="shared" si="56"/>
        <v>22</v>
      </c>
      <c r="S203" s="44">
        <f t="shared" si="56"/>
        <v>32</v>
      </c>
      <c r="T203" s="44">
        <f t="shared" si="56"/>
        <v>0</v>
      </c>
      <c r="U203" s="2">
        <f>(SUM(Q203,T203)/SUM(Q203,R203,S203,T203))</f>
        <v>0.670731707317073</v>
      </c>
      <c r="V203" s="2">
        <f>Q203/(SUM(Q203,R203))</f>
        <v>0.833333333333333</v>
      </c>
      <c r="W203" s="2">
        <f>Q203/SUM(Q203,S203)</f>
        <v>0.774647887323944</v>
      </c>
      <c r="X203" s="2">
        <f>2*V203*W203/(SUM(V203,W203))</f>
        <v>0.802919708029197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109</v>
      </c>
    </row>
    <row r="205" ht="14.25" spans="1:37">
      <c r="A205" s="30" t="str">
        <f>A1</f>
        <v>norehidayat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12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12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18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18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2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2</v>
      </c>
      <c r="AE213" s="44">
        <f>SUM(B213:H213,J213:AC213)</f>
        <v>0</v>
      </c>
      <c r="AF213" s="44">
        <f>SUM(I206:I212,I214:I233)</f>
        <v>2</v>
      </c>
      <c r="AG213" s="45">
        <v>0</v>
      </c>
      <c r="AH213" s="2">
        <f t="shared" si="57"/>
        <v>0.5</v>
      </c>
      <c r="AI213" s="2">
        <f t="shared" si="58"/>
        <v>1</v>
      </c>
      <c r="AJ213" s="2">
        <f t="shared" si="59"/>
        <v>0.5</v>
      </c>
      <c r="AK213" s="2">
        <f t="shared" si="60"/>
        <v>0.666666666666667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6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6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2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2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/>
      <c r="W226" s="33"/>
      <c r="X226" s="33"/>
      <c r="Y226" s="33"/>
      <c r="Z226" s="33"/>
      <c r="AA226" s="33"/>
      <c r="AB226" s="33"/>
      <c r="AC226" s="48"/>
      <c r="AD226" s="45">
        <f>V226</f>
        <v>0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>
        <v>2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1</v>
      </c>
      <c r="Y228" s="33"/>
      <c r="Z228" s="33"/>
      <c r="AA228" s="33"/>
      <c r="AB228" s="33"/>
      <c r="AC228" s="48"/>
      <c r="AD228" s="45">
        <f>X228</f>
        <v>1</v>
      </c>
      <c r="AE228" s="45">
        <f>SUM(B228:W228,Y228:AC228)</f>
        <v>2</v>
      </c>
      <c r="AF228" s="45">
        <f>SUM(X206:X227,X229:X233)</f>
        <v>1</v>
      </c>
      <c r="AG228" s="44">
        <v>0</v>
      </c>
      <c r="AH228" s="5">
        <f t="shared" si="57"/>
        <v>0.25</v>
      </c>
      <c r="AI228" s="5">
        <f t="shared" si="58"/>
        <v>0.333333333333333</v>
      </c>
      <c r="AJ228" s="5">
        <f t="shared" si="59"/>
        <v>0.5</v>
      </c>
      <c r="AK228" s="5">
        <f t="shared" si="60"/>
        <v>0.4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19</v>
      </c>
      <c r="Z229" s="33"/>
      <c r="AA229" s="33"/>
      <c r="AB229" s="33"/>
      <c r="AC229" s="48"/>
      <c r="AD229" s="44">
        <f>Y229</f>
        <v>19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57"/>
        <v>0.95</v>
      </c>
      <c r="AI229" s="2">
        <f t="shared" si="58"/>
        <v>0.95</v>
      </c>
      <c r="AJ229" s="2">
        <f t="shared" si="59"/>
        <v>1</v>
      </c>
      <c r="AK229" s="2">
        <f t="shared" si="60"/>
        <v>0.974358974358974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/>
      <c r="AC232" s="48"/>
      <c r="AD232" s="45">
        <f>AB232</f>
        <v>0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 t="e">
        <f t="shared" si="57"/>
        <v>#DIV/0!</v>
      </c>
      <c r="AI232" s="5" t="e">
        <f t="shared" si="58"/>
        <v>#DIV/0!</v>
      </c>
      <c r="AJ232" s="5" t="e">
        <f t="shared" si="59"/>
        <v>#DIV/0!</v>
      </c>
      <c r="AK232" s="5" t="e">
        <f t="shared" si="60"/>
        <v>#DIV/0!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106</v>
      </c>
      <c r="AE234" s="45">
        <f t="shared" si="61"/>
        <v>3</v>
      </c>
      <c r="AF234" s="45">
        <f t="shared" si="61"/>
        <v>3</v>
      </c>
      <c r="AG234" s="45">
        <v>0</v>
      </c>
      <c r="AH234" s="5">
        <f t="shared" si="57"/>
        <v>0.946428571428571</v>
      </c>
      <c r="AI234" s="5">
        <f t="shared" si="58"/>
        <v>0.972477064220184</v>
      </c>
      <c r="AJ234" s="5">
        <f t="shared" si="59"/>
        <v>0.972477064220184</v>
      </c>
      <c r="AK234" s="5">
        <f t="shared" si="60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H204" sqref="H204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96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40</v>
      </c>
      <c r="H4" s="17">
        <v>0</v>
      </c>
      <c r="I4" s="18">
        <v>0</v>
      </c>
      <c r="J4" s="17">
        <v>50</v>
      </c>
      <c r="K4" s="18">
        <v>61</v>
      </c>
      <c r="L4" s="17">
        <v>0</v>
      </c>
      <c r="M4" s="18">
        <v>0</v>
      </c>
      <c r="N4" s="3">
        <f t="shared" ref="N4:N8" si="0">SUM(B4,F4,J4)</f>
        <v>141</v>
      </c>
      <c r="P4" s="2">
        <f>H24</f>
        <v>136</v>
      </c>
      <c r="Q4" s="5">
        <f t="shared" ref="Q4:Q8" si="1">N4-P4</f>
        <v>5</v>
      </c>
      <c r="R4" s="44">
        <f t="shared" ref="R4:Y4" si="2">AD54</f>
        <v>133</v>
      </c>
      <c r="S4" s="45">
        <f t="shared" si="2"/>
        <v>3</v>
      </c>
      <c r="T4" s="44">
        <f t="shared" si="2"/>
        <v>3</v>
      </c>
      <c r="U4" s="45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45">
        <f t="shared" ref="Z4:AG4" si="3">Q23</f>
        <v>137</v>
      </c>
      <c r="AA4" s="45">
        <f t="shared" si="3"/>
        <v>101</v>
      </c>
      <c r="AB4" s="45">
        <f t="shared" si="3"/>
        <v>10</v>
      </c>
      <c r="AC4" s="45">
        <f t="shared" si="3"/>
        <v>0</v>
      </c>
      <c r="AD4" s="2">
        <f t="shared" si="3"/>
        <v>0.55241935483871</v>
      </c>
      <c r="AE4" s="5">
        <f t="shared" si="3"/>
        <v>0.57563025210084</v>
      </c>
      <c r="AF4" s="2">
        <f t="shared" si="3"/>
        <v>0.931972789115646</v>
      </c>
      <c r="AG4" s="5">
        <f t="shared" si="3"/>
        <v>0.711688311688312</v>
      </c>
    </row>
    <row r="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32</v>
      </c>
      <c r="H5" s="17">
        <v>0</v>
      </c>
      <c r="I5" s="18">
        <v>0</v>
      </c>
      <c r="J5" s="17">
        <v>50</v>
      </c>
      <c r="K5" s="18">
        <v>42</v>
      </c>
      <c r="L5" s="17">
        <v>0</v>
      </c>
      <c r="M5" s="18">
        <v>0</v>
      </c>
      <c r="N5" s="3">
        <f t="shared" si="0"/>
        <v>141</v>
      </c>
      <c r="P5" s="2">
        <f>H69</f>
        <v>136</v>
      </c>
      <c r="Q5" s="5">
        <f t="shared" si="1"/>
        <v>5</v>
      </c>
      <c r="R5" s="44">
        <f t="shared" ref="R5:Y5" si="4">AD99</f>
        <v>133</v>
      </c>
      <c r="S5" s="45">
        <f t="shared" si="4"/>
        <v>3</v>
      </c>
      <c r="T5" s="44">
        <f t="shared" si="4"/>
        <v>3</v>
      </c>
      <c r="U5" s="45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45">
        <f t="shared" ref="Z5:AG5" si="5">Q68</f>
        <v>137</v>
      </c>
      <c r="AA5" s="45">
        <f t="shared" si="5"/>
        <v>79</v>
      </c>
      <c r="AB5" s="45">
        <f t="shared" si="5"/>
        <v>10</v>
      </c>
      <c r="AC5" s="45">
        <f t="shared" si="5"/>
        <v>0</v>
      </c>
      <c r="AD5" s="2">
        <f t="shared" si="5"/>
        <v>0.606194690265487</v>
      </c>
      <c r="AE5" s="5">
        <f t="shared" si="5"/>
        <v>0.634259259259259</v>
      </c>
      <c r="AF5" s="2">
        <f t="shared" si="5"/>
        <v>0.931972789115646</v>
      </c>
      <c r="AG5" s="5">
        <f t="shared" si="5"/>
        <v>0.754820936639118</v>
      </c>
    </row>
    <row r="6" spans="1:33">
      <c r="A6" s="18" t="s">
        <v>28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14</v>
      </c>
      <c r="H6" s="17">
        <v>0</v>
      </c>
      <c r="I6" s="18">
        <v>0</v>
      </c>
      <c r="J6" s="17">
        <v>50</v>
      </c>
      <c r="K6" s="18">
        <v>6</v>
      </c>
      <c r="L6" s="17">
        <v>0</v>
      </c>
      <c r="M6" s="18">
        <v>0</v>
      </c>
      <c r="N6" s="3">
        <f t="shared" si="0"/>
        <v>141</v>
      </c>
      <c r="P6" s="2">
        <f>H114</f>
        <v>136</v>
      </c>
      <c r="Q6" s="5">
        <f t="shared" si="1"/>
        <v>5</v>
      </c>
      <c r="R6" s="44">
        <f t="shared" ref="R6:Y6" si="6">AD144</f>
        <v>133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45">
        <f t="shared" ref="Z6:AG6" si="7">Q113</f>
        <v>137</v>
      </c>
      <c r="AA6" s="45">
        <f t="shared" si="7"/>
        <v>27</v>
      </c>
      <c r="AB6" s="45">
        <f t="shared" si="7"/>
        <v>7</v>
      </c>
      <c r="AC6" s="45">
        <f t="shared" si="7"/>
        <v>0</v>
      </c>
      <c r="AD6" s="2">
        <f t="shared" si="7"/>
        <v>0.801169590643275</v>
      </c>
      <c r="AE6" s="5">
        <f t="shared" si="7"/>
        <v>0.835365853658537</v>
      </c>
      <c r="AF6" s="2">
        <f t="shared" si="7"/>
        <v>0.951388888888889</v>
      </c>
      <c r="AG6" s="5">
        <f t="shared" si="7"/>
        <v>0.88961038961039</v>
      </c>
    </row>
    <row r="7" spans="1:33">
      <c r="A7" s="18" t="s">
        <v>30</v>
      </c>
      <c r="B7" s="17">
        <v>49</v>
      </c>
      <c r="C7" s="18">
        <v>2</v>
      </c>
      <c r="D7" s="17">
        <v>0</v>
      </c>
      <c r="E7" s="18">
        <v>0</v>
      </c>
      <c r="F7" s="17">
        <v>42</v>
      </c>
      <c r="G7" s="18">
        <v>4</v>
      </c>
      <c r="H7" s="17">
        <v>0</v>
      </c>
      <c r="I7" s="18">
        <v>0</v>
      </c>
      <c r="J7" s="17">
        <v>50</v>
      </c>
      <c r="K7" s="18">
        <v>3</v>
      </c>
      <c r="L7" s="17">
        <v>0</v>
      </c>
      <c r="M7" s="18">
        <v>0</v>
      </c>
      <c r="N7" s="3">
        <f t="shared" si="0"/>
        <v>141</v>
      </c>
      <c r="P7" s="2">
        <f>H159</f>
        <v>136</v>
      </c>
      <c r="Q7" s="5">
        <f t="shared" si="1"/>
        <v>5</v>
      </c>
      <c r="R7" s="44">
        <f t="shared" ref="R7:Y7" si="8">AD189</f>
        <v>133</v>
      </c>
      <c r="S7" s="44">
        <f t="shared" si="8"/>
        <v>3</v>
      </c>
      <c r="T7" s="44">
        <f t="shared" si="8"/>
        <v>3</v>
      </c>
      <c r="U7" s="44">
        <f t="shared" si="8"/>
        <v>0</v>
      </c>
      <c r="V7" s="44">
        <f t="shared" si="8"/>
        <v>0.956834532374101</v>
      </c>
      <c r="W7" s="44">
        <f t="shared" si="8"/>
        <v>0.977941176470588</v>
      </c>
      <c r="X7" s="44">
        <f t="shared" si="8"/>
        <v>0.977941176470588</v>
      </c>
      <c r="Y7" s="44">
        <f t="shared" si="8"/>
        <v>0.977941176470588</v>
      </c>
      <c r="Z7" s="45">
        <f t="shared" ref="Z7:AG7" si="9">Q158</f>
        <v>137</v>
      </c>
      <c r="AA7" s="45">
        <f t="shared" si="9"/>
        <v>14</v>
      </c>
      <c r="AB7" s="45">
        <f t="shared" si="9"/>
        <v>7</v>
      </c>
      <c r="AC7" s="45">
        <f t="shared" si="9"/>
        <v>0</v>
      </c>
      <c r="AD7" s="2">
        <f t="shared" si="9"/>
        <v>0.867088607594937</v>
      </c>
      <c r="AE7" s="5">
        <f t="shared" si="9"/>
        <v>0.907284768211921</v>
      </c>
      <c r="AF7" s="2">
        <f t="shared" si="9"/>
        <v>0.951388888888889</v>
      </c>
      <c r="AG7" s="5">
        <f t="shared" si="9"/>
        <v>0.928813559322034</v>
      </c>
    </row>
    <row r="8" spans="1:33">
      <c r="A8" s="18" t="s">
        <v>32</v>
      </c>
      <c r="B8" s="17">
        <v>36</v>
      </c>
      <c r="C8" s="18">
        <v>1</v>
      </c>
      <c r="D8" s="17">
        <v>13</v>
      </c>
      <c r="E8" s="18">
        <v>0</v>
      </c>
      <c r="F8" s="17">
        <v>33</v>
      </c>
      <c r="G8" s="18">
        <v>3</v>
      </c>
      <c r="H8" s="17">
        <v>9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 s="3">
        <f t="shared" si="0"/>
        <v>119</v>
      </c>
      <c r="P8" s="2">
        <f>H204</f>
        <v>114</v>
      </c>
      <c r="Q8" s="5">
        <f t="shared" si="1"/>
        <v>5</v>
      </c>
      <c r="R8" s="44">
        <f t="shared" ref="R8:Y8" si="10">AD234</f>
        <v>111</v>
      </c>
      <c r="S8" s="44">
        <f t="shared" si="10"/>
        <v>3</v>
      </c>
      <c r="T8" s="44">
        <f t="shared" si="10"/>
        <v>3</v>
      </c>
      <c r="U8" s="44">
        <f t="shared" si="10"/>
        <v>0</v>
      </c>
      <c r="V8" s="44">
        <f t="shared" si="10"/>
        <v>0.948717948717949</v>
      </c>
      <c r="W8" s="44">
        <f t="shared" si="10"/>
        <v>0.973684210526316</v>
      </c>
      <c r="X8" s="44">
        <f t="shared" si="10"/>
        <v>0.973684210526316</v>
      </c>
      <c r="Y8" s="44">
        <f t="shared" si="10"/>
        <v>0.973684210526316</v>
      </c>
      <c r="Z8" s="45">
        <f t="shared" ref="Z8:AG8" si="11">Q203</f>
        <v>115</v>
      </c>
      <c r="AA8" s="45">
        <f t="shared" si="11"/>
        <v>10</v>
      </c>
      <c r="AB8" s="45">
        <f t="shared" si="11"/>
        <v>24</v>
      </c>
      <c r="AC8" s="45">
        <f t="shared" si="11"/>
        <v>0</v>
      </c>
      <c r="AD8" s="45">
        <f t="shared" si="11"/>
        <v>0.771812080536913</v>
      </c>
      <c r="AE8" s="45">
        <f t="shared" si="11"/>
        <v>0.92</v>
      </c>
      <c r="AF8" s="45">
        <f t="shared" si="11"/>
        <v>0.827338129496403</v>
      </c>
      <c r="AG8" s="45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norehuda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/>
      <c r="D14" s="24"/>
      <c r="E14" s="24"/>
      <c r="F14" s="24"/>
      <c r="G14" s="24">
        <v>1</v>
      </c>
      <c r="H14" s="24"/>
      <c r="I14" s="24"/>
      <c r="J14" s="38">
        <v>10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11</v>
      </c>
      <c r="S14" s="45">
        <f>SUM(B15:B22)</f>
        <v>2</v>
      </c>
      <c r="T14" s="45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7" t="s">
        <v>39</v>
      </c>
      <c r="B15" s="25"/>
      <c r="C15" s="26">
        <v>12</v>
      </c>
      <c r="D15" s="25"/>
      <c r="E15" s="25">
        <v>1</v>
      </c>
      <c r="F15" s="25"/>
      <c r="G15" s="25"/>
      <c r="H15" s="25"/>
      <c r="I15" s="25"/>
      <c r="J15" s="25">
        <v>6</v>
      </c>
      <c r="L15" s="3" t="s">
        <v>39</v>
      </c>
      <c r="M15" s="13" t="s">
        <v>48</v>
      </c>
      <c r="N15" s="13"/>
      <c r="O15" s="13"/>
      <c r="P15" s="13"/>
      <c r="Q15" s="44">
        <f>C15</f>
        <v>12</v>
      </c>
      <c r="R15" s="44">
        <f>SUM(B15,D15:J15)</f>
        <v>7</v>
      </c>
      <c r="S15" s="44">
        <f>SUM(C14,C16:C22)</f>
        <v>0</v>
      </c>
      <c r="T15" s="44">
        <v>0</v>
      </c>
      <c r="U15" s="2">
        <f t="shared" si="12"/>
        <v>0.631578947368421</v>
      </c>
      <c r="V15" s="2">
        <f t="shared" si="13"/>
        <v>0.631578947368421</v>
      </c>
      <c r="W15" s="2">
        <f t="shared" si="14"/>
        <v>1</v>
      </c>
      <c r="X15" s="2">
        <f t="shared" si="15"/>
        <v>0.774193548387097</v>
      </c>
    </row>
    <row r="16" spans="1:24">
      <c r="A16" s="7" t="s">
        <v>40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2</v>
      </c>
      <c r="S16" s="45">
        <f>SUM(D14:D15,D17:D22)</f>
        <v>0</v>
      </c>
      <c r="T16" s="45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7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7</v>
      </c>
      <c r="S17" s="44">
        <f>SUM(E14:E16,E18:E22)</f>
        <v>2</v>
      </c>
      <c r="T17" s="44">
        <v>0</v>
      </c>
      <c r="U17" s="2">
        <f t="shared" si="12"/>
        <v>0.7</v>
      </c>
      <c r="V17" s="2">
        <f t="shared" si="13"/>
        <v>0.75</v>
      </c>
      <c r="W17" s="2">
        <f t="shared" si="14"/>
        <v>0.91304347826087</v>
      </c>
      <c r="X17" s="2">
        <f t="shared" si="15"/>
        <v>0.823529411764706</v>
      </c>
    </row>
    <row r="18" spans="1:24">
      <c r="A18" s="7" t="s">
        <v>42</v>
      </c>
      <c r="B18" s="25">
        <v>1</v>
      </c>
      <c r="C18" s="25"/>
      <c r="D18" s="25"/>
      <c r="E18" s="25">
        <v>1</v>
      </c>
      <c r="F18" s="26">
        <v>29</v>
      </c>
      <c r="G18" s="25">
        <v>2</v>
      </c>
      <c r="H18" s="25">
        <v>1</v>
      </c>
      <c r="I18" s="25"/>
      <c r="J18" s="39">
        <v>56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61</v>
      </c>
      <c r="S18" s="45">
        <f>SUM(F14:F17,F19:F22)</f>
        <v>0</v>
      </c>
      <c r="T18" s="45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7" t="s">
        <v>43</v>
      </c>
      <c r="B19" s="25"/>
      <c r="C19" s="25"/>
      <c r="D19" s="25"/>
      <c r="E19" s="25"/>
      <c r="F19" s="25"/>
      <c r="G19" s="26">
        <v>27</v>
      </c>
      <c r="H19" s="25"/>
      <c r="I19" s="25"/>
      <c r="J19" s="39">
        <v>9</v>
      </c>
      <c r="L19" s="3" t="s">
        <v>43</v>
      </c>
      <c r="M19" s="13" t="s">
        <v>53</v>
      </c>
      <c r="N19" s="13"/>
      <c r="O19" s="13"/>
      <c r="P19" s="13"/>
      <c r="Q19" s="44">
        <f>G19</f>
        <v>27</v>
      </c>
      <c r="R19" s="44">
        <f>SUM(B19:F19,H19:J19)</f>
        <v>9</v>
      </c>
      <c r="S19" s="44">
        <f>SUM(G14:G18,G20:G22)</f>
        <v>4</v>
      </c>
      <c r="T19" s="44">
        <v>0</v>
      </c>
      <c r="U19" s="2">
        <f t="shared" si="12"/>
        <v>0.675</v>
      </c>
      <c r="V19" s="2">
        <f t="shared" si="13"/>
        <v>0.75</v>
      </c>
      <c r="W19" s="2">
        <f t="shared" si="14"/>
        <v>0.870967741935484</v>
      </c>
      <c r="X19" s="2">
        <f t="shared" si="15"/>
        <v>0.805970149253731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10</v>
      </c>
      <c r="I20" s="25">
        <v>1</v>
      </c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10</v>
      </c>
      <c r="R20" s="45">
        <f>SUM(B20:G20,I20:J20)</f>
        <v>1</v>
      </c>
      <c r="S20" s="45">
        <f>SUM(H14:H19,H21:H22)</f>
        <v>1</v>
      </c>
      <c r="T20" s="45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7" t="s">
        <v>45</v>
      </c>
      <c r="B21" s="25"/>
      <c r="C21" s="25"/>
      <c r="D21" s="25"/>
      <c r="E21" s="25"/>
      <c r="F21" s="25"/>
      <c r="G21" s="25">
        <v>1</v>
      </c>
      <c r="H21" s="25"/>
      <c r="I21" s="26">
        <v>11</v>
      </c>
      <c r="J21" s="39">
        <v>2</v>
      </c>
      <c r="L21" s="3" t="s">
        <v>45</v>
      </c>
      <c r="M21" s="13" t="s">
        <v>55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1</v>
      </c>
      <c r="T21" s="44">
        <v>0</v>
      </c>
      <c r="U21" s="2">
        <f t="shared" si="12"/>
        <v>0.733333333333333</v>
      </c>
      <c r="V21" s="2">
        <f t="shared" si="13"/>
        <v>0.785714285714286</v>
      </c>
      <c r="W21" s="2">
        <f t="shared" si="14"/>
        <v>0.916666666666667</v>
      </c>
      <c r="X21" s="2">
        <f t="shared" si="15"/>
        <v>0.846153846153846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137</v>
      </c>
      <c r="R23" s="44">
        <f t="shared" si="16"/>
        <v>101</v>
      </c>
      <c r="S23" s="44">
        <f t="shared" si="16"/>
        <v>10</v>
      </c>
      <c r="T23" s="44">
        <f t="shared" si="16"/>
        <v>0</v>
      </c>
      <c r="U23" s="2">
        <f>(SUM(Q23,T23)/SUM(Q23,R23,S23,T23))</f>
        <v>0.55241935483871</v>
      </c>
      <c r="V23" s="2">
        <f>Q23/(SUM(Q23,R23))</f>
        <v>0.57563025210084</v>
      </c>
      <c r="W23" s="2">
        <f>Q23/SUM(Q23,S23)</f>
        <v>0.931972789115646</v>
      </c>
      <c r="X23" s="2">
        <f>2*V23*W23/(SUM(V23,W23))</f>
        <v>0.711688311688312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136</v>
      </c>
    </row>
    <row r="25" ht="14.25" spans="1:37">
      <c r="A25" s="30" t="str">
        <f>A1</f>
        <v>norehuda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88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>
        <v>1</v>
      </c>
      <c r="AA28" s="33"/>
      <c r="AB28" s="33"/>
      <c r="AC28" s="48"/>
      <c r="AD28" s="45">
        <f>D28</f>
        <v>7</v>
      </c>
      <c r="AE28" s="45">
        <f>SUM(B28,C28,E28:AC28)</f>
        <v>1</v>
      </c>
      <c r="AF28" s="45">
        <f>SUM(D26,D27,D29:D53)</f>
        <v>0</v>
      </c>
      <c r="AG28" s="45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>
        <v>1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1</v>
      </c>
      <c r="AF32" s="45">
        <f>SUM(H26:H31,H33:H53)</f>
        <v>0</v>
      </c>
      <c r="AG32" s="45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2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2</v>
      </c>
      <c r="AE34" s="45">
        <f>SUM(B34:I34,K34:AC34)</f>
        <v>0</v>
      </c>
      <c r="AF34" s="45">
        <f>SUM(J26:J33,J35:J53)</f>
        <v>1</v>
      </c>
      <c r="AG34" s="44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1</v>
      </c>
      <c r="AG40" s="45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5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5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3</v>
      </c>
      <c r="Y48" s="33"/>
      <c r="Z48" s="33"/>
      <c r="AA48" s="33"/>
      <c r="AB48" s="33"/>
      <c r="AC48" s="48"/>
      <c r="AD48" s="45">
        <f>X48</f>
        <v>3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7"/>
        <v>1</v>
      </c>
      <c r="AI49" s="2">
        <f t="shared" si="18"/>
        <v>1</v>
      </c>
      <c r="AJ49" s="2">
        <f t="shared" si="19"/>
        <v>1</v>
      </c>
      <c r="AK49" s="2">
        <f t="shared" si="20"/>
        <v>1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>
        <v>1</v>
      </c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1</v>
      </c>
      <c r="AF50" s="45">
        <f>SUM(Z26:Z49,Z51:Z53)</f>
        <v>1</v>
      </c>
      <c r="AG50" s="44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F54" si="21">SUM(AD26:AD53)</f>
        <v>133</v>
      </c>
      <c r="AE54" s="45">
        <f t="shared" si="21"/>
        <v>3</v>
      </c>
      <c r="AF54" s="45">
        <f t="shared" si="21"/>
        <v>3</v>
      </c>
      <c r="AG54" s="45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norehuda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/>
      <c r="D59" s="24"/>
      <c r="E59" s="24"/>
      <c r="F59" s="24"/>
      <c r="G59" s="24">
        <v>1</v>
      </c>
      <c r="H59" s="24"/>
      <c r="I59" s="24"/>
      <c r="J59" s="38">
        <v>9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10</v>
      </c>
      <c r="S59" s="45">
        <f>SUM(B60:B67)</f>
        <v>2</v>
      </c>
      <c r="T59" s="45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7" t="s">
        <v>39</v>
      </c>
      <c r="B60" s="25"/>
      <c r="C60" s="26">
        <v>12</v>
      </c>
      <c r="D60" s="25"/>
      <c r="E60" s="25">
        <v>1</v>
      </c>
      <c r="F60" s="25"/>
      <c r="G60" s="25"/>
      <c r="H60" s="25"/>
      <c r="I60" s="25"/>
      <c r="J60" s="25">
        <v>6</v>
      </c>
      <c r="L60" s="3" t="s">
        <v>39</v>
      </c>
      <c r="M60" s="13" t="s">
        <v>48</v>
      </c>
      <c r="N60" s="13"/>
      <c r="O60" s="13"/>
      <c r="P60" s="13"/>
      <c r="Q60" s="44">
        <f>C60</f>
        <v>12</v>
      </c>
      <c r="R60" s="44">
        <f>SUM(B60,D60:J60)</f>
        <v>7</v>
      </c>
      <c r="S60" s="44">
        <f>SUM(C59,C61:C67)</f>
        <v>0</v>
      </c>
      <c r="T60" s="44">
        <v>0</v>
      </c>
      <c r="U60" s="2">
        <f t="shared" si="22"/>
        <v>0.631578947368421</v>
      </c>
      <c r="V60" s="2">
        <f t="shared" si="23"/>
        <v>0.631578947368421</v>
      </c>
      <c r="W60" s="2">
        <f t="shared" si="24"/>
        <v>1</v>
      </c>
      <c r="X60" s="2">
        <f t="shared" si="25"/>
        <v>0.774193548387097</v>
      </c>
    </row>
    <row r="61" spans="1:24">
      <c r="A61" s="7" t="s">
        <v>40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5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5</v>
      </c>
      <c r="S62" s="44">
        <f>SUM(E59:E61,E63:E67)</f>
        <v>2</v>
      </c>
      <c r="T62" s="44">
        <v>0</v>
      </c>
      <c r="U62" s="2">
        <f t="shared" si="22"/>
        <v>0.75</v>
      </c>
      <c r="V62" s="2">
        <f t="shared" si="23"/>
        <v>0.807692307692308</v>
      </c>
      <c r="W62" s="2">
        <f t="shared" si="24"/>
        <v>0.91304347826087</v>
      </c>
      <c r="X62" s="2">
        <f t="shared" si="25"/>
        <v>0.857142857142857</v>
      </c>
    </row>
    <row r="63" spans="1:24">
      <c r="A63" s="7" t="s">
        <v>42</v>
      </c>
      <c r="B63" s="25">
        <v>1</v>
      </c>
      <c r="C63" s="25"/>
      <c r="D63" s="25"/>
      <c r="E63" s="25">
        <v>1</v>
      </c>
      <c r="F63" s="26">
        <v>29</v>
      </c>
      <c r="G63" s="25">
        <v>2</v>
      </c>
      <c r="H63" s="25">
        <v>1</v>
      </c>
      <c r="I63" s="25"/>
      <c r="J63" s="39">
        <v>41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46</v>
      </c>
      <c r="S63" s="45">
        <f>SUM(F59:F62,F64:F67)</f>
        <v>0</v>
      </c>
      <c r="T63" s="45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7" t="s">
        <v>43</v>
      </c>
      <c r="B64" s="25"/>
      <c r="C64" s="25"/>
      <c r="D64" s="25"/>
      <c r="E64" s="25"/>
      <c r="F64" s="25"/>
      <c r="G64" s="26">
        <v>27</v>
      </c>
      <c r="H64" s="25"/>
      <c r="I64" s="25"/>
      <c r="J64" s="39">
        <v>6</v>
      </c>
      <c r="L64" s="3" t="s">
        <v>43</v>
      </c>
      <c r="M64" s="13" t="s">
        <v>53</v>
      </c>
      <c r="N64" s="13"/>
      <c r="O64" s="13"/>
      <c r="P64" s="13"/>
      <c r="Q64" s="44">
        <f>G64</f>
        <v>27</v>
      </c>
      <c r="R64" s="44">
        <f>SUM(B64:F64,H64:J64)</f>
        <v>6</v>
      </c>
      <c r="S64" s="44">
        <f>SUM(G59:G63,G65:G67)</f>
        <v>4</v>
      </c>
      <c r="T64" s="44">
        <v>0</v>
      </c>
      <c r="U64" s="2">
        <f t="shared" si="22"/>
        <v>0.72972972972973</v>
      </c>
      <c r="V64" s="2">
        <f t="shared" si="23"/>
        <v>0.818181818181818</v>
      </c>
      <c r="W64" s="2">
        <f t="shared" si="24"/>
        <v>0.870967741935484</v>
      </c>
      <c r="X64" s="2">
        <f t="shared" si="25"/>
        <v>0.84375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10</v>
      </c>
      <c r="I65" s="25">
        <v>1</v>
      </c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10</v>
      </c>
      <c r="R65" s="45">
        <f>SUM(B65:G65,I65:J65)</f>
        <v>1</v>
      </c>
      <c r="S65" s="45">
        <f>SUM(H59:H64,H66:H67)</f>
        <v>1</v>
      </c>
      <c r="T65" s="45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7" t="s">
        <v>45</v>
      </c>
      <c r="B66" s="25"/>
      <c r="C66" s="25"/>
      <c r="D66" s="25"/>
      <c r="E66" s="25"/>
      <c r="F66" s="25"/>
      <c r="G66" s="25">
        <v>1</v>
      </c>
      <c r="H66" s="25"/>
      <c r="I66" s="26">
        <v>11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11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2"/>
        <v>0.785714285714286</v>
      </c>
      <c r="V66" s="2">
        <f t="shared" si="23"/>
        <v>0.846153846153846</v>
      </c>
      <c r="W66" s="2">
        <f t="shared" si="24"/>
        <v>0.916666666666667</v>
      </c>
      <c r="X66" s="2">
        <f t="shared" si="25"/>
        <v>0.88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137</v>
      </c>
      <c r="R68" s="44">
        <f t="shared" si="26"/>
        <v>79</v>
      </c>
      <c r="S68" s="44">
        <f t="shared" si="26"/>
        <v>10</v>
      </c>
      <c r="T68" s="44">
        <f t="shared" si="26"/>
        <v>0</v>
      </c>
      <c r="U68" s="2">
        <f>(SUM(Q68,T68)/SUM(Q68,R68,S68,T68))</f>
        <v>0.606194690265487</v>
      </c>
      <c r="V68" s="2">
        <f>Q68/(SUM(Q68,R68))</f>
        <v>0.634259259259259</v>
      </c>
      <c r="W68" s="2">
        <f>Q68/SUM(Q68,S68)</f>
        <v>0.931972789115646</v>
      </c>
      <c r="X68" s="2">
        <f>2*V68*W68/(SUM(V68,W68))</f>
        <v>0.754820936639118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136</v>
      </c>
    </row>
    <row r="70" ht="14.25" spans="1:37">
      <c r="A70" s="30" t="str">
        <f>A1</f>
        <v>norehuda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88</v>
      </c>
      <c r="B72" s="33"/>
      <c r="C72" s="34">
        <v>21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21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>
        <v>1</v>
      </c>
      <c r="AA73" s="33"/>
      <c r="AB73" s="33"/>
      <c r="AC73" s="48"/>
      <c r="AD73" s="45">
        <f>D73</f>
        <v>7</v>
      </c>
      <c r="AE73" s="45">
        <f>SUM(B73,C73,E73:AC73)</f>
        <v>1</v>
      </c>
      <c r="AF73" s="45">
        <f>SUM(D71,D72,D74:D98)</f>
        <v>0</v>
      </c>
      <c r="AG73" s="45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>
        <v>1</v>
      </c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1</v>
      </c>
      <c r="AF77" s="45">
        <f>SUM(H71:H76,H78:H98)</f>
        <v>0</v>
      </c>
      <c r="AG77" s="45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2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2</v>
      </c>
      <c r="AE79" s="45">
        <f>SUM(B79:I79,K79:AC79)</f>
        <v>0</v>
      </c>
      <c r="AF79" s="45">
        <f>SUM(J71:J78,J80:J98)</f>
        <v>1</v>
      </c>
      <c r="AG79" s="44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1</v>
      </c>
      <c r="AG85" s="45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5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5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3</v>
      </c>
      <c r="Y93" s="33"/>
      <c r="Z93" s="33"/>
      <c r="AA93" s="33"/>
      <c r="AB93" s="33"/>
      <c r="AC93" s="48"/>
      <c r="AD93" s="45">
        <f>X93</f>
        <v>3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7"/>
        <v>1</v>
      </c>
      <c r="AI94" s="2">
        <f t="shared" si="28"/>
        <v>1</v>
      </c>
      <c r="AJ94" s="2">
        <f t="shared" si="29"/>
        <v>1</v>
      </c>
      <c r="AK94" s="2">
        <f t="shared" si="30"/>
        <v>1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>
        <v>1</v>
      </c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1</v>
      </c>
      <c r="AF95" s="45">
        <f>SUM(Z71:Z94,Z96:Z98)</f>
        <v>1</v>
      </c>
      <c r="AG95" s="44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F99" si="31">SUM(AD71:AD98)</f>
        <v>133</v>
      </c>
      <c r="AE99" s="45">
        <f t="shared" si="31"/>
        <v>3</v>
      </c>
      <c r="AF99" s="45">
        <f t="shared" si="31"/>
        <v>3</v>
      </c>
      <c r="AG99" s="45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norehuda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/>
      <c r="J104" s="38">
        <v>3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4</v>
      </c>
      <c r="S104" s="45">
        <f>SUM(B105:B112)</f>
        <v>1</v>
      </c>
      <c r="T104" s="45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7" t="s">
        <v>39</v>
      </c>
      <c r="B105" s="25"/>
      <c r="C105" s="26">
        <v>12</v>
      </c>
      <c r="D105" s="25"/>
      <c r="E105" s="25">
        <v>1</v>
      </c>
      <c r="F105" s="25"/>
      <c r="G105" s="25"/>
      <c r="H105" s="25"/>
      <c r="I105" s="25"/>
      <c r="J105" s="25">
        <v>3</v>
      </c>
      <c r="L105" s="3" t="s">
        <v>39</v>
      </c>
      <c r="M105" s="13" t="s">
        <v>48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2"/>
        <v>0.75</v>
      </c>
      <c r="V105" s="2">
        <f t="shared" si="33"/>
        <v>0.75</v>
      </c>
      <c r="W105" s="2">
        <f t="shared" si="34"/>
        <v>1</v>
      </c>
      <c r="X105" s="2">
        <f t="shared" si="35"/>
        <v>0.857142857142857</v>
      </c>
    </row>
    <row r="106" spans="1:24">
      <c r="A106" s="7" t="s">
        <v>40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0</v>
      </c>
      <c r="S106" s="45">
        <f>SUM(D104:D105,D107:D112)</f>
        <v>0</v>
      </c>
      <c r="T106" s="45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2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2</v>
      </c>
      <c r="S107" s="44">
        <f>SUM(E104:E106,E108:E112)</f>
        <v>2</v>
      </c>
      <c r="T107" s="44">
        <v>0</v>
      </c>
      <c r="U107" s="2">
        <f t="shared" si="32"/>
        <v>0.84</v>
      </c>
      <c r="V107" s="2">
        <f t="shared" si="33"/>
        <v>0.91304347826087</v>
      </c>
      <c r="W107" s="2">
        <f t="shared" si="34"/>
        <v>0.91304347826087</v>
      </c>
      <c r="X107" s="2">
        <f t="shared" si="35"/>
        <v>0.91304347826087</v>
      </c>
    </row>
    <row r="108" spans="1:24">
      <c r="A108" s="7" t="s">
        <v>42</v>
      </c>
      <c r="B108" s="25">
        <v>1</v>
      </c>
      <c r="C108" s="25"/>
      <c r="D108" s="25"/>
      <c r="E108" s="25">
        <v>1</v>
      </c>
      <c r="F108" s="26">
        <v>29</v>
      </c>
      <c r="G108" s="25">
        <v>1</v>
      </c>
      <c r="H108" s="25">
        <v>1</v>
      </c>
      <c r="I108" s="25"/>
      <c r="J108" s="39">
        <v>5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9</v>
      </c>
      <c r="S108" s="45">
        <f>SUM(F104:F107,F109:F112)</f>
        <v>0</v>
      </c>
      <c r="T108" s="45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27</v>
      </c>
      <c r="H109" s="25"/>
      <c r="I109" s="25"/>
      <c r="J109" s="39">
        <v>6</v>
      </c>
      <c r="L109" s="3" t="s">
        <v>43</v>
      </c>
      <c r="M109" s="13" t="s">
        <v>53</v>
      </c>
      <c r="N109" s="13"/>
      <c r="O109" s="13"/>
      <c r="P109" s="13"/>
      <c r="Q109" s="44">
        <f>G109</f>
        <v>27</v>
      </c>
      <c r="R109" s="44">
        <f>SUM(B109:F109,H109:J109)</f>
        <v>6</v>
      </c>
      <c r="S109" s="44">
        <f>SUM(G104:G108,G110:G112)</f>
        <v>3</v>
      </c>
      <c r="T109" s="44">
        <v>0</v>
      </c>
      <c r="U109" s="2">
        <f t="shared" si="32"/>
        <v>0.75</v>
      </c>
      <c r="V109" s="2">
        <f t="shared" si="33"/>
        <v>0.818181818181818</v>
      </c>
      <c r="W109" s="2">
        <f t="shared" si="34"/>
        <v>0.9</v>
      </c>
      <c r="X109" s="2">
        <f t="shared" si="35"/>
        <v>0.857142857142857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10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10</v>
      </c>
      <c r="R110" s="45">
        <f>SUM(B110:G110,I110:J110)</f>
        <v>0</v>
      </c>
      <c r="S110" s="45">
        <f>SUM(H104:H109,H111:H112)</f>
        <v>1</v>
      </c>
      <c r="T110" s="45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7" t="s">
        <v>45</v>
      </c>
      <c r="B111" s="25"/>
      <c r="C111" s="25"/>
      <c r="D111" s="25"/>
      <c r="E111" s="25"/>
      <c r="F111" s="25"/>
      <c r="G111" s="25">
        <v>1</v>
      </c>
      <c r="H111" s="25"/>
      <c r="I111" s="26">
        <v>11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11</v>
      </c>
      <c r="R111" s="44">
        <f>SUM(J111,B111:H111)</f>
        <v>2</v>
      </c>
      <c r="S111" s="44">
        <f>SUM(I104:I110,I112)</f>
        <v>0</v>
      </c>
      <c r="T111" s="44">
        <v>0</v>
      </c>
      <c r="U111" s="2">
        <f t="shared" si="32"/>
        <v>0.846153846153846</v>
      </c>
      <c r="V111" s="2">
        <f t="shared" si="33"/>
        <v>0.846153846153846</v>
      </c>
      <c r="W111" s="2">
        <f t="shared" si="34"/>
        <v>1</v>
      </c>
      <c r="X111" s="2">
        <f t="shared" si="35"/>
        <v>0.916666666666667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137</v>
      </c>
      <c r="R113" s="44">
        <f t="shared" si="36"/>
        <v>27</v>
      </c>
      <c r="S113" s="44">
        <f t="shared" si="36"/>
        <v>7</v>
      </c>
      <c r="T113" s="44">
        <f t="shared" si="36"/>
        <v>0</v>
      </c>
      <c r="U113" s="2">
        <f>(SUM(Q113,T113)/SUM(Q113,R113,S113,T113))</f>
        <v>0.801169590643275</v>
      </c>
      <c r="V113" s="2">
        <f>Q113/(SUM(Q113,R113))</f>
        <v>0.835365853658537</v>
      </c>
      <c r="W113" s="2">
        <f>Q113/SUM(Q113,S113)</f>
        <v>0.951388888888889</v>
      </c>
      <c r="X113" s="2">
        <f>2*V113*W113/(SUM(V113,W113))</f>
        <v>0.88961038961039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136</v>
      </c>
    </row>
    <row r="115" ht="14.25" spans="1:37">
      <c r="A115" s="30" t="str">
        <f>A1</f>
        <v>norehuda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88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>
        <v>1</v>
      </c>
      <c r="AA118" s="33"/>
      <c r="AB118" s="33"/>
      <c r="AC118" s="48"/>
      <c r="AD118" s="45">
        <f>D118</f>
        <v>7</v>
      </c>
      <c r="AE118" s="45">
        <f>SUM(B118,C118,E118:AC118)</f>
        <v>1</v>
      </c>
      <c r="AF118" s="45">
        <f>SUM(D116,D117,D119:D143)</f>
        <v>0</v>
      </c>
      <c r="AG118" s="45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>
        <v>1</v>
      </c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2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2</v>
      </c>
      <c r="AE124" s="45">
        <f>SUM(B124:I124,K124:AC124)</f>
        <v>0</v>
      </c>
      <c r="AF124" s="45">
        <f>SUM(J116:J123,J125:J143)</f>
        <v>1</v>
      </c>
      <c r="AG124" s="44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0</v>
      </c>
      <c r="AE130" s="45">
        <f>SUM(B130:O130,Q130:AC130)</f>
        <v>0</v>
      </c>
      <c r="AF130" s="45">
        <f>SUM(P116:P129,P131:P143)</f>
        <v>1</v>
      </c>
      <c r="AG130" s="45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3</v>
      </c>
      <c r="Y138" s="33"/>
      <c r="Z138" s="33"/>
      <c r="AA138" s="33"/>
      <c r="AB138" s="33"/>
      <c r="AC138" s="48"/>
      <c r="AD138" s="45">
        <f>X138</f>
        <v>3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7"/>
        <v>1</v>
      </c>
      <c r="AI139" s="2">
        <f t="shared" si="38"/>
        <v>1</v>
      </c>
      <c r="AJ139" s="2">
        <f t="shared" si="39"/>
        <v>1</v>
      </c>
      <c r="AK139" s="2">
        <f t="shared" si="40"/>
        <v>1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>
        <v>1</v>
      </c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1</v>
      </c>
      <c r="AF140" s="45">
        <f>SUM(Z116:Z139,Z141:Z143)</f>
        <v>1</v>
      </c>
      <c r="AG140" s="44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F144" si="41">SUM(AD116:AD143)</f>
        <v>133</v>
      </c>
      <c r="AE144" s="45">
        <f t="shared" si="41"/>
        <v>3</v>
      </c>
      <c r="AF144" s="45">
        <f t="shared" si="41"/>
        <v>3</v>
      </c>
      <c r="AG144" s="45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norehuda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/>
      <c r="D149" s="24"/>
      <c r="E149" s="24"/>
      <c r="F149" s="24"/>
      <c r="G149" s="24">
        <v>1</v>
      </c>
      <c r="H149" s="24"/>
      <c r="I149" s="24"/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2</v>
      </c>
      <c r="S149" s="45">
        <f>SUM(B150:B157)</f>
        <v>1</v>
      </c>
      <c r="T149" s="45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7" t="s">
        <v>39</v>
      </c>
      <c r="B150" s="25"/>
      <c r="C150" s="26">
        <v>12</v>
      </c>
      <c r="D150" s="25"/>
      <c r="E150" s="25">
        <v>1</v>
      </c>
      <c r="F150" s="25"/>
      <c r="G150" s="25"/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12</v>
      </c>
      <c r="R150" s="44">
        <f>SUM(B150,D150:J150)</f>
        <v>2</v>
      </c>
      <c r="S150" s="44">
        <f>SUM(C149,C151:C157)</f>
        <v>0</v>
      </c>
      <c r="T150" s="44">
        <v>0</v>
      </c>
      <c r="U150" s="2">
        <f t="shared" si="42"/>
        <v>0.857142857142857</v>
      </c>
      <c r="V150" s="2">
        <f t="shared" si="43"/>
        <v>0.857142857142857</v>
      </c>
      <c r="W150" s="2">
        <f t="shared" si="44"/>
        <v>1</v>
      </c>
      <c r="X150" s="2">
        <f t="shared" si="45"/>
        <v>0.923076923076923</v>
      </c>
    </row>
    <row r="151" spans="1:24">
      <c r="A151" s="7" t="s">
        <v>40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/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0</v>
      </c>
      <c r="S152" s="44">
        <f>SUM(E149:E151,E153:E157)</f>
        <v>2</v>
      </c>
      <c r="T152" s="44">
        <v>0</v>
      </c>
      <c r="U152" s="2">
        <f t="shared" si="42"/>
        <v>0.91304347826087</v>
      </c>
      <c r="V152" s="2">
        <f t="shared" si="43"/>
        <v>1</v>
      </c>
      <c r="W152" s="2">
        <f t="shared" si="44"/>
        <v>0.91304347826087</v>
      </c>
      <c r="X152" s="2">
        <f t="shared" si="45"/>
        <v>0.954545454545454</v>
      </c>
    </row>
    <row r="153" spans="1:24">
      <c r="A153" s="7" t="s">
        <v>42</v>
      </c>
      <c r="B153" s="25">
        <v>1</v>
      </c>
      <c r="C153" s="25"/>
      <c r="D153" s="25"/>
      <c r="E153" s="25">
        <v>1</v>
      </c>
      <c r="F153" s="26">
        <v>29</v>
      </c>
      <c r="G153" s="25">
        <v>1</v>
      </c>
      <c r="H153" s="25">
        <v>1</v>
      </c>
      <c r="I153" s="25"/>
      <c r="J153" s="39">
        <v>2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6</v>
      </c>
      <c r="S153" s="45">
        <f>SUM(F149:F152,F154:F157)</f>
        <v>0</v>
      </c>
      <c r="T153" s="45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27</v>
      </c>
      <c r="H154" s="25"/>
      <c r="I154" s="25"/>
      <c r="J154" s="39">
        <v>3</v>
      </c>
      <c r="L154" s="3" t="s">
        <v>43</v>
      </c>
      <c r="M154" s="13" t="s">
        <v>53</v>
      </c>
      <c r="N154" s="13"/>
      <c r="O154" s="13"/>
      <c r="P154" s="13"/>
      <c r="Q154" s="44">
        <f>G154</f>
        <v>27</v>
      </c>
      <c r="R154" s="44">
        <f>SUM(B154:F154,H154:J154)</f>
        <v>3</v>
      </c>
      <c r="S154" s="44">
        <f>SUM(G149:G153,G155:G157)</f>
        <v>3</v>
      </c>
      <c r="T154" s="44">
        <v>0</v>
      </c>
      <c r="U154" s="2">
        <f t="shared" si="42"/>
        <v>0.818181818181818</v>
      </c>
      <c r="V154" s="2">
        <f t="shared" si="43"/>
        <v>0.9</v>
      </c>
      <c r="W154" s="2">
        <f t="shared" si="44"/>
        <v>0.9</v>
      </c>
      <c r="X154" s="2">
        <f t="shared" si="45"/>
        <v>0.9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7" t="s">
        <v>45</v>
      </c>
      <c r="B156" s="25"/>
      <c r="C156" s="25"/>
      <c r="D156" s="25"/>
      <c r="E156" s="25"/>
      <c r="F156" s="25"/>
      <c r="G156" s="25">
        <v>1</v>
      </c>
      <c r="H156" s="25"/>
      <c r="I156" s="26">
        <v>11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0</v>
      </c>
      <c r="T156" s="44">
        <v>0</v>
      </c>
      <c r="U156" s="2">
        <f t="shared" si="42"/>
        <v>0.916666666666667</v>
      </c>
      <c r="V156" s="2">
        <f t="shared" si="43"/>
        <v>0.916666666666667</v>
      </c>
      <c r="W156" s="2">
        <f t="shared" si="44"/>
        <v>1</v>
      </c>
      <c r="X156" s="2">
        <f t="shared" si="45"/>
        <v>0.956521739130435</v>
      </c>
    </row>
    <row r="157" spans="1:24">
      <c r="A157" s="27" t="s">
        <v>46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137</v>
      </c>
      <c r="R158" s="44">
        <f t="shared" si="46"/>
        <v>14</v>
      </c>
      <c r="S158" s="44">
        <f t="shared" si="46"/>
        <v>7</v>
      </c>
      <c r="T158" s="44">
        <f t="shared" si="46"/>
        <v>0</v>
      </c>
      <c r="U158" s="2">
        <f>(SUM(Q158,T158)/SUM(Q158,R158,S158,T158))</f>
        <v>0.867088607594937</v>
      </c>
      <c r="V158" s="2">
        <f>Q158/(SUM(Q158,R158))</f>
        <v>0.907284768211921</v>
      </c>
      <c r="W158" s="2">
        <f>Q158/SUM(Q158,S158)</f>
        <v>0.951388888888889</v>
      </c>
      <c r="X158" s="2">
        <f>2*V158*W158/(SUM(V158,W158))</f>
        <v>0.928813559322034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136</v>
      </c>
    </row>
    <row r="160" ht="14.25" spans="1:37">
      <c r="A160" s="30" t="str">
        <f>A1</f>
        <v>norehuda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21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21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>
        <v>1</v>
      </c>
      <c r="AA163" s="33"/>
      <c r="AB163" s="33"/>
      <c r="AC163" s="48"/>
      <c r="AD163" s="45">
        <f>D163</f>
        <v>7</v>
      </c>
      <c r="AE163" s="45">
        <f>SUM(B163,C163,E163:AC163)</f>
        <v>1</v>
      </c>
      <c r="AF163" s="45">
        <f>SUM(D161,D162,D164:D188)</f>
        <v>0</v>
      </c>
      <c r="AG163" s="45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>
        <v>1</v>
      </c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1</v>
      </c>
      <c r="AF167" s="45">
        <f>SUM(H161:H166,H168:H188)</f>
        <v>0</v>
      </c>
      <c r="AG167" s="45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2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2</v>
      </c>
      <c r="AE169" s="45">
        <f>SUM(B169:I169,K169:AC169)</f>
        <v>0</v>
      </c>
      <c r="AF169" s="45">
        <f>SUM(J161:J168,J170:J188)</f>
        <v>1</v>
      </c>
      <c r="AG169" s="44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1</v>
      </c>
      <c r="AG175" s="45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5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3</v>
      </c>
      <c r="Y183" s="33"/>
      <c r="Z183" s="33"/>
      <c r="AA183" s="33"/>
      <c r="AB183" s="33"/>
      <c r="AC183" s="48"/>
      <c r="AD183" s="45">
        <f>X183</f>
        <v>3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7"/>
        <v>1</v>
      </c>
      <c r="AI184" s="2">
        <f t="shared" si="48"/>
        <v>1</v>
      </c>
      <c r="AJ184" s="2">
        <f t="shared" si="49"/>
        <v>1</v>
      </c>
      <c r="AK184" s="2">
        <f t="shared" si="50"/>
        <v>1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>
        <v>1</v>
      </c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1</v>
      </c>
      <c r="AF185" s="45">
        <f>SUM(Z161:Z184,Z186:Z188)</f>
        <v>1</v>
      </c>
      <c r="AG185" s="44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133</v>
      </c>
      <c r="AE189" s="45">
        <f t="shared" si="51"/>
        <v>3</v>
      </c>
      <c r="AF189" s="45">
        <f t="shared" si="51"/>
        <v>3</v>
      </c>
      <c r="AG189" s="45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norehuda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15</v>
      </c>
      <c r="C194" s="24"/>
      <c r="D194" s="24"/>
      <c r="E194" s="24"/>
      <c r="F194" s="24"/>
      <c r="G194" s="24">
        <v>1</v>
      </c>
      <c r="H194" s="24"/>
      <c r="I194" s="24"/>
      <c r="J194" s="38"/>
      <c r="L194" s="3" t="s">
        <v>38</v>
      </c>
      <c r="M194" s="13" t="s">
        <v>47</v>
      </c>
      <c r="N194" s="13"/>
      <c r="O194" s="13"/>
      <c r="P194" s="13"/>
      <c r="Q194" s="45">
        <f>B194</f>
        <v>15</v>
      </c>
      <c r="R194" s="45">
        <f>SUM(C194:J194)</f>
        <v>1</v>
      </c>
      <c r="S194" s="45">
        <f>SUM(B195:B202)</f>
        <v>3</v>
      </c>
      <c r="T194" s="45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7" t="s">
        <v>39</v>
      </c>
      <c r="B195" s="25"/>
      <c r="C195" s="26">
        <v>10</v>
      </c>
      <c r="D195" s="25"/>
      <c r="E195" s="25"/>
      <c r="F195" s="25"/>
      <c r="G195" s="25"/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10</v>
      </c>
      <c r="R195" s="44">
        <f>SUM(B195,D195:J195)</f>
        <v>1</v>
      </c>
      <c r="S195" s="44">
        <f>SUM(C194,C196:C202)</f>
        <v>0</v>
      </c>
      <c r="T195" s="44">
        <v>0</v>
      </c>
      <c r="U195" s="2">
        <f t="shared" si="52"/>
        <v>0.909090909090909</v>
      </c>
      <c r="V195" s="2">
        <f t="shared" si="53"/>
        <v>0.909090909090909</v>
      </c>
      <c r="W195" s="2">
        <f t="shared" si="54"/>
        <v>1</v>
      </c>
      <c r="X195" s="2">
        <f t="shared" si="55"/>
        <v>0.952380952380952</v>
      </c>
    </row>
    <row r="196" spans="1:24">
      <c r="A196" s="7" t="s">
        <v>40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7" t="s">
        <v>41</v>
      </c>
      <c r="B197" s="25"/>
      <c r="C197" s="25"/>
      <c r="D197" s="25"/>
      <c r="E197" s="26">
        <v>17</v>
      </c>
      <c r="F197" s="25"/>
      <c r="G197" s="25"/>
      <c r="H197" s="25"/>
      <c r="I197" s="25"/>
      <c r="J197" s="39"/>
      <c r="L197" s="3" t="s">
        <v>41</v>
      </c>
      <c r="M197" s="13" t="s">
        <v>50</v>
      </c>
      <c r="N197" s="13"/>
      <c r="O197" s="13"/>
      <c r="P197" s="13"/>
      <c r="Q197" s="44">
        <f>E197</f>
        <v>17</v>
      </c>
      <c r="R197" s="44">
        <f>SUM(B197:D197,F197:J197)</f>
        <v>0</v>
      </c>
      <c r="S197" s="44">
        <f>SUM(E194:E196,E198:E202)</f>
        <v>4</v>
      </c>
      <c r="T197" s="44">
        <v>0</v>
      </c>
      <c r="U197" s="2">
        <f t="shared" si="52"/>
        <v>0.80952380952381</v>
      </c>
      <c r="V197" s="2">
        <f t="shared" si="53"/>
        <v>1</v>
      </c>
      <c r="W197" s="2">
        <f t="shared" si="54"/>
        <v>0.80952380952381</v>
      </c>
      <c r="X197" s="2">
        <f t="shared" si="55"/>
        <v>0.894736842105263</v>
      </c>
    </row>
    <row r="198" spans="1:24">
      <c r="A198" s="7" t="s">
        <v>42</v>
      </c>
      <c r="B198" s="25">
        <v>1</v>
      </c>
      <c r="C198" s="25"/>
      <c r="D198" s="25"/>
      <c r="E198" s="25"/>
      <c r="F198" s="26">
        <v>29</v>
      </c>
      <c r="G198" s="25">
        <v>1</v>
      </c>
      <c r="H198" s="25">
        <v>1</v>
      </c>
      <c r="I198" s="25"/>
      <c r="J198" s="39">
        <v>2</v>
      </c>
      <c r="L198" s="3" t="s">
        <v>42</v>
      </c>
      <c r="M198" s="13" t="s">
        <v>52</v>
      </c>
      <c r="N198" s="13"/>
      <c r="O198" s="13"/>
      <c r="P198" s="13"/>
      <c r="Q198" s="45">
        <f>F198</f>
        <v>29</v>
      </c>
      <c r="R198" s="45">
        <f>SUM(B198:E198,G198:J198)</f>
        <v>5</v>
      </c>
      <c r="S198" s="45">
        <f>SUM(F194:F197,F199:F202)</f>
        <v>0</v>
      </c>
      <c r="T198" s="45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15</v>
      </c>
      <c r="H199" s="25"/>
      <c r="I199" s="25"/>
      <c r="J199" s="39">
        <v>3</v>
      </c>
      <c r="L199" s="3" t="s">
        <v>43</v>
      </c>
      <c r="M199" s="13" t="s">
        <v>53</v>
      </c>
      <c r="N199" s="13"/>
      <c r="O199" s="13"/>
      <c r="P199" s="13"/>
      <c r="Q199" s="44">
        <f>G199</f>
        <v>15</v>
      </c>
      <c r="R199" s="44">
        <f>SUM(B199:F199,H199:J199)</f>
        <v>3</v>
      </c>
      <c r="S199" s="44">
        <f>SUM(G194:G198,G200:G202)</f>
        <v>14</v>
      </c>
      <c r="T199" s="44">
        <v>0</v>
      </c>
      <c r="U199" s="2">
        <f t="shared" si="52"/>
        <v>0.46875</v>
      </c>
      <c r="V199" s="2">
        <f t="shared" si="53"/>
        <v>0.833333333333333</v>
      </c>
      <c r="W199" s="2">
        <f t="shared" si="54"/>
        <v>0.517241379310345</v>
      </c>
      <c r="X199" s="2">
        <f t="shared" si="55"/>
        <v>0.638297872340426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9</v>
      </c>
      <c r="R201" s="44">
        <f>SUM(J201,B201:H201)</f>
        <v>0</v>
      </c>
      <c r="S201" s="44">
        <f>SUM(I194:I200,I202)</f>
        <v>2</v>
      </c>
      <c r="T201" s="44">
        <v>0</v>
      </c>
      <c r="U201" s="2">
        <f t="shared" si="52"/>
        <v>0.818181818181818</v>
      </c>
      <c r="V201" s="2">
        <f t="shared" si="53"/>
        <v>1</v>
      </c>
      <c r="W201" s="2">
        <f t="shared" si="54"/>
        <v>0.818181818181818</v>
      </c>
      <c r="X201" s="2">
        <f t="shared" si="55"/>
        <v>0.9</v>
      </c>
    </row>
    <row r="202" spans="1:24">
      <c r="A202" s="27" t="s">
        <v>46</v>
      </c>
      <c r="B202" s="28">
        <v>2</v>
      </c>
      <c r="C202" s="28"/>
      <c r="D202" s="28"/>
      <c r="E202" s="28">
        <v>4</v>
      </c>
      <c r="F202" s="28"/>
      <c r="G202" s="28">
        <v>12</v>
      </c>
      <c r="H202" s="28"/>
      <c r="I202" s="28">
        <v>2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115</v>
      </c>
      <c r="R203" s="44">
        <f t="shared" si="56"/>
        <v>10</v>
      </c>
      <c r="S203" s="44">
        <f t="shared" si="56"/>
        <v>24</v>
      </c>
      <c r="T203" s="44">
        <f t="shared" si="56"/>
        <v>0</v>
      </c>
      <c r="U203" s="2">
        <f>(SUM(Q203,T203)/SUM(Q203,R203,S203,T203))</f>
        <v>0.771812080536913</v>
      </c>
      <c r="V203" s="2">
        <f>Q203/(SUM(Q203,R203))</f>
        <v>0.92</v>
      </c>
      <c r="W203" s="2">
        <f>Q203/SUM(Q203,S203)</f>
        <v>0.827338129496403</v>
      </c>
      <c r="X203" s="2">
        <f>2*V203*W203/(SUM(V203,W203))</f>
        <v>0.871212121212121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114</v>
      </c>
    </row>
    <row r="205" ht="14.25" spans="1:37">
      <c r="A205" s="30" t="str">
        <f>A1</f>
        <v>norehuda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17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17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4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>
        <v>1</v>
      </c>
      <c r="AA208" s="33"/>
      <c r="AB208" s="33"/>
      <c r="AC208" s="48"/>
      <c r="AD208" s="45">
        <f>D208</f>
        <v>4</v>
      </c>
      <c r="AE208" s="45">
        <f>SUM(B208,C208,E208:AC208)</f>
        <v>1</v>
      </c>
      <c r="AF208" s="45">
        <f>SUM(D206,D207,D209:D233)</f>
        <v>0</v>
      </c>
      <c r="AG208" s="45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>
        <v>1</v>
      </c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2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2</v>
      </c>
      <c r="AE214" s="45">
        <f>SUM(B214:I214,K214:AC214)</f>
        <v>0</v>
      </c>
      <c r="AF214" s="45">
        <f>SUM(J206:J213,J215:J233)</f>
        <v>1</v>
      </c>
      <c r="AG214" s="44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9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9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1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1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0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0</v>
      </c>
      <c r="AE220" s="45">
        <f>SUM(B220:O220,Q220:AC220)</f>
        <v>0</v>
      </c>
      <c r="AF220" s="45">
        <f>SUM(P206:P219,P221:P233)</f>
        <v>1</v>
      </c>
      <c r="AG220" s="45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3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3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7"/>
        <v>1</v>
      </c>
      <c r="AI229" s="2">
        <f t="shared" si="58"/>
        <v>1</v>
      </c>
      <c r="AJ229" s="2">
        <f t="shared" si="59"/>
        <v>1</v>
      </c>
      <c r="AK229" s="2">
        <f t="shared" si="60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>
        <v>1</v>
      </c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1</v>
      </c>
      <c r="AF230" s="45">
        <f>SUM(Z206:Z229,Z231:Z233)</f>
        <v>1</v>
      </c>
      <c r="AG230" s="44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111</v>
      </c>
      <c r="AE234" s="45">
        <f t="shared" si="61"/>
        <v>3</v>
      </c>
      <c r="AF234" s="45">
        <f t="shared" si="61"/>
        <v>3</v>
      </c>
      <c r="AG234" s="45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1" t="s">
        <v>60</v>
      </c>
      <c r="B1" s="2">
        <v>16</v>
      </c>
      <c r="D1" s="3"/>
      <c r="E1" s="3"/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  <c r="M1" s="11" t="s">
        <v>67</v>
      </c>
      <c r="N1" s="11" t="s">
        <v>68</v>
      </c>
      <c r="O1" s="11" t="s">
        <v>69</v>
      </c>
      <c r="P1" s="11" t="s">
        <v>70</v>
      </c>
      <c r="Q1" s="11" t="s">
        <v>71</v>
      </c>
      <c r="R1" s="11" t="s">
        <v>72</v>
      </c>
      <c r="S1" s="11" t="s">
        <v>73</v>
      </c>
      <c r="T1" s="11" t="s">
        <v>74</v>
      </c>
      <c r="U1" s="11" t="s">
        <v>75</v>
      </c>
      <c r="V1" s="11" t="s">
        <v>76</v>
      </c>
      <c r="W1" s="11" t="s">
        <v>77</v>
      </c>
      <c r="X1" s="11" t="s">
        <v>78</v>
      </c>
      <c r="Y1" s="11" t="s">
        <v>79</v>
      </c>
      <c r="Z1" s="11" t="s">
        <v>80</v>
      </c>
      <c r="AA1" s="11" t="s">
        <v>81</v>
      </c>
      <c r="AB1" s="11" t="s">
        <v>82</v>
      </c>
      <c r="AC1" s="11" t="s">
        <v>83</v>
      </c>
      <c r="AD1" s="11" t="s">
        <v>84</v>
      </c>
      <c r="AE1" s="11" t="s">
        <v>85</v>
      </c>
      <c r="AF1" s="11" t="s">
        <v>86</v>
      </c>
      <c r="AG1" s="14" t="s">
        <v>87</v>
      </c>
    </row>
    <row r="2" ht="15.75" spans="1:33">
      <c r="A2" s="4" t="s">
        <v>88</v>
      </c>
      <c r="B2" s="5">
        <v>22</v>
      </c>
      <c r="D2" s="6" t="s">
        <v>38</v>
      </c>
      <c r="E2" s="2">
        <v>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12</v>
      </c>
      <c r="AD2" s="2">
        <v>2</v>
      </c>
      <c r="AE2" s="2">
        <v>3</v>
      </c>
      <c r="AF2" s="2"/>
      <c r="AG2" s="2"/>
    </row>
    <row r="3" spans="1:33">
      <c r="A3" s="4" t="s">
        <v>62</v>
      </c>
      <c r="B3" s="2">
        <v>8</v>
      </c>
      <c r="D3" s="7" t="s">
        <v>39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4" t="s">
        <v>63</v>
      </c>
      <c r="B4" s="5">
        <v>2</v>
      </c>
      <c r="D4" s="7" t="s">
        <v>40</v>
      </c>
      <c r="E4" s="2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>
        <v>10</v>
      </c>
      <c r="AD4" s="2"/>
      <c r="AE4" s="2"/>
      <c r="AF4" s="2"/>
      <c r="AG4" s="2"/>
    </row>
    <row r="5" spans="1:33">
      <c r="A5" s="4" t="s">
        <v>64</v>
      </c>
      <c r="B5" s="2">
        <v>1</v>
      </c>
      <c r="D5" s="7" t="s">
        <v>41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4" t="s">
        <v>65</v>
      </c>
      <c r="B6" s="5">
        <v>2</v>
      </c>
      <c r="D6" s="7" t="s">
        <v>42</v>
      </c>
      <c r="E6" s="2">
        <v>29</v>
      </c>
      <c r="F6" s="2">
        <v>2</v>
      </c>
      <c r="G6" s="2"/>
      <c r="H6" s="2">
        <v>2</v>
      </c>
      <c r="I6" s="2"/>
      <c r="J6" s="2">
        <v>1</v>
      </c>
      <c r="K6" s="2"/>
      <c r="L6" s="2">
        <v>1</v>
      </c>
      <c r="M6" s="2">
        <v>2</v>
      </c>
      <c r="N6" s="2">
        <v>1</v>
      </c>
      <c r="O6" s="2">
        <v>2</v>
      </c>
      <c r="P6" s="2"/>
      <c r="Q6" s="2"/>
      <c r="R6" s="2">
        <v>1</v>
      </c>
      <c r="S6" s="2">
        <v>1</v>
      </c>
      <c r="T6" s="2"/>
      <c r="U6" s="2">
        <v>1</v>
      </c>
      <c r="V6" s="2">
        <v>1</v>
      </c>
      <c r="W6" s="2">
        <v>2</v>
      </c>
      <c r="X6" s="2"/>
      <c r="Y6" s="2">
        <v>2</v>
      </c>
      <c r="Z6" s="2">
        <v>1</v>
      </c>
      <c r="AA6" s="2">
        <v>1</v>
      </c>
      <c r="AB6" s="2">
        <v>1</v>
      </c>
      <c r="AC6" s="2"/>
      <c r="AD6" s="2">
        <v>2</v>
      </c>
      <c r="AE6" s="2">
        <v>3</v>
      </c>
      <c r="AF6" s="2">
        <v>1</v>
      </c>
      <c r="AG6" s="2">
        <v>1</v>
      </c>
    </row>
    <row r="7" spans="1:33">
      <c r="A7" s="4" t="s">
        <v>66</v>
      </c>
      <c r="B7" s="2">
        <v>2</v>
      </c>
      <c r="D7" s="7" t="s">
        <v>43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4" t="s">
        <v>67</v>
      </c>
      <c r="B8" s="5">
        <v>5</v>
      </c>
      <c r="D8" s="7" t="s">
        <v>44</v>
      </c>
      <c r="E8" s="2">
        <v>11</v>
      </c>
      <c r="F8" s="2"/>
      <c r="G8" s="2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4" t="s">
        <v>91</v>
      </c>
      <c r="B9" s="2">
        <v>3</v>
      </c>
      <c r="D9" s="7" t="s">
        <v>45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4" t="s">
        <v>69</v>
      </c>
      <c r="B10" s="5">
        <v>10</v>
      </c>
      <c r="D10" s="3"/>
      <c r="E10" s="3">
        <f>SUM(E2:E9)</f>
        <v>141</v>
      </c>
      <c r="F10" s="3">
        <f>SUM(F2:F9)</f>
        <v>16</v>
      </c>
      <c r="G10" s="3">
        <f t="shared" ref="G10:AG10" si="0">SUM(G2:G9)</f>
        <v>22</v>
      </c>
      <c r="H10" s="3">
        <f t="shared" si="0"/>
        <v>8</v>
      </c>
      <c r="I10" s="3">
        <f t="shared" si="0"/>
        <v>2</v>
      </c>
      <c r="J10" s="3">
        <f t="shared" si="0"/>
        <v>1</v>
      </c>
      <c r="K10" s="3">
        <f t="shared" si="0"/>
        <v>2</v>
      </c>
      <c r="L10" s="3">
        <f t="shared" si="0"/>
        <v>2</v>
      </c>
      <c r="M10" s="3">
        <f t="shared" si="0"/>
        <v>5</v>
      </c>
      <c r="N10" s="3">
        <f t="shared" si="0"/>
        <v>3</v>
      </c>
      <c r="O10" s="3">
        <f t="shared" si="0"/>
        <v>10</v>
      </c>
      <c r="P10" s="3">
        <f t="shared" si="0"/>
        <v>1</v>
      </c>
      <c r="Q10" s="3">
        <f t="shared" si="0"/>
        <v>2</v>
      </c>
      <c r="R10" s="3">
        <f t="shared" si="0"/>
        <v>2</v>
      </c>
      <c r="S10" s="3">
        <f t="shared" si="0"/>
        <v>2</v>
      </c>
      <c r="T10" s="3">
        <f t="shared" si="0"/>
        <v>1</v>
      </c>
      <c r="U10" s="3">
        <f t="shared" si="0"/>
        <v>1</v>
      </c>
      <c r="V10" s="3">
        <f t="shared" si="0"/>
        <v>1</v>
      </c>
      <c r="W10" s="3">
        <f t="shared" si="0"/>
        <v>2</v>
      </c>
      <c r="X10" s="3">
        <f t="shared" si="0"/>
        <v>2</v>
      </c>
      <c r="Y10" s="3">
        <f t="shared" si="0"/>
        <v>6</v>
      </c>
      <c r="Z10" s="3">
        <f t="shared" si="0"/>
        <v>3</v>
      </c>
      <c r="AA10" s="3">
        <f t="shared" si="0"/>
        <v>6</v>
      </c>
      <c r="AB10" s="3">
        <f t="shared" si="0"/>
        <v>5</v>
      </c>
      <c r="AC10" s="3">
        <f t="shared" si="0"/>
        <v>22</v>
      </c>
      <c r="AD10" s="3">
        <f t="shared" si="0"/>
        <v>4</v>
      </c>
      <c r="AE10" s="3">
        <f t="shared" si="0"/>
        <v>6</v>
      </c>
      <c r="AF10" s="3">
        <f t="shared" si="0"/>
        <v>3</v>
      </c>
      <c r="AG10" s="3">
        <f t="shared" si="0"/>
        <v>1</v>
      </c>
    </row>
    <row r="11" spans="1:33">
      <c r="A11" s="4" t="s">
        <v>70</v>
      </c>
      <c r="B11" s="2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3">
        <f>SUM(F10:AG10)</f>
        <v>141</v>
      </c>
      <c r="AF11" s="13"/>
      <c r="AG11" s="13"/>
    </row>
    <row r="12" spans="1:33">
      <c r="A12" s="4" t="s">
        <v>71</v>
      </c>
      <c r="B12" s="5">
        <v>2</v>
      </c>
      <c r="D12" s="3" t="s">
        <v>98</v>
      </c>
      <c r="E12" s="3">
        <f>SUM(B1:B28)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2">
      <c r="A13" s="4" t="s">
        <v>72</v>
      </c>
      <c r="B13" s="2">
        <v>2</v>
      </c>
    </row>
    <row r="14" spans="1:2">
      <c r="A14" s="4" t="s">
        <v>73</v>
      </c>
      <c r="B14" s="5">
        <v>2</v>
      </c>
    </row>
    <row r="15" spans="1:2">
      <c r="A15" s="4" t="s">
        <v>74</v>
      </c>
      <c r="B15" s="2">
        <v>1</v>
      </c>
    </row>
    <row r="16" spans="1:2">
      <c r="A16" s="4" t="s">
        <v>75</v>
      </c>
      <c r="B16" s="5">
        <v>1</v>
      </c>
    </row>
    <row r="17" spans="1:2">
      <c r="A17" s="4" t="s">
        <v>76</v>
      </c>
      <c r="B17" s="2">
        <v>1</v>
      </c>
    </row>
    <row r="18" spans="1:8">
      <c r="A18" s="4" t="s">
        <v>77</v>
      </c>
      <c r="B18" s="5">
        <v>2</v>
      </c>
      <c r="D18" s="8" t="s">
        <v>99</v>
      </c>
      <c r="E18" s="8"/>
      <c r="F18" s="8"/>
      <c r="G18" s="8"/>
      <c r="H18" s="8"/>
    </row>
    <row r="19" spans="1:8">
      <c r="A19" s="4" t="s">
        <v>78</v>
      </c>
      <c r="B19" s="2">
        <v>2</v>
      </c>
      <c r="D19" s="8" t="s">
        <v>100</v>
      </c>
      <c r="E19" s="8"/>
      <c r="F19" s="8"/>
      <c r="G19" s="8"/>
      <c r="H19" s="8"/>
    </row>
    <row r="20" spans="1:8">
      <c r="A20" s="4" t="s">
        <v>79</v>
      </c>
      <c r="B20" s="5">
        <v>6</v>
      </c>
      <c r="D20" s="8" t="s">
        <v>101</v>
      </c>
      <c r="E20" s="8"/>
      <c r="F20" s="8"/>
      <c r="G20" s="8"/>
      <c r="H20" s="8"/>
    </row>
    <row r="21" spans="1:8">
      <c r="A21" s="4" t="s">
        <v>80</v>
      </c>
      <c r="B21" s="2">
        <v>3</v>
      </c>
      <c r="D21" s="8" t="s">
        <v>102</v>
      </c>
      <c r="E21" s="8"/>
      <c r="F21" s="8"/>
      <c r="G21" s="8"/>
      <c r="H21" s="8"/>
    </row>
    <row r="22" spans="1:22">
      <c r="A22" s="4" t="s">
        <v>81</v>
      </c>
      <c r="B22" s="5">
        <v>6</v>
      </c>
      <c r="D22" s="9" t="s">
        <v>103</v>
      </c>
      <c r="E22" s="9"/>
      <c r="F22" s="9"/>
      <c r="G22" s="9"/>
      <c r="H22" s="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5">
      <c r="A23" s="4" t="s">
        <v>82</v>
      </c>
      <c r="B23" s="2">
        <v>5</v>
      </c>
      <c r="D23" s="9" t="s">
        <v>104</v>
      </c>
      <c r="E23" s="9"/>
      <c r="F23" s="9"/>
      <c r="G23" s="9"/>
      <c r="H23" s="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8">
      <c r="A24" s="4" t="s">
        <v>83</v>
      </c>
      <c r="B24" s="5">
        <v>22</v>
      </c>
      <c r="D24" s="8" t="s">
        <v>105</v>
      </c>
      <c r="E24" s="8"/>
      <c r="F24" s="8"/>
      <c r="G24" s="8"/>
      <c r="H24" s="8"/>
    </row>
    <row r="25" spans="1:8">
      <c r="A25" s="4" t="s">
        <v>84</v>
      </c>
      <c r="B25" s="2">
        <v>4</v>
      </c>
      <c r="D25" s="8" t="s">
        <v>105</v>
      </c>
      <c r="E25" s="8"/>
      <c r="F25" s="8"/>
      <c r="G25" s="8"/>
      <c r="H25" s="8"/>
    </row>
    <row r="26" spans="1:2">
      <c r="A26" s="4" t="s">
        <v>85</v>
      </c>
      <c r="B26" s="5">
        <v>6</v>
      </c>
    </row>
    <row r="27" spans="1:2">
      <c r="A27" s="4" t="s">
        <v>86</v>
      </c>
      <c r="B27" s="2">
        <v>3</v>
      </c>
    </row>
    <row r="28" spans="1:2">
      <c r="A28" s="10" t="s">
        <v>87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C9" sqref="C9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51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5" t="s">
        <v>14</v>
      </c>
      <c r="X3" s="2" t="s">
        <v>15</v>
      </c>
      <c r="Y3" s="5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139</v>
      </c>
      <c r="Q4" s="5">
        <f>N4-P4</f>
        <v>2</v>
      </c>
      <c r="R4" s="44">
        <f>AD54</f>
        <v>135</v>
      </c>
      <c r="S4" s="45">
        <f t="shared" ref="S4:Y4" si="2">AE54</f>
        <v>4</v>
      </c>
      <c r="T4" s="44">
        <f t="shared" si="2"/>
        <v>4</v>
      </c>
      <c r="U4" s="45">
        <f t="shared" si="2"/>
        <v>0</v>
      </c>
      <c r="V4" s="2">
        <f t="shared" si="2"/>
        <v>0.944055944055944</v>
      </c>
      <c r="W4" s="5">
        <f t="shared" si="2"/>
        <v>0.971223021582734</v>
      </c>
      <c r="X4" s="2">
        <f t="shared" si="2"/>
        <v>0.971223021582734</v>
      </c>
      <c r="Y4" s="5">
        <f t="shared" si="2"/>
        <v>0.971223021582734</v>
      </c>
      <c r="Z4" s="45">
        <f>Q23</f>
        <v>140</v>
      </c>
      <c r="AA4" s="45">
        <f t="shared" ref="AA4:AG4" si="3">R23</f>
        <v>83</v>
      </c>
      <c r="AB4" s="45">
        <f t="shared" si="3"/>
        <v>10</v>
      </c>
      <c r="AC4" s="45">
        <f t="shared" si="3"/>
        <v>0</v>
      </c>
      <c r="AD4" s="2">
        <f t="shared" si="3"/>
        <v>0.600858369098712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139</v>
      </c>
      <c r="Q5" s="5">
        <f>N5-P5</f>
        <v>2</v>
      </c>
      <c r="R5" s="44">
        <f>AD99</f>
        <v>135</v>
      </c>
      <c r="S5" s="45">
        <f t="shared" ref="S5:Y5" si="4">AE99</f>
        <v>4</v>
      </c>
      <c r="T5" s="44">
        <f t="shared" si="4"/>
        <v>4</v>
      </c>
      <c r="U5" s="45">
        <f t="shared" si="4"/>
        <v>0</v>
      </c>
      <c r="V5" s="2">
        <f t="shared" si="4"/>
        <v>0.944055944055944</v>
      </c>
      <c r="W5" s="5">
        <f t="shared" si="4"/>
        <v>0.971223021582734</v>
      </c>
      <c r="X5" s="2">
        <f t="shared" si="4"/>
        <v>0.971223021582734</v>
      </c>
      <c r="Y5" s="5">
        <f t="shared" si="4"/>
        <v>0.971223021582734</v>
      </c>
      <c r="Z5" s="45">
        <f>Q68</f>
        <v>140</v>
      </c>
      <c r="AA5" s="45">
        <f t="shared" ref="AA5:AG5" si="5">R68</f>
        <v>36</v>
      </c>
      <c r="AB5" s="45">
        <f t="shared" si="5"/>
        <v>8</v>
      </c>
      <c r="AC5" s="45">
        <f t="shared" si="5"/>
        <v>0</v>
      </c>
      <c r="AD5" s="2">
        <f t="shared" si="5"/>
        <v>0.760869565217391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28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139</v>
      </c>
      <c r="O6" s="3">
        <f t="shared" si="1"/>
        <v>141</v>
      </c>
      <c r="P6" s="2">
        <f>H114</f>
        <v>137</v>
      </c>
      <c r="Q6" s="5">
        <f>N6-P6</f>
        <v>2</v>
      </c>
      <c r="R6" s="44">
        <f>AD144</f>
        <v>133</v>
      </c>
      <c r="S6" s="45">
        <f t="shared" ref="S6:Y6" si="6">AE144</f>
        <v>4</v>
      </c>
      <c r="T6" s="44">
        <f t="shared" si="6"/>
        <v>4</v>
      </c>
      <c r="U6" s="45">
        <f t="shared" si="6"/>
        <v>0</v>
      </c>
      <c r="V6" s="2">
        <f t="shared" si="6"/>
        <v>0.943262411347518</v>
      </c>
      <c r="W6" s="5">
        <f t="shared" si="6"/>
        <v>0.970802919708029</v>
      </c>
      <c r="X6" s="2">
        <f t="shared" si="6"/>
        <v>0.970802919708029</v>
      </c>
      <c r="Y6" s="5">
        <f t="shared" si="6"/>
        <v>0.970802919708029</v>
      </c>
      <c r="Z6" s="45">
        <f>Q113</f>
        <v>136</v>
      </c>
      <c r="AA6" s="45">
        <f t="shared" ref="AA6:AG6" si="7">R113</f>
        <v>27</v>
      </c>
      <c r="AB6" s="45">
        <f t="shared" si="7"/>
        <v>9</v>
      </c>
      <c r="AC6" s="45">
        <f t="shared" si="7"/>
        <v>0</v>
      </c>
      <c r="AD6" s="2">
        <f t="shared" si="7"/>
        <v>0.790697674418605</v>
      </c>
      <c r="AE6" s="5">
        <f t="shared" si="7"/>
        <v>0.834355828220859</v>
      </c>
      <c r="AF6" s="2">
        <f t="shared" si="7"/>
        <v>0.937931034482759</v>
      </c>
      <c r="AG6" s="5">
        <f t="shared" si="7"/>
        <v>0.883116883116883</v>
      </c>
    </row>
    <row r="7" spans="1:33">
      <c r="A7" s="18" t="s">
        <v>30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9</v>
      </c>
      <c r="H7" s="17">
        <v>3</v>
      </c>
      <c r="I7" s="18">
        <v>0</v>
      </c>
      <c r="J7" s="17">
        <v>47</v>
      </c>
      <c r="K7" s="18">
        <v>4</v>
      </c>
      <c r="L7" s="17">
        <v>3</v>
      </c>
      <c r="M7" s="18">
        <v>0</v>
      </c>
      <c r="N7" s="3">
        <f t="shared" si="0"/>
        <v>135</v>
      </c>
      <c r="O7" s="3">
        <f t="shared" si="1"/>
        <v>141</v>
      </c>
      <c r="P7" s="2">
        <f>H159</f>
        <v>133</v>
      </c>
      <c r="Q7" s="5">
        <f>N7-P7</f>
        <v>2</v>
      </c>
      <c r="R7" s="44">
        <f>AD144</f>
        <v>133</v>
      </c>
      <c r="S7" s="44">
        <f t="shared" ref="S7:Y7" si="8">AE144</f>
        <v>4</v>
      </c>
      <c r="T7" s="44">
        <f t="shared" si="8"/>
        <v>4</v>
      </c>
      <c r="U7" s="44">
        <f t="shared" si="8"/>
        <v>0</v>
      </c>
      <c r="V7" s="2">
        <f t="shared" si="8"/>
        <v>0.943262411347518</v>
      </c>
      <c r="W7" s="5">
        <f t="shared" si="8"/>
        <v>0.970802919708029</v>
      </c>
      <c r="X7" s="2">
        <f t="shared" si="8"/>
        <v>0.970802919708029</v>
      </c>
      <c r="Y7" s="5">
        <f t="shared" si="8"/>
        <v>0.970802919708029</v>
      </c>
      <c r="Z7" s="45">
        <f>Q158</f>
        <v>132</v>
      </c>
      <c r="AA7" s="45">
        <f t="shared" ref="AA7:AG7" si="9">R158</f>
        <v>20</v>
      </c>
      <c r="AB7" s="45">
        <f t="shared" si="9"/>
        <v>12</v>
      </c>
      <c r="AC7" s="45">
        <f t="shared" si="9"/>
        <v>0</v>
      </c>
      <c r="AD7" s="2">
        <f t="shared" si="9"/>
        <v>0.804878048780488</v>
      </c>
      <c r="AE7" s="5">
        <f t="shared" si="9"/>
        <v>0.868421052631579</v>
      </c>
      <c r="AF7" s="2">
        <f t="shared" si="9"/>
        <v>0.916666666666667</v>
      </c>
      <c r="AG7" s="5">
        <f t="shared" si="9"/>
        <v>0.891891891891892</v>
      </c>
    </row>
    <row r="8" spans="1:33">
      <c r="A8" s="18" t="s">
        <v>32</v>
      </c>
      <c r="B8" s="17">
        <v>20</v>
      </c>
      <c r="C8" s="18">
        <v>1</v>
      </c>
      <c r="D8" s="17">
        <v>29</v>
      </c>
      <c r="E8" s="18">
        <v>0</v>
      </c>
      <c r="F8" s="17">
        <v>38</v>
      </c>
      <c r="G8" s="18">
        <v>4</v>
      </c>
      <c r="H8" s="17">
        <v>4</v>
      </c>
      <c r="I8" s="18">
        <v>0</v>
      </c>
      <c r="J8" s="17">
        <v>20</v>
      </c>
      <c r="K8" s="18">
        <v>0</v>
      </c>
      <c r="L8" s="17">
        <v>30</v>
      </c>
      <c r="M8" s="18">
        <v>0</v>
      </c>
      <c r="N8" s="3">
        <f t="shared" si="0"/>
        <v>78</v>
      </c>
      <c r="O8" s="3">
        <f t="shared" si="1"/>
        <v>141</v>
      </c>
      <c r="P8" s="2">
        <f>H204</f>
        <v>76</v>
      </c>
      <c r="Q8" s="5">
        <f>N8-P8</f>
        <v>2</v>
      </c>
      <c r="R8" s="44">
        <f>AD234</f>
        <v>75</v>
      </c>
      <c r="S8" s="45">
        <f t="shared" ref="S8:Y8" si="10">AE234</f>
        <v>1</v>
      </c>
      <c r="T8" s="44">
        <f t="shared" si="10"/>
        <v>1</v>
      </c>
      <c r="U8" s="45">
        <f t="shared" si="10"/>
        <v>0</v>
      </c>
      <c r="V8" s="2">
        <f t="shared" si="10"/>
        <v>0.974025974025974</v>
      </c>
      <c r="W8" s="5">
        <f t="shared" si="10"/>
        <v>0.986842105263158</v>
      </c>
      <c r="X8" s="2">
        <f t="shared" si="10"/>
        <v>0.986842105263158</v>
      </c>
      <c r="Y8" s="5">
        <f t="shared" si="10"/>
        <v>0.986842105263158</v>
      </c>
      <c r="Z8" s="44">
        <f>Q203</f>
        <v>77</v>
      </c>
      <c r="AA8" s="44">
        <f t="shared" ref="AA8:AG8" si="11">R203</f>
        <v>9</v>
      </c>
      <c r="AB8" s="44">
        <f t="shared" si="11"/>
        <v>64</v>
      </c>
      <c r="AC8" s="44">
        <f t="shared" si="11"/>
        <v>0</v>
      </c>
      <c r="AD8" s="2">
        <f t="shared" si="11"/>
        <v>0.513333333333333</v>
      </c>
      <c r="AE8" s="5">
        <f t="shared" si="11"/>
        <v>0.895348837209302</v>
      </c>
      <c r="AF8" s="2">
        <f t="shared" si="11"/>
        <v>0.546099290780142</v>
      </c>
      <c r="AG8" s="5">
        <f t="shared" si="11"/>
        <v>0.6784140969163</v>
      </c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AlQalam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7" t="s">
        <v>39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39</v>
      </c>
      <c r="M15" s="13" t="s">
        <v>48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v>0</v>
      </c>
      <c r="U15" s="2">
        <f t="shared" si="12"/>
        <v>0.6875</v>
      </c>
      <c r="V15" s="2">
        <f t="shared" si="13"/>
        <v>0.733333333333333</v>
      </c>
      <c r="W15" s="2">
        <f t="shared" si="14"/>
        <v>0.916666666666667</v>
      </c>
      <c r="X15" s="2">
        <f t="shared" si="15"/>
        <v>0.814814814814815</v>
      </c>
    </row>
    <row r="16" spans="1:24">
      <c r="A16" s="7" t="s">
        <v>40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v>0</v>
      </c>
      <c r="U17" s="2">
        <f t="shared" si="12"/>
        <v>0.75</v>
      </c>
      <c r="V17" s="2">
        <f t="shared" si="13"/>
        <v>0.777777777777778</v>
      </c>
      <c r="W17" s="2">
        <f t="shared" si="14"/>
        <v>0.954545454545455</v>
      </c>
      <c r="X17" s="2">
        <f t="shared" si="15"/>
        <v>0.857142857142857</v>
      </c>
    </row>
    <row r="18" spans="1:24">
      <c r="A18" s="7" t="s">
        <v>42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7" t="s">
        <v>43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43</v>
      </c>
      <c r="M19" s="13" t="s">
        <v>53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2"/>
        <v>0.681818181818182</v>
      </c>
      <c r="V19" s="2">
        <f t="shared" si="13"/>
        <v>0.714285714285714</v>
      </c>
      <c r="W19" s="2">
        <f t="shared" si="14"/>
        <v>0.9375</v>
      </c>
      <c r="X19" s="2">
        <f t="shared" si="15"/>
        <v>0.810810810810811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45</v>
      </c>
      <c r="M21" s="13" t="s">
        <v>55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2"/>
        <v>0.611111111111111</v>
      </c>
      <c r="V21" s="2">
        <f t="shared" si="13"/>
        <v>0.785714285714286</v>
      </c>
      <c r="W21" s="2">
        <f t="shared" si="14"/>
        <v>0.733333333333333</v>
      </c>
      <c r="X21" s="2">
        <f t="shared" si="15"/>
        <v>0.758620689655172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140</v>
      </c>
      <c r="R23" s="44">
        <f t="shared" si="16"/>
        <v>83</v>
      </c>
      <c r="S23" s="44">
        <f t="shared" si="16"/>
        <v>10</v>
      </c>
      <c r="T23" s="44">
        <f t="shared" si="16"/>
        <v>0</v>
      </c>
      <c r="U23" s="2">
        <f>(SUM(Q23,T23)/SUM(Q23,R23,S23,T23))</f>
        <v>0.600858369098712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4" t="s">
        <v>88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v>0</v>
      </c>
      <c r="AH31" s="2">
        <f t="shared" si="17"/>
        <v>0.5</v>
      </c>
      <c r="AI31" s="2">
        <f t="shared" si="18"/>
        <v>0.5</v>
      </c>
      <c r="AJ31" s="2">
        <f t="shared" si="19"/>
        <v>1</v>
      </c>
      <c r="AK31" s="2">
        <f t="shared" si="20"/>
        <v>0.666666666666667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v>0</v>
      </c>
      <c r="AH45" s="2">
        <f t="shared" si="17"/>
        <v>0.857142857142857</v>
      </c>
      <c r="AI45" s="2">
        <f t="shared" si="18"/>
        <v>0.857142857142857</v>
      </c>
      <c r="AJ45" s="2">
        <f t="shared" si="19"/>
        <v>1</v>
      </c>
      <c r="AK45" s="2">
        <f t="shared" si="20"/>
        <v>0.923076923076923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17"/>
        <v>0.956521739130435</v>
      </c>
      <c r="AI49" s="2">
        <f t="shared" si="18"/>
        <v>0.956521739130435</v>
      </c>
      <c r="AJ49" s="2">
        <f t="shared" si="19"/>
        <v>1</v>
      </c>
      <c r="AK49" s="2">
        <f t="shared" si="20"/>
        <v>0.977777777777778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G54" si="21">SUM(AD26:AD53)</f>
        <v>135</v>
      </c>
      <c r="AE54" s="45">
        <f t="shared" si="21"/>
        <v>4</v>
      </c>
      <c r="AF54" s="45">
        <f t="shared" si="21"/>
        <v>4</v>
      </c>
      <c r="AG54" s="45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AlQalam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7" t="s">
        <v>39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39</v>
      </c>
      <c r="M60" s="13" t="s">
        <v>48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v>0</v>
      </c>
      <c r="U60" s="2">
        <f t="shared" si="22"/>
        <v>0.6875</v>
      </c>
      <c r="V60" s="2">
        <f t="shared" si="23"/>
        <v>0.733333333333333</v>
      </c>
      <c r="W60" s="2">
        <f t="shared" si="24"/>
        <v>0.916666666666667</v>
      </c>
      <c r="X60" s="2">
        <f t="shared" si="25"/>
        <v>0.814814814814815</v>
      </c>
    </row>
    <row r="61" spans="1:24">
      <c r="A61" s="7" t="s">
        <v>40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v>0</v>
      </c>
      <c r="U62" s="2">
        <f t="shared" si="22"/>
        <v>0.75</v>
      </c>
      <c r="V62" s="2">
        <f t="shared" si="23"/>
        <v>0.777777777777778</v>
      </c>
      <c r="W62" s="2">
        <f t="shared" si="24"/>
        <v>0.954545454545455</v>
      </c>
      <c r="X62" s="2">
        <f t="shared" si="25"/>
        <v>0.857142857142857</v>
      </c>
    </row>
    <row r="63" spans="1:24">
      <c r="A63" s="7" t="s">
        <v>42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7" t="s">
        <v>43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43</v>
      </c>
      <c r="M64" s="13" t="s">
        <v>53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v>0</v>
      </c>
      <c r="U64" s="2">
        <f t="shared" si="22"/>
        <v>0.833333333333333</v>
      </c>
      <c r="V64" s="2">
        <f t="shared" si="23"/>
        <v>0.882352941176471</v>
      </c>
      <c r="W64" s="2">
        <f t="shared" si="24"/>
        <v>0.9375</v>
      </c>
      <c r="X64" s="2">
        <f t="shared" si="25"/>
        <v>0.909090909090909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v>0</v>
      </c>
      <c r="U66" s="2">
        <f t="shared" si="22"/>
        <v>0.733333333333333</v>
      </c>
      <c r="V66" s="2">
        <f t="shared" si="23"/>
        <v>0.916666666666667</v>
      </c>
      <c r="W66" s="2">
        <f t="shared" si="24"/>
        <v>0.785714285714286</v>
      </c>
      <c r="X66" s="2">
        <f t="shared" si="25"/>
        <v>0.846153846153846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140</v>
      </c>
      <c r="R68" s="44">
        <f t="shared" si="26"/>
        <v>36</v>
      </c>
      <c r="S68" s="44">
        <f t="shared" si="26"/>
        <v>8</v>
      </c>
      <c r="T68" s="44">
        <f t="shared" si="26"/>
        <v>0</v>
      </c>
      <c r="U68" s="2">
        <f>(SUM(Q68,T68)/SUM(Q68,R68,S68,T68))</f>
        <v>0.760869565217391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4" t="s">
        <v>88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v>0</v>
      </c>
      <c r="AH76" s="2">
        <f t="shared" si="27"/>
        <v>0.5</v>
      </c>
      <c r="AI76" s="2">
        <f t="shared" si="28"/>
        <v>0.5</v>
      </c>
      <c r="AJ76" s="2">
        <f t="shared" si="29"/>
        <v>1</v>
      </c>
      <c r="AK76" s="2">
        <f t="shared" si="30"/>
        <v>0.666666666666667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v>0</v>
      </c>
      <c r="AH90" s="2">
        <f t="shared" si="27"/>
        <v>0.857142857142857</v>
      </c>
      <c r="AI90" s="2">
        <f t="shared" si="28"/>
        <v>0.857142857142857</v>
      </c>
      <c r="AJ90" s="2">
        <f t="shared" si="29"/>
        <v>1</v>
      </c>
      <c r="AK90" s="2">
        <f t="shared" si="30"/>
        <v>0.923076923076923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27"/>
        <v>0.956521739130435</v>
      </c>
      <c r="AI94" s="2">
        <f t="shared" si="28"/>
        <v>0.956521739130435</v>
      </c>
      <c r="AJ94" s="2">
        <f t="shared" si="29"/>
        <v>1</v>
      </c>
      <c r="AK94" s="2">
        <f t="shared" si="30"/>
        <v>0.977777777777778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G99" si="31">SUM(AD71:AD98)</f>
        <v>135</v>
      </c>
      <c r="AE99" s="45">
        <f t="shared" si="31"/>
        <v>4</v>
      </c>
      <c r="AF99" s="45">
        <f t="shared" si="31"/>
        <v>4</v>
      </c>
      <c r="AG99" s="45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AlQalam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7" t="s">
        <v>39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39</v>
      </c>
      <c r="M105" s="13" t="s">
        <v>48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2"/>
        <v>0.733333333333333</v>
      </c>
      <c r="V105" s="2">
        <f t="shared" si="33"/>
        <v>0.785714285714286</v>
      </c>
      <c r="W105" s="2">
        <f t="shared" si="34"/>
        <v>0.916666666666667</v>
      </c>
      <c r="X105" s="2">
        <f t="shared" si="35"/>
        <v>0.846153846153846</v>
      </c>
    </row>
    <row r="106" spans="1:24">
      <c r="A106" s="7" t="s">
        <v>40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40</v>
      </c>
      <c r="M106" s="13" t="s">
        <v>49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1</v>
      </c>
      <c r="T106" s="45">
        <v>0</v>
      </c>
      <c r="U106" s="5">
        <f t="shared" si="32"/>
        <v>0.75</v>
      </c>
      <c r="V106" s="5">
        <f t="shared" si="33"/>
        <v>0.818181818181818</v>
      </c>
      <c r="W106" s="5">
        <f t="shared" si="34"/>
        <v>0.9</v>
      </c>
      <c r="X106" s="5">
        <f t="shared" si="35"/>
        <v>0.857142857142857</v>
      </c>
    </row>
    <row r="107" spans="1:24">
      <c r="A107" s="7" t="s">
        <v>41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41</v>
      </c>
      <c r="M107" s="13" t="s">
        <v>50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2</v>
      </c>
      <c r="T107" s="44">
        <v>0</v>
      </c>
      <c r="U107" s="2">
        <f t="shared" si="32"/>
        <v>0.740740740740741</v>
      </c>
      <c r="V107" s="2">
        <f t="shared" si="33"/>
        <v>0.8</v>
      </c>
      <c r="W107" s="2">
        <f t="shared" si="34"/>
        <v>0.909090909090909</v>
      </c>
      <c r="X107" s="2">
        <f t="shared" si="35"/>
        <v>0.851063829787234</v>
      </c>
    </row>
    <row r="108" spans="1:24">
      <c r="A108" s="7" t="s">
        <v>42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43</v>
      </c>
      <c r="M109" s="13" t="s">
        <v>53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3</v>
      </c>
      <c r="T109" s="44">
        <v>0</v>
      </c>
      <c r="U109" s="2">
        <f t="shared" si="32"/>
        <v>0.823529411764706</v>
      </c>
      <c r="V109" s="2">
        <f t="shared" si="33"/>
        <v>0.903225806451613</v>
      </c>
      <c r="W109" s="2">
        <f t="shared" si="34"/>
        <v>0.903225806451613</v>
      </c>
      <c r="X109" s="2">
        <f t="shared" si="35"/>
        <v>0.903225806451613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2"/>
        <v>0.785714285714286</v>
      </c>
      <c r="V111" s="2">
        <f t="shared" si="33"/>
        <v>0.916666666666667</v>
      </c>
      <c r="W111" s="2">
        <f t="shared" si="34"/>
        <v>0.846153846153846</v>
      </c>
      <c r="X111" s="2">
        <f t="shared" si="35"/>
        <v>0.88</v>
      </c>
    </row>
    <row r="112" spans="1:24">
      <c r="A112" s="27" t="s">
        <v>46</v>
      </c>
      <c r="B112" s="28"/>
      <c r="C112" s="28"/>
      <c r="D112" s="28">
        <v>1</v>
      </c>
      <c r="E112" s="28">
        <v>1</v>
      </c>
      <c r="F112" s="28"/>
      <c r="G112" s="28">
        <v>1</v>
      </c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136</v>
      </c>
      <c r="R113" s="44">
        <f t="shared" si="36"/>
        <v>27</v>
      </c>
      <c r="S113" s="44">
        <f t="shared" si="36"/>
        <v>9</v>
      </c>
      <c r="T113" s="44">
        <f t="shared" si="36"/>
        <v>0</v>
      </c>
      <c r="U113" s="2">
        <f>(SUM(Q113,T113)/SUM(Q113,R113,S113,T113))</f>
        <v>0.790697674418605</v>
      </c>
      <c r="V113" s="2">
        <f>Q113/(SUM(Q113,R113))</f>
        <v>0.834355828220859</v>
      </c>
      <c r="W113" s="2">
        <f>Q113/SUM(Q113,S113)</f>
        <v>0.937931034482759</v>
      </c>
      <c r="X113" s="2">
        <f>2*V113*W113/(SUM(V113,W113))</f>
        <v>0.883116883116883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4" t="s">
        <v>88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v>0</v>
      </c>
      <c r="AH121" s="2">
        <f t="shared" si="37"/>
        <v>0.5</v>
      </c>
      <c r="AI121" s="2">
        <f t="shared" si="38"/>
        <v>0.5</v>
      </c>
      <c r="AJ121" s="2">
        <f t="shared" si="39"/>
        <v>1</v>
      </c>
      <c r="AK121" s="2">
        <f t="shared" si="40"/>
        <v>0.666666666666667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v>0</v>
      </c>
      <c r="AH135" s="2">
        <f t="shared" si="37"/>
        <v>0.857142857142857</v>
      </c>
      <c r="AI135" s="2">
        <f t="shared" si="38"/>
        <v>0.857142857142857</v>
      </c>
      <c r="AJ135" s="2">
        <f t="shared" si="39"/>
        <v>1</v>
      </c>
      <c r="AK135" s="2">
        <f t="shared" si="40"/>
        <v>0.923076923076923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37"/>
        <v>0.954545454545455</v>
      </c>
      <c r="AI139" s="2">
        <f t="shared" si="38"/>
        <v>0.954545454545455</v>
      </c>
      <c r="AJ139" s="2">
        <f t="shared" si="39"/>
        <v>1</v>
      </c>
      <c r="AK139" s="2">
        <f t="shared" si="40"/>
        <v>0.976744186046512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G144" si="41">SUM(AD116:AD143)</f>
        <v>133</v>
      </c>
      <c r="AE144" s="45">
        <f t="shared" si="41"/>
        <v>4</v>
      </c>
      <c r="AF144" s="45">
        <f t="shared" si="41"/>
        <v>4</v>
      </c>
      <c r="AG144" s="45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A226</f>
        <v>Qaf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7" t="s">
        <v>39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3</v>
      </c>
      <c r="L150" s="3" t="s">
        <v>39</v>
      </c>
      <c r="M150" s="13" t="s">
        <v>48</v>
      </c>
      <c r="N150" s="13"/>
      <c r="O150" s="13"/>
      <c r="P150" s="13"/>
      <c r="Q150" s="44">
        <f>C150</f>
        <v>11</v>
      </c>
      <c r="R150" s="44">
        <f>SUM(B150,D150:J150)</f>
        <v>3</v>
      </c>
      <c r="S150" s="44">
        <f>SUM(C149,C151:C157)</f>
        <v>1</v>
      </c>
      <c r="T150" s="44">
        <v>0</v>
      </c>
      <c r="U150" s="2">
        <f t="shared" si="42"/>
        <v>0.733333333333333</v>
      </c>
      <c r="V150" s="2">
        <f t="shared" si="43"/>
        <v>0.785714285714286</v>
      </c>
      <c r="W150" s="2">
        <f t="shared" si="44"/>
        <v>0.916666666666667</v>
      </c>
      <c r="X150" s="2">
        <f t="shared" si="45"/>
        <v>0.846153846153846</v>
      </c>
    </row>
    <row r="151" spans="1:24">
      <c r="A151" s="7" t="s">
        <v>40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40</v>
      </c>
      <c r="M151" s="13" t="s">
        <v>49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1</v>
      </c>
      <c r="T151" s="45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7" t="s">
        <v>41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41</v>
      </c>
      <c r="M152" s="13" t="s">
        <v>50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1</v>
      </c>
      <c r="T152" s="44">
        <v>0</v>
      </c>
      <c r="U152" s="2">
        <f t="shared" si="42"/>
        <v>0.8</v>
      </c>
      <c r="V152" s="2">
        <f t="shared" si="43"/>
        <v>0.833333333333333</v>
      </c>
      <c r="W152" s="2">
        <f t="shared" si="44"/>
        <v>0.952380952380952</v>
      </c>
      <c r="X152" s="2">
        <f t="shared" si="45"/>
        <v>0.888888888888889</v>
      </c>
    </row>
    <row r="153" spans="1:24">
      <c r="A153" s="7" t="s">
        <v>42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2</v>
      </c>
      <c r="L153" s="3" t="s">
        <v>42</v>
      </c>
      <c r="M153" s="13" t="s">
        <v>52</v>
      </c>
      <c r="N153" s="13"/>
      <c r="O153" s="13"/>
      <c r="P153" s="13"/>
      <c r="Q153" s="45">
        <f>F153</f>
        <v>27</v>
      </c>
      <c r="R153" s="45">
        <f>SUM(B153:E153,G153:J153)</f>
        <v>2</v>
      </c>
      <c r="S153" s="45">
        <f>SUM(F149:F152,F154:F157)</f>
        <v>2</v>
      </c>
      <c r="T153" s="45">
        <v>0</v>
      </c>
      <c r="U153" s="5">
        <f t="shared" si="42"/>
        <v>0.870967741935484</v>
      </c>
      <c r="V153" s="5">
        <f t="shared" si="43"/>
        <v>0.931034482758621</v>
      </c>
      <c r="W153" s="5">
        <f t="shared" si="44"/>
        <v>0.931034482758621</v>
      </c>
      <c r="X153" s="5">
        <f t="shared" si="45"/>
        <v>0.931034482758621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43</v>
      </c>
      <c r="M154" s="13" t="s">
        <v>53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4</v>
      </c>
      <c r="T154" s="44">
        <v>0</v>
      </c>
      <c r="U154" s="2">
        <f t="shared" si="42"/>
        <v>0.787878787878788</v>
      </c>
      <c r="V154" s="2">
        <f t="shared" si="43"/>
        <v>0.896551724137931</v>
      </c>
      <c r="W154" s="2">
        <f t="shared" si="44"/>
        <v>0.866666666666667</v>
      </c>
      <c r="X154" s="2">
        <f t="shared" si="45"/>
        <v>0.88135593220339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45</v>
      </c>
      <c r="M156" s="13" t="s">
        <v>55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v>0</v>
      </c>
      <c r="U156" s="2">
        <f t="shared" si="42"/>
        <v>0.733333333333333</v>
      </c>
      <c r="V156" s="2">
        <f t="shared" si="43"/>
        <v>0.916666666666667</v>
      </c>
      <c r="W156" s="2">
        <f t="shared" si="44"/>
        <v>0.785714285714286</v>
      </c>
      <c r="X156" s="2">
        <f t="shared" si="45"/>
        <v>0.846153846153846</v>
      </c>
    </row>
    <row r="157" spans="1:24">
      <c r="A157" s="27" t="s">
        <v>46</v>
      </c>
      <c r="B157" s="28"/>
      <c r="C157" s="28"/>
      <c r="D157" s="28">
        <v>1</v>
      </c>
      <c r="E157" s="28">
        <v>1</v>
      </c>
      <c r="F157" s="28">
        <v>2</v>
      </c>
      <c r="G157" s="28">
        <v>3</v>
      </c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132</v>
      </c>
      <c r="R158" s="44">
        <f t="shared" si="46"/>
        <v>20</v>
      </c>
      <c r="S158" s="44">
        <f t="shared" si="46"/>
        <v>12</v>
      </c>
      <c r="T158" s="44">
        <f t="shared" si="46"/>
        <v>0</v>
      </c>
      <c r="U158" s="2">
        <f>(SUM(Q158,T158)/SUM(Q158,R158,S158,T158))</f>
        <v>0.804878048780488</v>
      </c>
      <c r="V158" s="2">
        <f>Q158/(SUM(Q158,R158))</f>
        <v>0.868421052631579</v>
      </c>
      <c r="W158" s="2">
        <f>Q158/SUM(Q158,S158)</f>
        <v>0.916666666666667</v>
      </c>
      <c r="X158" s="2">
        <f>2*V158*W158/(SUM(V158,W158))</f>
        <v>0.891891891891892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133</v>
      </c>
    </row>
    <row r="160" ht="14.25" spans="1:37">
      <c r="A160" s="30" t="str">
        <f>A226</f>
        <v>Qaf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4" t="s">
        <v>88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4" t="s">
        <v>65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v>0</v>
      </c>
      <c r="AH166" s="2">
        <f t="shared" si="47"/>
        <v>0.5</v>
      </c>
      <c r="AI166" s="2">
        <f t="shared" si="48"/>
        <v>0.5</v>
      </c>
      <c r="AJ166" s="2">
        <f t="shared" si="49"/>
        <v>1</v>
      </c>
      <c r="AK166" s="2">
        <f t="shared" si="50"/>
        <v>0.666666666666667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v>0</v>
      </c>
      <c r="AH180" s="2">
        <f t="shared" si="47"/>
        <v>0.833333333333333</v>
      </c>
      <c r="AI180" s="2">
        <f t="shared" si="48"/>
        <v>0.833333333333333</v>
      </c>
      <c r="AJ180" s="2">
        <f t="shared" si="49"/>
        <v>1</v>
      </c>
      <c r="AK180" s="2">
        <f t="shared" si="50"/>
        <v>0.909090909090909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47"/>
        <v>0.954545454545455</v>
      </c>
      <c r="AI184" s="2">
        <f t="shared" si="48"/>
        <v>0.954545454545455</v>
      </c>
      <c r="AJ184" s="2">
        <f t="shared" si="49"/>
        <v>1</v>
      </c>
      <c r="AK184" s="2">
        <f t="shared" si="50"/>
        <v>0.976744186046512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129</v>
      </c>
      <c r="AE189" s="45">
        <f t="shared" si="51"/>
        <v>4</v>
      </c>
      <c r="AF189" s="45">
        <f t="shared" si="51"/>
        <v>4</v>
      </c>
      <c r="AG189" s="45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AlQalam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6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2</v>
      </c>
      <c r="L194" s="3" t="s">
        <v>38</v>
      </c>
      <c r="M194" s="13" t="s">
        <v>47</v>
      </c>
      <c r="N194" s="13"/>
      <c r="O194" s="13"/>
      <c r="P194" s="13"/>
      <c r="Q194" s="45">
        <f>B194</f>
        <v>6</v>
      </c>
      <c r="R194" s="45">
        <f>SUM(C194:J194)</f>
        <v>4</v>
      </c>
      <c r="S194" s="45">
        <f>SUM(B195:B202)</f>
        <v>11</v>
      </c>
      <c r="T194" s="45">
        <v>0</v>
      </c>
      <c r="U194" s="5">
        <f t="shared" ref="U194:U201" si="52">(SUM(Q194,T194)/SUM(Q194,R194,S194,T194))</f>
        <v>0.285714285714286</v>
      </c>
      <c r="V194" s="5">
        <f t="shared" ref="V194:V201" si="53">Q194/(SUM(Q194,R194))</f>
        <v>0.6</v>
      </c>
      <c r="W194" s="5">
        <f t="shared" ref="W194:W201" si="54">Q194/SUM(Q194,S194)</f>
        <v>0.352941176470588</v>
      </c>
      <c r="X194" s="5">
        <f t="shared" ref="X194:X201" si="55">2*V194*W194/(SUM(V194,W194))</f>
        <v>0.444444444444444</v>
      </c>
    </row>
    <row r="195" spans="1:24">
      <c r="A195" s="7" t="s">
        <v>39</v>
      </c>
      <c r="B195" s="25"/>
      <c r="C195" s="26">
        <v>8</v>
      </c>
      <c r="D195" s="25"/>
      <c r="E195" s="25"/>
      <c r="F195" s="25"/>
      <c r="G195" s="25"/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8</v>
      </c>
      <c r="R195" s="44">
        <f>SUM(B195,D195:J195)</f>
        <v>1</v>
      </c>
      <c r="S195" s="44">
        <f>SUM(C194,C196:C202)</f>
        <v>4</v>
      </c>
      <c r="T195" s="44">
        <v>0</v>
      </c>
      <c r="U195" s="2">
        <f t="shared" si="52"/>
        <v>0.615384615384615</v>
      </c>
      <c r="V195" s="2">
        <f t="shared" si="53"/>
        <v>0.888888888888889</v>
      </c>
      <c r="W195" s="2">
        <f t="shared" si="54"/>
        <v>0.666666666666667</v>
      </c>
      <c r="X195" s="2">
        <f t="shared" si="55"/>
        <v>0.761904761904762</v>
      </c>
    </row>
    <row r="196" spans="1:24">
      <c r="A196" s="7" t="s">
        <v>40</v>
      </c>
      <c r="B196" s="25"/>
      <c r="C196" s="25"/>
      <c r="D196" s="26">
        <v>5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5</v>
      </c>
      <c r="R196" s="45">
        <f>SUM(B196:C196,E196:J196)</f>
        <v>0</v>
      </c>
      <c r="S196" s="45">
        <f>SUM(D194:D195,D197:D202)</f>
        <v>5</v>
      </c>
      <c r="T196" s="45">
        <v>0</v>
      </c>
      <c r="U196" s="5">
        <f t="shared" si="52"/>
        <v>0.5</v>
      </c>
      <c r="V196" s="5">
        <f t="shared" si="53"/>
        <v>1</v>
      </c>
      <c r="W196" s="5">
        <f t="shared" si="54"/>
        <v>0.5</v>
      </c>
      <c r="X196" s="5">
        <f t="shared" si="55"/>
        <v>0.666666666666667</v>
      </c>
    </row>
    <row r="197" spans="1:24">
      <c r="A197" s="7" t="s">
        <v>41</v>
      </c>
      <c r="B197" s="25"/>
      <c r="C197" s="25"/>
      <c r="D197" s="25"/>
      <c r="E197" s="26">
        <v>14</v>
      </c>
      <c r="F197" s="25"/>
      <c r="G197" s="25">
        <v>1</v>
      </c>
      <c r="H197" s="25"/>
      <c r="I197" s="25">
        <v>2</v>
      </c>
      <c r="J197" s="39">
        <v>1</v>
      </c>
      <c r="L197" s="3" t="s">
        <v>41</v>
      </c>
      <c r="M197" s="13" t="s">
        <v>50</v>
      </c>
      <c r="N197" s="13"/>
      <c r="O197" s="13"/>
      <c r="P197" s="13"/>
      <c r="Q197" s="44">
        <f>E197</f>
        <v>14</v>
      </c>
      <c r="R197" s="44">
        <f>SUM(B197:D197,F197:J197)</f>
        <v>4</v>
      </c>
      <c r="S197" s="44">
        <f>SUM(E194:E196,E198:E202)</f>
        <v>5</v>
      </c>
      <c r="T197" s="44">
        <v>0</v>
      </c>
      <c r="U197" s="2">
        <f t="shared" si="52"/>
        <v>0.608695652173913</v>
      </c>
      <c r="V197" s="2">
        <f t="shared" si="53"/>
        <v>0.777777777777778</v>
      </c>
      <c r="W197" s="2">
        <f t="shared" si="54"/>
        <v>0.736842105263158</v>
      </c>
      <c r="X197" s="2">
        <f t="shared" si="55"/>
        <v>0.756756756756757</v>
      </c>
    </row>
    <row r="198" spans="1:24">
      <c r="A198" s="7" t="s">
        <v>42</v>
      </c>
      <c r="B198" s="25"/>
      <c r="C198" s="25"/>
      <c r="D198" s="25"/>
      <c r="E198" s="25"/>
      <c r="F198" s="26">
        <v>14</v>
      </c>
      <c r="G198" s="25"/>
      <c r="H198" s="25"/>
      <c r="I198" s="25"/>
      <c r="J198" s="39"/>
      <c r="L198" s="3" t="s">
        <v>42</v>
      </c>
      <c r="M198" s="13" t="s">
        <v>52</v>
      </c>
      <c r="N198" s="13"/>
      <c r="O198" s="13"/>
      <c r="P198" s="13"/>
      <c r="Q198" s="45">
        <f>F198</f>
        <v>14</v>
      </c>
      <c r="R198" s="45">
        <f>SUM(B198:E198,G198:J198)</f>
        <v>0</v>
      </c>
      <c r="S198" s="45">
        <f>SUM(F194:F197,F199:F202)</f>
        <v>15</v>
      </c>
      <c r="T198" s="45">
        <v>0</v>
      </c>
      <c r="U198" s="5">
        <f t="shared" si="52"/>
        <v>0.482758620689655</v>
      </c>
      <c r="V198" s="5">
        <f t="shared" si="53"/>
        <v>1</v>
      </c>
      <c r="W198" s="5">
        <f t="shared" si="54"/>
        <v>0.482758620689655</v>
      </c>
      <c r="X198" s="5">
        <f t="shared" si="55"/>
        <v>0.651162790697674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22</v>
      </c>
      <c r="H199" s="25"/>
      <c r="I199" s="25"/>
      <c r="J199" s="39"/>
      <c r="L199" s="3" t="s">
        <v>43</v>
      </c>
      <c r="M199" s="13" t="s">
        <v>53</v>
      </c>
      <c r="N199" s="13"/>
      <c r="O199" s="13"/>
      <c r="P199" s="13"/>
      <c r="Q199" s="44">
        <f>G199</f>
        <v>22</v>
      </c>
      <c r="R199" s="44">
        <f>SUM(B199:F199,H199:J199)</f>
        <v>0</v>
      </c>
      <c r="S199" s="44">
        <f>SUM(G194:G198,G200:G202)</f>
        <v>9</v>
      </c>
      <c r="T199" s="44">
        <v>0</v>
      </c>
      <c r="U199" s="2">
        <f t="shared" si="52"/>
        <v>0.709677419354839</v>
      </c>
      <c r="V199" s="2">
        <f t="shared" si="53"/>
        <v>1</v>
      </c>
      <c r="W199" s="2">
        <f t="shared" si="54"/>
        <v>0.709677419354839</v>
      </c>
      <c r="X199" s="2">
        <f t="shared" si="55"/>
        <v>0.830188679245283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</v>
      </c>
      <c r="R200" s="45">
        <f>SUM(B200:G200,I200:J200)</f>
        <v>0</v>
      </c>
      <c r="S200" s="45">
        <f>SUM(H194:H199,H201:H202)</f>
        <v>10</v>
      </c>
      <c r="T200" s="45">
        <v>0</v>
      </c>
      <c r="U200" s="5">
        <f t="shared" si="52"/>
        <v>0.0909090909090909</v>
      </c>
      <c r="V200" s="5">
        <f t="shared" si="53"/>
        <v>1</v>
      </c>
      <c r="W200" s="5">
        <f t="shared" si="54"/>
        <v>0.0909090909090909</v>
      </c>
      <c r="X200" s="5">
        <f t="shared" si="55"/>
        <v>0.166666666666667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7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7</v>
      </c>
      <c r="R201" s="44">
        <f>SUM(J201,B201:H201)</f>
        <v>0</v>
      </c>
      <c r="S201" s="44">
        <f>SUM(I194:I200,I202)</f>
        <v>5</v>
      </c>
      <c r="T201" s="44">
        <v>0</v>
      </c>
      <c r="U201" s="2">
        <f t="shared" si="52"/>
        <v>0.583333333333333</v>
      </c>
      <c r="V201" s="2">
        <f t="shared" si="53"/>
        <v>1</v>
      </c>
      <c r="W201" s="2">
        <f t="shared" si="54"/>
        <v>0.583333333333333</v>
      </c>
      <c r="X201" s="2">
        <f t="shared" si="55"/>
        <v>0.736842105263158</v>
      </c>
    </row>
    <row r="202" spans="1:24">
      <c r="A202" s="27" t="s">
        <v>46</v>
      </c>
      <c r="B202" s="28">
        <v>11</v>
      </c>
      <c r="C202" s="28">
        <v>3</v>
      </c>
      <c r="D202" s="28">
        <v>5</v>
      </c>
      <c r="E202" s="28">
        <v>5</v>
      </c>
      <c r="F202" s="28">
        <v>15</v>
      </c>
      <c r="G202" s="28">
        <v>7</v>
      </c>
      <c r="H202" s="28">
        <v>10</v>
      </c>
      <c r="I202" s="28">
        <v>3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77</v>
      </c>
      <c r="R203" s="44">
        <f t="shared" si="56"/>
        <v>9</v>
      </c>
      <c r="S203" s="44">
        <f t="shared" si="56"/>
        <v>64</v>
      </c>
      <c r="T203" s="44">
        <f t="shared" si="56"/>
        <v>0</v>
      </c>
      <c r="U203" s="2">
        <f>(SUM(Q203,T203)/SUM(Q203,R203,S203,T203))</f>
        <v>0.513333333333333</v>
      </c>
      <c r="V203" s="2">
        <f>Q203/(SUM(Q203,R203))</f>
        <v>0.895348837209302</v>
      </c>
      <c r="W203" s="2">
        <f>Q203/SUM(Q203,S203)</f>
        <v>0.546099290780142</v>
      </c>
      <c r="X203" s="2">
        <f>2*V203*W203/(SUM(V203,W203))</f>
        <v>0.6784140969163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76</v>
      </c>
    </row>
    <row r="205" ht="14.25" spans="1:37">
      <c r="A205" s="21" t="str">
        <f>A13</f>
        <v>AlQalam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9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9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1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1</v>
      </c>
      <c r="AE212" s="45">
        <f>SUM(B212:G212,I212:AC212)</f>
        <v>0</v>
      </c>
      <c r="AF212" s="45"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4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4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1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1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7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7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0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 t="e">
        <f t="shared" si="57"/>
        <v>#DIV/0!</v>
      </c>
      <c r="AI219" s="2" t="e">
        <f t="shared" si="58"/>
        <v>#DIV/0!</v>
      </c>
      <c r="AJ219" s="2" t="e">
        <f t="shared" si="59"/>
        <v>#DIV/0!</v>
      </c>
      <c r="AK219" s="2" t="e">
        <f t="shared" si="60"/>
        <v>#DIV/0!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0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 t="e">
        <f t="shared" si="57"/>
        <v>#DIV/0!</v>
      </c>
      <c r="AI221" s="2" t="e">
        <f t="shared" si="58"/>
        <v>#DIV/0!</v>
      </c>
      <c r="AJ221" s="2" t="e">
        <f t="shared" si="59"/>
        <v>#DIV/0!</v>
      </c>
      <c r="AK221" s="2" t="e">
        <f t="shared" si="60"/>
        <v>#DIV/0!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1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1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/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0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3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3</v>
      </c>
      <c r="AE225" s="44">
        <f>SUM(B225:T225,V225:AC225)</f>
        <v>1</v>
      </c>
      <c r="AF225" s="44">
        <f>SUM(U206:U224,U226:U233)</f>
        <v>0</v>
      </c>
      <c r="AG225" s="44">
        <v>0</v>
      </c>
      <c r="AH225" s="2">
        <f t="shared" si="57"/>
        <v>0.75</v>
      </c>
      <c r="AI225" s="2">
        <f t="shared" si="58"/>
        <v>0.75</v>
      </c>
      <c r="AJ225" s="2">
        <f t="shared" si="59"/>
        <v>1</v>
      </c>
      <c r="AK225" s="2">
        <f t="shared" si="60"/>
        <v>0.857142857142857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/>
      <c r="W226" s="33"/>
      <c r="X226" s="33"/>
      <c r="Y226" s="33"/>
      <c r="Z226" s="33"/>
      <c r="AA226" s="33"/>
      <c r="AB226" s="33"/>
      <c r="AC226" s="48"/>
      <c r="AD226" s="45">
        <f>V226</f>
        <v>0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3</v>
      </c>
      <c r="X227" s="33"/>
      <c r="Y227" s="33"/>
      <c r="Z227" s="33"/>
      <c r="AA227" s="33"/>
      <c r="AB227" s="33"/>
      <c r="AC227" s="48"/>
      <c r="AD227" s="44">
        <f>W227</f>
        <v>3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9</v>
      </c>
      <c r="Z229" s="33"/>
      <c r="AA229" s="33"/>
      <c r="AB229" s="33"/>
      <c r="AC229" s="48"/>
      <c r="AD229" s="44">
        <f>Y229</f>
        <v>9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7"/>
        <v>1</v>
      </c>
      <c r="AI229" s="2">
        <f t="shared" si="58"/>
        <v>1</v>
      </c>
      <c r="AJ229" s="2">
        <f t="shared" si="59"/>
        <v>1</v>
      </c>
      <c r="AK229" s="2">
        <f t="shared" si="60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2</v>
      </c>
      <c r="AA230" s="33"/>
      <c r="AB230" s="33"/>
      <c r="AC230" s="48"/>
      <c r="AD230" s="45">
        <f>Z230</f>
        <v>2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3</v>
      </c>
      <c r="AB231" s="33"/>
      <c r="AC231" s="48"/>
      <c r="AD231" s="44">
        <f>AA231</f>
        <v>3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G234" si="61">SUM(AD206:AD233)</f>
        <v>75</v>
      </c>
      <c r="AE234" s="45">
        <f t="shared" si="61"/>
        <v>1</v>
      </c>
      <c r="AF234" s="45">
        <f t="shared" si="61"/>
        <v>1</v>
      </c>
      <c r="AG234" s="45">
        <v>0</v>
      </c>
      <c r="AH234" s="5">
        <f t="shared" si="57"/>
        <v>0.974025974025974</v>
      </c>
      <c r="AI234" s="5">
        <f t="shared" si="58"/>
        <v>0.986842105263158</v>
      </c>
      <c r="AJ234" s="5">
        <f t="shared" si="59"/>
        <v>0.986842105263158</v>
      </c>
      <c r="AK234" s="5">
        <f t="shared" si="60"/>
        <v>0.986842105263158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R194" sqref="R194:R201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89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136</v>
      </c>
      <c r="Q4" s="5">
        <f>N4-P4</f>
        <v>5</v>
      </c>
      <c r="R4" s="44">
        <f t="shared" ref="R4:Y4" si="2">AD54</f>
        <v>134</v>
      </c>
      <c r="S4" s="45">
        <f t="shared" si="2"/>
        <v>2</v>
      </c>
      <c r="T4" s="44">
        <f t="shared" si="2"/>
        <v>2</v>
      </c>
      <c r="U4" s="45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45">
        <f t="shared" ref="Z4:AG4" si="3">Q23</f>
        <v>139</v>
      </c>
      <c r="AA4" s="45">
        <f t="shared" si="3"/>
        <v>79</v>
      </c>
      <c r="AB4" s="45">
        <f t="shared" si="3"/>
        <v>9</v>
      </c>
      <c r="AC4" s="45">
        <f t="shared" si="3"/>
        <v>0</v>
      </c>
      <c r="AD4" s="2">
        <f t="shared" si="3"/>
        <v>0.612334801762115</v>
      </c>
      <c r="AE4" s="5">
        <f t="shared" si="3"/>
        <v>0.637614678899083</v>
      </c>
      <c r="AF4" s="2">
        <f t="shared" si="3"/>
        <v>0.939189189189189</v>
      </c>
      <c r="AG4" s="5">
        <f t="shared" si="3"/>
        <v>0.759562841530055</v>
      </c>
    </row>
    <row r="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21</v>
      </c>
      <c r="H5" s="17">
        <v>0</v>
      </c>
      <c r="I5" s="18">
        <v>0</v>
      </c>
      <c r="J5" s="17">
        <v>50</v>
      </c>
      <c r="K5" s="18">
        <v>24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136</v>
      </c>
      <c r="Q5" s="5">
        <f>N5-P5</f>
        <v>5</v>
      </c>
      <c r="R5" s="44">
        <f t="shared" ref="R5:Y5" si="4">AD99</f>
        <v>134</v>
      </c>
      <c r="S5" s="45">
        <f t="shared" si="4"/>
        <v>2</v>
      </c>
      <c r="T5" s="44">
        <f t="shared" si="4"/>
        <v>2</v>
      </c>
      <c r="U5" s="45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45">
        <f t="shared" ref="Z5:AG5" si="5">Q68</f>
        <v>139</v>
      </c>
      <c r="AA5" s="45">
        <f t="shared" si="5"/>
        <v>48</v>
      </c>
      <c r="AB5" s="45">
        <f t="shared" si="5"/>
        <v>9</v>
      </c>
      <c r="AC5" s="45">
        <f t="shared" si="5"/>
        <v>0</v>
      </c>
      <c r="AD5" s="2">
        <f t="shared" si="5"/>
        <v>0.709183673469388</v>
      </c>
      <c r="AE5" s="5">
        <f t="shared" si="5"/>
        <v>0.74331550802139</v>
      </c>
      <c r="AF5" s="2">
        <f t="shared" si="5"/>
        <v>0.939189189189189</v>
      </c>
      <c r="AG5" s="5">
        <f t="shared" si="5"/>
        <v>0.829850746268657</v>
      </c>
    </row>
    <row r="6" spans="1:33">
      <c r="A6" s="18" t="s">
        <v>28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16</v>
      </c>
      <c r="H6" s="17">
        <v>0</v>
      </c>
      <c r="I6" s="18">
        <v>0</v>
      </c>
      <c r="J6" s="17">
        <v>50</v>
      </c>
      <c r="K6" s="18">
        <v>5</v>
      </c>
      <c r="L6" s="17">
        <v>0</v>
      </c>
      <c r="M6" s="18">
        <v>0</v>
      </c>
      <c r="N6" s="3">
        <f t="shared" si="0"/>
        <v>141</v>
      </c>
      <c r="O6" s="3">
        <f t="shared" si="1"/>
        <v>141</v>
      </c>
      <c r="P6" s="2">
        <f>H114</f>
        <v>136</v>
      </c>
      <c r="Q6" s="5">
        <f>N6-P6</f>
        <v>5</v>
      </c>
      <c r="R6" s="44">
        <f t="shared" ref="R6:Y6" si="6">AD144</f>
        <v>134</v>
      </c>
      <c r="S6" s="45">
        <f t="shared" si="6"/>
        <v>2</v>
      </c>
      <c r="T6" s="44">
        <f t="shared" si="6"/>
        <v>2</v>
      </c>
      <c r="U6" s="45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45">
        <f t="shared" ref="Z6:AG6" si="7">Q113</f>
        <v>138</v>
      </c>
      <c r="AA6" s="45">
        <f t="shared" si="7"/>
        <v>24</v>
      </c>
      <c r="AB6" s="45">
        <f t="shared" si="7"/>
        <v>7</v>
      </c>
      <c r="AC6" s="45">
        <f t="shared" si="7"/>
        <v>0</v>
      </c>
      <c r="AD6" s="2">
        <f t="shared" si="7"/>
        <v>0.816568047337278</v>
      </c>
      <c r="AE6" s="5">
        <f t="shared" si="7"/>
        <v>0.851851851851852</v>
      </c>
      <c r="AF6" s="2">
        <f t="shared" si="7"/>
        <v>0.951724137931034</v>
      </c>
      <c r="AG6" s="5">
        <f t="shared" si="7"/>
        <v>0.899022801302932</v>
      </c>
    </row>
    <row r="7" spans="1:33">
      <c r="A7" s="18" t="s">
        <v>30</v>
      </c>
      <c r="B7" s="17">
        <v>47</v>
      </c>
      <c r="C7" s="18">
        <v>0</v>
      </c>
      <c r="D7" s="17">
        <v>2</v>
      </c>
      <c r="E7" s="18">
        <v>0</v>
      </c>
      <c r="F7" s="17">
        <v>42</v>
      </c>
      <c r="G7" s="18">
        <v>3</v>
      </c>
      <c r="H7" s="17">
        <v>0</v>
      </c>
      <c r="I7" s="18">
        <v>0</v>
      </c>
      <c r="J7" s="17">
        <v>50</v>
      </c>
      <c r="K7" s="18">
        <v>5</v>
      </c>
      <c r="L7" s="17">
        <v>0</v>
      </c>
      <c r="M7" s="18">
        <v>0</v>
      </c>
      <c r="N7" s="3">
        <f t="shared" si="0"/>
        <v>139</v>
      </c>
      <c r="O7" s="3">
        <f t="shared" si="1"/>
        <v>141</v>
      </c>
      <c r="P7" s="2">
        <f>H159</f>
        <v>134</v>
      </c>
      <c r="Q7" s="5">
        <f>N7-P7</f>
        <v>5</v>
      </c>
      <c r="R7" s="44">
        <f t="shared" ref="R7:Y7" si="8">AD189</f>
        <v>132</v>
      </c>
      <c r="S7" s="45">
        <f t="shared" si="8"/>
        <v>2</v>
      </c>
      <c r="T7" s="44">
        <f t="shared" si="8"/>
        <v>2</v>
      </c>
      <c r="U7" s="45">
        <f t="shared" si="8"/>
        <v>0</v>
      </c>
      <c r="V7" s="2">
        <f t="shared" si="8"/>
        <v>0.970588235294118</v>
      </c>
      <c r="W7" s="2">
        <f t="shared" si="8"/>
        <v>0.985074626865672</v>
      </c>
      <c r="X7" s="2">
        <f t="shared" si="8"/>
        <v>0.985074626865672</v>
      </c>
      <c r="Y7" s="2">
        <f t="shared" si="8"/>
        <v>0.985074626865672</v>
      </c>
      <c r="Z7" s="44">
        <f t="shared" ref="Z7:AG7" si="9">Q158</f>
        <v>136</v>
      </c>
      <c r="AA7" s="44">
        <f t="shared" si="9"/>
        <v>15</v>
      </c>
      <c r="AB7" s="44">
        <f t="shared" si="9"/>
        <v>9</v>
      </c>
      <c r="AC7" s="44">
        <f t="shared" si="9"/>
        <v>0</v>
      </c>
      <c r="AD7" s="2">
        <f t="shared" si="9"/>
        <v>0.85</v>
      </c>
      <c r="AE7" s="5">
        <f t="shared" si="9"/>
        <v>0.900662251655629</v>
      </c>
      <c r="AF7" s="2">
        <f t="shared" si="9"/>
        <v>0.937931034482759</v>
      </c>
      <c r="AG7" s="5">
        <f t="shared" si="9"/>
        <v>0.918918918918919</v>
      </c>
    </row>
    <row r="8" spans="1:33">
      <c r="A8" s="18" t="s">
        <v>32</v>
      </c>
      <c r="B8" s="17">
        <v>33</v>
      </c>
      <c r="C8" s="18">
        <v>0</v>
      </c>
      <c r="D8" s="17">
        <v>16</v>
      </c>
      <c r="E8" s="18">
        <v>0</v>
      </c>
      <c r="F8" s="17">
        <v>25</v>
      </c>
      <c r="G8" s="18">
        <v>1</v>
      </c>
      <c r="H8" s="17">
        <v>17</v>
      </c>
      <c r="I8" s="18">
        <v>0</v>
      </c>
      <c r="J8" s="17">
        <v>42</v>
      </c>
      <c r="K8" s="18">
        <v>0</v>
      </c>
      <c r="L8" s="17">
        <v>8</v>
      </c>
      <c r="M8" s="18">
        <v>0</v>
      </c>
      <c r="N8" s="3">
        <f t="shared" si="0"/>
        <v>100</v>
      </c>
      <c r="O8" s="3">
        <f t="shared" si="1"/>
        <v>141</v>
      </c>
      <c r="P8" s="2">
        <f>H204</f>
        <v>95</v>
      </c>
      <c r="Q8" s="5">
        <f>N8-P8</f>
        <v>5</v>
      </c>
      <c r="R8" s="44">
        <f t="shared" ref="R8:Y8" si="10">AD234</f>
        <v>94</v>
      </c>
      <c r="S8" s="45">
        <f t="shared" si="10"/>
        <v>1</v>
      </c>
      <c r="T8" s="44">
        <f t="shared" si="10"/>
        <v>1</v>
      </c>
      <c r="U8" s="45">
        <f t="shared" si="10"/>
        <v>0</v>
      </c>
      <c r="V8" s="2">
        <f t="shared" si="10"/>
        <v>0.979166666666667</v>
      </c>
      <c r="W8" s="2">
        <f t="shared" si="10"/>
        <v>0.989473684210526</v>
      </c>
      <c r="X8" s="2">
        <f t="shared" si="10"/>
        <v>0.989473684210526</v>
      </c>
      <c r="Y8" s="2">
        <f t="shared" si="10"/>
        <v>0.989473684210526</v>
      </c>
      <c r="Z8" s="44">
        <f t="shared" ref="Z8:AG8" si="11">Q203</f>
        <v>99</v>
      </c>
      <c r="AA8" s="44">
        <f t="shared" si="11"/>
        <v>3</v>
      </c>
      <c r="AB8" s="44">
        <f t="shared" si="11"/>
        <v>43</v>
      </c>
      <c r="AC8" s="44">
        <f t="shared" si="11"/>
        <v>0</v>
      </c>
      <c r="AD8" s="2">
        <f t="shared" si="11"/>
        <v>0.682758620689655</v>
      </c>
      <c r="AE8" s="5">
        <f t="shared" si="11"/>
        <v>0.970588235294118</v>
      </c>
      <c r="AF8" s="2">
        <f t="shared" si="11"/>
        <v>0.697183098591549</v>
      </c>
      <c r="AG8" s="5">
        <f t="shared" si="11"/>
        <v>0.811475409836066</v>
      </c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LPMQ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/>
      <c r="D14" s="24"/>
      <c r="E14" s="24"/>
      <c r="F14" s="24"/>
      <c r="G14" s="24">
        <v>1</v>
      </c>
      <c r="H14" s="24"/>
      <c r="I14" s="24">
        <v>1</v>
      </c>
      <c r="J14" s="38">
        <v>7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7" t="s">
        <v>39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4</v>
      </c>
      <c r="L15" s="3" t="s">
        <v>39</v>
      </c>
      <c r="M15" s="13" t="s">
        <v>48</v>
      </c>
      <c r="N15" s="13"/>
      <c r="O15" s="13"/>
      <c r="P15" s="13"/>
      <c r="Q15" s="44">
        <f>C15</f>
        <v>12</v>
      </c>
      <c r="R15" s="44">
        <f>SUM(B15,D15:J15)</f>
        <v>4</v>
      </c>
      <c r="S15" s="44">
        <f>SUM(C14,C16:C22)</f>
        <v>0</v>
      </c>
      <c r="T15" s="44">
        <v>0</v>
      </c>
      <c r="U15" s="2">
        <f t="shared" si="12"/>
        <v>0.75</v>
      </c>
      <c r="V15" s="2">
        <f t="shared" si="13"/>
        <v>0.75</v>
      </c>
      <c r="W15" s="2">
        <f t="shared" si="14"/>
        <v>1</v>
      </c>
      <c r="X15" s="2">
        <f t="shared" si="15"/>
        <v>0.857142857142857</v>
      </c>
    </row>
    <row r="16" spans="1:24">
      <c r="A16" s="7" t="s">
        <v>40</v>
      </c>
      <c r="B16" s="25"/>
      <c r="C16" s="25"/>
      <c r="D16" s="26">
        <v>10</v>
      </c>
      <c r="E16" s="25"/>
      <c r="F16" s="25"/>
      <c r="G16" s="25"/>
      <c r="H16" s="25"/>
      <c r="I16" s="25"/>
      <c r="J16" s="39"/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v>0</v>
      </c>
      <c r="S16" s="45">
        <f>SUM(D14:D15,D17:D22)</f>
        <v>0</v>
      </c>
      <c r="T16" s="45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1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4</v>
      </c>
      <c r="S17" s="44">
        <f>SUM(E14:E16,E18:E22)</f>
        <v>1</v>
      </c>
      <c r="T17" s="44">
        <v>0</v>
      </c>
      <c r="U17" s="2">
        <f t="shared" si="12"/>
        <v>0.807692307692308</v>
      </c>
      <c r="V17" s="2">
        <f t="shared" si="13"/>
        <v>0.84</v>
      </c>
      <c r="W17" s="2">
        <f t="shared" si="14"/>
        <v>0.954545454545455</v>
      </c>
      <c r="X17" s="2">
        <f t="shared" si="15"/>
        <v>0.893617021276596</v>
      </c>
    </row>
    <row r="18" spans="1:24">
      <c r="A18" s="7" t="s">
        <v>42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/>
      <c r="J18" s="39">
        <v>44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47</v>
      </c>
      <c r="S18" s="45">
        <f>SUM(F14:F17,F19:F22)</f>
        <v>1</v>
      </c>
      <c r="T18" s="45">
        <v>0</v>
      </c>
      <c r="U18" s="5">
        <f t="shared" si="12"/>
        <v>0.376623376623377</v>
      </c>
      <c r="V18" s="5">
        <f t="shared" si="13"/>
        <v>0.381578947368421</v>
      </c>
      <c r="W18" s="5">
        <f t="shared" si="14"/>
        <v>0.966666666666667</v>
      </c>
      <c r="X18" s="5">
        <f t="shared" si="15"/>
        <v>0.547169811320755</v>
      </c>
    </row>
    <row r="19" spans="1:24">
      <c r="A19" s="7" t="s">
        <v>43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43</v>
      </c>
      <c r="M19" s="13" t="s">
        <v>53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2"/>
        <v>0.681818181818182</v>
      </c>
      <c r="V19" s="2">
        <f t="shared" si="13"/>
        <v>0.714285714285714</v>
      </c>
      <c r="W19" s="2">
        <f t="shared" si="14"/>
        <v>0.9375</v>
      </c>
      <c r="X19" s="2">
        <f t="shared" si="15"/>
        <v>0.810810810810811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10</v>
      </c>
      <c r="I20" s="25"/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10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3</v>
      </c>
      <c r="L21" s="3" t="s">
        <v>45</v>
      </c>
      <c r="M21" s="13" t="s">
        <v>55</v>
      </c>
      <c r="N21" s="13"/>
      <c r="O21" s="13"/>
      <c r="P21" s="13"/>
      <c r="Q21" s="44">
        <f>I21</f>
        <v>10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2"/>
        <v>0.588235294117647</v>
      </c>
      <c r="V21" s="2">
        <f t="shared" si="13"/>
        <v>0.769230769230769</v>
      </c>
      <c r="W21" s="2">
        <f t="shared" si="14"/>
        <v>0.714285714285714</v>
      </c>
      <c r="X21" s="2">
        <f t="shared" si="15"/>
        <v>0.740740740740741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139</v>
      </c>
      <c r="R23" s="44">
        <f t="shared" si="16"/>
        <v>79</v>
      </c>
      <c r="S23" s="44">
        <f t="shared" si="16"/>
        <v>9</v>
      </c>
      <c r="T23" s="44">
        <f t="shared" si="16"/>
        <v>0</v>
      </c>
      <c r="U23" s="2">
        <f>(SUM(Q23,T23)/SUM(Q23,R23,S23,T23))</f>
        <v>0.612334801762115</v>
      </c>
      <c r="V23" s="2">
        <f>Q23/(SUM(Q23,R23))</f>
        <v>0.637614678899083</v>
      </c>
      <c r="W23" s="2">
        <f>Q23/SUM(Q23,S23)</f>
        <v>0.939189189189189</v>
      </c>
      <c r="X23" s="2">
        <f>2*V23*W23/(SUM(V23,W23))</f>
        <v>0.759562841530055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136</v>
      </c>
    </row>
    <row r="25" ht="14.25" spans="1:37">
      <c r="A25" s="30" t="str">
        <f>A1</f>
        <v>LPMQ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88</v>
      </c>
      <c r="B27" s="33"/>
      <c r="C27" s="34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20</v>
      </c>
      <c r="AE27" s="44"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3</v>
      </c>
      <c r="AE33" s="44">
        <f>SUM(B33:H33,J33:AC33)</f>
        <v>0</v>
      </c>
      <c r="AF33" s="44">
        <f>SUM(I26:I32,I34:I53)</f>
        <v>2</v>
      </c>
      <c r="AG33" s="45">
        <v>0</v>
      </c>
      <c r="AH33" s="2">
        <f t="shared" si="17"/>
        <v>0.6</v>
      </c>
      <c r="AI33" s="2">
        <f t="shared" si="18"/>
        <v>1</v>
      </c>
      <c r="AJ33" s="2">
        <f t="shared" si="19"/>
        <v>0.6</v>
      </c>
      <c r="AK33" s="2">
        <f t="shared" si="20"/>
        <v>0.75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1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>
        <v>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2</v>
      </c>
      <c r="AF48" s="45">
        <f>SUM(X26:X47,X49:X53)</f>
        <v>0</v>
      </c>
      <c r="AG48" s="44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7"/>
        <v>1</v>
      </c>
      <c r="AI49" s="2">
        <f t="shared" si="18"/>
        <v>1</v>
      </c>
      <c r="AJ49" s="2">
        <f t="shared" si="19"/>
        <v>1</v>
      </c>
      <c r="AK49" s="2">
        <f t="shared" si="20"/>
        <v>1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F54" si="21">SUM(AD26:AD53)</f>
        <v>134</v>
      </c>
      <c r="AE54" s="45">
        <f t="shared" si="21"/>
        <v>2</v>
      </c>
      <c r="AF54" s="45">
        <f t="shared" si="21"/>
        <v>2</v>
      </c>
      <c r="AG54" s="45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LPMQ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/>
      <c r="D59" s="24"/>
      <c r="E59" s="24"/>
      <c r="F59" s="24"/>
      <c r="G59" s="24">
        <v>1</v>
      </c>
      <c r="H59" s="24"/>
      <c r="I59" s="24">
        <v>1</v>
      </c>
      <c r="J59" s="38">
        <v>5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7</v>
      </c>
      <c r="S59" s="45">
        <f>SUM(B60:B67)</f>
        <v>0</v>
      </c>
      <c r="T59" s="45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7" t="s">
        <v>39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4</v>
      </c>
      <c r="L60" s="3" t="s">
        <v>39</v>
      </c>
      <c r="M60" s="13" t="s">
        <v>48</v>
      </c>
      <c r="N60" s="13"/>
      <c r="O60" s="13"/>
      <c r="P60" s="13"/>
      <c r="Q60" s="44">
        <f>C60</f>
        <v>12</v>
      </c>
      <c r="R60" s="44">
        <f>SUM(B60,D60:J60)</f>
        <v>4</v>
      </c>
      <c r="S60" s="44">
        <f>SUM(C59,C61:C67)</f>
        <v>0</v>
      </c>
      <c r="T60" s="44">
        <v>0</v>
      </c>
      <c r="U60" s="2">
        <f t="shared" si="22"/>
        <v>0.75</v>
      </c>
      <c r="V60" s="2">
        <f t="shared" si="23"/>
        <v>0.75</v>
      </c>
      <c r="W60" s="2">
        <f t="shared" si="24"/>
        <v>1</v>
      </c>
      <c r="X60" s="2">
        <f t="shared" si="25"/>
        <v>0.857142857142857</v>
      </c>
    </row>
    <row r="61" spans="1:24">
      <c r="A61" s="7" t="s">
        <v>40</v>
      </c>
      <c r="B61" s="25"/>
      <c r="C61" s="25"/>
      <c r="D61" s="26">
        <v>10</v>
      </c>
      <c r="E61" s="25"/>
      <c r="F61" s="25"/>
      <c r="G61" s="25"/>
      <c r="H61" s="25"/>
      <c r="I61" s="25"/>
      <c r="J61" s="39"/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v>0</v>
      </c>
      <c r="S61" s="45">
        <f>SUM(D59:D60,D62:D67)</f>
        <v>0</v>
      </c>
      <c r="T61" s="45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1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4</v>
      </c>
      <c r="S62" s="44">
        <f>SUM(E59:E61,E63:E67)</f>
        <v>1</v>
      </c>
      <c r="T62" s="44">
        <v>0</v>
      </c>
      <c r="U62" s="2">
        <f t="shared" si="22"/>
        <v>0.807692307692308</v>
      </c>
      <c r="V62" s="2">
        <f t="shared" si="23"/>
        <v>0.84</v>
      </c>
      <c r="W62" s="2">
        <f t="shared" si="24"/>
        <v>0.954545454545455</v>
      </c>
      <c r="X62" s="2">
        <f t="shared" si="25"/>
        <v>0.893617021276596</v>
      </c>
    </row>
    <row r="63" spans="1:24">
      <c r="A63" s="7" t="s">
        <v>42</v>
      </c>
      <c r="B63" s="25"/>
      <c r="C63" s="25"/>
      <c r="D63" s="25"/>
      <c r="E63" s="25">
        <v>1</v>
      </c>
      <c r="F63" s="26">
        <v>29</v>
      </c>
      <c r="G63" s="25">
        <v>1</v>
      </c>
      <c r="H63" s="25">
        <v>1</v>
      </c>
      <c r="I63" s="25"/>
      <c r="J63" s="39">
        <v>20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23</v>
      </c>
      <c r="S63" s="45">
        <f>SUM(F59:F62,F64:F67)</f>
        <v>1</v>
      </c>
      <c r="T63" s="45">
        <v>0</v>
      </c>
      <c r="U63" s="5">
        <f t="shared" si="22"/>
        <v>0.547169811320755</v>
      </c>
      <c r="V63" s="5">
        <f t="shared" si="23"/>
        <v>0.557692307692308</v>
      </c>
      <c r="W63" s="5">
        <f t="shared" si="24"/>
        <v>0.966666666666667</v>
      </c>
      <c r="X63" s="5">
        <f t="shared" si="25"/>
        <v>0.707317073170732</v>
      </c>
    </row>
    <row r="64" spans="1:24">
      <c r="A64" s="7" t="s">
        <v>43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6</v>
      </c>
      <c r="L64" s="3" t="s">
        <v>43</v>
      </c>
      <c r="M64" s="13" t="s">
        <v>53</v>
      </c>
      <c r="N64" s="13"/>
      <c r="O64" s="13"/>
      <c r="P64" s="13"/>
      <c r="Q64" s="44">
        <f>G64</f>
        <v>30</v>
      </c>
      <c r="R64" s="44">
        <f>SUM(B64:F64,H64:J64)</f>
        <v>7</v>
      </c>
      <c r="S64" s="44">
        <f>SUM(G59:G63,G65:G67)</f>
        <v>2</v>
      </c>
      <c r="T64" s="44">
        <v>0</v>
      </c>
      <c r="U64" s="2">
        <f t="shared" si="22"/>
        <v>0.769230769230769</v>
      </c>
      <c r="V64" s="2">
        <f t="shared" si="23"/>
        <v>0.810810810810811</v>
      </c>
      <c r="W64" s="2">
        <f t="shared" si="24"/>
        <v>0.9375</v>
      </c>
      <c r="X64" s="2">
        <f t="shared" si="25"/>
        <v>0.869565217391304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10</v>
      </c>
      <c r="I65" s="25"/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10</v>
      </c>
      <c r="R65" s="45">
        <f>SUM(B65:G65,I65:J65)</f>
        <v>0</v>
      </c>
      <c r="S65" s="45">
        <f>SUM(H59:H64,H66:H67)</f>
        <v>1</v>
      </c>
      <c r="T65" s="45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10</v>
      </c>
      <c r="J66" s="39">
        <v>3</v>
      </c>
      <c r="L66" s="3" t="s">
        <v>45</v>
      </c>
      <c r="M66" s="13" t="s">
        <v>55</v>
      </c>
      <c r="N66" s="13"/>
      <c r="O66" s="13"/>
      <c r="P66" s="13"/>
      <c r="Q66" s="44">
        <f>I66</f>
        <v>10</v>
      </c>
      <c r="R66" s="44">
        <f>SUM(J66,B66:H66)</f>
        <v>3</v>
      </c>
      <c r="S66" s="44">
        <f>SUM(I59:I65,I67)</f>
        <v>4</v>
      </c>
      <c r="T66" s="44">
        <v>0</v>
      </c>
      <c r="U66" s="2">
        <f t="shared" si="22"/>
        <v>0.588235294117647</v>
      </c>
      <c r="V66" s="2">
        <f t="shared" si="23"/>
        <v>0.769230769230769</v>
      </c>
      <c r="W66" s="2">
        <f t="shared" si="24"/>
        <v>0.714285714285714</v>
      </c>
      <c r="X66" s="2">
        <f t="shared" si="25"/>
        <v>0.740740740740741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139</v>
      </c>
      <c r="R68" s="44">
        <f t="shared" si="26"/>
        <v>48</v>
      </c>
      <c r="S68" s="44">
        <f t="shared" si="26"/>
        <v>9</v>
      </c>
      <c r="T68" s="44">
        <f t="shared" si="26"/>
        <v>0</v>
      </c>
      <c r="U68" s="2">
        <f>(SUM(Q68,T68)/SUM(Q68,R68,S68,T68))</f>
        <v>0.709183673469388</v>
      </c>
      <c r="V68" s="2">
        <f>Q68/(SUM(Q68,R68))</f>
        <v>0.74331550802139</v>
      </c>
      <c r="W68" s="2">
        <f>Q68/SUM(Q68,S68)</f>
        <v>0.939189189189189</v>
      </c>
      <c r="X68" s="2">
        <f>2*V68*W68/(SUM(V68,W68))</f>
        <v>0.829850746268657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136</v>
      </c>
    </row>
    <row r="70" ht="14.25" spans="1:37">
      <c r="A70" s="30" t="str">
        <f>A1</f>
        <v>LPMQ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88</v>
      </c>
      <c r="B72" s="33"/>
      <c r="C72" s="34">
        <v>20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20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3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3</v>
      </c>
      <c r="AE78" s="44">
        <f>SUM(B78:H78,J78:AC78)</f>
        <v>0</v>
      </c>
      <c r="AF78" s="44">
        <f>SUM(I71:I77,I79:I98)</f>
        <v>2</v>
      </c>
      <c r="AG78" s="45">
        <v>0</v>
      </c>
      <c r="AH78" s="2">
        <f t="shared" si="27"/>
        <v>0.6</v>
      </c>
      <c r="AI78" s="2">
        <f t="shared" si="28"/>
        <v>1</v>
      </c>
      <c r="AJ78" s="2">
        <f t="shared" si="29"/>
        <v>0.6</v>
      </c>
      <c r="AK78" s="2">
        <f t="shared" si="30"/>
        <v>0.75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1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1</v>
      </c>
      <c r="AE83" s="45">
        <f>SUM(B83:M83,O83:AC83)</f>
        <v>0</v>
      </c>
      <c r="AF83" s="45"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>
        <v>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2</v>
      </c>
      <c r="AF93" s="45">
        <f>SUM(X71:X92,X94:X98)</f>
        <v>0</v>
      </c>
      <c r="AG93" s="44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7"/>
        <v>1</v>
      </c>
      <c r="AI94" s="2">
        <f t="shared" si="28"/>
        <v>1</v>
      </c>
      <c r="AJ94" s="2">
        <f t="shared" si="29"/>
        <v>1</v>
      </c>
      <c r="AK94" s="2">
        <f t="shared" si="30"/>
        <v>1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F99" si="31">SUM(AD71:AD98)</f>
        <v>134</v>
      </c>
      <c r="AE99" s="45">
        <f t="shared" si="31"/>
        <v>2</v>
      </c>
      <c r="AF99" s="45">
        <f t="shared" si="31"/>
        <v>2</v>
      </c>
      <c r="AG99" s="45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LPMQ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>
        <v>1</v>
      </c>
      <c r="J104" s="38">
        <v>4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7" t="s">
        <v>39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4</v>
      </c>
      <c r="L105" s="3" t="s">
        <v>39</v>
      </c>
      <c r="M105" s="13" t="s">
        <v>48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2"/>
        <v>0.75</v>
      </c>
      <c r="V105" s="2">
        <f t="shared" si="33"/>
        <v>0.75</v>
      </c>
      <c r="W105" s="2">
        <f t="shared" si="34"/>
        <v>1</v>
      </c>
      <c r="X105" s="2">
        <f t="shared" si="35"/>
        <v>0.857142857142857</v>
      </c>
    </row>
    <row r="106" spans="1:24">
      <c r="A106" s="7" t="s">
        <v>40</v>
      </c>
      <c r="B106" s="25"/>
      <c r="C106" s="25"/>
      <c r="D106" s="26">
        <v>10</v>
      </c>
      <c r="E106" s="25"/>
      <c r="F106" s="25">
        <v>1</v>
      </c>
      <c r="G106" s="25"/>
      <c r="H106" s="25"/>
      <c r="I106" s="25"/>
      <c r="J106" s="39"/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/>
      <c r="H107" s="25"/>
      <c r="I107" s="25">
        <v>3</v>
      </c>
      <c r="J107" s="39">
        <v>1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4</v>
      </c>
      <c r="S107" s="44">
        <f>SUM(E104:E106,E108:E112)</f>
        <v>0</v>
      </c>
      <c r="T107" s="44">
        <v>0</v>
      </c>
      <c r="U107" s="2">
        <f t="shared" si="32"/>
        <v>0.84</v>
      </c>
      <c r="V107" s="2">
        <f t="shared" si="33"/>
        <v>0.84</v>
      </c>
      <c r="W107" s="2">
        <f t="shared" si="34"/>
        <v>1</v>
      </c>
      <c r="X107" s="2">
        <f t="shared" si="35"/>
        <v>0.91304347826087</v>
      </c>
    </row>
    <row r="108" spans="1:24">
      <c r="A108" s="7" t="s">
        <v>42</v>
      </c>
      <c r="B108" s="25"/>
      <c r="C108" s="25"/>
      <c r="D108" s="25"/>
      <c r="E108" s="25"/>
      <c r="F108" s="26">
        <v>28</v>
      </c>
      <c r="G108" s="25"/>
      <c r="H108" s="25">
        <v>1</v>
      </c>
      <c r="I108" s="25"/>
      <c r="J108" s="39">
        <v>4</v>
      </c>
      <c r="L108" s="3" t="s">
        <v>42</v>
      </c>
      <c r="M108" s="13" t="s">
        <v>52</v>
      </c>
      <c r="N108" s="13"/>
      <c r="O108" s="13"/>
      <c r="P108" s="13"/>
      <c r="Q108" s="45">
        <f>F108</f>
        <v>28</v>
      </c>
      <c r="R108" s="45">
        <f>SUM(B108:E108,G108:J108)</f>
        <v>5</v>
      </c>
      <c r="S108" s="45">
        <f>SUM(F104:F107,F109:F112)</f>
        <v>1</v>
      </c>
      <c r="T108" s="45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30</v>
      </c>
      <c r="H109" s="25"/>
      <c r="I109" s="25"/>
      <c r="J109" s="39">
        <v>3</v>
      </c>
      <c r="L109" s="3" t="s">
        <v>43</v>
      </c>
      <c r="M109" s="13" t="s">
        <v>53</v>
      </c>
      <c r="N109" s="13"/>
      <c r="O109" s="13"/>
      <c r="P109" s="13"/>
      <c r="Q109" s="44">
        <f>G109</f>
        <v>30</v>
      </c>
      <c r="R109" s="44">
        <f>SUM(B109:F109,H109:J109)</f>
        <v>3</v>
      </c>
      <c r="S109" s="44">
        <f>SUM(G104:G108,G110:G112)</f>
        <v>1</v>
      </c>
      <c r="T109" s="44">
        <v>0</v>
      </c>
      <c r="U109" s="2">
        <f t="shared" si="32"/>
        <v>0.882352941176471</v>
      </c>
      <c r="V109" s="2">
        <f t="shared" si="33"/>
        <v>0.909090909090909</v>
      </c>
      <c r="W109" s="2">
        <f t="shared" si="34"/>
        <v>0.967741935483871</v>
      </c>
      <c r="X109" s="2">
        <f t="shared" si="35"/>
        <v>0.9375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10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10</v>
      </c>
      <c r="R110" s="45">
        <f>SUM(B110:G110,I110:J110)</f>
        <v>0</v>
      </c>
      <c r="S110" s="45">
        <f>SUM(H104:H109,H111:H112)</f>
        <v>1</v>
      </c>
      <c r="T110" s="45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10</v>
      </c>
      <c r="R111" s="44">
        <f>SUM(J111,B111:H111)</f>
        <v>1</v>
      </c>
      <c r="S111" s="44">
        <f>SUM(I104:I110,I112)</f>
        <v>4</v>
      </c>
      <c r="T111" s="44">
        <v>0</v>
      </c>
      <c r="U111" s="2">
        <f t="shared" si="32"/>
        <v>0.666666666666667</v>
      </c>
      <c r="V111" s="2">
        <f t="shared" si="33"/>
        <v>0.909090909090909</v>
      </c>
      <c r="W111" s="2">
        <f t="shared" si="34"/>
        <v>0.714285714285714</v>
      </c>
      <c r="X111" s="2">
        <f t="shared" si="35"/>
        <v>0.8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138</v>
      </c>
      <c r="R113" s="44">
        <f t="shared" si="36"/>
        <v>24</v>
      </c>
      <c r="S113" s="44">
        <f t="shared" si="36"/>
        <v>7</v>
      </c>
      <c r="T113" s="44">
        <f t="shared" si="36"/>
        <v>0</v>
      </c>
      <c r="U113" s="2">
        <f>(SUM(Q113,T113)/SUM(Q113,R113,S113,T113))</f>
        <v>0.816568047337278</v>
      </c>
      <c r="V113" s="2">
        <f>Q113/(SUM(Q113,R113))</f>
        <v>0.851851851851852</v>
      </c>
      <c r="W113" s="2">
        <f>Q113/SUM(Q113,S113)</f>
        <v>0.951724137931034</v>
      </c>
      <c r="X113" s="2">
        <f>2*V113*W113/(SUM(V113,W113))</f>
        <v>0.899022801302932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136</v>
      </c>
    </row>
    <row r="115" ht="14.25" spans="1:37">
      <c r="A115" s="30" t="str">
        <f>A1</f>
        <v>LPMQ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88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37"/>
        <v>0.6</v>
      </c>
      <c r="AI123" s="2">
        <f t="shared" si="38"/>
        <v>1</v>
      </c>
      <c r="AJ123" s="2">
        <f t="shared" si="39"/>
        <v>0.6</v>
      </c>
      <c r="AK123" s="2">
        <f t="shared" si="40"/>
        <v>0.75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2</v>
      </c>
      <c r="AF138" s="45">
        <f>SUM(X116:X137,X139:X143)</f>
        <v>0</v>
      </c>
      <c r="AG138" s="44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7"/>
        <v>1</v>
      </c>
      <c r="AI139" s="2">
        <f t="shared" si="38"/>
        <v>1</v>
      </c>
      <c r="AJ139" s="2">
        <f t="shared" si="39"/>
        <v>1</v>
      </c>
      <c r="AK139" s="2">
        <f t="shared" si="40"/>
        <v>1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F144" si="41">SUM(AD116:AD143)</f>
        <v>134</v>
      </c>
      <c r="AE144" s="45">
        <f t="shared" si="41"/>
        <v>2</v>
      </c>
      <c r="AF144" s="45">
        <f t="shared" si="41"/>
        <v>2</v>
      </c>
      <c r="AG144" s="45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LPMQ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15</v>
      </c>
      <c r="C149" s="24"/>
      <c r="D149" s="24"/>
      <c r="E149" s="24"/>
      <c r="F149" s="24"/>
      <c r="G149" s="24">
        <v>1</v>
      </c>
      <c r="H149" s="24"/>
      <c r="I149" s="24">
        <v>1</v>
      </c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15</v>
      </c>
      <c r="R149" s="45">
        <f>SUM(C149:J149)</f>
        <v>3</v>
      </c>
      <c r="S149" s="45">
        <f>SUM(B150:B157)</f>
        <v>2</v>
      </c>
      <c r="T149" s="45">
        <v>0</v>
      </c>
      <c r="U149" s="5">
        <f t="shared" ref="U149:U156" si="42">(SUM(Q149,T149)/SUM(Q149,R149,S149,T149))</f>
        <v>0.75</v>
      </c>
      <c r="V149" s="5">
        <f t="shared" ref="V149:V156" si="43">Q149/(SUM(Q149,R149))</f>
        <v>0.833333333333333</v>
      </c>
      <c r="W149" s="5">
        <f t="shared" ref="W149:W156" si="44">Q149/SUM(Q149,S149)</f>
        <v>0.882352941176471</v>
      </c>
      <c r="X149" s="5">
        <f t="shared" ref="X149:X156" si="45">2*V149*W149/(SUM(V149,W149))</f>
        <v>0.857142857142857</v>
      </c>
    </row>
    <row r="150" spans="1:24">
      <c r="A150" s="7" t="s">
        <v>39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12</v>
      </c>
      <c r="R150" s="44">
        <f>SUM(B150,D150:J150)</f>
        <v>1</v>
      </c>
      <c r="S150" s="44">
        <f>SUM(C149,C151:C157)</f>
        <v>0</v>
      </c>
      <c r="T150" s="44">
        <v>0</v>
      </c>
      <c r="U150" s="2">
        <f t="shared" si="42"/>
        <v>0.923076923076923</v>
      </c>
      <c r="V150" s="2">
        <f t="shared" si="43"/>
        <v>0.923076923076923</v>
      </c>
      <c r="W150" s="2">
        <f t="shared" si="44"/>
        <v>1</v>
      </c>
      <c r="X150" s="2">
        <f t="shared" si="45"/>
        <v>0.96</v>
      </c>
    </row>
    <row r="151" spans="1:24">
      <c r="A151" s="7" t="s">
        <v>40</v>
      </c>
      <c r="B151" s="25"/>
      <c r="C151" s="25"/>
      <c r="D151" s="26">
        <v>10</v>
      </c>
      <c r="E151" s="25"/>
      <c r="F151" s="25">
        <v>1</v>
      </c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/>
      <c r="H152" s="25"/>
      <c r="I152" s="25">
        <v>3</v>
      </c>
      <c r="J152" s="39"/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3</v>
      </c>
      <c r="S152" s="44">
        <f>SUM(E149:E151,E153:E157)</f>
        <v>0</v>
      </c>
      <c r="T152" s="44">
        <v>0</v>
      </c>
      <c r="U152" s="2">
        <f t="shared" si="42"/>
        <v>0.875</v>
      </c>
      <c r="V152" s="2">
        <f t="shared" si="43"/>
        <v>0.875</v>
      </c>
      <c r="W152" s="2">
        <f t="shared" si="44"/>
        <v>1</v>
      </c>
      <c r="X152" s="2">
        <f t="shared" si="45"/>
        <v>0.933333333333333</v>
      </c>
    </row>
    <row r="153" spans="1:24">
      <c r="A153" s="7" t="s">
        <v>42</v>
      </c>
      <c r="B153" s="25"/>
      <c r="C153" s="25"/>
      <c r="D153" s="25"/>
      <c r="E153" s="25"/>
      <c r="F153" s="26">
        <v>28</v>
      </c>
      <c r="G153" s="25"/>
      <c r="H153" s="25">
        <v>1</v>
      </c>
      <c r="I153" s="25"/>
      <c r="J153" s="39">
        <v>4</v>
      </c>
      <c r="L153" s="3" t="s">
        <v>42</v>
      </c>
      <c r="M153" s="13" t="s">
        <v>52</v>
      </c>
      <c r="N153" s="13"/>
      <c r="O153" s="13"/>
      <c r="P153" s="13"/>
      <c r="Q153" s="45">
        <f>F153</f>
        <v>28</v>
      </c>
      <c r="R153" s="45">
        <f>SUM(B153:E153,G153:J153)</f>
        <v>5</v>
      </c>
      <c r="S153" s="45">
        <f>SUM(F149:F152,F154:F157)</f>
        <v>1</v>
      </c>
      <c r="T153" s="45">
        <v>0</v>
      </c>
      <c r="U153" s="5">
        <f t="shared" si="42"/>
        <v>0.823529411764706</v>
      </c>
      <c r="V153" s="5">
        <f t="shared" si="43"/>
        <v>0.848484848484849</v>
      </c>
      <c r="W153" s="5">
        <f t="shared" si="44"/>
        <v>0.96551724137931</v>
      </c>
      <c r="X153" s="5">
        <f t="shared" si="45"/>
        <v>0.903225806451613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30</v>
      </c>
      <c r="H154" s="25"/>
      <c r="I154" s="25"/>
      <c r="J154" s="39">
        <v>1</v>
      </c>
      <c r="L154" s="3" t="s">
        <v>43</v>
      </c>
      <c r="M154" s="13" t="s">
        <v>53</v>
      </c>
      <c r="N154" s="13"/>
      <c r="O154" s="13"/>
      <c r="P154" s="13"/>
      <c r="Q154" s="44">
        <f>G154</f>
        <v>30</v>
      </c>
      <c r="R154" s="44">
        <f>SUM(B154:F154,H154:J154)</f>
        <v>1</v>
      </c>
      <c r="S154" s="44">
        <f>SUM(G149:G153,G155:G157)</f>
        <v>1</v>
      </c>
      <c r="T154" s="44">
        <v>0</v>
      </c>
      <c r="U154" s="2">
        <f t="shared" si="42"/>
        <v>0.9375</v>
      </c>
      <c r="V154" s="2">
        <f t="shared" si="43"/>
        <v>0.967741935483871</v>
      </c>
      <c r="W154" s="2">
        <f t="shared" si="44"/>
        <v>0.967741935483871</v>
      </c>
      <c r="X154" s="2">
        <f t="shared" si="45"/>
        <v>0.967741935483871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10</v>
      </c>
      <c r="J156" s="39">
        <v>1</v>
      </c>
      <c r="L156" s="3" t="s">
        <v>45</v>
      </c>
      <c r="M156" s="13" t="s">
        <v>55</v>
      </c>
      <c r="N156" s="13"/>
      <c r="O156" s="13"/>
      <c r="P156" s="13"/>
      <c r="Q156" s="44">
        <f>I156</f>
        <v>10</v>
      </c>
      <c r="R156" s="44">
        <f>SUM(J156,B156:H156)</f>
        <v>1</v>
      </c>
      <c r="S156" s="44">
        <f>SUM(I149:I155,I157)</f>
        <v>4</v>
      </c>
      <c r="T156" s="44">
        <v>0</v>
      </c>
      <c r="U156" s="2">
        <f t="shared" si="42"/>
        <v>0.666666666666667</v>
      </c>
      <c r="V156" s="2">
        <f t="shared" si="43"/>
        <v>0.909090909090909</v>
      </c>
      <c r="W156" s="2">
        <f t="shared" si="44"/>
        <v>0.714285714285714</v>
      </c>
      <c r="X156" s="2">
        <f t="shared" si="45"/>
        <v>0.8</v>
      </c>
    </row>
    <row r="157" spans="1:24">
      <c r="A157" s="27" t="s">
        <v>46</v>
      </c>
      <c r="B157" s="28">
        <v>2</v>
      </c>
      <c r="C157" s="28"/>
      <c r="D157" s="28"/>
      <c r="E157" s="28"/>
      <c r="F157" s="28"/>
      <c r="G157" s="28"/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136</v>
      </c>
      <c r="R158" s="44">
        <f t="shared" si="46"/>
        <v>15</v>
      </c>
      <c r="S158" s="44">
        <f t="shared" si="46"/>
        <v>9</v>
      </c>
      <c r="T158" s="44">
        <f t="shared" si="46"/>
        <v>0</v>
      </c>
      <c r="U158" s="2">
        <f>(SUM(Q158,T158)/SUM(Q158,R158,S158,T158))</f>
        <v>0.85</v>
      </c>
      <c r="V158" s="2">
        <f>Q158/(SUM(Q158,R158))</f>
        <v>0.900662251655629</v>
      </c>
      <c r="W158" s="2">
        <f>Q158/SUM(Q158,S158)</f>
        <v>0.937931034482759</v>
      </c>
      <c r="X158" s="2">
        <f>2*V158*W158/(SUM(V158,W158))</f>
        <v>0.918918918918919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134</v>
      </c>
    </row>
    <row r="160" ht="14.25" spans="1:37">
      <c r="A160" s="30" t="str">
        <f>A1</f>
        <v>LPMQ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20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20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3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3</v>
      </c>
      <c r="AE168" s="44">
        <f>SUM(B168:H168,J168:AC168)</f>
        <v>0</v>
      </c>
      <c r="AF168" s="44">
        <f>SUM(I161:I167,I169:I188)</f>
        <v>2</v>
      </c>
      <c r="AG168" s="45">
        <v>0</v>
      </c>
      <c r="AH168" s="2">
        <f t="shared" si="47"/>
        <v>0.6</v>
      </c>
      <c r="AI168" s="2">
        <f t="shared" si="48"/>
        <v>1</v>
      </c>
      <c r="AJ168" s="2">
        <f t="shared" si="49"/>
        <v>0.6</v>
      </c>
      <c r="AK168" s="2">
        <f t="shared" si="50"/>
        <v>0.75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1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1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>
        <v>2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2</v>
      </c>
      <c r="AF183" s="45">
        <f>SUM(X161:X182,X184:X188)</f>
        <v>0</v>
      </c>
      <c r="AG183" s="44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7"/>
        <v>1</v>
      </c>
      <c r="AI184" s="2">
        <f t="shared" si="48"/>
        <v>1</v>
      </c>
      <c r="AJ184" s="2">
        <f t="shared" si="49"/>
        <v>1</v>
      </c>
      <c r="AK184" s="2">
        <f t="shared" si="50"/>
        <v>1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4</v>
      </c>
      <c r="AB186" s="33"/>
      <c r="AC186" s="48"/>
      <c r="AD186" s="44">
        <f>AA186</f>
        <v>4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132</v>
      </c>
      <c r="AE189" s="45">
        <f t="shared" si="51"/>
        <v>2</v>
      </c>
      <c r="AF189" s="45">
        <f t="shared" si="51"/>
        <v>2</v>
      </c>
      <c r="AG189" s="45">
        <v>0</v>
      </c>
      <c r="AH189" s="5">
        <f t="shared" si="47"/>
        <v>0.970588235294118</v>
      </c>
      <c r="AI189" s="5">
        <f t="shared" si="48"/>
        <v>0.985074626865672</v>
      </c>
      <c r="AJ189" s="5">
        <f t="shared" si="49"/>
        <v>0.985074626865672</v>
      </c>
      <c r="AK189" s="5">
        <f t="shared" si="50"/>
        <v>0.985074626865672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LPMQ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7</v>
      </c>
      <c r="C194" s="24"/>
      <c r="D194" s="24"/>
      <c r="E194" s="24"/>
      <c r="F194" s="24"/>
      <c r="G194" s="24"/>
      <c r="H194" s="24"/>
      <c r="I194" s="24">
        <v>1</v>
      </c>
      <c r="J194" s="38"/>
      <c r="L194" s="3" t="s">
        <v>38</v>
      </c>
      <c r="M194" s="13" t="s">
        <v>47</v>
      </c>
      <c r="N194" s="13"/>
      <c r="O194" s="13"/>
      <c r="P194" s="13"/>
      <c r="Q194" s="45">
        <f>B194</f>
        <v>7</v>
      </c>
      <c r="R194" s="45">
        <f>SUM(C194:J194)</f>
        <v>1</v>
      </c>
      <c r="S194" s="45">
        <f>SUM(B195:B202)</f>
        <v>10</v>
      </c>
      <c r="T194" s="45">
        <v>0</v>
      </c>
      <c r="U194" s="5">
        <f t="shared" ref="U194:U201" si="52">(SUM(Q194,T194)/SUM(Q194,R194,S194,T194))</f>
        <v>0.388888888888889</v>
      </c>
      <c r="V194" s="5">
        <f t="shared" ref="V194:V201" si="53">Q194/(SUM(Q194,R194))</f>
        <v>0.875</v>
      </c>
      <c r="W194" s="5">
        <f t="shared" ref="W194:W201" si="54">Q194/SUM(Q194,S194)</f>
        <v>0.411764705882353</v>
      </c>
      <c r="X194" s="5">
        <f t="shared" ref="X194:X201" si="55">2*V194*W194/(SUM(V194,W194))</f>
        <v>0.56</v>
      </c>
    </row>
    <row r="195" spans="1:24">
      <c r="A195" s="7" t="s">
        <v>39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/>
      <c r="L195" s="3" t="s">
        <v>39</v>
      </c>
      <c r="M195" s="13" t="s">
        <v>48</v>
      </c>
      <c r="N195" s="13"/>
      <c r="O195" s="13"/>
      <c r="P195" s="13"/>
      <c r="Q195" s="44">
        <f>C195</f>
        <v>11</v>
      </c>
      <c r="R195" s="44">
        <f>SUM(B195,D195:J195)</f>
        <v>0</v>
      </c>
      <c r="S195" s="44">
        <f>SUM(C194,C196:C202)</f>
        <v>1</v>
      </c>
      <c r="T195" s="44">
        <v>0</v>
      </c>
      <c r="U195" s="2">
        <f t="shared" si="52"/>
        <v>0.916666666666667</v>
      </c>
      <c r="V195" s="2">
        <f t="shared" si="53"/>
        <v>1</v>
      </c>
      <c r="W195" s="2">
        <f t="shared" si="54"/>
        <v>0.916666666666667</v>
      </c>
      <c r="X195" s="2">
        <f t="shared" si="55"/>
        <v>0.956521739130435</v>
      </c>
    </row>
    <row r="196" spans="1:24">
      <c r="A196" s="7" t="s">
        <v>40</v>
      </c>
      <c r="B196" s="25"/>
      <c r="C196" s="25"/>
      <c r="D196" s="26">
        <v>9</v>
      </c>
      <c r="E196" s="25"/>
      <c r="F196" s="25">
        <v>1</v>
      </c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1</v>
      </c>
      <c r="T196" s="45">
        <v>0</v>
      </c>
      <c r="U196" s="5">
        <f t="shared" si="52"/>
        <v>0.818181818181818</v>
      </c>
      <c r="V196" s="5">
        <f t="shared" si="53"/>
        <v>0.9</v>
      </c>
      <c r="W196" s="5">
        <f t="shared" si="54"/>
        <v>0.9</v>
      </c>
      <c r="X196" s="5">
        <f t="shared" si="55"/>
        <v>0.9</v>
      </c>
    </row>
    <row r="197" spans="1:24">
      <c r="A197" s="7" t="s">
        <v>41</v>
      </c>
      <c r="B197" s="25"/>
      <c r="C197" s="25"/>
      <c r="D197" s="25"/>
      <c r="E197" s="26">
        <v>15</v>
      </c>
      <c r="F197" s="25"/>
      <c r="G197" s="25"/>
      <c r="H197" s="25"/>
      <c r="I197" s="25"/>
      <c r="J197" s="39"/>
      <c r="L197" s="3" t="s">
        <v>41</v>
      </c>
      <c r="M197" s="13" t="s">
        <v>50</v>
      </c>
      <c r="N197" s="13"/>
      <c r="O197" s="13"/>
      <c r="P197" s="13"/>
      <c r="Q197" s="44">
        <f>E197</f>
        <v>15</v>
      </c>
      <c r="R197" s="44">
        <f>SUM(B197:D197,F197:J197)</f>
        <v>0</v>
      </c>
      <c r="S197" s="44">
        <f>SUM(E194:E196,E198:E202)</f>
        <v>6</v>
      </c>
      <c r="T197" s="44">
        <v>0</v>
      </c>
      <c r="U197" s="2">
        <f t="shared" si="52"/>
        <v>0.714285714285714</v>
      </c>
      <c r="V197" s="2">
        <f t="shared" si="53"/>
        <v>1</v>
      </c>
      <c r="W197" s="2">
        <f t="shared" si="54"/>
        <v>0.714285714285714</v>
      </c>
      <c r="X197" s="2">
        <f t="shared" si="55"/>
        <v>0.833333333333333</v>
      </c>
    </row>
    <row r="198" spans="1:24">
      <c r="A198" s="7" t="s">
        <v>42</v>
      </c>
      <c r="B198" s="25"/>
      <c r="C198" s="25"/>
      <c r="D198" s="25"/>
      <c r="E198" s="25"/>
      <c r="F198" s="26">
        <v>25</v>
      </c>
      <c r="G198" s="25"/>
      <c r="H198" s="25">
        <v>1</v>
      </c>
      <c r="I198" s="25"/>
      <c r="J198" s="39"/>
      <c r="L198" s="3" t="s">
        <v>42</v>
      </c>
      <c r="M198" s="13" t="s">
        <v>52</v>
      </c>
      <c r="N198" s="13"/>
      <c r="O198" s="13"/>
      <c r="P198" s="13"/>
      <c r="Q198" s="45">
        <f>F198</f>
        <v>25</v>
      </c>
      <c r="R198" s="45">
        <f>SUM(B198:E198,G198:J198)</f>
        <v>1</v>
      </c>
      <c r="S198" s="45">
        <f>SUM(F194:F197,F199:F202)</f>
        <v>5</v>
      </c>
      <c r="T198" s="45">
        <v>0</v>
      </c>
      <c r="U198" s="5">
        <f t="shared" si="52"/>
        <v>0.806451612903226</v>
      </c>
      <c r="V198" s="5">
        <f t="shared" si="53"/>
        <v>0.961538461538462</v>
      </c>
      <c r="W198" s="5">
        <f t="shared" si="54"/>
        <v>0.833333333333333</v>
      </c>
      <c r="X198" s="5">
        <f t="shared" si="55"/>
        <v>0.892857142857143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15</v>
      </c>
      <c r="H199" s="25"/>
      <c r="I199" s="25"/>
      <c r="J199" s="39"/>
      <c r="L199" s="3" t="s">
        <v>43</v>
      </c>
      <c r="M199" s="13" t="s">
        <v>53</v>
      </c>
      <c r="N199" s="13"/>
      <c r="O199" s="13"/>
      <c r="P199" s="13"/>
      <c r="Q199" s="44">
        <f>G199</f>
        <v>15</v>
      </c>
      <c r="R199" s="44">
        <f>SUM(B199:F199,H199:J199)</f>
        <v>0</v>
      </c>
      <c r="S199" s="44">
        <f>SUM(G194:G198,G200:G202)</f>
        <v>15</v>
      </c>
      <c r="T199" s="44">
        <v>0</v>
      </c>
      <c r="U199" s="2">
        <f t="shared" si="52"/>
        <v>0.5</v>
      </c>
      <c r="V199" s="2">
        <f t="shared" si="53"/>
        <v>1</v>
      </c>
      <c r="W199" s="2">
        <f t="shared" si="54"/>
        <v>0.5</v>
      </c>
      <c r="X199" s="2">
        <f t="shared" si="55"/>
        <v>0.666666666666667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7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7</v>
      </c>
      <c r="R201" s="44">
        <f>SUM(J201,B201:H201)</f>
        <v>0</v>
      </c>
      <c r="S201" s="44">
        <f>SUM(I194:I200,I202)</f>
        <v>4</v>
      </c>
      <c r="T201" s="44">
        <v>0</v>
      </c>
      <c r="U201" s="2">
        <f t="shared" si="52"/>
        <v>0.636363636363636</v>
      </c>
      <c r="V201" s="2">
        <f t="shared" si="53"/>
        <v>1</v>
      </c>
      <c r="W201" s="2">
        <f t="shared" si="54"/>
        <v>0.636363636363636</v>
      </c>
      <c r="X201" s="2">
        <f t="shared" si="55"/>
        <v>0.777777777777778</v>
      </c>
    </row>
    <row r="202" spans="1:24">
      <c r="A202" s="27" t="s">
        <v>46</v>
      </c>
      <c r="B202" s="28">
        <v>10</v>
      </c>
      <c r="C202" s="28">
        <v>1</v>
      </c>
      <c r="D202" s="28">
        <v>1</v>
      </c>
      <c r="E202" s="28">
        <v>6</v>
      </c>
      <c r="F202" s="28">
        <v>4</v>
      </c>
      <c r="G202" s="28">
        <v>15</v>
      </c>
      <c r="H202" s="28"/>
      <c r="I202" s="28">
        <v>3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99</v>
      </c>
      <c r="R203" s="44">
        <f t="shared" si="56"/>
        <v>3</v>
      </c>
      <c r="S203" s="44">
        <f t="shared" si="56"/>
        <v>43</v>
      </c>
      <c r="T203" s="44">
        <f t="shared" si="56"/>
        <v>0</v>
      </c>
      <c r="U203" s="2">
        <f>(SUM(Q203,T203)/SUM(Q203,R203,S203,T203))</f>
        <v>0.682758620689655</v>
      </c>
      <c r="V203" s="2">
        <f>Q203/(SUM(Q203,R203))</f>
        <v>0.970588235294118</v>
      </c>
      <c r="W203" s="2">
        <f>Q203/SUM(Q203,S203)</f>
        <v>0.697183098591549</v>
      </c>
      <c r="X203" s="2">
        <f>2*V203*W203/(SUM(V203,W203))</f>
        <v>0.811475409836066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95</v>
      </c>
    </row>
    <row r="205" ht="14.25" spans="1:37">
      <c r="A205" s="21" t="str">
        <f>A13</f>
        <v>LPMQ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18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18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3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3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1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1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2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2</v>
      </c>
      <c r="AE213" s="44">
        <f>SUM(B213:H213,J213:AC213)</f>
        <v>0</v>
      </c>
      <c r="AF213" s="44">
        <f>SUM(I206:I212,I214:I233)</f>
        <v>1</v>
      </c>
      <c r="AG213" s="45">
        <v>0</v>
      </c>
      <c r="AH213" s="2">
        <f t="shared" si="57"/>
        <v>0.666666666666667</v>
      </c>
      <c r="AI213" s="2">
        <f t="shared" si="58"/>
        <v>1</v>
      </c>
      <c r="AJ213" s="2">
        <f t="shared" si="59"/>
        <v>0.666666666666667</v>
      </c>
      <c r="AK213" s="2">
        <f t="shared" si="60"/>
        <v>0.8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1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1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9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9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1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1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0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1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1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4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4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3</v>
      </c>
      <c r="X227" s="33"/>
      <c r="Y227" s="33"/>
      <c r="Z227" s="33"/>
      <c r="AA227" s="33"/>
      <c r="AB227" s="33"/>
      <c r="AC227" s="48"/>
      <c r="AD227" s="44">
        <f>W227</f>
        <v>3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>
        <v>1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1</v>
      </c>
      <c r="AF228" s="45">
        <f>SUM(X206:X227,X229:X233)</f>
        <v>0</v>
      </c>
      <c r="AG228" s="44">
        <v>0</v>
      </c>
      <c r="AH228" s="5">
        <f t="shared" si="57"/>
        <v>0.833333333333333</v>
      </c>
      <c r="AI228" s="5">
        <f t="shared" si="58"/>
        <v>0.833333333333333</v>
      </c>
      <c r="AJ228" s="5">
        <f t="shared" si="59"/>
        <v>1</v>
      </c>
      <c r="AK228" s="5">
        <f t="shared" si="60"/>
        <v>0.909090909090909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10</v>
      </c>
      <c r="Z229" s="33"/>
      <c r="AA229" s="33"/>
      <c r="AB229" s="33"/>
      <c r="AC229" s="48"/>
      <c r="AD229" s="44">
        <f>Y229</f>
        <v>10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7"/>
        <v>1</v>
      </c>
      <c r="AI229" s="2">
        <f t="shared" si="58"/>
        <v>1</v>
      </c>
      <c r="AJ229" s="2">
        <f t="shared" si="59"/>
        <v>1</v>
      </c>
      <c r="AK229" s="2">
        <f t="shared" si="60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4</v>
      </c>
      <c r="AB231" s="33"/>
      <c r="AC231" s="48"/>
      <c r="AD231" s="44">
        <f>AA231</f>
        <v>4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1</v>
      </c>
      <c r="AC232" s="48"/>
      <c r="AD232" s="45">
        <f>AB232</f>
        <v>1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94</v>
      </c>
      <c r="AE234" s="45">
        <f t="shared" si="61"/>
        <v>1</v>
      </c>
      <c r="AF234" s="45">
        <f t="shared" si="61"/>
        <v>1</v>
      </c>
      <c r="AG234" s="45">
        <v>0</v>
      </c>
      <c r="AH234" s="5">
        <f t="shared" si="57"/>
        <v>0.979166666666667</v>
      </c>
      <c r="AI234" s="5">
        <f t="shared" si="58"/>
        <v>0.989473684210526</v>
      </c>
      <c r="AJ234" s="5">
        <f t="shared" si="59"/>
        <v>0.989473684210526</v>
      </c>
      <c r="AK234" s="5">
        <f t="shared" si="60"/>
        <v>0.989473684210526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Q14" sqref="Q14:X21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57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24</v>
      </c>
      <c r="H4" s="17">
        <v>0</v>
      </c>
      <c r="I4" s="18">
        <v>0</v>
      </c>
      <c r="J4" s="17">
        <v>50</v>
      </c>
      <c r="K4" s="18">
        <v>51</v>
      </c>
      <c r="L4" s="17">
        <v>0</v>
      </c>
      <c r="M4" s="18">
        <v>0</v>
      </c>
      <c r="N4" s="3">
        <f t="shared" ref="N4:N8" si="0">SUM(B4,F4,J4)</f>
        <v>141</v>
      </c>
      <c r="O4" s="3">
        <v>141</v>
      </c>
      <c r="P4" s="2">
        <f>H24</f>
        <v>140</v>
      </c>
      <c r="Q4" s="5">
        <f t="shared" ref="Q4:Q8" si="1">N4-P4</f>
        <v>1</v>
      </c>
      <c r="R4" s="44">
        <f t="shared" ref="R4:Y4" si="2">AD54</f>
        <v>139</v>
      </c>
      <c r="S4" s="45">
        <f t="shared" si="2"/>
        <v>1</v>
      </c>
      <c r="T4" s="44">
        <f t="shared" si="2"/>
        <v>1</v>
      </c>
      <c r="U4" s="45">
        <f t="shared" si="2"/>
        <v>0</v>
      </c>
      <c r="V4" s="5">
        <f t="shared" si="2"/>
        <v>0.985815602836879</v>
      </c>
      <c r="W4" s="5">
        <f t="shared" si="2"/>
        <v>0.992857142857143</v>
      </c>
      <c r="X4" s="5">
        <f t="shared" si="2"/>
        <v>0.992857142857143</v>
      </c>
      <c r="Y4" s="5">
        <f t="shared" si="2"/>
        <v>0.992857142857143</v>
      </c>
      <c r="Z4" s="45">
        <f t="shared" ref="Z4:AG4" si="3">Q23</f>
        <v>139</v>
      </c>
      <c r="AA4" s="45">
        <f t="shared" si="3"/>
        <v>75</v>
      </c>
      <c r="AB4" s="45">
        <f t="shared" si="3"/>
        <v>7</v>
      </c>
      <c r="AC4" s="45">
        <f t="shared" si="3"/>
        <v>0</v>
      </c>
      <c r="AD4" s="2">
        <f t="shared" si="3"/>
        <v>0.6289592760181</v>
      </c>
      <c r="AE4" s="5">
        <f t="shared" si="3"/>
        <v>0.649532710280374</v>
      </c>
      <c r="AF4" s="2">
        <f t="shared" si="3"/>
        <v>0.952054794520548</v>
      </c>
      <c r="AG4" s="5">
        <f t="shared" si="3"/>
        <v>0.772222222222222</v>
      </c>
    </row>
    <row r="5" spans="1:33">
      <c r="A5" s="18" t="s">
        <v>26</v>
      </c>
      <c r="B5" s="17">
        <v>49</v>
      </c>
      <c r="C5" s="18">
        <v>0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30</v>
      </c>
      <c r="L5" s="17">
        <v>0</v>
      </c>
      <c r="M5" s="18">
        <v>0</v>
      </c>
      <c r="N5" s="3">
        <f t="shared" si="0"/>
        <v>141</v>
      </c>
      <c r="O5">
        <v>141</v>
      </c>
      <c r="P5" s="2">
        <f>H69</f>
        <v>140</v>
      </c>
      <c r="Q5" s="5">
        <f t="shared" si="1"/>
        <v>1</v>
      </c>
      <c r="R5" s="44">
        <f t="shared" ref="R5:Y5" si="4">AD99</f>
        <v>139</v>
      </c>
      <c r="S5" s="45">
        <f t="shared" si="4"/>
        <v>1</v>
      </c>
      <c r="T5" s="44">
        <f t="shared" si="4"/>
        <v>1</v>
      </c>
      <c r="U5" s="45">
        <f t="shared" si="4"/>
        <v>0</v>
      </c>
      <c r="V5" s="5">
        <f t="shared" si="4"/>
        <v>0.985815602836879</v>
      </c>
      <c r="W5" s="5">
        <f t="shared" si="4"/>
        <v>0.992857142857143</v>
      </c>
      <c r="X5" s="5">
        <f t="shared" si="4"/>
        <v>0.992857142857143</v>
      </c>
      <c r="Y5" s="5">
        <f t="shared" si="4"/>
        <v>0.992857142857143</v>
      </c>
      <c r="Z5" s="45">
        <f t="shared" ref="Z5:AG5" si="5">Q68</f>
        <v>139</v>
      </c>
      <c r="AA5" s="45">
        <f t="shared" si="5"/>
        <v>46</v>
      </c>
      <c r="AB5" s="45">
        <f t="shared" si="5"/>
        <v>2</v>
      </c>
      <c r="AC5" s="45">
        <f t="shared" si="5"/>
        <v>0</v>
      </c>
      <c r="AD5" s="2">
        <f t="shared" si="5"/>
        <v>0.74331550802139</v>
      </c>
      <c r="AE5" s="5">
        <f t="shared" si="5"/>
        <v>0.751351351351351</v>
      </c>
      <c r="AF5" s="2">
        <f t="shared" si="5"/>
        <v>0.985815602836879</v>
      </c>
      <c r="AG5" s="5">
        <f t="shared" si="5"/>
        <v>0.852760736196319</v>
      </c>
    </row>
    <row r="6" spans="1:33">
      <c r="A6" s="18" t="s">
        <v>28</v>
      </c>
      <c r="B6" s="17">
        <v>49</v>
      </c>
      <c r="C6" s="18">
        <v>0</v>
      </c>
      <c r="D6" s="17">
        <v>0</v>
      </c>
      <c r="E6" s="18">
        <v>0</v>
      </c>
      <c r="F6" s="17">
        <v>42</v>
      </c>
      <c r="G6" s="18">
        <v>12</v>
      </c>
      <c r="H6" s="17">
        <v>0</v>
      </c>
      <c r="I6" s="18">
        <v>0</v>
      </c>
      <c r="J6" s="17">
        <v>50</v>
      </c>
      <c r="K6" s="18">
        <v>3</v>
      </c>
      <c r="L6" s="17">
        <v>0</v>
      </c>
      <c r="M6" s="18">
        <v>0</v>
      </c>
      <c r="N6" s="3">
        <f t="shared" si="0"/>
        <v>141</v>
      </c>
      <c r="O6">
        <v>141</v>
      </c>
      <c r="P6" s="2">
        <f>H114</f>
        <v>140</v>
      </c>
      <c r="Q6" s="5">
        <f t="shared" si="1"/>
        <v>1</v>
      </c>
      <c r="R6" s="44">
        <f t="shared" ref="R6:Y6" si="6">AD144</f>
        <v>139</v>
      </c>
      <c r="S6" s="45">
        <f t="shared" si="6"/>
        <v>1</v>
      </c>
      <c r="T6" s="44">
        <f t="shared" si="6"/>
        <v>1</v>
      </c>
      <c r="U6" s="45">
        <f t="shared" si="6"/>
        <v>0</v>
      </c>
      <c r="V6" s="5">
        <f t="shared" si="6"/>
        <v>0.985815602836879</v>
      </c>
      <c r="W6" s="5">
        <f t="shared" si="6"/>
        <v>0.992857142857143</v>
      </c>
      <c r="X6" s="5">
        <f t="shared" si="6"/>
        <v>0.992857142857143</v>
      </c>
      <c r="Y6" s="5">
        <f t="shared" si="6"/>
        <v>0.992857142857143</v>
      </c>
      <c r="Z6" s="45">
        <f t="shared" ref="Z6:AG6" si="7">Q113</f>
        <v>139</v>
      </c>
      <c r="AA6" s="45">
        <f t="shared" si="7"/>
        <v>15</v>
      </c>
      <c r="AB6" s="45">
        <f t="shared" si="7"/>
        <v>2</v>
      </c>
      <c r="AC6" s="45">
        <f t="shared" si="7"/>
        <v>0</v>
      </c>
      <c r="AD6" s="2">
        <f t="shared" si="7"/>
        <v>0.891025641025641</v>
      </c>
      <c r="AE6" s="5">
        <f t="shared" si="7"/>
        <v>0.902597402597403</v>
      </c>
      <c r="AF6" s="2">
        <f t="shared" si="7"/>
        <v>0.985815602836879</v>
      </c>
      <c r="AG6" s="5">
        <f t="shared" si="7"/>
        <v>0.942372881355932</v>
      </c>
    </row>
    <row r="7" spans="1:33">
      <c r="A7" s="18" t="s">
        <v>30</v>
      </c>
      <c r="B7" s="17">
        <v>49</v>
      </c>
      <c r="C7" s="18">
        <v>0</v>
      </c>
      <c r="D7" s="17">
        <v>0</v>
      </c>
      <c r="E7" s="18">
        <v>0</v>
      </c>
      <c r="F7" s="17">
        <v>42</v>
      </c>
      <c r="G7" s="18">
        <v>3</v>
      </c>
      <c r="H7" s="17">
        <v>0</v>
      </c>
      <c r="I7" s="18">
        <v>0</v>
      </c>
      <c r="J7" s="17">
        <v>50</v>
      </c>
      <c r="K7" s="18">
        <v>3</v>
      </c>
      <c r="L7" s="17">
        <v>0</v>
      </c>
      <c r="M7" s="18">
        <v>0</v>
      </c>
      <c r="N7" s="3">
        <f t="shared" si="0"/>
        <v>141</v>
      </c>
      <c r="O7">
        <v>141</v>
      </c>
      <c r="P7" s="2">
        <f>H159</f>
        <v>140</v>
      </c>
      <c r="Q7" s="5">
        <f t="shared" si="1"/>
        <v>1</v>
      </c>
      <c r="R7" s="44">
        <f t="shared" ref="R7:Y7" si="8">AD189</f>
        <v>139</v>
      </c>
      <c r="S7" s="44">
        <f t="shared" si="8"/>
        <v>1</v>
      </c>
      <c r="T7" s="44">
        <f t="shared" si="8"/>
        <v>1</v>
      </c>
      <c r="U7" s="44">
        <f t="shared" si="8"/>
        <v>0</v>
      </c>
      <c r="V7" s="44">
        <f t="shared" si="8"/>
        <v>0.985815602836879</v>
      </c>
      <c r="W7" s="44">
        <f t="shared" si="8"/>
        <v>0.992857142857143</v>
      </c>
      <c r="X7" s="44">
        <f t="shared" si="8"/>
        <v>0.992857142857143</v>
      </c>
      <c r="Y7" s="44">
        <f t="shared" si="8"/>
        <v>0.992857142857143</v>
      </c>
      <c r="Z7" s="45">
        <f t="shared" ref="Z7:AG7" si="9">Q158</f>
        <v>139</v>
      </c>
      <c r="AA7" s="45">
        <f t="shared" si="9"/>
        <v>7</v>
      </c>
      <c r="AB7" s="45">
        <f t="shared" si="9"/>
        <v>2</v>
      </c>
      <c r="AC7" s="45">
        <f t="shared" si="9"/>
        <v>0</v>
      </c>
      <c r="AD7" s="2">
        <f t="shared" si="9"/>
        <v>0.939189189189189</v>
      </c>
      <c r="AE7" s="5">
        <f t="shared" si="9"/>
        <v>0.952054794520548</v>
      </c>
      <c r="AF7" s="2">
        <f t="shared" si="9"/>
        <v>0.985815602836879</v>
      </c>
      <c r="AG7" s="5">
        <f t="shared" si="9"/>
        <v>0.968641114982578</v>
      </c>
    </row>
    <row r="8" spans="1:33">
      <c r="A8" s="18" t="s">
        <v>32</v>
      </c>
      <c r="B8" s="17">
        <v>49</v>
      </c>
      <c r="C8" s="18">
        <v>0</v>
      </c>
      <c r="D8" s="17">
        <v>0</v>
      </c>
      <c r="E8" s="18">
        <v>0</v>
      </c>
      <c r="F8" s="17">
        <v>39</v>
      </c>
      <c r="G8" s="18">
        <v>1</v>
      </c>
      <c r="H8" s="17">
        <v>3</v>
      </c>
      <c r="I8" s="18">
        <v>0</v>
      </c>
      <c r="J8" s="17">
        <v>38</v>
      </c>
      <c r="K8" s="18">
        <v>1</v>
      </c>
      <c r="L8" s="17">
        <v>12</v>
      </c>
      <c r="M8" s="18">
        <v>0</v>
      </c>
      <c r="N8" s="3">
        <f t="shared" si="0"/>
        <v>126</v>
      </c>
      <c r="O8">
        <v>141</v>
      </c>
      <c r="P8" s="2">
        <f>H204</f>
        <v>125</v>
      </c>
      <c r="Q8" s="5">
        <f t="shared" si="1"/>
        <v>1</v>
      </c>
      <c r="R8" s="44">
        <f>AD234</f>
        <v>124</v>
      </c>
      <c r="S8" s="44">
        <f t="shared" ref="S8:Y8" si="10">AE234</f>
        <v>1</v>
      </c>
      <c r="T8" s="44">
        <f t="shared" si="10"/>
        <v>1</v>
      </c>
      <c r="U8" s="44">
        <f t="shared" si="10"/>
        <v>0</v>
      </c>
      <c r="V8" s="44">
        <f t="shared" si="10"/>
        <v>0.984126984126984</v>
      </c>
      <c r="W8" s="44">
        <f t="shared" si="10"/>
        <v>0.992</v>
      </c>
      <c r="X8" s="44">
        <f t="shared" si="10"/>
        <v>0.992</v>
      </c>
      <c r="Y8" s="44">
        <f t="shared" si="10"/>
        <v>0.992</v>
      </c>
      <c r="Z8" s="45">
        <f>Q203</f>
        <v>124</v>
      </c>
      <c r="AA8" s="45">
        <f t="shared" ref="AA8:AG8" si="11">R203</f>
        <v>3</v>
      </c>
      <c r="AB8" s="45">
        <f t="shared" si="11"/>
        <v>17</v>
      </c>
      <c r="AC8" s="45">
        <f t="shared" si="11"/>
        <v>0</v>
      </c>
      <c r="AD8" s="45">
        <f t="shared" si="11"/>
        <v>0.861111111111111</v>
      </c>
      <c r="AE8" s="45">
        <f t="shared" si="11"/>
        <v>0.976377952755906</v>
      </c>
      <c r="AF8" s="45">
        <f t="shared" si="11"/>
        <v>0.879432624113475</v>
      </c>
      <c r="AG8" s="45">
        <f t="shared" si="11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KFGQPC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5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5</v>
      </c>
      <c r="S14" s="45">
        <f>SUM(B15:B22)</f>
        <v>0</v>
      </c>
      <c r="T14" s="45">
        <v>0</v>
      </c>
      <c r="U14" s="5">
        <f t="shared" ref="U14:U21" si="12">(SUM(Q14,T14)/SUM(Q14,R14,S14,T14))</f>
        <v>0.772727272727273</v>
      </c>
      <c r="V14" s="5">
        <f t="shared" ref="V14:V21" si="13">Q14/(SUM(Q14,R14))</f>
        <v>0.772727272727273</v>
      </c>
      <c r="W14" s="5">
        <f t="shared" ref="W14:W21" si="14">Q14/SUM(Q14,S14)</f>
        <v>1</v>
      </c>
      <c r="X14" s="5">
        <f t="shared" ref="X14:X21" si="15">2*V14*W14/(SUM(V14,W14))</f>
        <v>0.871794871794872</v>
      </c>
    </row>
    <row r="15" spans="1:24">
      <c r="A15" s="7" t="s">
        <v>39</v>
      </c>
      <c r="B15" s="25"/>
      <c r="C15" s="26">
        <v>11</v>
      </c>
      <c r="D15" s="25"/>
      <c r="E15" s="25"/>
      <c r="F15" s="25"/>
      <c r="G15" s="25">
        <v>1</v>
      </c>
      <c r="H15" s="25"/>
      <c r="I15" s="25"/>
      <c r="J15" s="25">
        <v>4</v>
      </c>
      <c r="L15" s="3" t="s">
        <v>39</v>
      </c>
      <c r="M15" s="13" t="s">
        <v>48</v>
      </c>
      <c r="N15" s="13"/>
      <c r="O15" s="13"/>
      <c r="P15" s="13"/>
      <c r="Q15" s="44">
        <f>C15</f>
        <v>11</v>
      </c>
      <c r="R15" s="44">
        <f>SUM(B15,D15:J15)</f>
        <v>5</v>
      </c>
      <c r="S15" s="44">
        <v>1</v>
      </c>
      <c r="T15" s="44">
        <v>0</v>
      </c>
      <c r="U15" s="2">
        <f t="shared" si="12"/>
        <v>0.647058823529412</v>
      </c>
      <c r="V15" s="2">
        <f t="shared" si="13"/>
        <v>0.6875</v>
      </c>
      <c r="W15" s="2">
        <f t="shared" si="14"/>
        <v>0.916666666666667</v>
      </c>
      <c r="X15" s="2">
        <f t="shared" si="15"/>
        <v>0.785714285714286</v>
      </c>
    </row>
    <row r="16" spans="1:24">
      <c r="A16" s="7" t="s">
        <v>40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2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2</v>
      </c>
      <c r="S16" s="45">
        <f>SUM(D14:D15,D17:D22)</f>
        <v>0</v>
      </c>
      <c r="T16" s="45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5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5</v>
      </c>
      <c r="S17" s="44">
        <f>SUM(E14:E16,E18:E22)</f>
        <v>0</v>
      </c>
      <c r="T17" s="44">
        <v>0</v>
      </c>
      <c r="U17" s="2">
        <f t="shared" si="12"/>
        <v>0.807692307692308</v>
      </c>
      <c r="V17" s="2">
        <f t="shared" si="13"/>
        <v>0.807692307692308</v>
      </c>
      <c r="W17" s="2">
        <f t="shared" si="14"/>
        <v>1</v>
      </c>
      <c r="X17" s="2">
        <f t="shared" si="15"/>
        <v>0.893617021276596</v>
      </c>
    </row>
    <row r="18" spans="1:24">
      <c r="A18" s="7" t="s">
        <v>42</v>
      </c>
      <c r="B18" s="25"/>
      <c r="C18" s="25"/>
      <c r="D18" s="25"/>
      <c r="E18" s="25"/>
      <c r="F18" s="26">
        <v>29</v>
      </c>
      <c r="G18" s="25"/>
      <c r="H18" s="25">
        <v>1</v>
      </c>
      <c r="I18" s="25"/>
      <c r="J18" s="39">
        <v>45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46</v>
      </c>
      <c r="S18" s="45">
        <f>SUM(F14:F17,F19:F22)</f>
        <v>0</v>
      </c>
      <c r="T18" s="45">
        <v>0</v>
      </c>
      <c r="U18" s="5">
        <f t="shared" si="12"/>
        <v>0.386666666666667</v>
      </c>
      <c r="V18" s="5">
        <f t="shared" si="13"/>
        <v>0.386666666666667</v>
      </c>
      <c r="W18" s="5">
        <f t="shared" si="14"/>
        <v>1</v>
      </c>
      <c r="X18" s="5">
        <f t="shared" si="15"/>
        <v>0.557692307692308</v>
      </c>
    </row>
    <row r="19" spans="1:24">
      <c r="A19" s="7" t="s">
        <v>43</v>
      </c>
      <c r="B19" s="25"/>
      <c r="C19" s="25">
        <v>1</v>
      </c>
      <c r="D19" s="25"/>
      <c r="E19" s="25"/>
      <c r="F19" s="25"/>
      <c r="G19" s="26">
        <v>30</v>
      </c>
      <c r="H19" s="25"/>
      <c r="I19" s="25"/>
      <c r="J19" s="39">
        <v>7</v>
      </c>
      <c r="L19" s="3" t="s">
        <v>43</v>
      </c>
      <c r="M19" s="13" t="s">
        <v>53</v>
      </c>
      <c r="N19" s="13"/>
      <c r="O19" s="13"/>
      <c r="P19" s="13"/>
      <c r="Q19" s="44">
        <f>G19</f>
        <v>30</v>
      </c>
      <c r="R19" s="44">
        <f>SUM(B19:F19,H19:J19)</f>
        <v>8</v>
      </c>
      <c r="S19" s="44">
        <f>SUM(G14:G18,G20:G22)</f>
        <v>1</v>
      </c>
      <c r="T19" s="44">
        <v>0</v>
      </c>
      <c r="U19" s="2">
        <f t="shared" si="12"/>
        <v>0.769230769230769</v>
      </c>
      <c r="V19" s="2">
        <f t="shared" si="13"/>
        <v>0.789473684210526</v>
      </c>
      <c r="W19" s="2">
        <f t="shared" si="14"/>
        <v>0.967741935483871</v>
      </c>
      <c r="X19" s="2">
        <f t="shared" si="15"/>
        <v>0.869565217391304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>
        <v>3</v>
      </c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3</v>
      </c>
      <c r="S20" s="45">
        <f>SUM(H14:H19,H21:H22)</f>
        <v>1</v>
      </c>
      <c r="T20" s="45">
        <v>0</v>
      </c>
      <c r="U20" s="5">
        <f t="shared" si="12"/>
        <v>0.733333333333333</v>
      </c>
      <c r="V20" s="5">
        <f t="shared" si="13"/>
        <v>0.785714285714286</v>
      </c>
      <c r="W20" s="5">
        <f t="shared" si="14"/>
        <v>0.916666666666667</v>
      </c>
      <c r="X20" s="5">
        <f t="shared" si="15"/>
        <v>0.846153846153846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1</v>
      </c>
      <c r="L21" s="3" t="s">
        <v>45</v>
      </c>
      <c r="M21" s="13" t="s">
        <v>55</v>
      </c>
      <c r="N21" s="13"/>
      <c r="O21" s="13"/>
      <c r="P21" s="13"/>
      <c r="Q21" s="44">
        <f>I21</f>
        <v>10</v>
      </c>
      <c r="R21" s="44">
        <f>SUM(J21,B21:H21)</f>
        <v>1</v>
      </c>
      <c r="S21" s="44">
        <f>SUM(I14:I20,I22)</f>
        <v>4</v>
      </c>
      <c r="T21" s="44">
        <v>0</v>
      </c>
      <c r="U21" s="2">
        <f t="shared" si="12"/>
        <v>0.666666666666667</v>
      </c>
      <c r="V21" s="2">
        <f t="shared" si="13"/>
        <v>0.909090909090909</v>
      </c>
      <c r="W21" s="2">
        <f t="shared" si="14"/>
        <v>0.714285714285714</v>
      </c>
      <c r="X21" s="2">
        <f t="shared" si="15"/>
        <v>0.8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>
        <v>1</v>
      </c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139</v>
      </c>
      <c r="R23" s="44">
        <f t="shared" si="16"/>
        <v>75</v>
      </c>
      <c r="S23" s="44">
        <f t="shared" si="16"/>
        <v>7</v>
      </c>
      <c r="T23" s="44">
        <f t="shared" si="16"/>
        <v>0</v>
      </c>
      <c r="U23" s="2">
        <f>(SUM(Q23,T23)/SUM(Q23,R23,S23,T23))</f>
        <v>0.6289592760181</v>
      </c>
      <c r="V23" s="2">
        <f>Q23/(SUM(Q23,R23))</f>
        <v>0.649532710280374</v>
      </c>
      <c r="W23" s="2">
        <f>Q23/SUM(Q23,S23)</f>
        <v>0.952054794520548</v>
      </c>
      <c r="X23" s="2">
        <f>2*V23*W23/(SUM(V23,W23))</f>
        <v>0.772222222222222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140</v>
      </c>
    </row>
    <row r="25" ht="14.25" spans="1:37">
      <c r="A25" s="30" t="str">
        <f>A1</f>
        <v>KFGQPC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88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8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8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1</v>
      </c>
      <c r="AG35" s="45">
        <v>0</v>
      </c>
      <c r="AH35" s="2">
        <f t="shared" si="17"/>
        <v>0.9</v>
      </c>
      <c r="AI35" s="2">
        <f t="shared" si="18"/>
        <v>1</v>
      </c>
      <c r="AJ35" s="2">
        <f t="shared" si="19"/>
        <v>0.9</v>
      </c>
      <c r="AK35" s="2">
        <f t="shared" si="20"/>
        <v>0.947368421052632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>
        <v>1</v>
      </c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1</v>
      </c>
      <c r="AF36" s="45">
        <f>SUM(L26:L35,L37:L53)</f>
        <v>0</v>
      </c>
      <c r="AG36" s="44">
        <v>0</v>
      </c>
      <c r="AH36" s="5">
        <f t="shared" si="17"/>
        <v>0.5</v>
      </c>
      <c r="AI36" s="5">
        <f t="shared" si="18"/>
        <v>0.5</v>
      </c>
      <c r="AJ36" s="5">
        <f t="shared" si="19"/>
        <v>1</v>
      </c>
      <c r="AK36" s="5">
        <f t="shared" si="20"/>
        <v>0.666666666666667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7"/>
        <v>1</v>
      </c>
      <c r="AI49" s="2">
        <f t="shared" si="18"/>
        <v>1</v>
      </c>
      <c r="AJ49" s="2">
        <f t="shared" si="19"/>
        <v>1</v>
      </c>
      <c r="AK49" s="2">
        <f t="shared" si="20"/>
        <v>1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F54" si="21">SUM(AD26:AD53)</f>
        <v>139</v>
      </c>
      <c r="AE54" s="45">
        <f t="shared" si="21"/>
        <v>1</v>
      </c>
      <c r="AF54" s="45">
        <f t="shared" si="21"/>
        <v>1</v>
      </c>
      <c r="AG54" s="45">
        <v>0</v>
      </c>
      <c r="AH54" s="5">
        <f t="shared" si="17"/>
        <v>0.985815602836879</v>
      </c>
      <c r="AI54" s="5">
        <f t="shared" si="18"/>
        <v>0.992857142857143</v>
      </c>
      <c r="AJ54" s="5">
        <f t="shared" si="19"/>
        <v>0.992857142857143</v>
      </c>
      <c r="AK54" s="5">
        <f t="shared" si="20"/>
        <v>0.992857142857143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KFGQPC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/>
      <c r="D59" s="24"/>
      <c r="E59" s="24"/>
      <c r="F59" s="24"/>
      <c r="G59" s="24"/>
      <c r="H59" s="24"/>
      <c r="I59" s="24"/>
      <c r="J59" s="38">
        <v>3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3</v>
      </c>
      <c r="S59" s="45">
        <f>SUM(B60:B67)</f>
        <v>0</v>
      </c>
      <c r="T59" s="45">
        <v>0</v>
      </c>
      <c r="U59" s="5">
        <f t="shared" ref="U59:U66" si="22">(SUM(Q59,T59)/SUM(Q59,R59,S59,T59))</f>
        <v>0.85</v>
      </c>
      <c r="V59" s="5">
        <f t="shared" ref="V59:V66" si="23">Q59/(SUM(Q59,R59))</f>
        <v>0.85</v>
      </c>
      <c r="W59" s="5">
        <f t="shared" ref="W59:W66" si="24">Q59/SUM(Q59,S59)</f>
        <v>1</v>
      </c>
      <c r="X59" s="5">
        <f t="shared" ref="X59:X66" si="25">2*V59*W59/(SUM(V59,W59))</f>
        <v>0.918918918918919</v>
      </c>
    </row>
    <row r="60" spans="1:24">
      <c r="A60" s="7" t="s">
        <v>39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3</v>
      </c>
      <c r="L60" s="3" t="s">
        <v>39</v>
      </c>
      <c r="M60" s="13" t="s">
        <v>48</v>
      </c>
      <c r="N60" s="13"/>
      <c r="O60" s="13"/>
      <c r="P60" s="13"/>
      <c r="Q60" s="44">
        <f>C60</f>
        <v>11</v>
      </c>
      <c r="R60" s="44">
        <f>SUM(B60,D60:J60)</f>
        <v>3</v>
      </c>
      <c r="S60" s="44">
        <f>SUM(C59,C61:C67)</f>
        <v>1</v>
      </c>
      <c r="T60" s="44">
        <v>0</v>
      </c>
      <c r="U60" s="2">
        <f t="shared" si="22"/>
        <v>0.733333333333333</v>
      </c>
      <c r="V60" s="2">
        <f t="shared" si="23"/>
        <v>0.785714285714286</v>
      </c>
      <c r="W60" s="2">
        <f t="shared" si="24"/>
        <v>0.916666666666667</v>
      </c>
      <c r="X60" s="2">
        <f t="shared" si="25"/>
        <v>0.846153846153846</v>
      </c>
    </row>
    <row r="61" spans="1:24">
      <c r="A61" s="7" t="s">
        <v>40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2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3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2"/>
        <v>0.875</v>
      </c>
      <c r="V62" s="2">
        <f t="shared" si="23"/>
        <v>0.875</v>
      </c>
      <c r="W62" s="2">
        <f t="shared" si="24"/>
        <v>1</v>
      </c>
      <c r="X62" s="2">
        <f t="shared" si="25"/>
        <v>0.933333333333333</v>
      </c>
    </row>
    <row r="63" spans="1:24">
      <c r="A63" s="7" t="s">
        <v>42</v>
      </c>
      <c r="B63" s="25"/>
      <c r="C63" s="25"/>
      <c r="D63" s="25"/>
      <c r="E63" s="25"/>
      <c r="F63" s="26">
        <v>29</v>
      </c>
      <c r="G63" s="25"/>
      <c r="H63" s="25"/>
      <c r="I63" s="25"/>
      <c r="J63" s="39">
        <v>29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29</v>
      </c>
      <c r="S63" s="45">
        <f>SUM(F59:F62,F64:F67)</f>
        <v>0</v>
      </c>
      <c r="T63" s="45">
        <v>0</v>
      </c>
      <c r="U63" s="5">
        <f t="shared" si="22"/>
        <v>0.5</v>
      </c>
      <c r="V63" s="5">
        <f t="shared" si="23"/>
        <v>0.5</v>
      </c>
      <c r="W63" s="5">
        <f t="shared" si="24"/>
        <v>1</v>
      </c>
      <c r="X63" s="5">
        <f t="shared" si="25"/>
        <v>0.666666666666667</v>
      </c>
    </row>
    <row r="64" spans="1:24">
      <c r="A64" s="7" t="s">
        <v>43</v>
      </c>
      <c r="B64" s="25"/>
      <c r="C64" s="25">
        <v>1</v>
      </c>
      <c r="D64" s="25"/>
      <c r="E64" s="25"/>
      <c r="F64" s="25"/>
      <c r="G64" s="26">
        <v>30</v>
      </c>
      <c r="H64" s="25"/>
      <c r="I64" s="25"/>
      <c r="J64" s="39">
        <v>4</v>
      </c>
      <c r="L64" s="3" t="s">
        <v>43</v>
      </c>
      <c r="M64" s="13" t="s">
        <v>53</v>
      </c>
      <c r="N64" s="13"/>
      <c r="O64" s="13"/>
      <c r="P64" s="13"/>
      <c r="Q64" s="44">
        <f>G64</f>
        <v>30</v>
      </c>
      <c r="R64" s="44">
        <f>SUM(B64:F64,H64:J64)</f>
        <v>5</v>
      </c>
      <c r="S64" s="44">
        <f>SUM(G59:G63,G65:G67)</f>
        <v>0</v>
      </c>
      <c r="T64" s="44">
        <v>0</v>
      </c>
      <c r="U64" s="2">
        <f t="shared" si="22"/>
        <v>0.857142857142857</v>
      </c>
      <c r="V64" s="2">
        <f t="shared" si="23"/>
        <v>0.857142857142857</v>
      </c>
      <c r="W64" s="2">
        <f t="shared" si="24"/>
        <v>1</v>
      </c>
      <c r="X64" s="2">
        <f t="shared" si="25"/>
        <v>0.923076923076923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10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10</v>
      </c>
      <c r="R66" s="44">
        <f>SUM(J66,B66:H66)</f>
        <v>1</v>
      </c>
      <c r="S66" s="44">
        <f>SUM(I59:I65,I67)</f>
        <v>1</v>
      </c>
      <c r="T66" s="44">
        <v>0</v>
      </c>
      <c r="U66" s="2">
        <f t="shared" si="22"/>
        <v>0.833333333333333</v>
      </c>
      <c r="V66" s="2">
        <f t="shared" si="23"/>
        <v>0.909090909090909</v>
      </c>
      <c r="W66" s="2">
        <f t="shared" si="24"/>
        <v>0.909090909090909</v>
      </c>
      <c r="X66" s="2">
        <f t="shared" si="25"/>
        <v>0.909090909090909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>
        <v>1</v>
      </c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139</v>
      </c>
      <c r="R68" s="44">
        <f t="shared" si="26"/>
        <v>46</v>
      </c>
      <c r="S68" s="44">
        <f t="shared" si="26"/>
        <v>2</v>
      </c>
      <c r="T68" s="44">
        <f t="shared" si="26"/>
        <v>0</v>
      </c>
      <c r="U68" s="2">
        <f>(SUM(Q68,T68)/SUM(Q68,R68,S68,T68))</f>
        <v>0.74331550802139</v>
      </c>
      <c r="V68" s="2">
        <f>Q68/(SUM(Q68,R68))</f>
        <v>0.751351351351351</v>
      </c>
      <c r="W68" s="2">
        <f>Q68/SUM(Q68,S68)</f>
        <v>0.985815602836879</v>
      </c>
      <c r="X68" s="2">
        <f>2*V68*W68/(SUM(V68,W68))</f>
        <v>0.852760736196319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140</v>
      </c>
    </row>
    <row r="70" ht="14.25" spans="1:37">
      <c r="A70" s="30" t="str">
        <f>A1</f>
        <v>KFGQPC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88</v>
      </c>
      <c r="B72" s="33"/>
      <c r="C72" s="34">
        <v>21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21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8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8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9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9</v>
      </c>
      <c r="AE80" s="44">
        <f>SUM(B80:J80,L80:AC80)</f>
        <v>0</v>
      </c>
      <c r="AF80" s="44">
        <f>SUM(K71:K79,K81:K98)</f>
        <v>1</v>
      </c>
      <c r="AG80" s="45">
        <v>0</v>
      </c>
      <c r="AH80" s="2">
        <f t="shared" si="27"/>
        <v>0.9</v>
      </c>
      <c r="AI80" s="2">
        <f t="shared" si="28"/>
        <v>1</v>
      </c>
      <c r="AJ80" s="2">
        <f t="shared" si="29"/>
        <v>0.9</v>
      </c>
      <c r="AK80" s="2">
        <f t="shared" si="30"/>
        <v>0.947368421052632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>
        <v>1</v>
      </c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1</v>
      </c>
      <c r="AF81" s="45">
        <f>SUM(L71:L80,L82:L98)</f>
        <v>0</v>
      </c>
      <c r="AG81" s="44">
        <v>0</v>
      </c>
      <c r="AH81" s="5">
        <f t="shared" si="27"/>
        <v>0.5</v>
      </c>
      <c r="AI81" s="5">
        <f t="shared" si="28"/>
        <v>0.5</v>
      </c>
      <c r="AJ81" s="5">
        <f t="shared" si="29"/>
        <v>1</v>
      </c>
      <c r="AK81" s="5">
        <f t="shared" si="30"/>
        <v>0.666666666666667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7"/>
        <v>1</v>
      </c>
      <c r="AI94" s="2">
        <f t="shared" si="28"/>
        <v>1</v>
      </c>
      <c r="AJ94" s="2">
        <f t="shared" si="29"/>
        <v>1</v>
      </c>
      <c r="AK94" s="2">
        <f t="shared" si="30"/>
        <v>1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F99" si="31">SUM(AD71:AD98)</f>
        <v>139</v>
      </c>
      <c r="AE99" s="45">
        <f t="shared" si="31"/>
        <v>1</v>
      </c>
      <c r="AF99" s="45">
        <f t="shared" si="31"/>
        <v>1</v>
      </c>
      <c r="AG99" s="45">
        <v>0</v>
      </c>
      <c r="AH99" s="5">
        <f t="shared" si="27"/>
        <v>0.985815602836879</v>
      </c>
      <c r="AI99" s="5">
        <f t="shared" si="28"/>
        <v>0.992857142857143</v>
      </c>
      <c r="AJ99" s="5">
        <f t="shared" si="29"/>
        <v>0.992857142857143</v>
      </c>
      <c r="AK99" s="5">
        <f t="shared" si="30"/>
        <v>0.992857142857143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KFGQPC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/>
      <c r="D104" s="24"/>
      <c r="E104" s="24"/>
      <c r="F104" s="24"/>
      <c r="G104" s="24"/>
      <c r="H104" s="24"/>
      <c r="I104" s="24"/>
      <c r="J104" s="38">
        <v>2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2</v>
      </c>
      <c r="S104" s="45">
        <f>SUM(B105:B112)</f>
        <v>0</v>
      </c>
      <c r="T104" s="45">
        <v>0</v>
      </c>
      <c r="U104" s="5">
        <f t="shared" ref="U104:U111" si="32">(SUM(Q104,T104)/SUM(Q104,R104,S104,T104))</f>
        <v>0.894736842105263</v>
      </c>
      <c r="V104" s="5">
        <f t="shared" ref="V104:V111" si="33">Q104/(SUM(Q104,R104))</f>
        <v>0.894736842105263</v>
      </c>
      <c r="W104" s="5">
        <f t="shared" ref="W104:W111" si="34">Q104/SUM(Q104,S104)</f>
        <v>1</v>
      </c>
      <c r="X104" s="5">
        <f t="shared" ref="X104:X111" si="35">2*V104*W104/(SUM(V104,W104))</f>
        <v>0.944444444444444</v>
      </c>
    </row>
    <row r="105" spans="1:24">
      <c r="A105" s="7" t="s">
        <v>39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39</v>
      </c>
      <c r="M105" s="13" t="s">
        <v>48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2"/>
        <v>0.733333333333333</v>
      </c>
      <c r="V105" s="2">
        <f t="shared" si="33"/>
        <v>0.785714285714286</v>
      </c>
      <c r="W105" s="2">
        <f t="shared" si="34"/>
        <v>0.916666666666667</v>
      </c>
      <c r="X105" s="2">
        <f t="shared" si="35"/>
        <v>0.846153846153846</v>
      </c>
    </row>
    <row r="106" spans="1:24">
      <c r="A106" s="7" t="s">
        <v>40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1</v>
      </c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2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2</v>
      </c>
      <c r="S107" s="44">
        <f>SUM(E104:E106,E108:E112)</f>
        <v>0</v>
      </c>
      <c r="T107" s="44">
        <v>0</v>
      </c>
      <c r="U107" s="2">
        <f t="shared" si="32"/>
        <v>0.91304347826087</v>
      </c>
      <c r="V107" s="2">
        <f t="shared" si="33"/>
        <v>0.91304347826087</v>
      </c>
      <c r="W107" s="2">
        <f t="shared" si="34"/>
        <v>1</v>
      </c>
      <c r="X107" s="2">
        <f t="shared" si="35"/>
        <v>0.954545454545454</v>
      </c>
    </row>
    <row r="108" spans="1:24">
      <c r="A108" s="7" t="s">
        <v>42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2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2</v>
      </c>
      <c r="S108" s="45">
        <f>SUM(F104:F107,F109:F112)</f>
        <v>0</v>
      </c>
      <c r="T108" s="45">
        <v>0</v>
      </c>
      <c r="U108" s="5">
        <f t="shared" si="32"/>
        <v>0.935483870967742</v>
      </c>
      <c r="V108" s="5">
        <f t="shared" si="33"/>
        <v>0.935483870967742</v>
      </c>
      <c r="W108" s="5">
        <f t="shared" si="34"/>
        <v>1</v>
      </c>
      <c r="X108" s="5">
        <f t="shared" si="35"/>
        <v>0.966666666666667</v>
      </c>
    </row>
    <row r="109" spans="1:24">
      <c r="A109" s="7" t="s">
        <v>43</v>
      </c>
      <c r="B109" s="25"/>
      <c r="C109" s="25">
        <v>1</v>
      </c>
      <c r="D109" s="25"/>
      <c r="E109" s="25"/>
      <c r="F109" s="25"/>
      <c r="G109" s="26">
        <v>30</v>
      </c>
      <c r="H109" s="25"/>
      <c r="I109" s="25"/>
      <c r="J109" s="39">
        <v>3</v>
      </c>
      <c r="L109" s="3" t="s">
        <v>43</v>
      </c>
      <c r="M109" s="13" t="s">
        <v>53</v>
      </c>
      <c r="N109" s="13"/>
      <c r="O109" s="13"/>
      <c r="P109" s="13"/>
      <c r="Q109" s="44">
        <f>G109</f>
        <v>30</v>
      </c>
      <c r="R109" s="44">
        <f>SUM(B109:F109,H109:J109)</f>
        <v>4</v>
      </c>
      <c r="S109" s="44">
        <f>SUM(G104:G108,G110:G112)</f>
        <v>0</v>
      </c>
      <c r="T109" s="44">
        <v>0</v>
      </c>
      <c r="U109" s="2">
        <f t="shared" si="32"/>
        <v>0.882352941176471</v>
      </c>
      <c r="V109" s="2">
        <f t="shared" si="33"/>
        <v>0.882352941176471</v>
      </c>
      <c r="W109" s="2">
        <f t="shared" si="34"/>
        <v>1</v>
      </c>
      <c r="X109" s="2">
        <f t="shared" si="35"/>
        <v>0.9375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10</v>
      </c>
      <c r="R111" s="44">
        <f>SUM(J111,B111:H111)</f>
        <v>1</v>
      </c>
      <c r="S111" s="44">
        <f>SUM(I104:I110,I112)</f>
        <v>1</v>
      </c>
      <c r="T111" s="44">
        <v>0</v>
      </c>
      <c r="U111" s="2">
        <f t="shared" si="32"/>
        <v>0.833333333333333</v>
      </c>
      <c r="V111" s="2">
        <f t="shared" si="33"/>
        <v>0.909090909090909</v>
      </c>
      <c r="W111" s="2">
        <f t="shared" si="34"/>
        <v>0.909090909090909</v>
      </c>
      <c r="X111" s="2">
        <f t="shared" si="35"/>
        <v>0.909090909090909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>
        <v>1</v>
      </c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139</v>
      </c>
      <c r="R113" s="44">
        <f t="shared" si="36"/>
        <v>15</v>
      </c>
      <c r="S113" s="44">
        <f t="shared" si="36"/>
        <v>2</v>
      </c>
      <c r="T113" s="44">
        <f t="shared" si="36"/>
        <v>0</v>
      </c>
      <c r="U113" s="2">
        <f>(SUM(Q113,T113)/SUM(Q113,R113,S113,T113))</f>
        <v>0.891025641025641</v>
      </c>
      <c r="V113" s="2">
        <f>Q113/(SUM(Q113,R113))</f>
        <v>0.902597402597403</v>
      </c>
      <c r="W113" s="2">
        <f>Q113/SUM(Q113,S113)</f>
        <v>0.985815602836879</v>
      </c>
      <c r="X113" s="2">
        <f>2*V113*W113/(SUM(V113,W113))</f>
        <v>0.942372881355932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140</v>
      </c>
    </row>
    <row r="115" ht="14.25" spans="1:37">
      <c r="A115" s="30" t="str">
        <f>A1</f>
        <v>KFGQPC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88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9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9</v>
      </c>
      <c r="AE125" s="44">
        <f>SUM(B125:J125,L125:AC125)</f>
        <v>0</v>
      </c>
      <c r="AF125" s="44">
        <f>SUM(K116:K124,K126:K143)</f>
        <v>1</v>
      </c>
      <c r="AG125" s="45">
        <v>0</v>
      </c>
      <c r="AH125" s="2">
        <f t="shared" si="37"/>
        <v>0.9</v>
      </c>
      <c r="AI125" s="2">
        <f t="shared" si="38"/>
        <v>1</v>
      </c>
      <c r="AJ125" s="2">
        <f t="shared" si="39"/>
        <v>0.9</v>
      </c>
      <c r="AK125" s="2">
        <f t="shared" si="40"/>
        <v>0.947368421052632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>
        <v>1</v>
      </c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1</v>
      </c>
      <c r="AF126" s="45">
        <f>SUM(L116:L125,L127:L143)</f>
        <v>0</v>
      </c>
      <c r="AG126" s="44">
        <v>0</v>
      </c>
      <c r="AH126" s="5">
        <f t="shared" si="37"/>
        <v>0.5</v>
      </c>
      <c r="AI126" s="5">
        <f t="shared" si="38"/>
        <v>0.5</v>
      </c>
      <c r="AJ126" s="5">
        <f t="shared" si="39"/>
        <v>1</v>
      </c>
      <c r="AK126" s="5">
        <f t="shared" si="40"/>
        <v>0.666666666666667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7"/>
        <v>1</v>
      </c>
      <c r="AI139" s="2">
        <f t="shared" si="38"/>
        <v>1</v>
      </c>
      <c r="AJ139" s="2">
        <f t="shared" si="39"/>
        <v>1</v>
      </c>
      <c r="AK139" s="2">
        <f t="shared" si="40"/>
        <v>1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F144" si="41">SUM(AD116:AD143)</f>
        <v>139</v>
      </c>
      <c r="AE144" s="45">
        <f t="shared" si="41"/>
        <v>1</v>
      </c>
      <c r="AF144" s="45">
        <f t="shared" si="41"/>
        <v>1</v>
      </c>
      <c r="AG144" s="45">
        <v>0</v>
      </c>
      <c r="AH144" s="5">
        <f t="shared" si="37"/>
        <v>0.985815602836879</v>
      </c>
      <c r="AI144" s="5">
        <f t="shared" si="38"/>
        <v>0.992857142857143</v>
      </c>
      <c r="AJ144" s="5">
        <f t="shared" si="39"/>
        <v>0.992857142857143</v>
      </c>
      <c r="AK144" s="5">
        <f t="shared" si="40"/>
        <v>0.992857142857143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KFGQPC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/>
      <c r="D149" s="24"/>
      <c r="E149" s="24"/>
      <c r="F149" s="24"/>
      <c r="G149" s="24"/>
      <c r="H149" s="24"/>
      <c r="I149" s="24"/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1</v>
      </c>
      <c r="S149" s="45">
        <f>SUM(B150:B157)</f>
        <v>0</v>
      </c>
      <c r="T149" s="45">
        <v>0</v>
      </c>
      <c r="U149" s="5">
        <f t="shared" ref="U149:U156" si="42">(SUM(Q149,T149)/SUM(Q149,R149,S149,T149))</f>
        <v>0.944444444444444</v>
      </c>
      <c r="V149" s="5">
        <f t="shared" ref="V149:V156" si="43">Q149/(SUM(Q149,R149))</f>
        <v>0.944444444444444</v>
      </c>
      <c r="W149" s="5">
        <f t="shared" ref="W149:W156" si="44">Q149/SUM(Q149,S149)</f>
        <v>1</v>
      </c>
      <c r="X149" s="5">
        <f t="shared" ref="X149:X156" si="45">2*V149*W149/(SUM(V149,W149))</f>
        <v>0.971428571428571</v>
      </c>
    </row>
    <row r="150" spans="1:24">
      <c r="A150" s="7" t="s">
        <v>39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/>
      <c r="L150" s="3" t="s">
        <v>39</v>
      </c>
      <c r="M150" s="13" t="s">
        <v>48</v>
      </c>
      <c r="N150" s="13"/>
      <c r="O150" s="13"/>
      <c r="P150" s="13"/>
      <c r="Q150" s="44">
        <f>C150</f>
        <v>11</v>
      </c>
      <c r="R150" s="44">
        <f>SUM(B150,D150:J150)</f>
        <v>0</v>
      </c>
      <c r="S150" s="44">
        <f>SUM(C149,C151:C157)</f>
        <v>1</v>
      </c>
      <c r="T150" s="44">
        <v>0</v>
      </c>
      <c r="U150" s="2">
        <f t="shared" si="42"/>
        <v>0.916666666666667</v>
      </c>
      <c r="V150" s="2">
        <f t="shared" si="43"/>
        <v>1</v>
      </c>
      <c r="W150" s="2">
        <f t="shared" si="44"/>
        <v>0.916666666666667</v>
      </c>
      <c r="X150" s="2">
        <f t="shared" si="45"/>
        <v>0.956521739130435</v>
      </c>
    </row>
    <row r="151" spans="1:24">
      <c r="A151" s="7" t="s">
        <v>40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1</v>
      </c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/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>
        <f t="shared" si="42"/>
        <v>1</v>
      </c>
      <c r="V152" s="2">
        <f t="shared" si="43"/>
        <v>1</v>
      </c>
      <c r="W152" s="2">
        <f t="shared" si="44"/>
        <v>1</v>
      </c>
      <c r="X152" s="2">
        <f t="shared" si="45"/>
        <v>1</v>
      </c>
    </row>
    <row r="153" spans="1:24">
      <c r="A153" s="7" t="s">
        <v>42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2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2</v>
      </c>
      <c r="S153" s="45">
        <f>SUM(F149:F152,F154:F157)</f>
        <v>0</v>
      </c>
      <c r="T153" s="45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7" t="s">
        <v>43</v>
      </c>
      <c r="B154" s="25"/>
      <c r="C154" s="25">
        <v>1</v>
      </c>
      <c r="D154" s="25"/>
      <c r="E154" s="25"/>
      <c r="F154" s="25"/>
      <c r="G154" s="26">
        <v>30</v>
      </c>
      <c r="H154" s="25"/>
      <c r="I154" s="25"/>
      <c r="J154" s="39">
        <v>2</v>
      </c>
      <c r="L154" s="3" t="s">
        <v>43</v>
      </c>
      <c r="M154" s="13" t="s">
        <v>53</v>
      </c>
      <c r="N154" s="13"/>
      <c r="O154" s="13"/>
      <c r="P154" s="13"/>
      <c r="Q154" s="44">
        <f>G154</f>
        <v>30</v>
      </c>
      <c r="R154" s="44">
        <f>SUM(B154:F154,H154:J154)</f>
        <v>3</v>
      </c>
      <c r="S154" s="44">
        <f>SUM(G149:G153,G155:G157)</f>
        <v>0</v>
      </c>
      <c r="T154" s="44">
        <v>0</v>
      </c>
      <c r="U154" s="2">
        <f t="shared" si="42"/>
        <v>0.909090909090909</v>
      </c>
      <c r="V154" s="2">
        <f t="shared" si="43"/>
        <v>0.909090909090909</v>
      </c>
      <c r="W154" s="2">
        <f t="shared" si="44"/>
        <v>1</v>
      </c>
      <c r="X154" s="2">
        <f t="shared" si="45"/>
        <v>0.952380952380952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10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10</v>
      </c>
      <c r="R156" s="44">
        <f>SUM(J156,B156:H156)</f>
        <v>0</v>
      </c>
      <c r="S156" s="44">
        <f>SUM(I149:I155,I157)</f>
        <v>1</v>
      </c>
      <c r="T156" s="44">
        <v>0</v>
      </c>
      <c r="U156" s="2">
        <f t="shared" si="42"/>
        <v>0.909090909090909</v>
      </c>
      <c r="V156" s="2">
        <f t="shared" si="43"/>
        <v>1</v>
      </c>
      <c r="W156" s="2">
        <f t="shared" si="44"/>
        <v>0.909090909090909</v>
      </c>
      <c r="X156" s="2">
        <f t="shared" si="45"/>
        <v>0.952380952380952</v>
      </c>
    </row>
    <row r="157" spans="1:24">
      <c r="A157" s="27" t="s">
        <v>46</v>
      </c>
      <c r="B157" s="28"/>
      <c r="C157" s="28"/>
      <c r="D157" s="28"/>
      <c r="E157" s="28"/>
      <c r="F157" s="28"/>
      <c r="G157" s="28"/>
      <c r="H157" s="28"/>
      <c r="I157" s="28">
        <v>1</v>
      </c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139</v>
      </c>
      <c r="R158" s="44">
        <f t="shared" si="46"/>
        <v>7</v>
      </c>
      <c r="S158" s="44">
        <f t="shared" si="46"/>
        <v>2</v>
      </c>
      <c r="T158" s="44">
        <f t="shared" si="46"/>
        <v>0</v>
      </c>
      <c r="U158" s="2">
        <f>(SUM(Q158,T158)/SUM(Q158,R158,S158,T158))</f>
        <v>0.939189189189189</v>
      </c>
      <c r="V158" s="2">
        <f>Q158/(SUM(Q158,R158))</f>
        <v>0.952054794520548</v>
      </c>
      <c r="W158" s="2">
        <f>Q158/SUM(Q158,S158)</f>
        <v>0.985815602836879</v>
      </c>
      <c r="X158" s="2">
        <f>2*V158*W158/(SUM(V158,W158))</f>
        <v>0.968641114982578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140</v>
      </c>
    </row>
    <row r="160" ht="14.25" spans="1:37">
      <c r="A160" s="30" t="str">
        <f>A1</f>
        <v>KFGQPC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21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21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8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8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9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9</v>
      </c>
      <c r="AE170" s="44">
        <f>SUM(B170:J170,L170:AC170)</f>
        <v>0</v>
      </c>
      <c r="AF170" s="44">
        <f>SUM(K161:K169,K171:K188)</f>
        <v>1</v>
      </c>
      <c r="AG170" s="45">
        <v>0</v>
      </c>
      <c r="AH170" s="2">
        <f t="shared" si="47"/>
        <v>0.9</v>
      </c>
      <c r="AI170" s="2">
        <f t="shared" si="48"/>
        <v>1</v>
      </c>
      <c r="AJ170" s="2">
        <f t="shared" si="49"/>
        <v>0.9</v>
      </c>
      <c r="AK170" s="2">
        <f t="shared" si="50"/>
        <v>0.947368421052632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>
        <v>1</v>
      </c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1</v>
      </c>
      <c r="AF171" s="45">
        <f>SUM(L161:L170,L172:L188)</f>
        <v>0</v>
      </c>
      <c r="AG171" s="44">
        <v>0</v>
      </c>
      <c r="AH171" s="5">
        <f t="shared" si="47"/>
        <v>0.5</v>
      </c>
      <c r="AI171" s="5">
        <f t="shared" si="48"/>
        <v>0.5</v>
      </c>
      <c r="AJ171" s="5">
        <f t="shared" si="49"/>
        <v>1</v>
      </c>
      <c r="AK171" s="5">
        <f t="shared" si="50"/>
        <v>0.666666666666667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7"/>
        <v>1</v>
      </c>
      <c r="AI184" s="2">
        <f t="shared" si="48"/>
        <v>1</v>
      </c>
      <c r="AJ184" s="2">
        <f t="shared" si="49"/>
        <v>1</v>
      </c>
      <c r="AK184" s="2">
        <f t="shared" si="50"/>
        <v>1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139</v>
      </c>
      <c r="AE189" s="45">
        <f t="shared" si="51"/>
        <v>1</v>
      </c>
      <c r="AF189" s="45">
        <f t="shared" si="51"/>
        <v>1</v>
      </c>
      <c r="AG189" s="45">
        <v>0</v>
      </c>
      <c r="AH189" s="5">
        <f t="shared" si="47"/>
        <v>0.985815602836879</v>
      </c>
      <c r="AI189" s="5">
        <f t="shared" si="48"/>
        <v>0.992857142857143</v>
      </c>
      <c r="AJ189" s="5">
        <f t="shared" si="49"/>
        <v>0.992857142857143</v>
      </c>
      <c r="AK189" s="5">
        <f t="shared" si="50"/>
        <v>0.992857142857143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KFGQPC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17</v>
      </c>
      <c r="C194" s="24"/>
      <c r="D194" s="24"/>
      <c r="E194" s="24"/>
      <c r="F194" s="24"/>
      <c r="G194" s="24"/>
      <c r="H194" s="24"/>
      <c r="I194" s="24"/>
      <c r="J194" s="38">
        <v>1</v>
      </c>
      <c r="L194" s="3" t="s">
        <v>38</v>
      </c>
      <c r="M194" s="13" t="s">
        <v>47</v>
      </c>
      <c r="N194" s="13"/>
      <c r="O194" s="13"/>
      <c r="P194" s="13"/>
      <c r="Q194" s="45">
        <f>B194</f>
        <v>17</v>
      </c>
      <c r="R194" s="45">
        <f>SUM(C194:J194)</f>
        <v>1</v>
      </c>
      <c r="S194" s="45">
        <f>SUM(B195:B202)</f>
        <v>0</v>
      </c>
      <c r="T194" s="45">
        <v>0</v>
      </c>
      <c r="U194" s="5">
        <f t="shared" ref="U194:U201" si="52">(SUM(Q194,T194)/SUM(Q194,R194,S194,T194))</f>
        <v>0.944444444444444</v>
      </c>
      <c r="V194" s="5">
        <f t="shared" ref="V194:V201" si="53">Q194/(SUM(Q194,R194))</f>
        <v>0.944444444444444</v>
      </c>
      <c r="W194" s="5">
        <f t="shared" ref="W194:W201" si="54">Q194/SUM(Q194,S194)</f>
        <v>1</v>
      </c>
      <c r="X194" s="5">
        <f t="shared" ref="X194:X201" si="55">2*V194*W194/(SUM(V194,W194))</f>
        <v>0.971428571428571</v>
      </c>
    </row>
    <row r="195" spans="1:24">
      <c r="A195" s="7" t="s">
        <v>39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/>
      <c r="L195" s="3" t="s">
        <v>39</v>
      </c>
      <c r="M195" s="13" t="s">
        <v>48</v>
      </c>
      <c r="N195" s="13"/>
      <c r="O195" s="13"/>
      <c r="P195" s="13"/>
      <c r="Q195" s="44">
        <f>C195</f>
        <v>11</v>
      </c>
      <c r="R195" s="44">
        <f>SUM(B195,D195:J195)</f>
        <v>0</v>
      </c>
      <c r="S195" s="44">
        <f>SUM(C194,C196:C202)</f>
        <v>1</v>
      </c>
      <c r="T195" s="44">
        <v>0</v>
      </c>
      <c r="U195" s="2">
        <f t="shared" si="52"/>
        <v>0.916666666666667</v>
      </c>
      <c r="V195" s="2">
        <f t="shared" si="53"/>
        <v>1</v>
      </c>
      <c r="W195" s="2">
        <f t="shared" si="54"/>
        <v>0.916666666666667</v>
      </c>
      <c r="X195" s="2">
        <f t="shared" si="55"/>
        <v>0.956521739130435</v>
      </c>
    </row>
    <row r="196" spans="1:24">
      <c r="A196" s="7" t="s">
        <v>40</v>
      </c>
      <c r="B196" s="25"/>
      <c r="C196" s="25"/>
      <c r="D196" s="26">
        <v>8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8</v>
      </c>
      <c r="R196" s="45">
        <f>SUM(B196:C196,E196:J196)</f>
        <v>0</v>
      </c>
      <c r="S196" s="45">
        <f>SUM(D194:D195,D197:D202)</f>
        <v>2</v>
      </c>
      <c r="T196" s="45">
        <v>0</v>
      </c>
      <c r="U196" s="5">
        <f t="shared" si="52"/>
        <v>0.8</v>
      </c>
      <c r="V196" s="5">
        <f t="shared" si="53"/>
        <v>1</v>
      </c>
      <c r="W196" s="5">
        <f t="shared" si="54"/>
        <v>0.8</v>
      </c>
      <c r="X196" s="5">
        <f t="shared" si="55"/>
        <v>0.888888888888889</v>
      </c>
    </row>
    <row r="197" spans="1:24">
      <c r="A197" s="7" t="s">
        <v>41</v>
      </c>
      <c r="B197" s="25"/>
      <c r="C197" s="25"/>
      <c r="D197" s="25"/>
      <c r="E197" s="26">
        <v>21</v>
      </c>
      <c r="F197" s="25"/>
      <c r="G197" s="25"/>
      <c r="H197" s="25"/>
      <c r="I197" s="25"/>
      <c r="J197" s="39"/>
      <c r="L197" s="3" t="s">
        <v>41</v>
      </c>
      <c r="M197" s="13" t="s">
        <v>50</v>
      </c>
      <c r="N197" s="13"/>
      <c r="O197" s="13"/>
      <c r="P197" s="13"/>
      <c r="Q197" s="44">
        <f>E197</f>
        <v>21</v>
      </c>
      <c r="R197" s="44">
        <f>SUM(B197:D197,F197:J197)</f>
        <v>0</v>
      </c>
      <c r="S197" s="44">
        <f>SUM(E194:E196,E198:E202)</f>
        <v>0</v>
      </c>
      <c r="T197" s="44">
        <v>0</v>
      </c>
      <c r="U197" s="2">
        <f t="shared" si="52"/>
        <v>1</v>
      </c>
      <c r="V197" s="2">
        <f t="shared" si="53"/>
        <v>1</v>
      </c>
      <c r="W197" s="2">
        <f t="shared" si="54"/>
        <v>1</v>
      </c>
      <c r="X197" s="2">
        <f t="shared" si="55"/>
        <v>1</v>
      </c>
    </row>
    <row r="198" spans="1:24">
      <c r="A198" s="7" t="s">
        <v>42</v>
      </c>
      <c r="B198" s="25"/>
      <c r="C198" s="25"/>
      <c r="D198" s="25"/>
      <c r="E198" s="25"/>
      <c r="F198" s="26">
        <v>25</v>
      </c>
      <c r="G198" s="25"/>
      <c r="H198" s="25"/>
      <c r="I198" s="25"/>
      <c r="J198" s="39">
        <v>1</v>
      </c>
      <c r="L198" s="3" t="s">
        <v>42</v>
      </c>
      <c r="M198" s="13" t="s">
        <v>52</v>
      </c>
      <c r="N198" s="13"/>
      <c r="O198" s="13"/>
      <c r="P198" s="13"/>
      <c r="Q198" s="45">
        <f>F198</f>
        <v>25</v>
      </c>
      <c r="R198" s="45">
        <f>SUM(B198:E198,G198:J198)</f>
        <v>1</v>
      </c>
      <c r="S198" s="45">
        <f>SUM(F194:F197,F199:F202)</f>
        <v>4</v>
      </c>
      <c r="T198" s="45">
        <v>0</v>
      </c>
      <c r="U198" s="5">
        <f t="shared" si="52"/>
        <v>0.833333333333333</v>
      </c>
      <c r="V198" s="5">
        <f t="shared" si="53"/>
        <v>0.961538461538462</v>
      </c>
      <c r="W198" s="5">
        <f t="shared" si="54"/>
        <v>0.862068965517241</v>
      </c>
      <c r="X198" s="5">
        <f t="shared" si="55"/>
        <v>0.909090909090909</v>
      </c>
    </row>
    <row r="199" spans="1:24">
      <c r="A199" s="7" t="s">
        <v>43</v>
      </c>
      <c r="B199" s="25"/>
      <c r="C199" s="25">
        <v>1</v>
      </c>
      <c r="D199" s="25"/>
      <c r="E199" s="25"/>
      <c r="F199" s="25"/>
      <c r="G199" s="26">
        <v>27</v>
      </c>
      <c r="H199" s="25"/>
      <c r="I199" s="25"/>
      <c r="J199" s="39"/>
      <c r="L199" s="3" t="s">
        <v>43</v>
      </c>
      <c r="M199" s="13" t="s">
        <v>53</v>
      </c>
      <c r="N199" s="13"/>
      <c r="O199" s="13"/>
      <c r="P199" s="13"/>
      <c r="Q199" s="44">
        <f>G199</f>
        <v>27</v>
      </c>
      <c r="R199" s="44">
        <f>SUM(B199:F199,H199:J199)</f>
        <v>1</v>
      </c>
      <c r="S199" s="44">
        <f>SUM(G194:G198,G200:G202)</f>
        <v>3</v>
      </c>
      <c r="T199" s="44">
        <v>0</v>
      </c>
      <c r="U199" s="2">
        <f t="shared" si="52"/>
        <v>0.870967741935484</v>
      </c>
      <c r="V199" s="2">
        <f t="shared" si="53"/>
        <v>0.964285714285714</v>
      </c>
      <c r="W199" s="2">
        <f t="shared" si="54"/>
        <v>0.9</v>
      </c>
      <c r="X199" s="2">
        <f t="shared" si="55"/>
        <v>0.931034482758621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5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5</v>
      </c>
      <c r="R200" s="45">
        <f>SUM(B200:G200,I200:J200)</f>
        <v>0</v>
      </c>
      <c r="S200" s="45">
        <f>SUM(H194:H199,H201:H202)</f>
        <v>6</v>
      </c>
      <c r="T200" s="45">
        <v>0</v>
      </c>
      <c r="U200" s="5">
        <f t="shared" si="52"/>
        <v>0.454545454545455</v>
      </c>
      <c r="V200" s="5">
        <f t="shared" si="53"/>
        <v>1</v>
      </c>
      <c r="W200" s="5">
        <f t="shared" si="54"/>
        <v>0.454545454545455</v>
      </c>
      <c r="X200" s="5">
        <f t="shared" si="55"/>
        <v>0.625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10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10</v>
      </c>
      <c r="R201" s="44">
        <f>SUM(J201,B201:H201)</f>
        <v>0</v>
      </c>
      <c r="S201" s="44">
        <f>SUM(I194:I200,I202)</f>
        <v>1</v>
      </c>
      <c r="T201" s="44">
        <v>0</v>
      </c>
      <c r="U201" s="2">
        <f t="shared" si="52"/>
        <v>0.909090909090909</v>
      </c>
      <c r="V201" s="2">
        <f t="shared" si="53"/>
        <v>1</v>
      </c>
      <c r="W201" s="2">
        <f t="shared" si="54"/>
        <v>0.909090909090909</v>
      </c>
      <c r="X201" s="2">
        <f t="shared" si="55"/>
        <v>0.952380952380952</v>
      </c>
    </row>
    <row r="202" spans="1:24">
      <c r="A202" s="27" t="s">
        <v>46</v>
      </c>
      <c r="B202" s="28"/>
      <c r="C202" s="28"/>
      <c r="D202" s="28">
        <v>2</v>
      </c>
      <c r="E202" s="28"/>
      <c r="F202" s="28">
        <v>4</v>
      </c>
      <c r="G202" s="28">
        <v>3</v>
      </c>
      <c r="H202" s="28">
        <v>6</v>
      </c>
      <c r="I202" s="28">
        <v>1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124</v>
      </c>
      <c r="R203" s="44">
        <f t="shared" si="56"/>
        <v>3</v>
      </c>
      <c r="S203" s="44">
        <f t="shared" si="56"/>
        <v>17</v>
      </c>
      <c r="T203" s="44">
        <f t="shared" si="56"/>
        <v>0</v>
      </c>
      <c r="U203" s="2">
        <f>(SUM(Q203,T203)/SUM(Q203,R203,S203,T203))</f>
        <v>0.861111111111111</v>
      </c>
      <c r="V203" s="2">
        <f>Q203/(SUM(Q203,R203))</f>
        <v>0.976377952755906</v>
      </c>
      <c r="W203" s="2">
        <f>Q203/SUM(Q203,S203)</f>
        <v>0.879432624113475</v>
      </c>
      <c r="X203" s="2">
        <f>2*V203*W203/(SUM(V203,W203))</f>
        <v>0.925373134328358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125</v>
      </c>
    </row>
    <row r="205" ht="14.25" spans="1:37">
      <c r="A205" s="30" t="str">
        <f>A1</f>
        <v>KFGQPC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15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15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15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15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1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1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1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1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1</v>
      </c>
      <c r="AG215" s="45">
        <v>0</v>
      </c>
      <c r="AH215" s="2">
        <f t="shared" si="57"/>
        <v>0.888888888888889</v>
      </c>
      <c r="AI215" s="2">
        <f t="shared" si="58"/>
        <v>1</v>
      </c>
      <c r="AJ215" s="2">
        <f t="shared" si="59"/>
        <v>0.888888888888889</v>
      </c>
      <c r="AK215" s="2">
        <f t="shared" si="60"/>
        <v>0.941176470588235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>
        <v>1</v>
      </c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1</v>
      </c>
      <c r="AF216" s="45">
        <f>SUM(L206:L215,L217:L233)</f>
        <v>0</v>
      </c>
      <c r="AG216" s="44">
        <v>0</v>
      </c>
      <c r="AH216" s="5">
        <f t="shared" si="57"/>
        <v>0.5</v>
      </c>
      <c r="AI216" s="5">
        <f t="shared" si="58"/>
        <v>0.5</v>
      </c>
      <c r="AJ216" s="5">
        <f t="shared" si="59"/>
        <v>1</v>
      </c>
      <c r="AK216" s="5">
        <f t="shared" si="60"/>
        <v>0.666666666666667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7"/>
        <v>1</v>
      </c>
      <c r="AI229" s="2">
        <f t="shared" si="58"/>
        <v>1</v>
      </c>
      <c r="AJ229" s="2">
        <f t="shared" si="59"/>
        <v>1</v>
      </c>
      <c r="AK229" s="2">
        <f t="shared" si="60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124</v>
      </c>
      <c r="AE234" s="45">
        <f t="shared" si="61"/>
        <v>1</v>
      </c>
      <c r="AF234" s="45">
        <f t="shared" si="61"/>
        <v>1</v>
      </c>
      <c r="AG234" s="45">
        <v>0</v>
      </c>
      <c r="AH234" s="5">
        <f t="shared" si="57"/>
        <v>0.984126984126984</v>
      </c>
      <c r="AI234" s="5">
        <f t="shared" si="58"/>
        <v>0.992</v>
      </c>
      <c r="AJ234" s="5">
        <f t="shared" si="59"/>
        <v>0.992</v>
      </c>
      <c r="AK234" s="5">
        <f t="shared" si="60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M13" sqref="M13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37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32</v>
      </c>
      <c r="H4" s="17">
        <v>0</v>
      </c>
      <c r="I4" s="18">
        <v>0</v>
      </c>
      <c r="J4" s="17">
        <v>50</v>
      </c>
      <c r="K4" s="18">
        <v>41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140</v>
      </c>
      <c r="Q4" s="5">
        <f t="shared" ref="Q4:Q8" si="2">N4-P4</f>
        <v>1</v>
      </c>
      <c r="R4" s="44">
        <f t="shared" ref="R4:Y4" si="3">AD54</f>
        <v>140</v>
      </c>
      <c r="S4" s="45">
        <f t="shared" si="3"/>
        <v>0</v>
      </c>
      <c r="T4" s="44">
        <f t="shared" si="3"/>
        <v>0</v>
      </c>
      <c r="U4" s="45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45">
        <f t="shared" ref="Z4:AG4" si="4">Q23</f>
        <v>140</v>
      </c>
      <c r="AA4" s="45">
        <f t="shared" si="4"/>
        <v>64</v>
      </c>
      <c r="AB4" s="45">
        <f t="shared" si="4"/>
        <v>6</v>
      </c>
      <c r="AC4" s="45">
        <f t="shared" si="4"/>
        <v>0</v>
      </c>
      <c r="AD4" s="2">
        <f t="shared" si="4"/>
        <v>0.666666666666667</v>
      </c>
      <c r="AE4" s="5">
        <f t="shared" si="4"/>
        <v>0.686274509803922</v>
      </c>
      <c r="AF4" s="2">
        <f t="shared" si="4"/>
        <v>0.958904109589041</v>
      </c>
      <c r="AG4" s="5">
        <f t="shared" si="4"/>
        <v>0.8</v>
      </c>
    </row>
    <row r="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25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140</v>
      </c>
      <c r="Q5" s="5">
        <f t="shared" si="2"/>
        <v>1</v>
      </c>
      <c r="R5" s="44">
        <f t="shared" ref="R5:Y5" si="5">AD99</f>
        <v>140</v>
      </c>
      <c r="S5" s="45">
        <f t="shared" si="5"/>
        <v>0</v>
      </c>
      <c r="T5" s="44">
        <f t="shared" si="5"/>
        <v>0</v>
      </c>
      <c r="U5" s="45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45">
        <f t="shared" ref="Z5:AG5" si="6">Q68</f>
        <v>140</v>
      </c>
      <c r="AA5" s="45">
        <f t="shared" si="6"/>
        <v>41</v>
      </c>
      <c r="AB5" s="45">
        <f t="shared" si="6"/>
        <v>4</v>
      </c>
      <c r="AC5" s="45">
        <f t="shared" si="6"/>
        <v>0</v>
      </c>
      <c r="AD5" s="2">
        <f t="shared" si="6"/>
        <v>0.756756756756757</v>
      </c>
      <c r="AE5" s="5">
        <f t="shared" si="6"/>
        <v>0.773480662983425</v>
      </c>
      <c r="AF5" s="2">
        <f t="shared" si="6"/>
        <v>0.972222222222222</v>
      </c>
      <c r="AG5" s="5">
        <f t="shared" si="6"/>
        <v>0.861538461538462</v>
      </c>
    </row>
    <row r="6" spans="1:33">
      <c r="A6" s="18" t="s">
        <v>28</v>
      </c>
      <c r="B6" s="17">
        <v>49</v>
      </c>
      <c r="C6" s="18">
        <v>0</v>
      </c>
      <c r="D6" s="17">
        <v>0</v>
      </c>
      <c r="E6" s="18">
        <v>0</v>
      </c>
      <c r="F6" s="17">
        <v>42</v>
      </c>
      <c r="G6" s="18">
        <v>14</v>
      </c>
      <c r="H6" s="17">
        <v>0</v>
      </c>
      <c r="I6" s="18">
        <v>0</v>
      </c>
      <c r="J6" s="17">
        <v>50</v>
      </c>
      <c r="K6" s="18">
        <v>7</v>
      </c>
      <c r="L6" s="17">
        <v>0</v>
      </c>
      <c r="M6" s="18">
        <v>0</v>
      </c>
      <c r="N6" s="3">
        <f t="shared" si="0"/>
        <v>141</v>
      </c>
      <c r="O6" s="3">
        <f t="shared" si="1"/>
        <v>141</v>
      </c>
      <c r="P6" s="2">
        <f>H114</f>
        <v>140</v>
      </c>
      <c r="Q6" s="5">
        <f t="shared" si="2"/>
        <v>1</v>
      </c>
      <c r="R6" s="44">
        <f t="shared" ref="R6:Y6" si="7">AD144</f>
        <v>140</v>
      </c>
      <c r="S6" s="45">
        <f t="shared" si="7"/>
        <v>0</v>
      </c>
      <c r="T6" s="44">
        <f t="shared" si="7"/>
        <v>0</v>
      </c>
      <c r="U6" s="45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45">
        <f t="shared" ref="Z6:AG6" si="8">Q113</f>
        <v>140</v>
      </c>
      <c r="AA6" s="45">
        <f t="shared" si="8"/>
        <v>22</v>
      </c>
      <c r="AB6" s="45">
        <f t="shared" si="8"/>
        <v>2</v>
      </c>
      <c r="AC6" s="45">
        <f t="shared" si="8"/>
        <v>0</v>
      </c>
      <c r="AD6" s="2">
        <f t="shared" si="8"/>
        <v>0.853658536585366</v>
      </c>
      <c r="AE6" s="5">
        <f t="shared" si="8"/>
        <v>0.864197530864197</v>
      </c>
      <c r="AF6" s="2">
        <f t="shared" si="8"/>
        <v>0.985915492957746</v>
      </c>
      <c r="AG6" s="5">
        <f t="shared" si="8"/>
        <v>0.921052631578947</v>
      </c>
    </row>
    <row r="7" spans="1:33">
      <c r="A7" s="18" t="s">
        <v>30</v>
      </c>
      <c r="B7" s="17">
        <v>49</v>
      </c>
      <c r="C7" s="18">
        <v>0</v>
      </c>
      <c r="D7" s="17">
        <v>0</v>
      </c>
      <c r="E7" s="18">
        <v>0</v>
      </c>
      <c r="F7" s="17">
        <v>41</v>
      </c>
      <c r="G7" s="18">
        <v>3</v>
      </c>
      <c r="H7" s="17">
        <v>1</v>
      </c>
      <c r="I7" s="18">
        <v>0</v>
      </c>
      <c r="J7" s="17">
        <v>50</v>
      </c>
      <c r="K7" s="18">
        <v>5</v>
      </c>
      <c r="L7" s="17">
        <v>0</v>
      </c>
      <c r="M7" s="18">
        <v>0</v>
      </c>
      <c r="N7" s="3">
        <f t="shared" si="0"/>
        <v>140</v>
      </c>
      <c r="O7" s="3">
        <f t="shared" si="1"/>
        <v>141</v>
      </c>
      <c r="P7" s="2">
        <f>H159</f>
        <v>139</v>
      </c>
      <c r="Q7" s="5">
        <f t="shared" si="2"/>
        <v>1</v>
      </c>
      <c r="R7" s="44">
        <f t="shared" ref="R7:Y7" si="9">AD189</f>
        <v>139</v>
      </c>
      <c r="S7" s="44">
        <f t="shared" si="9"/>
        <v>0</v>
      </c>
      <c r="T7" s="44">
        <f t="shared" si="9"/>
        <v>0</v>
      </c>
      <c r="U7" s="44">
        <f t="shared" si="9"/>
        <v>0</v>
      </c>
      <c r="V7" s="44">
        <f t="shared" si="9"/>
        <v>1</v>
      </c>
      <c r="W7" s="44">
        <f t="shared" si="9"/>
        <v>1</v>
      </c>
      <c r="X7" s="44">
        <f t="shared" si="9"/>
        <v>1</v>
      </c>
      <c r="Y7" s="44">
        <f t="shared" si="9"/>
        <v>1</v>
      </c>
      <c r="Z7" s="45">
        <f t="shared" ref="Z7:AG7" si="10">Q158</f>
        <v>139</v>
      </c>
      <c r="AA7" s="45">
        <f t="shared" si="10"/>
        <v>8</v>
      </c>
      <c r="AB7" s="45">
        <f t="shared" si="10"/>
        <v>3</v>
      </c>
      <c r="AC7" s="45">
        <f t="shared" si="10"/>
        <v>0</v>
      </c>
      <c r="AD7" s="2">
        <f t="shared" si="10"/>
        <v>0.926666666666667</v>
      </c>
      <c r="AE7" s="5">
        <f t="shared" si="10"/>
        <v>0.945578231292517</v>
      </c>
      <c r="AF7" s="2">
        <f t="shared" si="10"/>
        <v>0.97887323943662</v>
      </c>
      <c r="AG7" s="5">
        <f t="shared" si="10"/>
        <v>0.961937716262976</v>
      </c>
    </row>
    <row r="8" spans="1:33">
      <c r="A8" s="18" t="s">
        <v>32</v>
      </c>
      <c r="B8" s="17">
        <v>35</v>
      </c>
      <c r="C8" s="18">
        <v>0</v>
      </c>
      <c r="D8" s="17">
        <v>14</v>
      </c>
      <c r="E8" s="18">
        <v>0</v>
      </c>
      <c r="F8" s="17">
        <v>30</v>
      </c>
      <c r="G8" s="18">
        <v>2</v>
      </c>
      <c r="H8" s="17">
        <v>12</v>
      </c>
      <c r="I8" s="18">
        <v>0</v>
      </c>
      <c r="J8" s="17">
        <v>49</v>
      </c>
      <c r="K8" s="18">
        <v>3</v>
      </c>
      <c r="L8" s="17">
        <v>1</v>
      </c>
      <c r="M8" s="18">
        <v>0</v>
      </c>
      <c r="N8" s="3">
        <f t="shared" si="0"/>
        <v>114</v>
      </c>
      <c r="O8" s="3">
        <f t="shared" si="1"/>
        <v>141</v>
      </c>
      <c r="P8" s="2">
        <f>H204</f>
        <v>113</v>
      </c>
      <c r="Q8" s="5">
        <f t="shared" si="2"/>
        <v>1</v>
      </c>
      <c r="R8" s="44">
        <f t="shared" ref="R8:Y8" si="11">AD234</f>
        <v>113</v>
      </c>
      <c r="S8" s="44">
        <f t="shared" si="11"/>
        <v>0</v>
      </c>
      <c r="T8" s="44">
        <f t="shared" si="11"/>
        <v>0</v>
      </c>
      <c r="U8" s="44">
        <f t="shared" si="11"/>
        <v>0</v>
      </c>
      <c r="V8" s="44">
        <f t="shared" si="11"/>
        <v>1</v>
      </c>
      <c r="W8" s="44">
        <f t="shared" si="11"/>
        <v>1</v>
      </c>
      <c r="X8" s="44">
        <f t="shared" si="11"/>
        <v>1</v>
      </c>
      <c r="Y8" s="44">
        <f t="shared" si="11"/>
        <v>1</v>
      </c>
      <c r="Z8" s="45">
        <f t="shared" ref="Z8:AG8" si="12">Q203</f>
        <v>113</v>
      </c>
      <c r="AA8" s="45">
        <f t="shared" si="12"/>
        <v>5</v>
      </c>
      <c r="AB8" s="45">
        <f t="shared" si="12"/>
        <v>28</v>
      </c>
      <c r="AC8" s="45">
        <f t="shared" si="12"/>
        <v>0</v>
      </c>
      <c r="AD8" s="45">
        <f t="shared" si="12"/>
        <v>0.773972602739726</v>
      </c>
      <c r="AE8" s="45">
        <f t="shared" si="12"/>
        <v>0.957627118644068</v>
      </c>
      <c r="AF8" s="45">
        <f t="shared" si="12"/>
        <v>0.801418439716312</v>
      </c>
      <c r="AG8" s="45">
        <f t="shared" si="12"/>
        <v>0.872586872586873</v>
      </c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AlKareem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8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2</v>
      </c>
      <c r="T14" s="45">
        <v>0</v>
      </c>
      <c r="U14" s="5">
        <f t="shared" ref="U14:U21" si="13">(SUM(Q14,T14)/SUM(Q14,R14,S14,T14))</f>
        <v>0.62962962962963</v>
      </c>
      <c r="V14" s="5">
        <f t="shared" ref="V14:V21" si="14">Q14/(SUM(Q14,R14))</f>
        <v>0.68</v>
      </c>
      <c r="W14" s="5">
        <f t="shared" ref="W14:W21" si="15">Q14/SUM(Q14,S14)</f>
        <v>0.894736842105263</v>
      </c>
      <c r="X14" s="5">
        <f t="shared" ref="X14:X21" si="16">2*V14*W14/(SUM(V14,W14))</f>
        <v>0.772727272727273</v>
      </c>
    </row>
    <row r="15" spans="1:24">
      <c r="A15" s="7" t="s">
        <v>39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5</v>
      </c>
      <c r="L15" s="3" t="s">
        <v>39</v>
      </c>
      <c r="M15" s="13" t="s">
        <v>48</v>
      </c>
      <c r="N15" s="13"/>
      <c r="O15" s="13"/>
      <c r="P15" s="13"/>
      <c r="Q15" s="44">
        <f>C15</f>
        <v>12</v>
      </c>
      <c r="R15" s="44">
        <f>SUM(B15,D15:J15)</f>
        <v>5</v>
      </c>
      <c r="S15" s="44">
        <v>1</v>
      </c>
      <c r="T15" s="44">
        <v>0</v>
      </c>
      <c r="U15" s="2">
        <f t="shared" si="13"/>
        <v>0.666666666666667</v>
      </c>
      <c r="V15" s="2">
        <f t="shared" si="14"/>
        <v>0.705882352941177</v>
      </c>
      <c r="W15" s="2">
        <f t="shared" si="15"/>
        <v>0.923076923076923</v>
      </c>
      <c r="X15" s="2">
        <f t="shared" si="16"/>
        <v>0.8</v>
      </c>
    </row>
    <row r="16" spans="1:24">
      <c r="A16" s="7" t="s">
        <v>40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/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3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3</v>
      </c>
      <c r="S17" s="44">
        <f>SUM(E14:E16,E18:E22)</f>
        <v>0</v>
      </c>
      <c r="T17" s="44">
        <v>0</v>
      </c>
      <c r="U17" s="2">
        <f t="shared" si="13"/>
        <v>0.875</v>
      </c>
      <c r="V17" s="2">
        <f t="shared" si="14"/>
        <v>0.875</v>
      </c>
      <c r="W17" s="2">
        <f t="shared" si="15"/>
        <v>1</v>
      </c>
      <c r="X17" s="2">
        <f t="shared" si="16"/>
        <v>0.933333333333333</v>
      </c>
    </row>
    <row r="18" spans="1:24">
      <c r="A18" s="7" t="s">
        <v>42</v>
      </c>
      <c r="B18" s="25">
        <v>1</v>
      </c>
      <c r="C18" s="25"/>
      <c r="D18" s="25"/>
      <c r="E18" s="25"/>
      <c r="F18" s="26">
        <v>29</v>
      </c>
      <c r="G18" s="25">
        <v>1</v>
      </c>
      <c r="H18" s="25"/>
      <c r="I18" s="25"/>
      <c r="J18" s="39">
        <v>34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36</v>
      </c>
      <c r="S18" s="45">
        <f>SUM(F14:F17,F19:F22)</f>
        <v>0</v>
      </c>
      <c r="T18" s="45">
        <v>0</v>
      </c>
      <c r="U18" s="5">
        <f t="shared" si="13"/>
        <v>0.446153846153846</v>
      </c>
      <c r="V18" s="5">
        <f t="shared" si="14"/>
        <v>0.446153846153846</v>
      </c>
      <c r="W18" s="5">
        <f t="shared" si="15"/>
        <v>1</v>
      </c>
      <c r="X18" s="5">
        <f t="shared" si="16"/>
        <v>0.617021276595745</v>
      </c>
    </row>
    <row r="19" spans="1:24">
      <c r="A19" s="7" t="s">
        <v>43</v>
      </c>
      <c r="B19" s="25"/>
      <c r="C19" s="25"/>
      <c r="D19" s="25"/>
      <c r="E19" s="25"/>
      <c r="F19" s="25"/>
      <c r="G19" s="26">
        <v>29</v>
      </c>
      <c r="H19" s="25"/>
      <c r="I19" s="25"/>
      <c r="J19" s="39">
        <v>8</v>
      </c>
      <c r="L19" s="3" t="s">
        <v>43</v>
      </c>
      <c r="M19" s="13" t="s">
        <v>53</v>
      </c>
      <c r="N19" s="13"/>
      <c r="O19" s="13"/>
      <c r="P19" s="13"/>
      <c r="Q19" s="44">
        <f>G19</f>
        <v>29</v>
      </c>
      <c r="R19" s="44">
        <f>SUM(B19:F19,H19:J19)</f>
        <v>8</v>
      </c>
      <c r="S19" s="44">
        <f>SUM(G14:G18,G20:G22)</f>
        <v>2</v>
      </c>
      <c r="T19" s="44">
        <v>0</v>
      </c>
      <c r="U19" s="2">
        <f t="shared" si="13"/>
        <v>0.743589743589744</v>
      </c>
      <c r="V19" s="2">
        <f t="shared" si="14"/>
        <v>0.783783783783784</v>
      </c>
      <c r="W19" s="2">
        <f t="shared" si="15"/>
        <v>0.935483870967742</v>
      </c>
      <c r="X19" s="2">
        <f t="shared" si="16"/>
        <v>0.852941176470588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>
        <v>1</v>
      </c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1</v>
      </c>
      <c r="S20" s="45">
        <f>SUM(H14:H19,H21:H22)</f>
        <v>0</v>
      </c>
      <c r="T20" s="45">
        <v>0</v>
      </c>
      <c r="U20" s="5">
        <f t="shared" si="13"/>
        <v>0.916666666666667</v>
      </c>
      <c r="V20" s="5">
        <f t="shared" si="14"/>
        <v>0.916666666666667</v>
      </c>
      <c r="W20" s="5">
        <f t="shared" si="15"/>
        <v>1</v>
      </c>
      <c r="X20" s="5">
        <f t="shared" si="16"/>
        <v>0.956521739130435</v>
      </c>
    </row>
    <row r="21" spans="1:24">
      <c r="A21" s="7" t="s">
        <v>45</v>
      </c>
      <c r="B21" s="25"/>
      <c r="C21" s="25"/>
      <c r="D21" s="25"/>
      <c r="E21" s="25"/>
      <c r="F21" s="25"/>
      <c r="G21" s="25">
        <v>1</v>
      </c>
      <c r="H21" s="25"/>
      <c r="I21" s="26">
        <v>11</v>
      </c>
      <c r="J21" s="39">
        <v>1</v>
      </c>
      <c r="L21" s="3" t="s">
        <v>45</v>
      </c>
      <c r="M21" s="13" t="s">
        <v>55</v>
      </c>
      <c r="N21" s="13"/>
      <c r="O21" s="13"/>
      <c r="P21" s="13"/>
      <c r="Q21" s="44">
        <f>I21</f>
        <v>11</v>
      </c>
      <c r="R21" s="44">
        <f>SUM(J21,B21:H21)</f>
        <v>2</v>
      </c>
      <c r="S21" s="44">
        <f>SUM(I14:I20,I22)</f>
        <v>1</v>
      </c>
      <c r="T21" s="44">
        <v>0</v>
      </c>
      <c r="U21" s="2">
        <f t="shared" si="13"/>
        <v>0.785714285714286</v>
      </c>
      <c r="V21" s="2">
        <f t="shared" si="14"/>
        <v>0.846153846153846</v>
      </c>
      <c r="W21" s="2">
        <f t="shared" si="15"/>
        <v>0.916666666666667</v>
      </c>
      <c r="X21" s="2">
        <f t="shared" si="16"/>
        <v>0.88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7">SUM(Q14:Q21)</f>
        <v>140</v>
      </c>
      <c r="R23" s="44">
        <f t="shared" si="17"/>
        <v>64</v>
      </c>
      <c r="S23" s="44">
        <f t="shared" si="17"/>
        <v>6</v>
      </c>
      <c r="T23" s="44">
        <f t="shared" si="17"/>
        <v>0</v>
      </c>
      <c r="U23" s="2">
        <f>(SUM(Q23,T23)/SUM(Q23,R23,S23,T23))</f>
        <v>0.666666666666667</v>
      </c>
      <c r="V23" s="2">
        <f>Q23/(SUM(Q23,R23))</f>
        <v>0.686274509803922</v>
      </c>
      <c r="W23" s="2">
        <f>Q23/SUM(Q23,S23)</f>
        <v>0.958904109589041</v>
      </c>
      <c r="X23" s="2">
        <f>2*V23*W23/(SUM(V23,W23))</f>
        <v>0.8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140</v>
      </c>
    </row>
    <row r="25" ht="14.25" spans="1:37">
      <c r="A25" s="30" t="str">
        <f>A1</f>
        <v>AlKareem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4" t="s">
        <v>88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8"/>
        <v>1</v>
      </c>
      <c r="AI27" s="2">
        <f t="shared" si="19"/>
        <v>1</v>
      </c>
      <c r="AJ27" s="2">
        <f t="shared" si="20"/>
        <v>1</v>
      </c>
      <c r="AK27" s="2">
        <f t="shared" si="21"/>
        <v>1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8"/>
        <v>1</v>
      </c>
      <c r="AI29" s="2">
        <f t="shared" si="19"/>
        <v>1</v>
      </c>
      <c r="AJ29" s="2">
        <f t="shared" si="20"/>
        <v>1</v>
      </c>
      <c r="AK29" s="2">
        <f t="shared" si="21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8"/>
        <v>1</v>
      </c>
      <c r="AI31" s="2">
        <f t="shared" si="19"/>
        <v>1</v>
      </c>
      <c r="AJ31" s="2">
        <f t="shared" si="20"/>
        <v>1</v>
      </c>
      <c r="AK31" s="2">
        <f t="shared" si="21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8"/>
        <v>1</v>
      </c>
      <c r="AI33" s="2">
        <f t="shared" si="19"/>
        <v>1</v>
      </c>
      <c r="AJ33" s="2">
        <f t="shared" si="20"/>
        <v>1</v>
      </c>
      <c r="AK33" s="2">
        <f t="shared" si="21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8"/>
        <v>1</v>
      </c>
      <c r="AI35" s="2">
        <f t="shared" si="19"/>
        <v>1</v>
      </c>
      <c r="AJ35" s="2">
        <f t="shared" si="20"/>
        <v>1</v>
      </c>
      <c r="AK35" s="2">
        <f t="shared" si="21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8"/>
        <v>1</v>
      </c>
      <c r="AI37" s="2">
        <f t="shared" si="19"/>
        <v>1</v>
      </c>
      <c r="AJ37" s="2">
        <f t="shared" si="20"/>
        <v>1</v>
      </c>
      <c r="AK37" s="2">
        <f t="shared" si="21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8"/>
        <v>1</v>
      </c>
      <c r="AI39" s="2">
        <f t="shared" si="19"/>
        <v>1</v>
      </c>
      <c r="AJ39" s="2">
        <f t="shared" si="20"/>
        <v>1</v>
      </c>
      <c r="AK39" s="2">
        <f t="shared" si="21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8"/>
        <v>1</v>
      </c>
      <c r="AI41" s="2">
        <f t="shared" si="19"/>
        <v>1</v>
      </c>
      <c r="AJ41" s="2">
        <f t="shared" si="20"/>
        <v>1</v>
      </c>
      <c r="AK41" s="2">
        <f t="shared" si="21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8"/>
        <v>1</v>
      </c>
      <c r="AI43" s="2">
        <f t="shared" si="19"/>
        <v>1</v>
      </c>
      <c r="AJ43" s="2">
        <f t="shared" si="20"/>
        <v>1</v>
      </c>
      <c r="AK43" s="2">
        <f t="shared" si="21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8"/>
        <v>1</v>
      </c>
      <c r="AI45" s="2">
        <f t="shared" si="19"/>
        <v>1</v>
      </c>
      <c r="AJ45" s="2">
        <f t="shared" si="20"/>
        <v>1</v>
      </c>
      <c r="AK45" s="2">
        <f t="shared" si="21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8"/>
        <v>1</v>
      </c>
      <c r="AI47" s="2">
        <f t="shared" si="19"/>
        <v>1</v>
      </c>
      <c r="AJ47" s="2">
        <f t="shared" si="20"/>
        <v>1</v>
      </c>
      <c r="AK47" s="2">
        <f t="shared" si="21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8"/>
        <v>1</v>
      </c>
      <c r="AI49" s="2">
        <f t="shared" si="19"/>
        <v>1</v>
      </c>
      <c r="AJ49" s="2">
        <f t="shared" si="20"/>
        <v>1</v>
      </c>
      <c r="AK49" s="2">
        <f t="shared" si="21"/>
        <v>1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8"/>
        <v>1</v>
      </c>
      <c r="AI51" s="2">
        <f t="shared" si="19"/>
        <v>1</v>
      </c>
      <c r="AJ51" s="2">
        <f t="shared" si="20"/>
        <v>1</v>
      </c>
      <c r="AK51" s="2">
        <f t="shared" si="21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8"/>
        <v>1</v>
      </c>
      <c r="AI53" s="2">
        <f t="shared" si="19"/>
        <v>1</v>
      </c>
      <c r="AJ53" s="2">
        <f t="shared" si="20"/>
        <v>1</v>
      </c>
      <c r="AK53" s="2">
        <f t="shared" si="21"/>
        <v>1</v>
      </c>
    </row>
    <row r="54" spans="28:37">
      <c r="AB54" s="42" t="s">
        <v>58</v>
      </c>
      <c r="AC54" s="42"/>
      <c r="AD54" s="45">
        <f t="shared" ref="AD54:AF54" si="22">SUM(AD26:AD53)</f>
        <v>140</v>
      </c>
      <c r="AE54" s="45">
        <f t="shared" si="22"/>
        <v>0</v>
      </c>
      <c r="AF54" s="45">
        <f t="shared" si="22"/>
        <v>0</v>
      </c>
      <c r="AG54" s="45">
        <v>0</v>
      </c>
      <c r="AH54" s="5">
        <f t="shared" si="18"/>
        <v>1</v>
      </c>
      <c r="AI54" s="5">
        <f t="shared" si="19"/>
        <v>1</v>
      </c>
      <c r="AJ54" s="5">
        <f t="shared" si="20"/>
        <v>1</v>
      </c>
      <c r="AK54" s="5">
        <f t="shared" si="21"/>
        <v>1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AlKareem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/>
      <c r="D59" s="24"/>
      <c r="E59" s="24"/>
      <c r="F59" s="24"/>
      <c r="G59" s="24"/>
      <c r="H59" s="24"/>
      <c r="I59" s="24"/>
      <c r="J59" s="38">
        <v>5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5</v>
      </c>
      <c r="S59" s="45">
        <f>SUM(B60:B67)</f>
        <v>1</v>
      </c>
      <c r="T59" s="45">
        <v>0</v>
      </c>
      <c r="U59" s="5">
        <f t="shared" ref="U59:U66" si="23">(SUM(Q59,T59)/SUM(Q59,R59,S59,T59))</f>
        <v>0.739130434782609</v>
      </c>
      <c r="V59" s="5">
        <f t="shared" ref="V59:V66" si="24">Q59/(SUM(Q59,R59))</f>
        <v>0.772727272727273</v>
      </c>
      <c r="W59" s="5">
        <f t="shared" ref="W59:W66" si="25">Q59/SUM(Q59,S59)</f>
        <v>0.944444444444444</v>
      </c>
      <c r="X59" s="5">
        <f t="shared" ref="X59:X66" si="26">2*V59*W59/(SUM(V59,W59))</f>
        <v>0.85</v>
      </c>
    </row>
    <row r="60" spans="1:24">
      <c r="A60" s="7" t="s">
        <v>39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5</v>
      </c>
      <c r="L60" s="3" t="s">
        <v>39</v>
      </c>
      <c r="M60" s="13" t="s">
        <v>48</v>
      </c>
      <c r="N60" s="13"/>
      <c r="O60" s="13"/>
      <c r="P60" s="13"/>
      <c r="Q60" s="44">
        <f>C60</f>
        <v>12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3"/>
        <v>0.705882352941177</v>
      </c>
      <c r="V60" s="2">
        <f t="shared" si="24"/>
        <v>0.705882352941177</v>
      </c>
      <c r="W60" s="2">
        <f t="shared" si="25"/>
        <v>1</v>
      </c>
      <c r="X60" s="2">
        <f t="shared" si="26"/>
        <v>0.827586206896552</v>
      </c>
    </row>
    <row r="61" spans="1:24">
      <c r="A61" s="7" t="s">
        <v>40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/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1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1</v>
      </c>
      <c r="S62" s="44">
        <f>SUM(E59:E61,E63:E67)</f>
        <v>0</v>
      </c>
      <c r="T62" s="44">
        <v>0</v>
      </c>
      <c r="U62" s="2">
        <f t="shared" si="23"/>
        <v>0.954545454545455</v>
      </c>
      <c r="V62" s="2">
        <f t="shared" si="24"/>
        <v>0.954545454545455</v>
      </c>
      <c r="W62" s="2">
        <f t="shared" si="25"/>
        <v>1</v>
      </c>
      <c r="X62" s="2">
        <f t="shared" si="26"/>
        <v>0.976744186046512</v>
      </c>
    </row>
    <row r="63" spans="1:24">
      <c r="A63" s="7" t="s">
        <v>42</v>
      </c>
      <c r="B63" s="25"/>
      <c r="C63" s="25"/>
      <c r="D63" s="25"/>
      <c r="E63" s="25"/>
      <c r="F63" s="26">
        <v>29</v>
      </c>
      <c r="G63" s="25">
        <v>1</v>
      </c>
      <c r="H63" s="25"/>
      <c r="I63" s="25"/>
      <c r="J63" s="39">
        <v>21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22</v>
      </c>
      <c r="S63" s="45">
        <f>SUM(F59:F62,F64:F67)</f>
        <v>0</v>
      </c>
      <c r="T63" s="45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7" t="s">
        <v>43</v>
      </c>
      <c r="B64" s="25"/>
      <c r="C64" s="25"/>
      <c r="D64" s="25"/>
      <c r="E64" s="25"/>
      <c r="F64" s="25"/>
      <c r="G64" s="26">
        <v>29</v>
      </c>
      <c r="H64" s="25"/>
      <c r="I64" s="25"/>
      <c r="J64" s="39">
        <v>4</v>
      </c>
      <c r="L64" s="3" t="s">
        <v>43</v>
      </c>
      <c r="M64" s="13" t="s">
        <v>53</v>
      </c>
      <c r="N64" s="13"/>
      <c r="O64" s="13"/>
      <c r="P64" s="13"/>
      <c r="Q64" s="44">
        <f>G64</f>
        <v>29</v>
      </c>
      <c r="R64" s="44">
        <f>SUM(B64:F64,H64:J64)</f>
        <v>4</v>
      </c>
      <c r="S64" s="44">
        <f>SUM(G59:G63,G65:G67)</f>
        <v>2</v>
      </c>
      <c r="T64" s="44">
        <v>0</v>
      </c>
      <c r="U64" s="2">
        <f t="shared" si="23"/>
        <v>0.828571428571429</v>
      </c>
      <c r="V64" s="2">
        <f t="shared" si="24"/>
        <v>0.878787878787879</v>
      </c>
      <c r="W64" s="2">
        <f t="shared" si="25"/>
        <v>0.935483870967742</v>
      </c>
      <c r="X64" s="2">
        <f t="shared" si="26"/>
        <v>0.90625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>
        <v>1</v>
      </c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1</v>
      </c>
      <c r="S65" s="45">
        <f>SUM(H59:H64,H66:H67)</f>
        <v>0</v>
      </c>
      <c r="T65" s="45">
        <v>0</v>
      </c>
      <c r="U65" s="5">
        <f t="shared" si="23"/>
        <v>0.916666666666667</v>
      </c>
      <c r="V65" s="5">
        <f t="shared" si="24"/>
        <v>0.916666666666667</v>
      </c>
      <c r="W65" s="5">
        <f t="shared" si="25"/>
        <v>1</v>
      </c>
      <c r="X65" s="5">
        <f t="shared" si="26"/>
        <v>0.956521739130435</v>
      </c>
    </row>
    <row r="66" spans="1:24">
      <c r="A66" s="7" t="s">
        <v>45</v>
      </c>
      <c r="B66" s="25"/>
      <c r="C66" s="25"/>
      <c r="D66" s="25"/>
      <c r="E66" s="25"/>
      <c r="F66" s="25"/>
      <c r="G66" s="25">
        <v>1</v>
      </c>
      <c r="H66" s="25"/>
      <c r="I66" s="26">
        <v>11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11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3"/>
        <v>0.785714285714286</v>
      </c>
      <c r="V66" s="2">
        <f t="shared" si="24"/>
        <v>0.846153846153846</v>
      </c>
      <c r="W66" s="2">
        <f t="shared" si="25"/>
        <v>0.916666666666667</v>
      </c>
      <c r="X66" s="2">
        <f t="shared" si="26"/>
        <v>0.88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7">SUM(Q59:Q66)</f>
        <v>140</v>
      </c>
      <c r="R68" s="44">
        <f t="shared" si="27"/>
        <v>41</v>
      </c>
      <c r="S68" s="44">
        <f t="shared" si="27"/>
        <v>4</v>
      </c>
      <c r="T68" s="44">
        <f t="shared" si="27"/>
        <v>0</v>
      </c>
      <c r="U68" s="2">
        <f>(SUM(Q68,T68)/SUM(Q68,R68,S68,T68))</f>
        <v>0.756756756756757</v>
      </c>
      <c r="V68" s="2">
        <f>Q68/(SUM(Q68,R68))</f>
        <v>0.773480662983425</v>
      </c>
      <c r="W68" s="2">
        <f>Q68/SUM(Q68,S68)</f>
        <v>0.972222222222222</v>
      </c>
      <c r="X68" s="2">
        <f>2*V68*W68/(SUM(V68,W68))</f>
        <v>0.861538461538462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140</v>
      </c>
    </row>
    <row r="70" ht="14.25" spans="1:37">
      <c r="A70" s="30" t="str">
        <f>A1</f>
        <v>AlKareem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4" t="s">
        <v>88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8"/>
        <v>1</v>
      </c>
      <c r="AI72" s="2">
        <f t="shared" si="29"/>
        <v>1</v>
      </c>
      <c r="AJ72" s="2">
        <f t="shared" si="30"/>
        <v>1</v>
      </c>
      <c r="AK72" s="2">
        <f t="shared" si="31"/>
        <v>1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8"/>
        <v>1</v>
      </c>
      <c r="AI76" s="2">
        <f t="shared" si="29"/>
        <v>1</v>
      </c>
      <c r="AJ76" s="2">
        <f t="shared" si="30"/>
        <v>1</v>
      </c>
      <c r="AK76" s="2">
        <f t="shared" si="31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8"/>
        <v>1</v>
      </c>
      <c r="AI90" s="2">
        <f t="shared" si="29"/>
        <v>1</v>
      </c>
      <c r="AJ90" s="2">
        <f t="shared" si="30"/>
        <v>1</v>
      </c>
      <c r="AK90" s="2">
        <f t="shared" si="31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8"/>
        <v>1</v>
      </c>
      <c r="AI94" s="2">
        <f t="shared" si="29"/>
        <v>1</v>
      </c>
      <c r="AJ94" s="2">
        <f t="shared" si="30"/>
        <v>1</v>
      </c>
      <c r="AK94" s="2">
        <f t="shared" si="31"/>
        <v>1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58</v>
      </c>
      <c r="AC99" s="42"/>
      <c r="AD99" s="45">
        <f t="shared" ref="AD99:AF99" si="32">SUM(AD71:AD98)</f>
        <v>140</v>
      </c>
      <c r="AE99" s="45">
        <f t="shared" si="32"/>
        <v>0</v>
      </c>
      <c r="AF99" s="45">
        <f t="shared" si="32"/>
        <v>0</v>
      </c>
      <c r="AG99" s="45">
        <v>0</v>
      </c>
      <c r="AH99" s="5">
        <f t="shared" si="28"/>
        <v>1</v>
      </c>
      <c r="AI99" s="5">
        <f t="shared" si="29"/>
        <v>1</v>
      </c>
      <c r="AJ99" s="5">
        <f t="shared" si="30"/>
        <v>1</v>
      </c>
      <c r="AK99" s="5">
        <f t="shared" si="31"/>
        <v>1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AlKareem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/>
      <c r="D104" s="24"/>
      <c r="E104" s="24"/>
      <c r="F104" s="24"/>
      <c r="G104" s="24"/>
      <c r="H104" s="24"/>
      <c r="I104" s="24"/>
      <c r="J104" s="38">
        <v>4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4</v>
      </c>
      <c r="S104" s="45">
        <f>SUM(B105:B112)</f>
        <v>1</v>
      </c>
      <c r="T104" s="45">
        <v>0</v>
      </c>
      <c r="U104" s="5">
        <f t="shared" ref="U104:U111" si="33">(SUM(Q104,T104)/SUM(Q104,R104,S104,T104))</f>
        <v>0.772727272727273</v>
      </c>
      <c r="V104" s="5">
        <f t="shared" ref="V104:V111" si="34">Q104/(SUM(Q104,R104))</f>
        <v>0.80952380952381</v>
      </c>
      <c r="W104" s="5">
        <f t="shared" ref="W104:W111" si="35">Q104/SUM(Q104,S104)</f>
        <v>0.944444444444444</v>
      </c>
      <c r="X104" s="5">
        <f t="shared" ref="X104:X111" si="36">2*V104*W104/(SUM(V104,W104))</f>
        <v>0.871794871794872</v>
      </c>
    </row>
    <row r="105" spans="1:24">
      <c r="A105" s="7" t="s">
        <v>39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4</v>
      </c>
      <c r="L105" s="3" t="s">
        <v>39</v>
      </c>
      <c r="M105" s="13" t="s">
        <v>48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3"/>
        <v>0.75</v>
      </c>
      <c r="V105" s="2">
        <f t="shared" si="34"/>
        <v>0.75</v>
      </c>
      <c r="W105" s="2">
        <f t="shared" si="35"/>
        <v>1</v>
      </c>
      <c r="X105" s="2">
        <f t="shared" si="36"/>
        <v>0.857142857142857</v>
      </c>
    </row>
    <row r="106" spans="1:24">
      <c r="A106" s="7" t="s">
        <v>40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1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1</v>
      </c>
      <c r="S107" s="44">
        <f>SUM(E104:E106,E108:E112)</f>
        <v>0</v>
      </c>
      <c r="T107" s="44">
        <v>0</v>
      </c>
      <c r="U107" s="2">
        <f t="shared" si="33"/>
        <v>0.954545454545455</v>
      </c>
      <c r="V107" s="2">
        <f t="shared" si="34"/>
        <v>0.954545454545455</v>
      </c>
      <c r="W107" s="2">
        <f t="shared" si="35"/>
        <v>1</v>
      </c>
      <c r="X107" s="2">
        <f t="shared" si="36"/>
        <v>0.976744186046512</v>
      </c>
    </row>
    <row r="108" spans="1:24">
      <c r="A108" s="7" t="s">
        <v>42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6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6</v>
      </c>
      <c r="S108" s="45">
        <f>SUM(F104:F107,F109:F112)</f>
        <v>0</v>
      </c>
      <c r="T108" s="45">
        <v>0</v>
      </c>
      <c r="U108" s="5">
        <f t="shared" si="33"/>
        <v>0.828571428571429</v>
      </c>
      <c r="V108" s="5">
        <f t="shared" si="34"/>
        <v>0.828571428571429</v>
      </c>
      <c r="W108" s="5">
        <f t="shared" si="35"/>
        <v>1</v>
      </c>
      <c r="X108" s="5">
        <f t="shared" si="36"/>
        <v>0.90625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29</v>
      </c>
      <c r="H109" s="25"/>
      <c r="I109" s="25"/>
      <c r="J109" s="39">
        <v>4</v>
      </c>
      <c r="L109" s="3" t="s">
        <v>43</v>
      </c>
      <c r="M109" s="13" t="s">
        <v>53</v>
      </c>
      <c r="N109" s="13"/>
      <c r="O109" s="13"/>
      <c r="P109" s="13"/>
      <c r="Q109" s="44">
        <f>G109</f>
        <v>29</v>
      </c>
      <c r="R109" s="44">
        <f>SUM(B109:F109,H109:J109)</f>
        <v>4</v>
      </c>
      <c r="S109" s="44">
        <f>SUM(G104:G108,G110:G112)</f>
        <v>1</v>
      </c>
      <c r="T109" s="44">
        <v>0</v>
      </c>
      <c r="U109" s="2">
        <f t="shared" si="33"/>
        <v>0.852941176470588</v>
      </c>
      <c r="V109" s="2">
        <f t="shared" si="34"/>
        <v>0.878787878787879</v>
      </c>
      <c r="W109" s="2">
        <f t="shared" si="35"/>
        <v>0.966666666666667</v>
      </c>
      <c r="X109" s="2">
        <f t="shared" si="36"/>
        <v>0.920634920634921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7" t="s">
        <v>45</v>
      </c>
      <c r="B111" s="25"/>
      <c r="C111" s="25"/>
      <c r="D111" s="25"/>
      <c r="E111" s="25"/>
      <c r="F111" s="25"/>
      <c r="G111" s="25">
        <v>1</v>
      </c>
      <c r="H111" s="25"/>
      <c r="I111" s="26">
        <v>11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11</v>
      </c>
      <c r="R111" s="44">
        <f>SUM(J111,B111:H111)</f>
        <v>2</v>
      </c>
      <c r="S111" s="44">
        <f>SUM(I104:I110,I112)</f>
        <v>0</v>
      </c>
      <c r="T111" s="44">
        <v>0</v>
      </c>
      <c r="U111" s="2">
        <f t="shared" si="33"/>
        <v>0.846153846153846</v>
      </c>
      <c r="V111" s="2">
        <f t="shared" si="34"/>
        <v>0.846153846153846</v>
      </c>
      <c r="W111" s="2">
        <f t="shared" si="35"/>
        <v>1</v>
      </c>
      <c r="X111" s="2">
        <f t="shared" si="36"/>
        <v>0.916666666666667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7">SUM(Q104:Q111)</f>
        <v>140</v>
      </c>
      <c r="R113" s="44">
        <f t="shared" si="37"/>
        <v>22</v>
      </c>
      <c r="S113" s="44">
        <f t="shared" si="37"/>
        <v>2</v>
      </c>
      <c r="T113" s="44">
        <f t="shared" si="37"/>
        <v>0</v>
      </c>
      <c r="U113" s="2">
        <f>(SUM(Q113,T113)/SUM(Q113,R113,S113,T113))</f>
        <v>0.853658536585366</v>
      </c>
      <c r="V113" s="2">
        <f>Q113/(SUM(Q113,R113))</f>
        <v>0.864197530864197</v>
      </c>
      <c r="W113" s="2">
        <f>Q113/SUM(Q113,S113)</f>
        <v>0.985915492957746</v>
      </c>
      <c r="X113" s="2">
        <f>2*V113*W113/(SUM(V113,W113))</f>
        <v>0.921052631578947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140</v>
      </c>
    </row>
    <row r="115" ht="14.25" spans="1:37">
      <c r="A115" s="30" t="str">
        <f>A1</f>
        <v>AlKareem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4" t="s">
        <v>88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8"/>
        <v>1</v>
      </c>
      <c r="AI117" s="2">
        <f t="shared" si="39"/>
        <v>1</v>
      </c>
      <c r="AJ117" s="2">
        <f t="shared" si="40"/>
        <v>1</v>
      </c>
      <c r="AK117" s="2">
        <f t="shared" si="41"/>
        <v>1</v>
      </c>
    </row>
    <row r="118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8"/>
        <v>1</v>
      </c>
      <c r="AI121" s="2">
        <f t="shared" si="39"/>
        <v>1</v>
      </c>
      <c r="AJ121" s="2">
        <f t="shared" si="40"/>
        <v>1</v>
      </c>
      <c r="AK121" s="2">
        <f t="shared" si="41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8"/>
        <v>1</v>
      </c>
      <c r="AI135" s="2">
        <f t="shared" si="39"/>
        <v>1</v>
      </c>
      <c r="AJ135" s="2">
        <f t="shared" si="40"/>
        <v>1</v>
      </c>
      <c r="AK135" s="2">
        <f t="shared" si="41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8"/>
        <v>1</v>
      </c>
      <c r="AI137" s="2">
        <f t="shared" si="39"/>
        <v>1</v>
      </c>
      <c r="AJ137" s="2">
        <f t="shared" si="40"/>
        <v>1</v>
      </c>
      <c r="AK137" s="2">
        <f t="shared" si="41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8"/>
        <v>1</v>
      </c>
      <c r="AI139" s="2">
        <f t="shared" si="39"/>
        <v>1</v>
      </c>
      <c r="AJ139" s="2">
        <f t="shared" si="40"/>
        <v>1</v>
      </c>
      <c r="AK139" s="2">
        <f t="shared" si="41"/>
        <v>1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58</v>
      </c>
      <c r="AC144" s="42"/>
      <c r="AD144" s="45">
        <f t="shared" ref="AD144:AF144" si="42">SUM(AD116:AD143)</f>
        <v>140</v>
      </c>
      <c r="AE144" s="45">
        <f t="shared" si="42"/>
        <v>0</v>
      </c>
      <c r="AF144" s="45">
        <f t="shared" si="42"/>
        <v>0</v>
      </c>
      <c r="AG144" s="45">
        <v>0</v>
      </c>
      <c r="AH144" s="5">
        <f t="shared" si="38"/>
        <v>1</v>
      </c>
      <c r="AI144" s="5">
        <f t="shared" si="39"/>
        <v>1</v>
      </c>
      <c r="AJ144" s="5">
        <f t="shared" si="40"/>
        <v>1</v>
      </c>
      <c r="AK144" s="5">
        <f t="shared" si="41"/>
        <v>1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AlKareem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/>
      <c r="D149" s="24"/>
      <c r="E149" s="24"/>
      <c r="F149" s="24"/>
      <c r="G149" s="24"/>
      <c r="H149" s="24"/>
      <c r="I149" s="24"/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1</v>
      </c>
      <c r="S149" s="45">
        <f>SUM(B150:B157)</f>
        <v>1</v>
      </c>
      <c r="T149" s="45">
        <v>0</v>
      </c>
      <c r="U149" s="5">
        <f t="shared" ref="U149:U156" si="43">(SUM(Q149,T149)/SUM(Q149,R149,S149,T149))</f>
        <v>0.894736842105263</v>
      </c>
      <c r="V149" s="5">
        <f t="shared" ref="V149:V156" si="44">Q149/(SUM(Q149,R149))</f>
        <v>0.944444444444444</v>
      </c>
      <c r="W149" s="5">
        <f t="shared" ref="W149:W156" si="45">Q149/SUM(Q149,S149)</f>
        <v>0.944444444444444</v>
      </c>
      <c r="X149" s="5">
        <f t="shared" ref="X149:X156" si="46">2*V149*W149/(SUM(V149,W149))</f>
        <v>0.944444444444444</v>
      </c>
    </row>
    <row r="150" spans="1:24">
      <c r="A150" s="7" t="s">
        <v>39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12</v>
      </c>
      <c r="R150" s="44">
        <f>SUM(B150,D150:J150)</f>
        <v>1</v>
      </c>
      <c r="S150" s="44">
        <f>SUM(C149,C151:C157)</f>
        <v>0</v>
      </c>
      <c r="T150" s="44">
        <v>0</v>
      </c>
      <c r="U150" s="2">
        <f t="shared" si="43"/>
        <v>0.923076923076923</v>
      </c>
      <c r="V150" s="2">
        <f t="shared" si="44"/>
        <v>0.923076923076923</v>
      </c>
      <c r="W150" s="2">
        <f t="shared" si="45"/>
        <v>1</v>
      </c>
      <c r="X150" s="2">
        <f t="shared" si="46"/>
        <v>0.96</v>
      </c>
    </row>
    <row r="151" spans="1:24">
      <c r="A151" s="7" t="s">
        <v>40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>
        <v>1</v>
      </c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1</v>
      </c>
      <c r="S152" s="44">
        <f>SUM(E149:E151,E153:E157)</f>
        <v>0</v>
      </c>
      <c r="T152" s="44">
        <v>0</v>
      </c>
      <c r="U152" s="2">
        <f t="shared" si="43"/>
        <v>0.954545454545455</v>
      </c>
      <c r="V152" s="2">
        <f t="shared" si="44"/>
        <v>0.954545454545455</v>
      </c>
      <c r="W152" s="2">
        <f t="shared" si="45"/>
        <v>1</v>
      </c>
      <c r="X152" s="2">
        <f t="shared" si="46"/>
        <v>0.976744186046512</v>
      </c>
    </row>
    <row r="153" spans="1:24">
      <c r="A153" s="7" t="s">
        <v>42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4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4</v>
      </c>
      <c r="S153" s="45">
        <f>SUM(F149:F152,F154:F157)</f>
        <v>0</v>
      </c>
      <c r="T153" s="45">
        <v>0</v>
      </c>
      <c r="U153" s="5">
        <f t="shared" si="43"/>
        <v>0.878787878787879</v>
      </c>
      <c r="V153" s="5">
        <f t="shared" si="44"/>
        <v>0.878787878787879</v>
      </c>
      <c r="W153" s="5">
        <f t="shared" si="45"/>
        <v>1</v>
      </c>
      <c r="X153" s="5">
        <f t="shared" si="46"/>
        <v>0.935483870967742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28</v>
      </c>
      <c r="H154" s="25"/>
      <c r="I154" s="25"/>
      <c r="J154" s="39"/>
      <c r="L154" s="3" t="s">
        <v>43</v>
      </c>
      <c r="M154" s="13" t="s">
        <v>53</v>
      </c>
      <c r="N154" s="13"/>
      <c r="O154" s="13"/>
      <c r="P154" s="13"/>
      <c r="Q154" s="44">
        <f>G154</f>
        <v>28</v>
      </c>
      <c r="R154" s="44">
        <f>SUM(B154:F154,H154:J154)</f>
        <v>0</v>
      </c>
      <c r="S154" s="44">
        <f>SUM(G149:G153,G155:G157)</f>
        <v>2</v>
      </c>
      <c r="T154" s="44">
        <v>0</v>
      </c>
      <c r="U154" s="2">
        <f t="shared" si="43"/>
        <v>0.933333333333333</v>
      </c>
      <c r="V154" s="2">
        <f t="shared" si="44"/>
        <v>1</v>
      </c>
      <c r="W154" s="2">
        <f t="shared" si="45"/>
        <v>0.933333333333333</v>
      </c>
      <c r="X154" s="2">
        <f t="shared" si="46"/>
        <v>0.96551724137931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11</v>
      </c>
      <c r="R156" s="44">
        <f>SUM(J156,B156:H156)</f>
        <v>0</v>
      </c>
      <c r="S156" s="44">
        <f>SUM(I149:I155,I157)</f>
        <v>0</v>
      </c>
      <c r="T156" s="44">
        <v>0</v>
      </c>
      <c r="U156" s="2">
        <f t="shared" si="43"/>
        <v>1</v>
      </c>
      <c r="V156" s="2">
        <f t="shared" si="44"/>
        <v>1</v>
      </c>
      <c r="W156" s="2">
        <f t="shared" si="45"/>
        <v>1</v>
      </c>
      <c r="X156" s="2">
        <f t="shared" si="46"/>
        <v>1</v>
      </c>
    </row>
    <row r="157" spans="1:24">
      <c r="A157" s="27" t="s">
        <v>46</v>
      </c>
      <c r="B157" s="28"/>
      <c r="C157" s="28"/>
      <c r="D157" s="28"/>
      <c r="E157" s="28"/>
      <c r="F157" s="28"/>
      <c r="G157" s="28">
        <v>2</v>
      </c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7">SUM(Q149:Q156)</f>
        <v>139</v>
      </c>
      <c r="R158" s="44">
        <f t="shared" si="47"/>
        <v>8</v>
      </c>
      <c r="S158" s="44">
        <f t="shared" si="47"/>
        <v>3</v>
      </c>
      <c r="T158" s="44">
        <f t="shared" si="47"/>
        <v>0</v>
      </c>
      <c r="U158" s="2">
        <f>(SUM(Q158,T158)/SUM(Q158,R158,S158,T158))</f>
        <v>0.926666666666667</v>
      </c>
      <c r="V158" s="2">
        <f>Q158/(SUM(Q158,R158))</f>
        <v>0.945578231292517</v>
      </c>
      <c r="W158" s="2">
        <f>Q158/SUM(Q158,S158)</f>
        <v>0.97887323943662</v>
      </c>
      <c r="X158" s="2">
        <f>2*V158*W158/(SUM(V158,W158))</f>
        <v>0.961937716262976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139</v>
      </c>
    </row>
    <row r="160" ht="14.25" spans="1:37">
      <c r="A160" s="30" t="str">
        <f>A1</f>
        <v>AlKareem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4" t="s">
        <v>88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8"/>
        <v>1</v>
      </c>
      <c r="AI162" s="2">
        <f t="shared" si="49"/>
        <v>1</v>
      </c>
      <c r="AJ162" s="2">
        <f t="shared" si="50"/>
        <v>1</v>
      </c>
      <c r="AK162" s="2">
        <f t="shared" si="51"/>
        <v>1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8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8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8"/>
        <v>1</v>
      </c>
      <c r="AI182" s="2">
        <f t="shared" si="49"/>
        <v>1</v>
      </c>
      <c r="AJ182" s="2">
        <f t="shared" si="50"/>
        <v>1</v>
      </c>
      <c r="AK182" s="2">
        <f t="shared" si="51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8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58</v>
      </c>
      <c r="AC189" s="42"/>
      <c r="AD189" s="45">
        <f t="shared" ref="AD189:AF189" si="52">SUM(AD161:AD188)</f>
        <v>139</v>
      </c>
      <c r="AE189" s="45">
        <f t="shared" si="52"/>
        <v>0</v>
      </c>
      <c r="AF189" s="45">
        <f t="shared" si="52"/>
        <v>0</v>
      </c>
      <c r="AG189" s="45">
        <v>0</v>
      </c>
      <c r="AH189" s="5">
        <f t="shared" si="48"/>
        <v>1</v>
      </c>
      <c r="AI189" s="5">
        <f t="shared" si="49"/>
        <v>1</v>
      </c>
      <c r="AJ189" s="5">
        <f t="shared" si="50"/>
        <v>1</v>
      </c>
      <c r="AK189" s="5">
        <f t="shared" si="51"/>
        <v>1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AlKareem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15</v>
      </c>
      <c r="C194" s="24"/>
      <c r="D194" s="24"/>
      <c r="E194" s="24"/>
      <c r="F194" s="24"/>
      <c r="G194" s="24"/>
      <c r="H194" s="24"/>
      <c r="I194" s="24"/>
      <c r="J194" s="38"/>
      <c r="L194" s="3" t="s">
        <v>38</v>
      </c>
      <c r="M194" s="13" t="s">
        <v>47</v>
      </c>
      <c r="N194" s="13"/>
      <c r="O194" s="13"/>
      <c r="P194" s="13"/>
      <c r="Q194" s="45">
        <f>B194</f>
        <v>15</v>
      </c>
      <c r="R194" s="45">
        <f>SUM(C194:J194)</f>
        <v>0</v>
      </c>
      <c r="S194" s="45">
        <f>SUM(B195:B202)</f>
        <v>3</v>
      </c>
      <c r="T194" s="45">
        <v>0</v>
      </c>
      <c r="U194" s="5">
        <f t="shared" ref="U194:U201" si="53">(SUM(Q194,T194)/SUM(Q194,R194,S194,T194))</f>
        <v>0.833333333333333</v>
      </c>
      <c r="V194" s="5">
        <f t="shared" ref="V194:V201" si="54">Q194/(SUM(Q194,R194))</f>
        <v>1</v>
      </c>
      <c r="W194" s="5">
        <f t="shared" ref="W194:W201" si="55">Q194/SUM(Q194,S194)</f>
        <v>0.833333333333333</v>
      </c>
      <c r="X194" s="5">
        <f t="shared" ref="X194:X201" si="56">2*V194*W194/(SUM(V194,W194))</f>
        <v>0.909090909090909</v>
      </c>
    </row>
    <row r="195" spans="1:24">
      <c r="A195" s="7" t="s">
        <v>39</v>
      </c>
      <c r="B195" s="25"/>
      <c r="C195" s="26">
        <v>9</v>
      </c>
      <c r="D195" s="25"/>
      <c r="E195" s="25"/>
      <c r="F195" s="25"/>
      <c r="G195" s="25"/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9</v>
      </c>
      <c r="R195" s="44">
        <f>SUM(B195,D195:J195)</f>
        <v>1</v>
      </c>
      <c r="S195" s="44">
        <f>SUM(C194,C196:C202)</f>
        <v>2</v>
      </c>
      <c r="T195" s="44">
        <v>0</v>
      </c>
      <c r="U195" s="2">
        <f t="shared" si="53"/>
        <v>0.75</v>
      </c>
      <c r="V195" s="2">
        <f t="shared" si="54"/>
        <v>0.9</v>
      </c>
      <c r="W195" s="2">
        <f t="shared" si="55"/>
        <v>0.818181818181818</v>
      </c>
      <c r="X195" s="2">
        <f t="shared" si="56"/>
        <v>0.857142857142857</v>
      </c>
    </row>
    <row r="196" spans="1:24">
      <c r="A196" s="7" t="s">
        <v>40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7" t="s">
        <v>41</v>
      </c>
      <c r="B197" s="25"/>
      <c r="C197" s="25"/>
      <c r="D197" s="25"/>
      <c r="E197" s="26">
        <v>16</v>
      </c>
      <c r="F197" s="25"/>
      <c r="G197" s="25"/>
      <c r="H197" s="25"/>
      <c r="I197" s="25"/>
      <c r="J197" s="39">
        <v>1</v>
      </c>
      <c r="L197" s="3" t="s">
        <v>41</v>
      </c>
      <c r="M197" s="13" t="s">
        <v>50</v>
      </c>
      <c r="N197" s="13"/>
      <c r="O197" s="13"/>
      <c r="P197" s="13"/>
      <c r="Q197" s="44">
        <f>E197</f>
        <v>16</v>
      </c>
      <c r="R197" s="44">
        <f>SUM(B197:D197,F197:J197)</f>
        <v>1</v>
      </c>
      <c r="S197" s="44">
        <f>SUM(E194:E196,E198:E202)</f>
        <v>5</v>
      </c>
      <c r="T197" s="44">
        <v>0</v>
      </c>
      <c r="U197" s="2">
        <f t="shared" si="53"/>
        <v>0.727272727272727</v>
      </c>
      <c r="V197" s="2">
        <f t="shared" si="54"/>
        <v>0.941176470588235</v>
      </c>
      <c r="W197" s="2">
        <f t="shared" si="55"/>
        <v>0.761904761904762</v>
      </c>
      <c r="X197" s="2">
        <f t="shared" si="56"/>
        <v>0.842105263157895</v>
      </c>
    </row>
    <row r="198" spans="1:24">
      <c r="A198" s="7" t="s">
        <v>42</v>
      </c>
      <c r="B198" s="25"/>
      <c r="C198" s="25"/>
      <c r="D198" s="25"/>
      <c r="E198" s="25"/>
      <c r="F198" s="26">
        <v>28</v>
      </c>
      <c r="G198" s="25"/>
      <c r="H198" s="25"/>
      <c r="I198" s="25"/>
      <c r="J198" s="39">
        <v>2</v>
      </c>
      <c r="L198" s="3" t="s">
        <v>42</v>
      </c>
      <c r="M198" s="13" t="s">
        <v>52</v>
      </c>
      <c r="N198" s="13"/>
      <c r="O198" s="13"/>
      <c r="P198" s="13"/>
      <c r="Q198" s="45">
        <f>F198</f>
        <v>28</v>
      </c>
      <c r="R198" s="45">
        <f>SUM(B198:E198,G198:J198)</f>
        <v>2</v>
      </c>
      <c r="S198" s="45">
        <f>SUM(F194:F197,F199:F202)</f>
        <v>1</v>
      </c>
      <c r="T198" s="45">
        <v>0</v>
      </c>
      <c r="U198" s="5">
        <f t="shared" si="53"/>
        <v>0.903225806451613</v>
      </c>
      <c r="V198" s="5">
        <f t="shared" si="54"/>
        <v>0.933333333333333</v>
      </c>
      <c r="W198" s="5">
        <f t="shared" si="55"/>
        <v>0.96551724137931</v>
      </c>
      <c r="X198" s="5">
        <f t="shared" si="56"/>
        <v>0.949152542372881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15</v>
      </c>
      <c r="H199" s="25"/>
      <c r="I199" s="25"/>
      <c r="J199" s="39"/>
      <c r="L199" s="3" t="s">
        <v>43</v>
      </c>
      <c r="M199" s="13" t="s">
        <v>53</v>
      </c>
      <c r="N199" s="13"/>
      <c r="O199" s="13"/>
      <c r="P199" s="13"/>
      <c r="Q199" s="44">
        <f>G199</f>
        <v>15</v>
      </c>
      <c r="R199" s="44">
        <f>SUM(B199:F199,H199:J199)</f>
        <v>0</v>
      </c>
      <c r="S199" s="44">
        <f>SUM(G194:G198,G200:G202)</f>
        <v>15</v>
      </c>
      <c r="T199" s="44">
        <v>0</v>
      </c>
      <c r="U199" s="2">
        <f t="shared" si="53"/>
        <v>0.5</v>
      </c>
      <c r="V199" s="2">
        <f t="shared" si="54"/>
        <v>1</v>
      </c>
      <c r="W199" s="2">
        <f t="shared" si="55"/>
        <v>0.5</v>
      </c>
      <c r="X199" s="2">
        <f t="shared" si="56"/>
        <v>0.666666666666667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9</v>
      </c>
      <c r="R201" s="44">
        <f>SUM(J201,B201:H201)</f>
        <v>0</v>
      </c>
      <c r="S201" s="44">
        <f>SUM(I194:I200,I202)</f>
        <v>2</v>
      </c>
      <c r="T201" s="44">
        <v>0</v>
      </c>
      <c r="U201" s="2">
        <f t="shared" si="53"/>
        <v>0.818181818181818</v>
      </c>
      <c r="V201" s="2">
        <f t="shared" si="54"/>
        <v>1</v>
      </c>
      <c r="W201" s="2">
        <f t="shared" si="55"/>
        <v>0.818181818181818</v>
      </c>
      <c r="X201" s="2">
        <f t="shared" si="56"/>
        <v>0.9</v>
      </c>
    </row>
    <row r="202" spans="1:24">
      <c r="A202" s="27" t="s">
        <v>46</v>
      </c>
      <c r="B202" s="28">
        <v>2</v>
      </c>
      <c r="C202" s="28">
        <v>2</v>
      </c>
      <c r="D202" s="28"/>
      <c r="E202" s="28">
        <v>5</v>
      </c>
      <c r="F202" s="28">
        <v>1</v>
      </c>
      <c r="G202" s="28">
        <v>15</v>
      </c>
      <c r="H202" s="28"/>
      <c r="I202" s="28">
        <v>2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7">SUM(Q194:Q201)</f>
        <v>113</v>
      </c>
      <c r="R203" s="44">
        <f t="shared" si="57"/>
        <v>5</v>
      </c>
      <c r="S203" s="44">
        <f t="shared" si="57"/>
        <v>28</v>
      </c>
      <c r="T203" s="44">
        <f t="shared" si="57"/>
        <v>0</v>
      </c>
      <c r="U203" s="2">
        <f>(SUM(Q203,T203)/SUM(Q203,R203,S203,T203))</f>
        <v>0.773972602739726</v>
      </c>
      <c r="V203" s="2">
        <f>Q203/(SUM(Q203,R203))</f>
        <v>0.957627118644068</v>
      </c>
      <c r="W203" s="2">
        <f>Q203/SUM(Q203,S203)</f>
        <v>0.801418439716312</v>
      </c>
      <c r="X203" s="2">
        <f>2*V203*W203/(SUM(V203,W203))</f>
        <v>0.872586872586873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113</v>
      </c>
    </row>
    <row r="205" ht="14.25" spans="1:37">
      <c r="A205" s="30" t="str">
        <f>A1</f>
        <v>AlKareem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13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13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4" t="s">
        <v>88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8"/>
        <v>1</v>
      </c>
      <c r="AI207" s="2">
        <f t="shared" si="59"/>
        <v>1</v>
      </c>
      <c r="AJ207" s="2">
        <f t="shared" si="60"/>
        <v>1</v>
      </c>
      <c r="AK207" s="2">
        <f t="shared" si="61"/>
        <v>1</v>
      </c>
    </row>
    <row r="208" spans="1:37">
      <c r="A208" s="4" t="s">
        <v>62</v>
      </c>
      <c r="B208" s="33"/>
      <c r="C208" s="33"/>
      <c r="D208" s="34">
        <v>3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3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63</v>
      </c>
      <c r="B209" s="33"/>
      <c r="C209" s="33"/>
      <c r="D209" s="33"/>
      <c r="E209" s="34">
        <v>1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1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8"/>
        <v>1</v>
      </c>
      <c r="AI211" s="2">
        <f t="shared" si="59"/>
        <v>1</v>
      </c>
      <c r="AJ211" s="2">
        <f t="shared" si="60"/>
        <v>1</v>
      </c>
      <c r="AK211" s="2">
        <f t="shared" si="61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1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1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1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1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4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4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8"/>
        <v>1</v>
      </c>
      <c r="AI225" s="2">
        <f t="shared" si="59"/>
        <v>1</v>
      </c>
      <c r="AJ225" s="2">
        <f t="shared" si="60"/>
        <v>1</v>
      </c>
      <c r="AK225" s="2">
        <f t="shared" si="61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8"/>
        <v>1</v>
      </c>
      <c r="AI227" s="2">
        <f t="shared" si="59"/>
        <v>1</v>
      </c>
      <c r="AJ227" s="2">
        <f t="shared" si="60"/>
        <v>1</v>
      </c>
      <c r="AK227" s="2">
        <f t="shared" si="61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8"/>
        <v>1</v>
      </c>
      <c r="AI229" s="2">
        <f t="shared" si="59"/>
        <v>1</v>
      </c>
      <c r="AJ229" s="2">
        <f t="shared" si="60"/>
        <v>1</v>
      </c>
      <c r="AK229" s="2">
        <f t="shared" si="61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58</v>
      </c>
      <c r="AC234" s="42"/>
      <c r="AD234" s="45">
        <f t="shared" ref="AD234:AF234" si="62">SUM(AD206:AD233)</f>
        <v>113</v>
      </c>
      <c r="AE234" s="45">
        <f t="shared" si="62"/>
        <v>0</v>
      </c>
      <c r="AF234" s="45">
        <f t="shared" si="62"/>
        <v>0</v>
      </c>
      <c r="AG234" s="45">
        <v>0</v>
      </c>
      <c r="AH234" s="5">
        <f t="shared" si="58"/>
        <v>1</v>
      </c>
      <c r="AI234" s="5">
        <f t="shared" si="59"/>
        <v>1</v>
      </c>
      <c r="AJ234" s="5">
        <f t="shared" si="60"/>
        <v>1</v>
      </c>
      <c r="AK234" s="5">
        <f t="shared" si="61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34</v>
      </c>
      <c r="H4" s="17">
        <v>0</v>
      </c>
      <c r="I4" s="18">
        <v>0</v>
      </c>
      <c r="J4" s="17">
        <v>50</v>
      </c>
      <c r="K4" s="18">
        <v>35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113</v>
      </c>
      <c r="Q4" s="5">
        <f t="shared" ref="Q4:Q8" si="2">N4-P4</f>
        <v>28</v>
      </c>
      <c r="R4" s="44">
        <f t="shared" ref="R4:Y4" si="3">AD54</f>
        <v>110</v>
      </c>
      <c r="S4" s="45">
        <f t="shared" si="3"/>
        <v>3</v>
      </c>
      <c r="T4" s="44">
        <f t="shared" si="3"/>
        <v>3</v>
      </c>
      <c r="U4" s="45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45">
        <f t="shared" ref="Z4:AG4" si="4">Q23</f>
        <v>119</v>
      </c>
      <c r="AA4" s="45">
        <f t="shared" si="4"/>
        <v>74</v>
      </c>
      <c r="AB4" s="45">
        <f t="shared" si="4"/>
        <v>23</v>
      </c>
      <c r="AC4" s="45">
        <f t="shared" si="4"/>
        <v>0</v>
      </c>
      <c r="AD4" s="2">
        <f t="shared" si="4"/>
        <v>0.550925925925926</v>
      </c>
      <c r="AE4" s="5">
        <f t="shared" si="4"/>
        <v>0.616580310880829</v>
      </c>
      <c r="AF4" s="2">
        <f t="shared" si="4"/>
        <v>0.838028169014085</v>
      </c>
      <c r="AG4" s="5">
        <f t="shared" si="4"/>
        <v>0.71044776119403</v>
      </c>
    </row>
    <row r="5" spans="1:33">
      <c r="A5" s="18" t="s">
        <v>26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19</v>
      </c>
      <c r="H5" s="17">
        <v>0</v>
      </c>
      <c r="I5" s="18">
        <v>0</v>
      </c>
      <c r="J5" s="17">
        <v>50</v>
      </c>
      <c r="K5" s="18">
        <v>11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113</v>
      </c>
      <c r="Q5" s="5">
        <f t="shared" si="2"/>
        <v>28</v>
      </c>
      <c r="R5" s="44">
        <f t="shared" ref="R5:Y5" si="5">AD99</f>
        <v>110</v>
      </c>
      <c r="S5" s="45">
        <f t="shared" si="5"/>
        <v>3</v>
      </c>
      <c r="T5" s="44">
        <f t="shared" si="5"/>
        <v>3</v>
      </c>
      <c r="U5" s="45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45">
        <f t="shared" ref="Z5:AG5" si="6">Q68</f>
        <v>119</v>
      </c>
      <c r="AA5" s="45">
        <f t="shared" si="6"/>
        <v>46</v>
      </c>
      <c r="AB5" s="45">
        <f t="shared" si="6"/>
        <v>23</v>
      </c>
      <c r="AC5" s="45">
        <f t="shared" si="6"/>
        <v>0</v>
      </c>
      <c r="AD5" s="2">
        <f t="shared" si="6"/>
        <v>0.632978723404255</v>
      </c>
      <c r="AE5" s="5">
        <f t="shared" si="6"/>
        <v>0.721212121212121</v>
      </c>
      <c r="AF5" s="2">
        <f t="shared" si="6"/>
        <v>0.838028169014085</v>
      </c>
      <c r="AG5" s="5">
        <f t="shared" si="6"/>
        <v>0.775244299674267</v>
      </c>
    </row>
    <row r="6" spans="1:33">
      <c r="A6" s="18" t="s">
        <v>28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16</v>
      </c>
      <c r="H6" s="17">
        <v>0</v>
      </c>
      <c r="I6" s="18">
        <v>0</v>
      </c>
      <c r="J6" s="17">
        <v>50</v>
      </c>
      <c r="K6" s="18">
        <v>7</v>
      </c>
      <c r="L6" s="17">
        <v>0</v>
      </c>
      <c r="M6" s="18">
        <v>0</v>
      </c>
      <c r="N6" s="3">
        <f t="shared" si="0"/>
        <v>141</v>
      </c>
      <c r="O6" s="3">
        <f t="shared" si="1"/>
        <v>141</v>
      </c>
      <c r="P6" s="2">
        <f>H114</f>
        <v>113</v>
      </c>
      <c r="Q6" s="5">
        <f t="shared" si="2"/>
        <v>28</v>
      </c>
      <c r="R6" s="44">
        <f t="shared" ref="R6:Y6" si="7">AD144</f>
        <v>110</v>
      </c>
      <c r="S6" s="45">
        <f t="shared" si="7"/>
        <v>3</v>
      </c>
      <c r="T6" s="44">
        <f t="shared" si="7"/>
        <v>3</v>
      </c>
      <c r="U6" s="45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45">
        <f t="shared" ref="Z6:AG6" si="8">Q113</f>
        <v>119</v>
      </c>
      <c r="AA6" s="45">
        <f t="shared" si="8"/>
        <v>41</v>
      </c>
      <c r="AB6" s="45">
        <f t="shared" si="8"/>
        <v>23</v>
      </c>
      <c r="AC6" s="45">
        <f t="shared" si="8"/>
        <v>0</v>
      </c>
      <c r="AD6" s="2">
        <f t="shared" si="8"/>
        <v>0.650273224043716</v>
      </c>
      <c r="AE6" s="5">
        <f t="shared" si="8"/>
        <v>0.74375</v>
      </c>
      <c r="AF6" s="2">
        <f t="shared" si="8"/>
        <v>0.838028169014085</v>
      </c>
      <c r="AG6" s="5">
        <f t="shared" si="8"/>
        <v>0.788079470198676</v>
      </c>
    </row>
    <row r="7" spans="1:33">
      <c r="A7" s="18" t="s">
        <v>30</v>
      </c>
      <c r="B7" s="17">
        <v>49</v>
      </c>
      <c r="C7" s="18">
        <v>2</v>
      </c>
      <c r="D7" s="17">
        <v>0</v>
      </c>
      <c r="E7" s="18">
        <v>0</v>
      </c>
      <c r="F7" s="17">
        <v>42</v>
      </c>
      <c r="G7" s="18">
        <v>4</v>
      </c>
      <c r="H7" s="17">
        <v>0</v>
      </c>
      <c r="I7" s="18">
        <v>0</v>
      </c>
      <c r="J7" s="17">
        <v>50</v>
      </c>
      <c r="K7" s="18">
        <v>4</v>
      </c>
      <c r="L7" s="17">
        <v>0</v>
      </c>
      <c r="M7" s="18">
        <v>0</v>
      </c>
      <c r="N7" s="3">
        <f t="shared" si="0"/>
        <v>141</v>
      </c>
      <c r="O7" s="3">
        <f t="shared" si="1"/>
        <v>141</v>
      </c>
      <c r="P7" s="2">
        <f>H159</f>
        <v>113</v>
      </c>
      <c r="Q7" s="5">
        <f t="shared" si="2"/>
        <v>28</v>
      </c>
      <c r="R7" s="44">
        <f t="shared" ref="R7:Y7" si="9">AD189</f>
        <v>110</v>
      </c>
      <c r="S7" s="44">
        <f t="shared" si="9"/>
        <v>3</v>
      </c>
      <c r="T7" s="44">
        <f t="shared" si="9"/>
        <v>3</v>
      </c>
      <c r="U7" s="44">
        <f t="shared" si="9"/>
        <v>0</v>
      </c>
      <c r="V7" s="44">
        <f t="shared" si="9"/>
        <v>0.948275862068966</v>
      </c>
      <c r="W7" s="44">
        <f t="shared" si="9"/>
        <v>0.973451327433628</v>
      </c>
      <c r="X7" s="44">
        <f t="shared" si="9"/>
        <v>0.973451327433628</v>
      </c>
      <c r="Y7" s="44">
        <f t="shared" si="9"/>
        <v>0.973451327433628</v>
      </c>
      <c r="Z7" s="45">
        <f t="shared" ref="Z7:AG7" si="10">Q158</f>
        <v>119</v>
      </c>
      <c r="AA7" s="45">
        <f t="shared" si="10"/>
        <v>28</v>
      </c>
      <c r="AB7" s="45">
        <f t="shared" si="10"/>
        <v>22</v>
      </c>
      <c r="AC7" s="45">
        <f t="shared" si="10"/>
        <v>0</v>
      </c>
      <c r="AD7" s="2">
        <f t="shared" si="10"/>
        <v>0.70414201183432</v>
      </c>
      <c r="AE7" s="5">
        <f t="shared" si="10"/>
        <v>0.80952380952381</v>
      </c>
      <c r="AF7" s="2">
        <f t="shared" si="10"/>
        <v>0.843971631205674</v>
      </c>
      <c r="AG7" s="5">
        <f t="shared" si="10"/>
        <v>0.826388888888889</v>
      </c>
    </row>
    <row r="8" spans="1:33">
      <c r="A8" s="18" t="s">
        <v>32</v>
      </c>
      <c r="B8" s="17">
        <v>31</v>
      </c>
      <c r="C8" s="18">
        <v>0</v>
      </c>
      <c r="D8" s="17">
        <v>18</v>
      </c>
      <c r="E8" s="18">
        <v>0</v>
      </c>
      <c r="F8" s="17">
        <v>34</v>
      </c>
      <c r="G8" s="18">
        <v>4</v>
      </c>
      <c r="H8" s="17">
        <v>8</v>
      </c>
      <c r="I8" s="18">
        <v>0</v>
      </c>
      <c r="J8" s="17">
        <v>47</v>
      </c>
      <c r="K8" s="18">
        <v>3</v>
      </c>
      <c r="L8" s="17">
        <v>3</v>
      </c>
      <c r="M8" s="18">
        <v>0</v>
      </c>
      <c r="N8" s="3">
        <f t="shared" si="0"/>
        <v>112</v>
      </c>
      <c r="O8" s="3">
        <f t="shared" si="1"/>
        <v>141</v>
      </c>
      <c r="P8" s="2">
        <f>H204</f>
        <v>100</v>
      </c>
      <c r="Q8" s="5">
        <f t="shared" si="2"/>
        <v>12</v>
      </c>
      <c r="R8" s="44">
        <f t="shared" ref="R8:Y8" si="11">AD234</f>
        <v>97</v>
      </c>
      <c r="S8" s="44">
        <f t="shared" si="11"/>
        <v>3</v>
      </c>
      <c r="T8" s="44">
        <f t="shared" si="11"/>
        <v>3</v>
      </c>
      <c r="U8" s="44">
        <f t="shared" si="11"/>
        <v>0</v>
      </c>
      <c r="V8" s="44">
        <f t="shared" si="11"/>
        <v>0.941747572815534</v>
      </c>
      <c r="W8" s="44">
        <f t="shared" si="11"/>
        <v>0.97</v>
      </c>
      <c r="X8" s="44">
        <f t="shared" si="11"/>
        <v>0.97</v>
      </c>
      <c r="Y8" s="44">
        <f t="shared" si="11"/>
        <v>0.97</v>
      </c>
      <c r="Z8" s="45">
        <f t="shared" ref="Z8:AG8" si="12">Q203</f>
        <v>105</v>
      </c>
      <c r="AA8" s="45">
        <f t="shared" si="12"/>
        <v>17</v>
      </c>
      <c r="AB8" s="45">
        <f t="shared" si="12"/>
        <v>36</v>
      </c>
      <c r="AC8" s="45">
        <f t="shared" si="12"/>
        <v>0</v>
      </c>
      <c r="AD8" s="45">
        <f t="shared" si="12"/>
        <v>0.664556962025316</v>
      </c>
      <c r="AE8" s="45">
        <f t="shared" si="12"/>
        <v>0.860655737704918</v>
      </c>
      <c r="AF8" s="45">
        <f t="shared" si="12"/>
        <v>0.74468085106383</v>
      </c>
      <c r="AG8" s="45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PDMS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/>
      <c r="D14" s="24"/>
      <c r="E14" s="24"/>
      <c r="F14" s="24"/>
      <c r="G14" s="24">
        <v>5</v>
      </c>
      <c r="H14" s="24"/>
      <c r="I14" s="24">
        <v>2</v>
      </c>
      <c r="J14" s="38">
        <v>7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14</v>
      </c>
      <c r="S14" s="45">
        <f>SUM(B15:B22)</f>
        <v>0</v>
      </c>
      <c r="T14" s="45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7" t="s">
        <v>39</v>
      </c>
      <c r="B15" s="25"/>
      <c r="C15" s="26">
        <v>9</v>
      </c>
      <c r="D15" s="25"/>
      <c r="E15" s="25">
        <v>3</v>
      </c>
      <c r="F15" s="25"/>
      <c r="G15" s="25">
        <v>2</v>
      </c>
      <c r="H15" s="25"/>
      <c r="I15" s="25"/>
      <c r="J15" s="25">
        <v>3</v>
      </c>
      <c r="L15" s="3" t="s">
        <v>39</v>
      </c>
      <c r="M15" s="13" t="s">
        <v>48</v>
      </c>
      <c r="N15" s="13"/>
      <c r="O15" s="13"/>
      <c r="P15" s="13"/>
      <c r="Q15" s="44">
        <f>C15</f>
        <v>9</v>
      </c>
      <c r="R15" s="44">
        <f>SUM(B15,D15:J15)</f>
        <v>8</v>
      </c>
      <c r="S15" s="44">
        <f>SUM(C14,C16:C22)</f>
        <v>3</v>
      </c>
      <c r="T15" s="44">
        <v>0</v>
      </c>
      <c r="U15" s="2">
        <f t="shared" si="13"/>
        <v>0.45</v>
      </c>
      <c r="V15" s="2">
        <f t="shared" si="14"/>
        <v>0.529411764705882</v>
      </c>
      <c r="W15" s="2">
        <f t="shared" si="15"/>
        <v>0.75</v>
      </c>
      <c r="X15" s="2">
        <f t="shared" si="16"/>
        <v>0.620689655172414</v>
      </c>
    </row>
    <row r="16" spans="1:24">
      <c r="A16" s="7" t="s">
        <v>40</v>
      </c>
      <c r="B16" s="25"/>
      <c r="C16" s="25"/>
      <c r="D16" s="26">
        <v>8</v>
      </c>
      <c r="E16" s="25"/>
      <c r="F16" s="25"/>
      <c r="G16" s="25"/>
      <c r="H16" s="25"/>
      <c r="I16" s="25"/>
      <c r="J16" s="39"/>
      <c r="L16" s="3" t="s">
        <v>40</v>
      </c>
      <c r="M16" s="13" t="s">
        <v>49</v>
      </c>
      <c r="N16" s="13"/>
      <c r="O16" s="13"/>
      <c r="P16" s="13"/>
      <c r="Q16" s="45">
        <f>D16</f>
        <v>8</v>
      </c>
      <c r="R16" s="45">
        <f>SUM(B16:C16,E16:J16)</f>
        <v>0</v>
      </c>
      <c r="S16" s="45">
        <f>SUM(D14:D15,D17:D22)</f>
        <v>2</v>
      </c>
      <c r="T16" s="45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7" t="s">
        <v>41</v>
      </c>
      <c r="B17" s="25"/>
      <c r="C17" s="25"/>
      <c r="D17" s="25"/>
      <c r="E17" s="26">
        <v>17</v>
      </c>
      <c r="F17" s="25"/>
      <c r="G17" s="25">
        <v>1</v>
      </c>
      <c r="H17" s="25"/>
      <c r="I17" s="25"/>
      <c r="J17" s="39">
        <v>7</v>
      </c>
      <c r="L17" s="3" t="s">
        <v>41</v>
      </c>
      <c r="M17" s="13" t="s">
        <v>50</v>
      </c>
      <c r="N17" s="13"/>
      <c r="O17" s="13"/>
      <c r="P17" s="13"/>
      <c r="Q17" s="44">
        <f>E17</f>
        <v>17</v>
      </c>
      <c r="R17" s="44">
        <f>SUM(B17:D17,F17:J17)</f>
        <v>8</v>
      </c>
      <c r="S17" s="44">
        <f>SUM(E14:E16,E18:E22)</f>
        <v>4</v>
      </c>
      <c r="T17" s="44">
        <v>0</v>
      </c>
      <c r="U17" s="2">
        <f t="shared" si="13"/>
        <v>0.586206896551724</v>
      </c>
      <c r="V17" s="2">
        <f t="shared" si="14"/>
        <v>0.68</v>
      </c>
      <c r="W17" s="2">
        <f t="shared" si="15"/>
        <v>0.80952380952381</v>
      </c>
      <c r="X17" s="2">
        <f t="shared" si="16"/>
        <v>0.739130434782609</v>
      </c>
    </row>
    <row r="18" spans="1:24">
      <c r="A18" s="7" t="s">
        <v>42</v>
      </c>
      <c r="B18" s="25"/>
      <c r="C18" s="25"/>
      <c r="D18" s="25">
        <v>2</v>
      </c>
      <c r="E18" s="25"/>
      <c r="F18" s="26">
        <v>29</v>
      </c>
      <c r="G18" s="25">
        <v>1</v>
      </c>
      <c r="H18" s="25">
        <v>2</v>
      </c>
      <c r="I18" s="25"/>
      <c r="J18" s="39">
        <v>18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23</v>
      </c>
      <c r="S18" s="45">
        <f>SUM(F14:F17,F19:F22)</f>
        <v>0</v>
      </c>
      <c r="T18" s="45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7" t="s">
        <v>43</v>
      </c>
      <c r="B19" s="25"/>
      <c r="C19" s="25">
        <v>3</v>
      </c>
      <c r="D19" s="25"/>
      <c r="E19" s="25">
        <v>1</v>
      </c>
      <c r="F19" s="25"/>
      <c r="G19" s="26">
        <v>21</v>
      </c>
      <c r="H19" s="25"/>
      <c r="I19" s="25"/>
      <c r="J19" s="39">
        <v>12</v>
      </c>
      <c r="L19" s="3" t="s">
        <v>43</v>
      </c>
      <c r="M19" s="13" t="s">
        <v>53</v>
      </c>
      <c r="N19" s="13"/>
      <c r="O19" s="13"/>
      <c r="P19" s="13"/>
      <c r="Q19" s="44">
        <f>G19</f>
        <v>21</v>
      </c>
      <c r="R19" s="44">
        <f>SUM(B19:F19,H19:J19)</f>
        <v>16</v>
      </c>
      <c r="S19" s="44">
        <f>SUM(G14:G18,G20:G22)</f>
        <v>9</v>
      </c>
      <c r="T19" s="44">
        <v>0</v>
      </c>
      <c r="U19" s="2">
        <f t="shared" si="13"/>
        <v>0.456521739130435</v>
      </c>
      <c r="V19" s="2">
        <f t="shared" si="14"/>
        <v>0.567567567567568</v>
      </c>
      <c r="W19" s="2">
        <f t="shared" si="15"/>
        <v>0.7</v>
      </c>
      <c r="X19" s="2">
        <f t="shared" si="16"/>
        <v>0.626865671641791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9</v>
      </c>
      <c r="I20" s="25">
        <v>1</v>
      </c>
      <c r="J20" s="39">
        <v>3</v>
      </c>
      <c r="L20" s="3" t="s">
        <v>44</v>
      </c>
      <c r="M20" s="13" t="s">
        <v>54</v>
      </c>
      <c r="N20" s="13"/>
      <c r="O20" s="13"/>
      <c r="P20" s="13"/>
      <c r="Q20" s="45">
        <f>H20</f>
        <v>9</v>
      </c>
      <c r="R20" s="45">
        <f>SUM(B20:G20,I20:J20)</f>
        <v>4</v>
      </c>
      <c r="S20" s="45">
        <f>SUM(H14:H19,H21:H22)</f>
        <v>2</v>
      </c>
      <c r="T20" s="45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9</v>
      </c>
      <c r="J21" s="39">
        <v>1</v>
      </c>
      <c r="L21" s="3" t="s">
        <v>45</v>
      </c>
      <c r="M21" s="13" t="s">
        <v>55</v>
      </c>
      <c r="N21" s="13"/>
      <c r="O21" s="13"/>
      <c r="P21" s="13"/>
      <c r="Q21" s="44">
        <f>I21</f>
        <v>9</v>
      </c>
      <c r="R21" s="44">
        <f>SUM(J21,B21:H21)</f>
        <v>1</v>
      </c>
      <c r="S21" s="44">
        <f>SUM(I14:I20,I22)</f>
        <v>3</v>
      </c>
      <c r="T21" s="44">
        <v>0</v>
      </c>
      <c r="U21" s="2">
        <f t="shared" si="13"/>
        <v>0.692307692307692</v>
      </c>
      <c r="V21" s="2">
        <f t="shared" si="14"/>
        <v>0.9</v>
      </c>
      <c r="W21" s="2">
        <f t="shared" si="15"/>
        <v>0.75</v>
      </c>
      <c r="X21" s="2">
        <f t="shared" si="16"/>
        <v>0.818181818181818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7">SUM(Q14:Q21)</f>
        <v>119</v>
      </c>
      <c r="R23" s="44">
        <f t="shared" si="17"/>
        <v>74</v>
      </c>
      <c r="S23" s="44">
        <f t="shared" si="17"/>
        <v>23</v>
      </c>
      <c r="T23" s="44">
        <f t="shared" si="17"/>
        <v>0</v>
      </c>
      <c r="U23" s="2">
        <f>(SUM(Q23,T23)/SUM(Q23,R23,S23,T23))</f>
        <v>0.550925925925926</v>
      </c>
      <c r="V23" s="2">
        <f>Q23/(SUM(Q23,R23))</f>
        <v>0.616580310880829</v>
      </c>
      <c r="W23" s="2">
        <f>Q23/SUM(Q23,S23)</f>
        <v>0.838028169014085</v>
      </c>
      <c r="X23" s="2">
        <f>2*V23*W23/(SUM(V23,W23))</f>
        <v>0.71044776119403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113</v>
      </c>
    </row>
    <row r="25" ht="14.25" spans="1:37">
      <c r="A25" s="30" t="str">
        <f>A1</f>
        <v>PDMS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13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4" t="s">
        <v>88</v>
      </c>
      <c r="B27" s="33"/>
      <c r="C27" s="34">
        <v>18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18</v>
      </c>
      <c r="AE27" s="44">
        <f>SUM(D27:AC27,B27)</f>
        <v>0</v>
      </c>
      <c r="AF27" s="44">
        <f>SUM(C26,C28:C53)</f>
        <v>2</v>
      </c>
      <c r="AG27" s="44">
        <v>0</v>
      </c>
      <c r="AH27" s="2">
        <f t="shared" si="18"/>
        <v>0.9</v>
      </c>
      <c r="AI27" s="2">
        <f t="shared" si="19"/>
        <v>1</v>
      </c>
      <c r="AJ27" s="2">
        <f t="shared" si="20"/>
        <v>0.9</v>
      </c>
      <c r="AK27" s="2">
        <f t="shared" si="21"/>
        <v>0.947368421052632</v>
      </c>
    </row>
    <row r="28" spans="1:37">
      <c r="A28" s="4" t="s">
        <v>62</v>
      </c>
      <c r="B28" s="33"/>
      <c r="C28" s="33"/>
      <c r="D28" s="34">
        <v>4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4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8"/>
        <v>1</v>
      </c>
      <c r="AI29" s="2">
        <f t="shared" si="19"/>
        <v>1</v>
      </c>
      <c r="AJ29" s="2">
        <f t="shared" si="20"/>
        <v>1</v>
      </c>
      <c r="AK29" s="2">
        <f t="shared" si="21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8"/>
        <v>1</v>
      </c>
      <c r="AI31" s="2">
        <f t="shared" si="19"/>
        <v>1</v>
      </c>
      <c r="AJ31" s="2">
        <f t="shared" si="20"/>
        <v>1</v>
      </c>
      <c r="AK31" s="2">
        <f t="shared" si="21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>
        <v>1</v>
      </c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1</v>
      </c>
      <c r="AF32" s="45">
        <f>SUM(H26:H31,H33:H53)</f>
        <v>0</v>
      </c>
      <c r="AG32" s="45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8"/>
        <v>1</v>
      </c>
      <c r="AI33" s="2">
        <f t="shared" si="19"/>
        <v>1</v>
      </c>
      <c r="AJ33" s="2">
        <f t="shared" si="20"/>
        <v>1</v>
      </c>
      <c r="AK33" s="2">
        <f t="shared" si="21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2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2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8"/>
        <v>1</v>
      </c>
      <c r="AI35" s="2">
        <f t="shared" si="19"/>
        <v>1</v>
      </c>
      <c r="AJ35" s="2">
        <f t="shared" si="20"/>
        <v>1</v>
      </c>
      <c r="AK35" s="2">
        <f t="shared" si="21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8"/>
        <v>1</v>
      </c>
      <c r="AI37" s="2">
        <f t="shared" si="19"/>
        <v>1</v>
      </c>
      <c r="AJ37" s="2">
        <f t="shared" si="20"/>
        <v>1</v>
      </c>
      <c r="AK37" s="2">
        <f t="shared" si="21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8"/>
        <v>1</v>
      </c>
      <c r="AI39" s="2">
        <f t="shared" si="19"/>
        <v>1</v>
      </c>
      <c r="AJ39" s="2">
        <f t="shared" si="20"/>
        <v>1</v>
      </c>
      <c r="AK39" s="2">
        <f t="shared" si="21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8"/>
        <v>1</v>
      </c>
      <c r="AI41" s="2">
        <f t="shared" si="19"/>
        <v>1</v>
      </c>
      <c r="AJ41" s="2">
        <f t="shared" si="20"/>
        <v>1</v>
      </c>
      <c r="AK41" s="2">
        <f t="shared" si="21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8"/>
        <v>1</v>
      </c>
      <c r="AI43" s="2">
        <f t="shared" si="19"/>
        <v>1</v>
      </c>
      <c r="AJ43" s="2">
        <f t="shared" si="20"/>
        <v>1</v>
      </c>
      <c r="AK43" s="2">
        <f t="shared" si="21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4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4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8"/>
        <v>1</v>
      </c>
      <c r="AI45" s="2">
        <f t="shared" si="19"/>
        <v>1</v>
      </c>
      <c r="AJ45" s="2">
        <f t="shared" si="20"/>
        <v>1</v>
      </c>
      <c r="AK45" s="2">
        <f t="shared" si="21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2</v>
      </c>
      <c r="W46" s="33"/>
      <c r="X46" s="33"/>
      <c r="Y46" s="33"/>
      <c r="Z46" s="33"/>
      <c r="AA46" s="33"/>
      <c r="AB46" s="33"/>
      <c r="AC46" s="48"/>
      <c r="AD46" s="45">
        <f>V46</f>
        <v>2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4</v>
      </c>
      <c r="X47" s="33"/>
      <c r="Y47" s="33"/>
      <c r="Z47" s="33"/>
      <c r="AA47" s="33"/>
      <c r="AB47" s="33"/>
      <c r="AC47" s="48"/>
      <c r="AD47" s="44">
        <f>W47</f>
        <v>4</v>
      </c>
      <c r="AE47" s="44">
        <f>SUM(B47:V47,X47:AC47)</f>
        <v>0</v>
      </c>
      <c r="AF47" s="44">
        <f>SUM(W26:W46,W48:W53)</f>
        <v>1</v>
      </c>
      <c r="AG47" s="45">
        <v>0</v>
      </c>
      <c r="AH47" s="2">
        <f t="shared" si="18"/>
        <v>0.8</v>
      </c>
      <c r="AI47" s="2">
        <f t="shared" si="19"/>
        <v>1</v>
      </c>
      <c r="AJ47" s="2">
        <f t="shared" si="20"/>
        <v>0.8</v>
      </c>
      <c r="AK47" s="2">
        <f t="shared" si="21"/>
        <v>0.888888888888889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1</v>
      </c>
      <c r="Y48" s="33"/>
      <c r="Z48" s="33"/>
      <c r="AA48" s="33"/>
      <c r="AB48" s="33"/>
      <c r="AC48" s="48"/>
      <c r="AD48" s="45">
        <f>X48</f>
        <v>1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17</v>
      </c>
      <c r="Z49" s="33"/>
      <c r="AA49" s="33"/>
      <c r="AB49" s="33"/>
      <c r="AC49" s="48"/>
      <c r="AD49" s="44">
        <f>Y49</f>
        <v>17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8"/>
        <v>1</v>
      </c>
      <c r="AI49" s="2">
        <f t="shared" si="19"/>
        <v>1</v>
      </c>
      <c r="AJ49" s="2">
        <f t="shared" si="20"/>
        <v>1</v>
      </c>
      <c r="AK49" s="2">
        <f t="shared" si="21"/>
        <v>1</v>
      </c>
    </row>
    <row r="50" spans="1:37">
      <c r="A50" s="4" t="s">
        <v>84</v>
      </c>
      <c r="B50" s="33"/>
      <c r="C50" s="33">
        <v>2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2</v>
      </c>
      <c r="AF50" s="45">
        <f>SUM(Z26:Z49,Z51:Z53)</f>
        <v>0</v>
      </c>
      <c r="AG50" s="44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8"/>
        <v>1</v>
      </c>
      <c r="AI51" s="2">
        <f t="shared" si="19"/>
        <v>1</v>
      </c>
      <c r="AJ51" s="2">
        <f t="shared" si="20"/>
        <v>1</v>
      </c>
      <c r="AK51" s="2">
        <f t="shared" si="21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1</v>
      </c>
      <c r="AC52" s="48"/>
      <c r="AD52" s="45">
        <f>AB52</f>
        <v>1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8"/>
        <v>1</v>
      </c>
      <c r="AI53" s="2">
        <f t="shared" si="19"/>
        <v>1</v>
      </c>
      <c r="AJ53" s="2">
        <f t="shared" si="20"/>
        <v>1</v>
      </c>
      <c r="AK53" s="2">
        <f t="shared" si="21"/>
        <v>1</v>
      </c>
    </row>
    <row r="54" spans="28:37">
      <c r="AB54" s="42" t="s">
        <v>58</v>
      </c>
      <c r="AC54" s="42"/>
      <c r="AD54" s="45">
        <f t="shared" ref="AD54:AF54" si="22">SUM(AD26:AD53)</f>
        <v>110</v>
      </c>
      <c r="AE54" s="45">
        <f t="shared" si="22"/>
        <v>3</v>
      </c>
      <c r="AF54" s="45">
        <f t="shared" si="22"/>
        <v>3</v>
      </c>
      <c r="AG54" s="45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PDMS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/>
      <c r="D59" s="24"/>
      <c r="E59" s="24"/>
      <c r="F59" s="24"/>
      <c r="G59" s="24">
        <v>5</v>
      </c>
      <c r="H59" s="24"/>
      <c r="I59" s="24">
        <v>2</v>
      </c>
      <c r="J59" s="38">
        <v>3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10</v>
      </c>
      <c r="S59" s="45">
        <f>SUM(B60:B67)</f>
        <v>0</v>
      </c>
      <c r="T59" s="45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7" t="s">
        <v>39</v>
      </c>
      <c r="B60" s="25"/>
      <c r="C60" s="26">
        <v>9</v>
      </c>
      <c r="D60" s="25"/>
      <c r="E60" s="25">
        <v>3</v>
      </c>
      <c r="F60" s="25"/>
      <c r="G60" s="25">
        <v>2</v>
      </c>
      <c r="H60" s="25"/>
      <c r="I60" s="25"/>
      <c r="J60" s="25">
        <v>3</v>
      </c>
      <c r="L60" s="3" t="s">
        <v>39</v>
      </c>
      <c r="M60" s="13" t="s">
        <v>48</v>
      </c>
      <c r="N60" s="13"/>
      <c r="O60" s="13"/>
      <c r="P60" s="13"/>
      <c r="Q60" s="44">
        <f>C60</f>
        <v>9</v>
      </c>
      <c r="R60" s="44">
        <f>SUM(B60,D60:J60)</f>
        <v>8</v>
      </c>
      <c r="S60" s="44">
        <f>SUM(C59,C61:C67)</f>
        <v>3</v>
      </c>
      <c r="T60" s="44">
        <v>0</v>
      </c>
      <c r="U60" s="2">
        <f t="shared" si="23"/>
        <v>0.45</v>
      </c>
      <c r="V60" s="2">
        <f t="shared" si="24"/>
        <v>0.529411764705882</v>
      </c>
      <c r="W60" s="2">
        <f t="shared" si="25"/>
        <v>0.75</v>
      </c>
      <c r="X60" s="2">
        <f t="shared" si="26"/>
        <v>0.620689655172414</v>
      </c>
    </row>
    <row r="61" spans="1:24">
      <c r="A61" s="7" t="s">
        <v>40</v>
      </c>
      <c r="B61" s="25"/>
      <c r="C61" s="25"/>
      <c r="D61" s="26">
        <v>8</v>
      </c>
      <c r="E61" s="25"/>
      <c r="F61" s="25"/>
      <c r="G61" s="25"/>
      <c r="H61" s="25"/>
      <c r="I61" s="25"/>
      <c r="J61" s="39"/>
      <c r="L61" s="3" t="s">
        <v>40</v>
      </c>
      <c r="M61" s="13" t="s">
        <v>49</v>
      </c>
      <c r="N61" s="13"/>
      <c r="O61" s="13"/>
      <c r="P61" s="13"/>
      <c r="Q61" s="45">
        <f>D61</f>
        <v>8</v>
      </c>
      <c r="R61" s="45">
        <f>SUM(B61:C61,E61:J61)</f>
        <v>0</v>
      </c>
      <c r="S61" s="45">
        <f>SUM(D59:D60,D62:D67)</f>
        <v>2</v>
      </c>
      <c r="T61" s="45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7" t="s">
        <v>41</v>
      </c>
      <c r="B62" s="25"/>
      <c r="C62" s="25"/>
      <c r="D62" s="25"/>
      <c r="E62" s="26">
        <v>17</v>
      </c>
      <c r="F62" s="25"/>
      <c r="G62" s="25">
        <v>1</v>
      </c>
      <c r="H62" s="25"/>
      <c r="I62" s="25"/>
      <c r="J62" s="39">
        <v>4</v>
      </c>
      <c r="L62" s="3" t="s">
        <v>41</v>
      </c>
      <c r="M62" s="13" t="s">
        <v>50</v>
      </c>
      <c r="N62" s="13"/>
      <c r="O62" s="13"/>
      <c r="P62" s="13"/>
      <c r="Q62" s="44">
        <f>E62</f>
        <v>17</v>
      </c>
      <c r="R62" s="44">
        <f>SUM(B62:D62,F62:J62)</f>
        <v>5</v>
      </c>
      <c r="S62" s="44">
        <f>SUM(E59:E61,E63:E67)</f>
        <v>4</v>
      </c>
      <c r="T62" s="44">
        <v>0</v>
      </c>
      <c r="U62" s="2">
        <f t="shared" si="23"/>
        <v>0.653846153846154</v>
      </c>
      <c r="V62" s="2">
        <f t="shared" si="24"/>
        <v>0.772727272727273</v>
      </c>
      <c r="W62" s="2">
        <f t="shared" si="25"/>
        <v>0.80952380952381</v>
      </c>
      <c r="X62" s="2">
        <f t="shared" si="26"/>
        <v>0.790697674418605</v>
      </c>
    </row>
    <row r="63" spans="1:24">
      <c r="A63" s="7" t="s">
        <v>42</v>
      </c>
      <c r="B63" s="25"/>
      <c r="C63" s="25"/>
      <c r="D63" s="25">
        <v>2</v>
      </c>
      <c r="E63" s="25"/>
      <c r="F63" s="26">
        <v>29</v>
      </c>
      <c r="G63" s="25">
        <v>1</v>
      </c>
      <c r="H63" s="25">
        <v>2</v>
      </c>
      <c r="I63" s="25"/>
      <c r="J63" s="39">
        <v>7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0</v>
      </c>
      <c r="T63" s="45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7" t="s">
        <v>43</v>
      </c>
      <c r="B64" s="25"/>
      <c r="C64" s="25">
        <v>3</v>
      </c>
      <c r="D64" s="25"/>
      <c r="E64" s="25">
        <v>1</v>
      </c>
      <c r="F64" s="25"/>
      <c r="G64" s="26">
        <v>21</v>
      </c>
      <c r="H64" s="25"/>
      <c r="I64" s="25"/>
      <c r="J64" s="39">
        <v>5</v>
      </c>
      <c r="L64" s="3" t="s">
        <v>43</v>
      </c>
      <c r="M64" s="13" t="s">
        <v>53</v>
      </c>
      <c r="N64" s="13"/>
      <c r="O64" s="13"/>
      <c r="P64" s="13"/>
      <c r="Q64" s="44">
        <f>G64</f>
        <v>21</v>
      </c>
      <c r="R64" s="44">
        <v>9</v>
      </c>
      <c r="S64" s="44">
        <f>SUM(G59:G63,G65:G67)</f>
        <v>9</v>
      </c>
      <c r="T64" s="44">
        <v>0</v>
      </c>
      <c r="U64" s="2">
        <f t="shared" si="23"/>
        <v>0.538461538461538</v>
      </c>
      <c r="V64" s="2">
        <f t="shared" si="24"/>
        <v>0.7</v>
      </c>
      <c r="W64" s="2">
        <f t="shared" si="25"/>
        <v>0.7</v>
      </c>
      <c r="X64" s="2">
        <f t="shared" si="26"/>
        <v>0.7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9</v>
      </c>
      <c r="I65" s="25">
        <v>1</v>
      </c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9</v>
      </c>
      <c r="R65" s="45">
        <f>SUM(B65:G65,I65:J65)</f>
        <v>1</v>
      </c>
      <c r="S65" s="45">
        <f>SUM(H59:H64,H66:H67)</f>
        <v>2</v>
      </c>
      <c r="T65" s="45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9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9</v>
      </c>
      <c r="R66" s="44">
        <f>SUM(J66,B66:H66)</f>
        <v>1</v>
      </c>
      <c r="S66" s="44">
        <f>SUM(I59:I65,I67)</f>
        <v>3</v>
      </c>
      <c r="T66" s="44">
        <v>0</v>
      </c>
      <c r="U66" s="2">
        <f t="shared" si="23"/>
        <v>0.692307692307692</v>
      </c>
      <c r="V66" s="2">
        <f t="shared" si="24"/>
        <v>0.9</v>
      </c>
      <c r="W66" s="2">
        <f t="shared" si="25"/>
        <v>0.75</v>
      </c>
      <c r="X66" s="2">
        <f t="shared" si="26"/>
        <v>0.818181818181818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7">SUM(Q59:Q66)</f>
        <v>119</v>
      </c>
      <c r="R68" s="44">
        <f t="shared" si="27"/>
        <v>46</v>
      </c>
      <c r="S68" s="44">
        <f t="shared" si="27"/>
        <v>23</v>
      </c>
      <c r="T68" s="44">
        <f t="shared" si="27"/>
        <v>0</v>
      </c>
      <c r="U68" s="2">
        <f>(SUM(Q68,T68)/SUM(Q68,R68,S68,T68))</f>
        <v>0.632978723404255</v>
      </c>
      <c r="V68" s="2">
        <f>Q68/(SUM(Q68,R68))</f>
        <v>0.721212121212121</v>
      </c>
      <c r="W68" s="2">
        <f>Q68/SUM(Q68,S68)</f>
        <v>0.838028169014085</v>
      </c>
      <c r="X68" s="2">
        <f>2*V68*W68/(SUM(V68,W68))</f>
        <v>0.775244299674267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113</v>
      </c>
    </row>
    <row r="70" ht="14.25" spans="1:37">
      <c r="A70" s="30" t="str">
        <f>A1</f>
        <v>PDMS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13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13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4" t="s">
        <v>88</v>
      </c>
      <c r="B72" s="33"/>
      <c r="C72" s="34">
        <v>18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18</v>
      </c>
      <c r="AE72" s="44">
        <f>SUM(D72:AC72,B72)</f>
        <v>0</v>
      </c>
      <c r="AF72" s="44">
        <f>SUM(C71,C73:C98)</f>
        <v>2</v>
      </c>
      <c r="AG72" s="44">
        <v>0</v>
      </c>
      <c r="AH72" s="2">
        <f t="shared" si="28"/>
        <v>0.9</v>
      </c>
      <c r="AI72" s="2">
        <f t="shared" si="29"/>
        <v>1</v>
      </c>
      <c r="AJ72" s="2">
        <f t="shared" si="30"/>
        <v>0.9</v>
      </c>
      <c r="AK72" s="2">
        <f t="shared" si="31"/>
        <v>0.947368421052632</v>
      </c>
    </row>
    <row r="73" spans="1:37">
      <c r="A73" s="4" t="s">
        <v>62</v>
      </c>
      <c r="B73" s="33"/>
      <c r="C73" s="33"/>
      <c r="D73" s="34">
        <v>4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4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8"/>
        <v>1</v>
      </c>
      <c r="AI76" s="2">
        <f t="shared" si="29"/>
        <v>1</v>
      </c>
      <c r="AJ76" s="2">
        <f t="shared" si="30"/>
        <v>1</v>
      </c>
      <c r="AK76" s="2">
        <f t="shared" si="31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>
        <v>1</v>
      </c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1</v>
      </c>
      <c r="AF77" s="45">
        <f>SUM(H71:H76,H78:H98)</f>
        <v>0</v>
      </c>
      <c r="AG77" s="45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2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2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9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9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4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4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8"/>
        <v>1</v>
      </c>
      <c r="AI90" s="2">
        <f t="shared" si="29"/>
        <v>1</v>
      </c>
      <c r="AJ90" s="2">
        <f t="shared" si="30"/>
        <v>1</v>
      </c>
      <c r="AK90" s="2">
        <f t="shared" si="31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2</v>
      </c>
      <c r="W91" s="33"/>
      <c r="X91" s="33"/>
      <c r="Y91" s="33"/>
      <c r="Z91" s="33"/>
      <c r="AA91" s="33"/>
      <c r="AB91" s="33"/>
      <c r="AC91" s="48"/>
      <c r="AD91" s="45">
        <f>V91</f>
        <v>2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4</v>
      </c>
      <c r="X92" s="33"/>
      <c r="Y92" s="33"/>
      <c r="Z92" s="33"/>
      <c r="AA92" s="33"/>
      <c r="AB92" s="33"/>
      <c r="AC92" s="48"/>
      <c r="AD92" s="44">
        <f>W92</f>
        <v>4</v>
      </c>
      <c r="AE92" s="44">
        <f>SUM(B92:V92,X92:AC92)</f>
        <v>0</v>
      </c>
      <c r="AF92" s="44">
        <f>SUM(W71:W91,W93:W98)</f>
        <v>1</v>
      </c>
      <c r="AG92" s="45">
        <v>0</v>
      </c>
      <c r="AH92" s="2">
        <f t="shared" si="28"/>
        <v>0.8</v>
      </c>
      <c r="AI92" s="2">
        <f t="shared" si="29"/>
        <v>1</v>
      </c>
      <c r="AJ92" s="2">
        <f t="shared" si="30"/>
        <v>0.8</v>
      </c>
      <c r="AK92" s="2">
        <f t="shared" si="31"/>
        <v>0.888888888888889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1</v>
      </c>
      <c r="Y93" s="33"/>
      <c r="Z93" s="33"/>
      <c r="AA93" s="33"/>
      <c r="AB93" s="33"/>
      <c r="AC93" s="48"/>
      <c r="AD93" s="45">
        <f>X93</f>
        <v>1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17</v>
      </c>
      <c r="Z94" s="33"/>
      <c r="AA94" s="33"/>
      <c r="AB94" s="33"/>
      <c r="AC94" s="48"/>
      <c r="AD94" s="44">
        <f>Y94</f>
        <v>17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8"/>
        <v>1</v>
      </c>
      <c r="AI94" s="2">
        <f t="shared" si="29"/>
        <v>1</v>
      </c>
      <c r="AJ94" s="2">
        <f t="shared" si="30"/>
        <v>1</v>
      </c>
      <c r="AK94" s="2">
        <f t="shared" si="31"/>
        <v>1</v>
      </c>
    </row>
    <row r="95" spans="1:37">
      <c r="A95" s="4" t="s">
        <v>84</v>
      </c>
      <c r="B95" s="33"/>
      <c r="C95" s="33">
        <v>2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2</v>
      </c>
      <c r="AF95" s="45">
        <f>SUM(Z71:Z94,Z96:Z98)</f>
        <v>0</v>
      </c>
      <c r="AG95" s="44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1</v>
      </c>
      <c r="AC97" s="48"/>
      <c r="AD97" s="45">
        <f>AB97</f>
        <v>1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58</v>
      </c>
      <c r="AC99" s="42"/>
      <c r="AD99" s="45">
        <f t="shared" ref="AD99:AF99" si="32">SUM(AD71:AD98)</f>
        <v>110</v>
      </c>
      <c r="AE99" s="45">
        <f t="shared" si="32"/>
        <v>3</v>
      </c>
      <c r="AF99" s="45">
        <f t="shared" si="32"/>
        <v>3</v>
      </c>
      <c r="AG99" s="45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PDMS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/>
      <c r="D104" s="24"/>
      <c r="E104" s="24"/>
      <c r="F104" s="24"/>
      <c r="G104" s="24">
        <v>5</v>
      </c>
      <c r="H104" s="24"/>
      <c r="I104" s="24">
        <v>2</v>
      </c>
      <c r="J104" s="38">
        <v>3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10</v>
      </c>
      <c r="S104" s="45">
        <f>SUM(B105:B112)</f>
        <v>0</v>
      </c>
      <c r="T104" s="45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7" t="s">
        <v>39</v>
      </c>
      <c r="B105" s="25"/>
      <c r="C105" s="26">
        <v>9</v>
      </c>
      <c r="D105" s="25"/>
      <c r="E105" s="25">
        <v>3</v>
      </c>
      <c r="F105" s="25"/>
      <c r="G105" s="25">
        <v>2</v>
      </c>
      <c r="H105" s="25"/>
      <c r="I105" s="25"/>
      <c r="J105" s="25">
        <v>2</v>
      </c>
      <c r="L105" s="3" t="s">
        <v>39</v>
      </c>
      <c r="M105" s="13" t="s">
        <v>48</v>
      </c>
      <c r="N105" s="13"/>
      <c r="O105" s="13"/>
      <c r="P105" s="13"/>
      <c r="Q105" s="44">
        <f>C105</f>
        <v>9</v>
      </c>
      <c r="R105" s="44">
        <f>SUM(B105,D105:J105)</f>
        <v>7</v>
      </c>
      <c r="S105" s="44">
        <f>SUM(C104,C106:C112)</f>
        <v>3</v>
      </c>
      <c r="T105" s="44">
        <v>0</v>
      </c>
      <c r="U105" s="2">
        <f t="shared" si="33"/>
        <v>0.473684210526316</v>
      </c>
      <c r="V105" s="2">
        <f t="shared" si="34"/>
        <v>0.5625</v>
      </c>
      <c r="W105" s="2">
        <f t="shared" si="35"/>
        <v>0.75</v>
      </c>
      <c r="X105" s="2">
        <f t="shared" si="36"/>
        <v>0.642857142857143</v>
      </c>
    </row>
    <row r="106" spans="1:24">
      <c r="A106" s="7" t="s">
        <v>40</v>
      </c>
      <c r="B106" s="25"/>
      <c r="C106" s="25"/>
      <c r="D106" s="26">
        <v>8</v>
      </c>
      <c r="E106" s="25"/>
      <c r="F106" s="25"/>
      <c r="G106" s="25"/>
      <c r="H106" s="25"/>
      <c r="I106" s="25"/>
      <c r="J106" s="39"/>
      <c r="L106" s="3" t="s">
        <v>40</v>
      </c>
      <c r="M106" s="13" t="s">
        <v>49</v>
      </c>
      <c r="N106" s="13"/>
      <c r="O106" s="13"/>
      <c r="P106" s="13"/>
      <c r="Q106" s="45">
        <f>D106</f>
        <v>8</v>
      </c>
      <c r="R106" s="45">
        <f>SUM(B106:C106,E106:J106)</f>
        <v>0</v>
      </c>
      <c r="S106" s="45">
        <f>SUM(D104:D105,D107:D112)</f>
        <v>2</v>
      </c>
      <c r="T106" s="45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7" t="s">
        <v>41</v>
      </c>
      <c r="B107" s="25"/>
      <c r="C107" s="25"/>
      <c r="D107" s="25"/>
      <c r="E107" s="26">
        <v>17</v>
      </c>
      <c r="F107" s="25"/>
      <c r="G107" s="25">
        <v>1</v>
      </c>
      <c r="H107" s="25"/>
      <c r="I107" s="25"/>
      <c r="J107" s="39">
        <v>2</v>
      </c>
      <c r="L107" s="3" t="s">
        <v>41</v>
      </c>
      <c r="M107" s="13" t="s">
        <v>50</v>
      </c>
      <c r="N107" s="13"/>
      <c r="O107" s="13"/>
      <c r="P107" s="13"/>
      <c r="Q107" s="44">
        <f>E107</f>
        <v>17</v>
      </c>
      <c r="R107" s="44">
        <f>SUM(B107:D107,F107:J107)</f>
        <v>3</v>
      </c>
      <c r="S107" s="44">
        <f>SUM(E104:E106,E108:E112)</f>
        <v>4</v>
      </c>
      <c r="T107" s="44">
        <v>0</v>
      </c>
      <c r="U107" s="2">
        <f t="shared" si="33"/>
        <v>0.708333333333333</v>
      </c>
      <c r="V107" s="2">
        <f t="shared" si="34"/>
        <v>0.85</v>
      </c>
      <c r="W107" s="2">
        <f t="shared" si="35"/>
        <v>0.80952380952381</v>
      </c>
      <c r="X107" s="2">
        <f t="shared" si="36"/>
        <v>0.829268292682927</v>
      </c>
    </row>
    <row r="108" spans="1:24">
      <c r="A108" s="7" t="s">
        <v>42</v>
      </c>
      <c r="B108" s="25"/>
      <c r="C108" s="25"/>
      <c r="D108" s="25">
        <v>2</v>
      </c>
      <c r="E108" s="25"/>
      <c r="F108" s="26">
        <v>29</v>
      </c>
      <c r="G108" s="25">
        <v>1</v>
      </c>
      <c r="H108" s="25">
        <v>2</v>
      </c>
      <c r="I108" s="25"/>
      <c r="J108" s="39">
        <v>5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10</v>
      </c>
      <c r="S108" s="45">
        <f>SUM(F104:F107,F109:F112)</f>
        <v>0</v>
      </c>
      <c r="T108" s="45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7" t="s">
        <v>43</v>
      </c>
      <c r="B109" s="25"/>
      <c r="C109" s="25">
        <v>3</v>
      </c>
      <c r="D109" s="25"/>
      <c r="E109" s="25">
        <v>1</v>
      </c>
      <c r="F109" s="25"/>
      <c r="G109" s="26">
        <v>21</v>
      </c>
      <c r="H109" s="25"/>
      <c r="I109" s="25"/>
      <c r="J109" s="39">
        <v>5</v>
      </c>
      <c r="L109" s="3" t="s">
        <v>43</v>
      </c>
      <c r="M109" s="13" t="s">
        <v>53</v>
      </c>
      <c r="N109" s="13"/>
      <c r="O109" s="13"/>
      <c r="P109" s="13"/>
      <c r="Q109" s="44">
        <f>G109</f>
        <v>21</v>
      </c>
      <c r="R109" s="44">
        <f>SUM(B109:F109,H109:J109)</f>
        <v>9</v>
      </c>
      <c r="S109" s="44">
        <f>SUM(G104:G108,G110:G112)</f>
        <v>9</v>
      </c>
      <c r="T109" s="44">
        <v>0</v>
      </c>
      <c r="U109" s="2">
        <f t="shared" si="33"/>
        <v>0.538461538461538</v>
      </c>
      <c r="V109" s="2">
        <f t="shared" si="34"/>
        <v>0.7</v>
      </c>
      <c r="W109" s="2">
        <f t="shared" si="35"/>
        <v>0.7</v>
      </c>
      <c r="X109" s="2">
        <f t="shared" si="36"/>
        <v>0.7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9</v>
      </c>
      <c r="I110" s="25">
        <v>1</v>
      </c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9</v>
      </c>
      <c r="R110" s="45">
        <f>SUM(B110:G110,I110:J110)</f>
        <v>1</v>
      </c>
      <c r="S110" s="45">
        <f>SUM(H104:H109,H111:H112)</f>
        <v>2</v>
      </c>
      <c r="T110" s="45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9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3</v>
      </c>
      <c r="T111" s="44">
        <v>0</v>
      </c>
      <c r="U111" s="2">
        <f t="shared" si="33"/>
        <v>0.692307692307692</v>
      </c>
      <c r="V111" s="2">
        <f t="shared" si="34"/>
        <v>0.9</v>
      </c>
      <c r="W111" s="2">
        <f t="shared" si="35"/>
        <v>0.75</v>
      </c>
      <c r="X111" s="2">
        <f t="shared" si="36"/>
        <v>0.818181818181818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7">SUM(Q104:Q111)</f>
        <v>119</v>
      </c>
      <c r="R113" s="44">
        <f t="shared" si="37"/>
        <v>41</v>
      </c>
      <c r="S113" s="44">
        <f t="shared" si="37"/>
        <v>23</v>
      </c>
      <c r="T113" s="44">
        <f t="shared" si="37"/>
        <v>0</v>
      </c>
      <c r="U113" s="2">
        <f>(SUM(Q113,T113)/SUM(Q113,R113,S113,T113))</f>
        <v>0.650273224043716</v>
      </c>
      <c r="V113" s="2">
        <f>Q113/(SUM(Q113,R113))</f>
        <v>0.74375</v>
      </c>
      <c r="W113" s="2">
        <f>Q113/SUM(Q113,S113)</f>
        <v>0.838028169014085</v>
      </c>
      <c r="X113" s="2">
        <f>2*V113*W113/(SUM(V113,W113))</f>
        <v>0.788079470198676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113</v>
      </c>
    </row>
    <row r="115" ht="14.25" spans="1:37">
      <c r="A115" s="30" t="str">
        <f>A1</f>
        <v>PDMS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13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13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4" t="s">
        <v>88</v>
      </c>
      <c r="B117" s="33"/>
      <c r="C117" s="34">
        <v>18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18</v>
      </c>
      <c r="AE117" s="44">
        <f>SUM(D117:AC117,B117)</f>
        <v>0</v>
      </c>
      <c r="AF117" s="44">
        <f>SUM(C116,C118:C143)</f>
        <v>2</v>
      </c>
      <c r="AG117" s="44">
        <v>0</v>
      </c>
      <c r="AH117" s="2">
        <f t="shared" si="38"/>
        <v>0.9</v>
      </c>
      <c r="AI117" s="2">
        <f t="shared" si="39"/>
        <v>1</v>
      </c>
      <c r="AJ117" s="2">
        <f t="shared" si="40"/>
        <v>0.9</v>
      </c>
      <c r="AK117" s="2">
        <f t="shared" si="41"/>
        <v>0.947368421052632</v>
      </c>
    </row>
    <row r="118" spans="1:37">
      <c r="A118" s="4" t="s">
        <v>62</v>
      </c>
      <c r="B118" s="33"/>
      <c r="C118" s="33"/>
      <c r="D118" s="34">
        <v>4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4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8"/>
        <v>1</v>
      </c>
      <c r="AI121" s="2">
        <f t="shared" si="39"/>
        <v>1</v>
      </c>
      <c r="AJ121" s="2">
        <f t="shared" si="40"/>
        <v>1</v>
      </c>
      <c r="AK121" s="2">
        <f t="shared" si="41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>
        <v>1</v>
      </c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2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2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9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9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4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4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8"/>
        <v>1</v>
      </c>
      <c r="AI135" s="2">
        <f t="shared" si="39"/>
        <v>1</v>
      </c>
      <c r="AJ135" s="2">
        <f t="shared" si="40"/>
        <v>1</v>
      </c>
      <c r="AK135" s="2">
        <f t="shared" si="41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4</v>
      </c>
      <c r="X137" s="33"/>
      <c r="Y137" s="33"/>
      <c r="Z137" s="33"/>
      <c r="AA137" s="33"/>
      <c r="AB137" s="33"/>
      <c r="AC137" s="48"/>
      <c r="AD137" s="44">
        <f>W137</f>
        <v>4</v>
      </c>
      <c r="AE137" s="44">
        <f>SUM(B137:V137,X137:AC137)</f>
        <v>0</v>
      </c>
      <c r="AF137" s="44">
        <f>SUM(W116:W136,W138:W143)</f>
        <v>1</v>
      </c>
      <c r="AG137" s="45">
        <v>0</v>
      </c>
      <c r="AH137" s="2">
        <f t="shared" si="38"/>
        <v>0.8</v>
      </c>
      <c r="AI137" s="2">
        <f t="shared" si="39"/>
        <v>1</v>
      </c>
      <c r="AJ137" s="2">
        <f t="shared" si="40"/>
        <v>0.8</v>
      </c>
      <c r="AK137" s="2">
        <f t="shared" si="41"/>
        <v>0.888888888888889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1</v>
      </c>
      <c r="Y138" s="33"/>
      <c r="Z138" s="33"/>
      <c r="AA138" s="33"/>
      <c r="AB138" s="33"/>
      <c r="AC138" s="48"/>
      <c r="AD138" s="45">
        <f>X138</f>
        <v>1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17</v>
      </c>
      <c r="Z139" s="33"/>
      <c r="AA139" s="33"/>
      <c r="AB139" s="33"/>
      <c r="AC139" s="48"/>
      <c r="AD139" s="44">
        <f>Y139</f>
        <v>17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8"/>
        <v>1</v>
      </c>
      <c r="AI139" s="2">
        <f t="shared" si="39"/>
        <v>1</v>
      </c>
      <c r="AJ139" s="2">
        <f t="shared" si="40"/>
        <v>1</v>
      </c>
      <c r="AK139" s="2">
        <f t="shared" si="41"/>
        <v>1</v>
      </c>
    </row>
    <row r="140" spans="1:37">
      <c r="A140" s="4" t="s">
        <v>84</v>
      </c>
      <c r="B140" s="33"/>
      <c r="C140" s="33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1</v>
      </c>
      <c r="AC142" s="48"/>
      <c r="AD142" s="45">
        <f>AB142</f>
        <v>1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58</v>
      </c>
      <c r="AC144" s="42"/>
      <c r="AD144" s="45">
        <f t="shared" ref="AD144:AF144" si="42">SUM(AD116:AD143)</f>
        <v>110</v>
      </c>
      <c r="AE144" s="45">
        <f t="shared" si="42"/>
        <v>3</v>
      </c>
      <c r="AF144" s="45">
        <f t="shared" si="42"/>
        <v>3</v>
      </c>
      <c r="AG144" s="45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PDMS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/>
      <c r="D149" s="24"/>
      <c r="E149" s="24"/>
      <c r="F149" s="24"/>
      <c r="G149" s="24">
        <v>5</v>
      </c>
      <c r="H149" s="24"/>
      <c r="I149" s="24">
        <v>2</v>
      </c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8</v>
      </c>
      <c r="S149" s="45">
        <f>SUM(B150:B157)</f>
        <v>0</v>
      </c>
      <c r="T149" s="45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7" t="s">
        <v>39</v>
      </c>
      <c r="B150" s="25"/>
      <c r="C150" s="26">
        <v>9</v>
      </c>
      <c r="D150" s="25"/>
      <c r="E150" s="25">
        <v>3</v>
      </c>
      <c r="F150" s="25"/>
      <c r="G150" s="25">
        <v>2</v>
      </c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9</v>
      </c>
      <c r="R150" s="44">
        <f>SUM(B150,D150:J150)</f>
        <v>6</v>
      </c>
      <c r="S150" s="44">
        <f>SUM(C149,C151:C157)</f>
        <v>3</v>
      </c>
      <c r="T150" s="44">
        <v>0</v>
      </c>
      <c r="U150" s="2">
        <f t="shared" si="43"/>
        <v>0.5</v>
      </c>
      <c r="V150" s="2">
        <f t="shared" si="44"/>
        <v>0.6</v>
      </c>
      <c r="W150" s="2">
        <f t="shared" si="45"/>
        <v>0.75</v>
      </c>
      <c r="X150" s="2">
        <f t="shared" si="46"/>
        <v>0.666666666666667</v>
      </c>
    </row>
    <row r="151" spans="1:24">
      <c r="A151" s="7" t="s">
        <v>40</v>
      </c>
      <c r="B151" s="25"/>
      <c r="C151" s="25"/>
      <c r="D151" s="26">
        <v>8</v>
      </c>
      <c r="E151" s="25"/>
      <c r="F151" s="25"/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8</v>
      </c>
      <c r="R151" s="45">
        <f>SUM(B151:C151,E151:J151)</f>
        <v>0</v>
      </c>
      <c r="S151" s="45">
        <f>SUM(D149:D150,D152:D157)</f>
        <v>2</v>
      </c>
      <c r="T151" s="45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7" t="s">
        <v>41</v>
      </c>
      <c r="B152" s="25"/>
      <c r="C152" s="25"/>
      <c r="D152" s="25"/>
      <c r="E152" s="26">
        <v>17</v>
      </c>
      <c r="F152" s="25"/>
      <c r="G152" s="25">
        <v>1</v>
      </c>
      <c r="H152" s="25"/>
      <c r="I152" s="25"/>
      <c r="J152" s="39">
        <v>2</v>
      </c>
      <c r="L152" s="3" t="s">
        <v>41</v>
      </c>
      <c r="M152" s="13" t="s">
        <v>50</v>
      </c>
      <c r="N152" s="13"/>
      <c r="O152" s="13"/>
      <c r="P152" s="13"/>
      <c r="Q152" s="44">
        <f>E152</f>
        <v>17</v>
      </c>
      <c r="R152" s="44">
        <f>SUM(B152:D152,F152:J152)</f>
        <v>3</v>
      </c>
      <c r="S152" s="44">
        <f>SUM(E149:E151,E153:E157)</f>
        <v>4</v>
      </c>
      <c r="T152" s="44">
        <v>0</v>
      </c>
      <c r="U152" s="2">
        <f t="shared" si="43"/>
        <v>0.708333333333333</v>
      </c>
      <c r="V152" s="2">
        <f t="shared" si="44"/>
        <v>0.85</v>
      </c>
      <c r="W152" s="2">
        <f t="shared" si="45"/>
        <v>0.80952380952381</v>
      </c>
      <c r="X152" s="2">
        <f t="shared" si="46"/>
        <v>0.829268292682927</v>
      </c>
    </row>
    <row r="153" spans="1:24">
      <c r="A153" s="7" t="s">
        <v>42</v>
      </c>
      <c r="B153" s="25"/>
      <c r="C153" s="25"/>
      <c r="D153" s="25">
        <v>2</v>
      </c>
      <c r="E153" s="25"/>
      <c r="F153" s="26">
        <v>29</v>
      </c>
      <c r="G153" s="25"/>
      <c r="H153" s="25">
        <v>2</v>
      </c>
      <c r="I153" s="25"/>
      <c r="J153" s="39">
        <v>3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7</v>
      </c>
      <c r="S153" s="45">
        <f>SUM(F149:F152,F154:F157)</f>
        <v>0</v>
      </c>
      <c r="T153" s="45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7" t="s">
        <v>43</v>
      </c>
      <c r="B154" s="25"/>
      <c r="C154" s="25">
        <v>3</v>
      </c>
      <c r="D154" s="25"/>
      <c r="E154" s="25">
        <v>1</v>
      </c>
      <c r="F154" s="25"/>
      <c r="G154" s="26">
        <v>21</v>
      </c>
      <c r="H154" s="25"/>
      <c r="I154" s="25"/>
      <c r="J154" s="39"/>
      <c r="L154" s="3" t="s">
        <v>43</v>
      </c>
      <c r="M154" s="13" t="s">
        <v>53</v>
      </c>
      <c r="N154" s="13"/>
      <c r="O154" s="13"/>
      <c r="P154" s="13"/>
      <c r="Q154" s="44">
        <f>G154</f>
        <v>21</v>
      </c>
      <c r="R154" s="44">
        <f>SUM(B154:F154,H154:J154)</f>
        <v>4</v>
      </c>
      <c r="S154" s="44">
        <f>SUM(G149:G153,G155:G157)</f>
        <v>9</v>
      </c>
      <c r="T154" s="44">
        <v>0</v>
      </c>
      <c r="U154" s="2">
        <f t="shared" si="43"/>
        <v>0.617647058823529</v>
      </c>
      <c r="V154" s="2">
        <f t="shared" si="44"/>
        <v>0.84</v>
      </c>
      <c r="W154" s="2">
        <f t="shared" si="45"/>
        <v>0.7</v>
      </c>
      <c r="X154" s="2">
        <f t="shared" si="46"/>
        <v>0.763636363636364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9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9</v>
      </c>
      <c r="R155" s="45">
        <f>SUM(B155:G155,I155:J155)</f>
        <v>0</v>
      </c>
      <c r="S155" s="45">
        <f>SUM(H149:H154,H156:H157)</f>
        <v>2</v>
      </c>
      <c r="T155" s="45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9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9</v>
      </c>
      <c r="R156" s="44">
        <f>SUM(J156,B156:H156)</f>
        <v>0</v>
      </c>
      <c r="S156" s="44">
        <f>SUM(I149:I155,I157)</f>
        <v>2</v>
      </c>
      <c r="T156" s="44">
        <v>0</v>
      </c>
      <c r="U156" s="2">
        <f t="shared" si="43"/>
        <v>0.818181818181818</v>
      </c>
      <c r="V156" s="2">
        <f t="shared" si="44"/>
        <v>1</v>
      </c>
      <c r="W156" s="2">
        <f t="shared" si="45"/>
        <v>0.818181818181818</v>
      </c>
      <c r="X156" s="2">
        <f t="shared" si="46"/>
        <v>0.9</v>
      </c>
    </row>
    <row r="157" spans="1:24">
      <c r="A157" s="27" t="s">
        <v>46</v>
      </c>
      <c r="B157" s="28"/>
      <c r="C157" s="28"/>
      <c r="D157" s="28"/>
      <c r="E157" s="28"/>
      <c r="F157" s="28"/>
      <c r="G157" s="28">
        <v>1</v>
      </c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7">SUM(Q149:Q156)</f>
        <v>119</v>
      </c>
      <c r="R158" s="44">
        <f t="shared" si="47"/>
        <v>28</v>
      </c>
      <c r="S158" s="44">
        <f t="shared" si="47"/>
        <v>22</v>
      </c>
      <c r="T158" s="44">
        <f t="shared" si="47"/>
        <v>0</v>
      </c>
      <c r="U158" s="2">
        <f>(SUM(Q158,T158)/SUM(Q158,R158,S158,T158))</f>
        <v>0.70414201183432</v>
      </c>
      <c r="V158" s="2">
        <f>Q158/(SUM(Q158,R158))</f>
        <v>0.80952380952381</v>
      </c>
      <c r="W158" s="2">
        <f>Q158/SUM(Q158,S158)</f>
        <v>0.843971631205674</v>
      </c>
      <c r="X158" s="2">
        <f>2*V158*W158/(SUM(V158,W158))</f>
        <v>0.826388888888889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113</v>
      </c>
    </row>
    <row r="160" ht="14.25" spans="1:37">
      <c r="A160" s="30" t="str">
        <f>A1</f>
        <v>PDMS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13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13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4" t="s">
        <v>88</v>
      </c>
      <c r="B162" s="33"/>
      <c r="C162" s="34">
        <v>18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18</v>
      </c>
      <c r="AE162" s="44">
        <f>SUM(D162:AC162,B162)</f>
        <v>0</v>
      </c>
      <c r="AF162" s="44">
        <f>SUM(C161,C163:C188)</f>
        <v>2</v>
      </c>
      <c r="AG162" s="44">
        <v>0</v>
      </c>
      <c r="AH162" s="2">
        <f t="shared" si="48"/>
        <v>0.9</v>
      </c>
      <c r="AI162" s="2">
        <f t="shared" si="49"/>
        <v>1</v>
      </c>
      <c r="AJ162" s="2">
        <f t="shared" si="50"/>
        <v>0.9</v>
      </c>
      <c r="AK162" s="2">
        <f t="shared" si="51"/>
        <v>0.947368421052632</v>
      </c>
    </row>
    <row r="163" spans="1:37">
      <c r="A163" s="4" t="s">
        <v>62</v>
      </c>
      <c r="B163" s="33"/>
      <c r="C163" s="33"/>
      <c r="D163" s="34">
        <v>4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4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8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>
        <v>1</v>
      </c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1</v>
      </c>
      <c r="AF167" s="45">
        <f>SUM(H161:H166,H168:H188)</f>
        <v>0</v>
      </c>
      <c r="AG167" s="45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2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2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9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9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4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4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8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1</v>
      </c>
      <c r="AG182" s="45">
        <v>0</v>
      </c>
      <c r="AH182" s="2">
        <f t="shared" si="48"/>
        <v>0.8</v>
      </c>
      <c r="AI182" s="2">
        <f t="shared" si="49"/>
        <v>1</v>
      </c>
      <c r="AJ182" s="2">
        <f t="shared" si="50"/>
        <v>0.8</v>
      </c>
      <c r="AK182" s="2">
        <f t="shared" si="51"/>
        <v>0.888888888888889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1</v>
      </c>
      <c r="Y183" s="33"/>
      <c r="Z183" s="33"/>
      <c r="AA183" s="33"/>
      <c r="AB183" s="33"/>
      <c r="AC183" s="48"/>
      <c r="AD183" s="45">
        <f>X183</f>
        <v>1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17</v>
      </c>
      <c r="Z184" s="33"/>
      <c r="AA184" s="33"/>
      <c r="AB184" s="33"/>
      <c r="AC184" s="48"/>
      <c r="AD184" s="44">
        <f>Y184</f>
        <v>17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8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</row>
    <row r="185" spans="1:37">
      <c r="A185" s="4" t="s">
        <v>84</v>
      </c>
      <c r="B185" s="33"/>
      <c r="C185" s="33">
        <v>2</v>
      </c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2</v>
      </c>
      <c r="AF185" s="45">
        <f>SUM(Z161:Z184,Z186:Z188)</f>
        <v>0</v>
      </c>
      <c r="AG185" s="44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1</v>
      </c>
      <c r="AC187" s="48"/>
      <c r="AD187" s="45">
        <f>AB187</f>
        <v>1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58</v>
      </c>
      <c r="AC189" s="42"/>
      <c r="AD189" s="45">
        <f t="shared" ref="AD189:AF189" si="52">SUM(AD161:AD188)</f>
        <v>110</v>
      </c>
      <c r="AE189" s="45">
        <f t="shared" si="52"/>
        <v>3</v>
      </c>
      <c r="AF189" s="45">
        <f t="shared" si="52"/>
        <v>3</v>
      </c>
      <c r="AG189" s="45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PDMS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13</v>
      </c>
      <c r="C194" s="24"/>
      <c r="D194" s="24"/>
      <c r="E194" s="24"/>
      <c r="F194" s="24"/>
      <c r="G194" s="24">
        <v>1</v>
      </c>
      <c r="H194" s="24"/>
      <c r="I194" s="24">
        <v>1</v>
      </c>
      <c r="J194" s="38">
        <v>1</v>
      </c>
      <c r="L194" s="3" t="s">
        <v>38</v>
      </c>
      <c r="M194" s="13" t="s">
        <v>47</v>
      </c>
      <c r="N194" s="13"/>
      <c r="O194" s="13"/>
      <c r="P194" s="13"/>
      <c r="Q194" s="45">
        <f>B194</f>
        <v>13</v>
      </c>
      <c r="R194" s="45">
        <f>SUM(C194:J194)</f>
        <v>3</v>
      </c>
      <c r="S194" s="45">
        <f>SUM(B195:B202)</f>
        <v>4</v>
      </c>
      <c r="T194" s="45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7" t="s">
        <v>39</v>
      </c>
      <c r="B195" s="25"/>
      <c r="C195" s="26">
        <v>7</v>
      </c>
      <c r="D195" s="25"/>
      <c r="E195" s="25">
        <v>1</v>
      </c>
      <c r="F195" s="25"/>
      <c r="G195" s="25">
        <v>1</v>
      </c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7</v>
      </c>
      <c r="R195" s="44">
        <f>SUM(B195,D195:J195)</f>
        <v>3</v>
      </c>
      <c r="S195" s="44">
        <f>SUM(C194,C196:C202)</f>
        <v>5</v>
      </c>
      <c r="T195" s="44">
        <v>0</v>
      </c>
      <c r="U195" s="2">
        <f t="shared" si="53"/>
        <v>0.466666666666667</v>
      </c>
      <c r="V195" s="2">
        <f t="shared" si="54"/>
        <v>0.7</v>
      </c>
      <c r="W195" s="2">
        <f t="shared" si="55"/>
        <v>0.583333333333333</v>
      </c>
      <c r="X195" s="2">
        <f t="shared" si="56"/>
        <v>0.636363636363636</v>
      </c>
    </row>
    <row r="196" spans="1:24">
      <c r="A196" s="7" t="s">
        <v>40</v>
      </c>
      <c r="B196" s="25"/>
      <c r="C196" s="25"/>
      <c r="D196" s="26">
        <v>7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7</v>
      </c>
      <c r="R196" s="45">
        <f>SUM(B196:C196,E196:J196)</f>
        <v>0</v>
      </c>
      <c r="S196" s="45">
        <f>SUM(D194:D195,D197:D202)</f>
        <v>2</v>
      </c>
      <c r="T196" s="45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7" t="s">
        <v>41</v>
      </c>
      <c r="B197" s="25"/>
      <c r="C197" s="25"/>
      <c r="D197" s="25"/>
      <c r="E197" s="26">
        <v>14</v>
      </c>
      <c r="F197" s="25"/>
      <c r="G197" s="25">
        <v>1</v>
      </c>
      <c r="H197" s="25"/>
      <c r="I197" s="25"/>
      <c r="J197" s="39">
        <v>1</v>
      </c>
      <c r="L197" s="3" t="s">
        <v>41</v>
      </c>
      <c r="M197" s="13" t="s">
        <v>50</v>
      </c>
      <c r="N197" s="13"/>
      <c r="O197" s="13"/>
      <c r="P197" s="13"/>
      <c r="Q197" s="44">
        <f>E197</f>
        <v>14</v>
      </c>
      <c r="R197" s="44">
        <f>SUM(B197:D197,F197:J197)</f>
        <v>2</v>
      </c>
      <c r="S197" s="44">
        <f>SUM(E194:E196,E198:E202)</f>
        <v>8</v>
      </c>
      <c r="T197" s="44">
        <v>0</v>
      </c>
      <c r="U197" s="2">
        <f t="shared" si="53"/>
        <v>0.583333333333333</v>
      </c>
      <c r="V197" s="2">
        <f t="shared" si="54"/>
        <v>0.875</v>
      </c>
      <c r="W197" s="2">
        <f t="shared" si="55"/>
        <v>0.636363636363636</v>
      </c>
      <c r="X197" s="2">
        <f t="shared" si="56"/>
        <v>0.736842105263158</v>
      </c>
    </row>
    <row r="198" spans="1:24">
      <c r="A198" s="7" t="s">
        <v>42</v>
      </c>
      <c r="B198" s="25"/>
      <c r="C198" s="25"/>
      <c r="D198" s="25">
        <v>2</v>
      </c>
      <c r="E198" s="25"/>
      <c r="F198" s="26">
        <v>25</v>
      </c>
      <c r="G198" s="25"/>
      <c r="H198" s="25">
        <v>2</v>
      </c>
      <c r="I198" s="25"/>
      <c r="J198" s="39">
        <v>3</v>
      </c>
      <c r="L198" s="3" t="s">
        <v>42</v>
      </c>
      <c r="M198" s="13" t="s">
        <v>52</v>
      </c>
      <c r="N198" s="13"/>
      <c r="O198" s="13"/>
      <c r="P198" s="13"/>
      <c r="Q198" s="45">
        <f>F198</f>
        <v>25</v>
      </c>
      <c r="R198" s="45">
        <f>SUM(B198:E198,G198:J198)</f>
        <v>7</v>
      </c>
      <c r="S198" s="45">
        <f>SUM(F194:F197,F199:F202)</f>
        <v>4</v>
      </c>
      <c r="T198" s="45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7" t="s">
        <v>43</v>
      </c>
      <c r="B199" s="25"/>
      <c r="C199" s="25">
        <v>2</v>
      </c>
      <c r="D199" s="25"/>
      <c r="E199" s="25"/>
      <c r="F199" s="25"/>
      <c r="G199" s="26">
        <v>21</v>
      </c>
      <c r="H199" s="25"/>
      <c r="I199" s="25"/>
      <c r="J199" s="39"/>
      <c r="L199" s="3" t="s">
        <v>43</v>
      </c>
      <c r="M199" s="13" t="s">
        <v>53</v>
      </c>
      <c r="N199" s="13"/>
      <c r="O199" s="13"/>
      <c r="P199" s="13"/>
      <c r="Q199" s="44">
        <f>G199</f>
        <v>21</v>
      </c>
      <c r="R199" s="44">
        <f>SUM(B199:F199,H199:J199)</f>
        <v>2</v>
      </c>
      <c r="S199" s="44">
        <f>SUM(G194:G198,G200:G202)</f>
        <v>9</v>
      </c>
      <c r="T199" s="44">
        <v>0</v>
      </c>
      <c r="U199" s="2">
        <f t="shared" si="53"/>
        <v>0.65625</v>
      </c>
      <c r="V199" s="2">
        <f t="shared" si="54"/>
        <v>0.91304347826087</v>
      </c>
      <c r="W199" s="2">
        <f t="shared" si="55"/>
        <v>0.7</v>
      </c>
      <c r="X199" s="2">
        <f t="shared" si="56"/>
        <v>0.792452830188679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9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9</v>
      </c>
      <c r="R200" s="45">
        <f>SUM(B200:G200,I200:J200)</f>
        <v>0</v>
      </c>
      <c r="S200" s="45">
        <f>SUM(H194:H199,H201:H202)</f>
        <v>2</v>
      </c>
      <c r="T200" s="45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9</v>
      </c>
      <c r="R201" s="44">
        <f>SUM(J201,B201:H201)</f>
        <v>0</v>
      </c>
      <c r="S201" s="44">
        <f>SUM(I194:I200,I202)</f>
        <v>2</v>
      </c>
      <c r="T201" s="44">
        <v>0</v>
      </c>
      <c r="U201" s="2">
        <f t="shared" si="53"/>
        <v>0.818181818181818</v>
      </c>
      <c r="V201" s="2">
        <f t="shared" si="54"/>
        <v>1</v>
      </c>
      <c r="W201" s="2">
        <f t="shared" si="55"/>
        <v>0.818181818181818</v>
      </c>
      <c r="X201" s="2">
        <f t="shared" si="56"/>
        <v>0.9</v>
      </c>
    </row>
    <row r="202" spans="1:24">
      <c r="A202" s="27" t="s">
        <v>46</v>
      </c>
      <c r="B202" s="28">
        <v>4</v>
      </c>
      <c r="C202" s="28">
        <v>3</v>
      </c>
      <c r="D202" s="28"/>
      <c r="E202" s="28">
        <v>7</v>
      </c>
      <c r="F202" s="28">
        <v>4</v>
      </c>
      <c r="G202" s="28">
        <v>6</v>
      </c>
      <c r="H202" s="28"/>
      <c r="I202" s="28">
        <v>1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7">SUM(Q194:Q201)</f>
        <v>105</v>
      </c>
      <c r="R203" s="44">
        <f t="shared" si="57"/>
        <v>17</v>
      </c>
      <c r="S203" s="44">
        <f t="shared" si="57"/>
        <v>36</v>
      </c>
      <c r="T203" s="44">
        <f t="shared" si="57"/>
        <v>0</v>
      </c>
      <c r="U203" s="2">
        <f>(SUM(Q203,T203)/SUM(Q203,R203,S203,T203))</f>
        <v>0.664556962025316</v>
      </c>
      <c r="V203" s="2">
        <f>Q203/(SUM(Q203,R203))</f>
        <v>0.860655737704918</v>
      </c>
      <c r="W203" s="2">
        <f>Q203/SUM(Q203,S203)</f>
        <v>0.74468085106383</v>
      </c>
      <c r="X203" s="2">
        <f>2*V203*W203/(SUM(V203,W203))</f>
        <v>0.798479087452471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100</v>
      </c>
    </row>
    <row r="205" ht="14.25" spans="1:37">
      <c r="A205" s="30" t="str">
        <f>A1</f>
        <v>PDMS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11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11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4" t="s">
        <v>88</v>
      </c>
      <c r="B207" s="33"/>
      <c r="C207" s="34">
        <v>18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18</v>
      </c>
      <c r="AE207" s="44">
        <f>SUM(D207:AC207,B207)</f>
        <v>0</v>
      </c>
      <c r="AF207" s="44">
        <f>SUM(C206,C208:C233)</f>
        <v>2</v>
      </c>
      <c r="AG207" s="44">
        <v>0</v>
      </c>
      <c r="AH207" s="2">
        <f t="shared" si="58"/>
        <v>0.9</v>
      </c>
      <c r="AI207" s="2">
        <f t="shared" si="59"/>
        <v>1</v>
      </c>
      <c r="AJ207" s="2">
        <f t="shared" si="60"/>
        <v>0.9</v>
      </c>
      <c r="AK207" s="2">
        <f t="shared" si="61"/>
        <v>0.947368421052632</v>
      </c>
    </row>
    <row r="208" spans="1:37">
      <c r="A208" s="4" t="s">
        <v>62</v>
      </c>
      <c r="B208" s="33"/>
      <c r="C208" s="33"/>
      <c r="D208" s="34">
        <v>4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4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8"/>
        <v>1</v>
      </c>
      <c r="AI211" s="2">
        <f t="shared" si="59"/>
        <v>1</v>
      </c>
      <c r="AJ211" s="2">
        <f t="shared" si="60"/>
        <v>1</v>
      </c>
      <c r="AK211" s="2">
        <f t="shared" si="61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1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>
        <v>1</v>
      </c>
      <c r="X212" s="33"/>
      <c r="Y212" s="33"/>
      <c r="Z212" s="33"/>
      <c r="AA212" s="33"/>
      <c r="AB212" s="33"/>
      <c r="AC212" s="48"/>
      <c r="AD212" s="45">
        <f>H212</f>
        <v>1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2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2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7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7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3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3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8"/>
        <v>1</v>
      </c>
      <c r="AI225" s="2">
        <f t="shared" si="59"/>
        <v>1</v>
      </c>
      <c r="AJ225" s="2">
        <f t="shared" si="60"/>
        <v>1</v>
      </c>
      <c r="AK225" s="2">
        <f t="shared" si="61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1</v>
      </c>
      <c r="AG227" s="45">
        <v>0</v>
      </c>
      <c r="AH227" s="2">
        <f t="shared" si="58"/>
        <v>0.8</v>
      </c>
      <c r="AI227" s="2">
        <f t="shared" si="59"/>
        <v>1</v>
      </c>
      <c r="AJ227" s="2">
        <f t="shared" si="60"/>
        <v>0.8</v>
      </c>
      <c r="AK227" s="2">
        <f t="shared" si="61"/>
        <v>0.888888888888889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1</v>
      </c>
      <c r="Y228" s="33"/>
      <c r="Z228" s="33"/>
      <c r="AA228" s="33"/>
      <c r="AB228" s="33"/>
      <c r="AC228" s="48"/>
      <c r="AD228" s="45">
        <f>X228</f>
        <v>1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13</v>
      </c>
      <c r="Z229" s="33"/>
      <c r="AA229" s="33"/>
      <c r="AB229" s="33"/>
      <c r="AC229" s="48"/>
      <c r="AD229" s="44">
        <f>Y229</f>
        <v>13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8"/>
        <v>1</v>
      </c>
      <c r="AI229" s="2">
        <f t="shared" si="59"/>
        <v>1</v>
      </c>
      <c r="AJ229" s="2">
        <f t="shared" si="60"/>
        <v>1</v>
      </c>
      <c r="AK229" s="2">
        <f t="shared" si="61"/>
        <v>1</v>
      </c>
    </row>
    <row r="230" spans="1:37">
      <c r="A230" s="4" t="s">
        <v>84</v>
      </c>
      <c r="B230" s="33"/>
      <c r="C230" s="33">
        <v>2</v>
      </c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1</v>
      </c>
      <c r="AC232" s="48"/>
      <c r="AD232" s="45">
        <f>AB232</f>
        <v>1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58</v>
      </c>
      <c r="AC234" s="42"/>
      <c r="AD234" s="45">
        <f t="shared" ref="AD234:AF234" si="62">SUM(AD206:AD233)</f>
        <v>97</v>
      </c>
      <c r="AE234" s="45">
        <f t="shared" si="62"/>
        <v>3</v>
      </c>
      <c r="AF234" s="45">
        <f t="shared" si="62"/>
        <v>3</v>
      </c>
      <c r="AG234" s="45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92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45</v>
      </c>
      <c r="H4" s="17">
        <v>0</v>
      </c>
      <c r="I4" s="18">
        <v>0</v>
      </c>
      <c r="J4" s="17">
        <v>50</v>
      </c>
      <c r="K4" s="18">
        <v>44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137</v>
      </c>
      <c r="Q4" s="5">
        <f t="shared" ref="Q4:Q8" si="2">N4-P4</f>
        <v>4</v>
      </c>
      <c r="R4" s="44">
        <f t="shared" ref="R4:Y4" si="3">AD54</f>
        <v>135</v>
      </c>
      <c r="S4" s="45">
        <f t="shared" si="3"/>
        <v>2</v>
      </c>
      <c r="T4" s="44">
        <f t="shared" si="3"/>
        <v>2</v>
      </c>
      <c r="U4" s="45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45">
        <f t="shared" ref="Z4:AG4" si="4">Q23</f>
        <v>135</v>
      </c>
      <c r="AA4" s="45">
        <f t="shared" si="4"/>
        <v>98</v>
      </c>
      <c r="AB4" s="45">
        <f t="shared" si="4"/>
        <v>13</v>
      </c>
      <c r="AC4" s="45">
        <f t="shared" si="4"/>
        <v>0</v>
      </c>
      <c r="AD4" s="2">
        <f t="shared" si="4"/>
        <v>0.548780487804878</v>
      </c>
      <c r="AE4" s="5">
        <f t="shared" si="4"/>
        <v>0.579399141630901</v>
      </c>
      <c r="AF4" s="2">
        <f t="shared" si="4"/>
        <v>0.912162162162162</v>
      </c>
      <c r="AG4" s="5">
        <f t="shared" si="4"/>
        <v>0.708661417322835</v>
      </c>
    </row>
    <row r="5" spans="1:33">
      <c r="A5" s="18" t="s">
        <v>26</v>
      </c>
      <c r="B5" s="17">
        <v>49</v>
      </c>
      <c r="C5" s="18">
        <v>1</v>
      </c>
      <c r="D5" s="17">
        <v>0</v>
      </c>
      <c r="E5" s="18">
        <v>0</v>
      </c>
      <c r="F5" s="17">
        <v>42</v>
      </c>
      <c r="G5" s="18">
        <v>34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137</v>
      </c>
      <c r="Q5" s="5">
        <f t="shared" si="2"/>
        <v>4</v>
      </c>
      <c r="R5" s="44">
        <f t="shared" ref="R5:Y5" si="5">AD99</f>
        <v>135</v>
      </c>
      <c r="S5" s="45">
        <f t="shared" si="5"/>
        <v>2</v>
      </c>
      <c r="T5" s="44">
        <f t="shared" si="5"/>
        <v>2</v>
      </c>
      <c r="U5" s="45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45">
        <f t="shared" ref="Z5:AG5" si="6">Q68</f>
        <v>135</v>
      </c>
      <c r="AA5" s="45">
        <f t="shared" si="6"/>
        <v>65</v>
      </c>
      <c r="AB5" s="45">
        <f t="shared" si="6"/>
        <v>13</v>
      </c>
      <c r="AC5" s="45">
        <f t="shared" si="6"/>
        <v>0</v>
      </c>
      <c r="AD5" s="2">
        <f t="shared" si="6"/>
        <v>0.633802816901408</v>
      </c>
      <c r="AE5" s="5">
        <f t="shared" si="6"/>
        <v>0.675</v>
      </c>
      <c r="AF5" s="2">
        <f t="shared" si="6"/>
        <v>0.912162162162162</v>
      </c>
      <c r="AG5" s="5">
        <f t="shared" si="6"/>
        <v>0.775862068965517</v>
      </c>
    </row>
    <row r="6" spans="1:33">
      <c r="A6" s="18" t="s">
        <v>28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30</v>
      </c>
      <c r="H6" s="17">
        <v>0</v>
      </c>
      <c r="I6" s="18">
        <v>0</v>
      </c>
      <c r="J6" s="17">
        <v>50</v>
      </c>
      <c r="K6" s="18">
        <v>5</v>
      </c>
      <c r="L6" s="17">
        <v>0</v>
      </c>
      <c r="M6" s="18">
        <v>0</v>
      </c>
      <c r="N6" s="3">
        <f t="shared" si="0"/>
        <v>141</v>
      </c>
      <c r="O6" s="3">
        <f t="shared" si="1"/>
        <v>141</v>
      </c>
      <c r="P6" s="2">
        <f>H114</f>
        <v>137</v>
      </c>
      <c r="Q6" s="5">
        <f t="shared" si="2"/>
        <v>4</v>
      </c>
      <c r="R6" s="44">
        <f t="shared" ref="R6:Y6" si="7">AD144</f>
        <v>135</v>
      </c>
      <c r="S6" s="45">
        <f t="shared" si="7"/>
        <v>2</v>
      </c>
      <c r="T6" s="44">
        <f t="shared" si="7"/>
        <v>2</v>
      </c>
      <c r="U6" s="45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45">
        <f t="shared" ref="Z6:AG6" si="8">Q113</f>
        <v>135</v>
      </c>
      <c r="AA6" s="45">
        <f t="shared" si="8"/>
        <v>41</v>
      </c>
      <c r="AB6" s="45">
        <f t="shared" si="8"/>
        <v>12</v>
      </c>
      <c r="AC6" s="45">
        <f t="shared" si="8"/>
        <v>0</v>
      </c>
      <c r="AD6" s="2">
        <f t="shared" si="8"/>
        <v>0.718085106382979</v>
      </c>
      <c r="AE6" s="5">
        <f t="shared" si="8"/>
        <v>0.767045454545455</v>
      </c>
      <c r="AF6" s="2">
        <f t="shared" si="8"/>
        <v>0.918367346938776</v>
      </c>
      <c r="AG6" s="5">
        <f t="shared" si="8"/>
        <v>0.835913312693499</v>
      </c>
    </row>
    <row r="7" spans="1:33">
      <c r="A7" s="18" t="s">
        <v>30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12</v>
      </c>
      <c r="H7" s="17">
        <v>0</v>
      </c>
      <c r="I7" s="18">
        <v>0</v>
      </c>
      <c r="J7" s="17">
        <v>50</v>
      </c>
      <c r="K7" s="18">
        <v>4</v>
      </c>
      <c r="L7" s="17">
        <v>0</v>
      </c>
      <c r="M7" s="18">
        <v>0</v>
      </c>
      <c r="N7" s="3">
        <f t="shared" si="0"/>
        <v>141</v>
      </c>
      <c r="O7" s="3">
        <f t="shared" si="1"/>
        <v>141</v>
      </c>
      <c r="P7" s="2">
        <f>H159</f>
        <v>137</v>
      </c>
      <c r="Q7" s="5">
        <f t="shared" si="2"/>
        <v>4</v>
      </c>
      <c r="R7" s="44">
        <f t="shared" ref="R7:Y7" si="9">AD189</f>
        <v>135</v>
      </c>
      <c r="S7" s="44">
        <f t="shared" si="9"/>
        <v>2</v>
      </c>
      <c r="T7" s="44">
        <f t="shared" si="9"/>
        <v>2</v>
      </c>
      <c r="U7" s="44">
        <f t="shared" si="9"/>
        <v>0</v>
      </c>
      <c r="V7" s="44">
        <f t="shared" si="9"/>
        <v>0.971223021582734</v>
      </c>
      <c r="W7" s="44">
        <f t="shared" si="9"/>
        <v>0.985401459854015</v>
      </c>
      <c r="X7" s="44">
        <f t="shared" si="9"/>
        <v>0.985401459854015</v>
      </c>
      <c r="Y7" s="44">
        <f t="shared" si="9"/>
        <v>0.985401459854015</v>
      </c>
      <c r="Z7" s="45">
        <f t="shared" ref="Z7:AG7" si="10">Q158</f>
        <v>135</v>
      </c>
      <c r="AA7" s="45">
        <f t="shared" si="10"/>
        <v>21</v>
      </c>
      <c r="AB7" s="45">
        <f t="shared" si="10"/>
        <v>9</v>
      </c>
      <c r="AC7" s="45">
        <f t="shared" si="10"/>
        <v>0</v>
      </c>
      <c r="AD7" s="2">
        <f t="shared" si="10"/>
        <v>0.818181818181818</v>
      </c>
      <c r="AE7" s="5">
        <f t="shared" si="10"/>
        <v>0.865384615384615</v>
      </c>
      <c r="AF7" s="2">
        <f t="shared" si="10"/>
        <v>0.9375</v>
      </c>
      <c r="AG7" s="5">
        <f t="shared" si="10"/>
        <v>0.9</v>
      </c>
    </row>
    <row r="8" spans="1:33">
      <c r="A8" s="18" t="s">
        <v>32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9</v>
      </c>
      <c r="H8" s="17">
        <v>0</v>
      </c>
      <c r="I8" s="18">
        <v>0</v>
      </c>
      <c r="J8" s="17">
        <v>50</v>
      </c>
      <c r="K8" s="18">
        <v>4</v>
      </c>
      <c r="L8" s="17">
        <v>0</v>
      </c>
      <c r="M8" s="18">
        <v>0</v>
      </c>
      <c r="N8" s="3">
        <f t="shared" si="0"/>
        <v>141</v>
      </c>
      <c r="O8" s="3">
        <f t="shared" si="1"/>
        <v>141</v>
      </c>
      <c r="P8" s="2">
        <f>H204</f>
        <v>137</v>
      </c>
      <c r="Q8" s="5">
        <f t="shared" si="2"/>
        <v>4</v>
      </c>
      <c r="R8" s="44">
        <f t="shared" ref="R8:Y8" si="11">AD234</f>
        <v>135</v>
      </c>
      <c r="S8" s="44">
        <f t="shared" si="11"/>
        <v>2</v>
      </c>
      <c r="T8" s="44">
        <f t="shared" si="11"/>
        <v>2</v>
      </c>
      <c r="U8" s="44">
        <f t="shared" si="11"/>
        <v>0</v>
      </c>
      <c r="V8" s="44">
        <f t="shared" si="11"/>
        <v>0.971223021582734</v>
      </c>
      <c r="W8" s="44">
        <f t="shared" si="11"/>
        <v>0.985401459854015</v>
      </c>
      <c r="X8" s="44">
        <f t="shared" si="11"/>
        <v>0.985401459854015</v>
      </c>
      <c r="Y8" s="44">
        <f t="shared" si="11"/>
        <v>0.985401459854015</v>
      </c>
      <c r="Z8" s="45">
        <f t="shared" ref="Z8:AG8" si="12">Q203</f>
        <v>135</v>
      </c>
      <c r="AA8" s="45">
        <f t="shared" si="12"/>
        <v>18</v>
      </c>
      <c r="AB8" s="45">
        <f t="shared" si="12"/>
        <v>9</v>
      </c>
      <c r="AC8" s="45">
        <f t="shared" si="12"/>
        <v>0</v>
      </c>
      <c r="AD8" s="45">
        <f t="shared" si="12"/>
        <v>0.833333333333333</v>
      </c>
      <c r="AE8" s="45">
        <f t="shared" si="12"/>
        <v>0.882352941176471</v>
      </c>
      <c r="AF8" s="45">
        <f t="shared" si="12"/>
        <v>0.9375</v>
      </c>
      <c r="AG8" s="45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Amiri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>
        <v>1</v>
      </c>
      <c r="D14" s="24">
        <v>1</v>
      </c>
      <c r="E14" s="24"/>
      <c r="F14" s="24">
        <v>1</v>
      </c>
      <c r="G14" s="24">
        <v>2</v>
      </c>
      <c r="H14" s="24"/>
      <c r="I14" s="24"/>
      <c r="J14" s="38">
        <v>12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17</v>
      </c>
      <c r="S14" s="45">
        <f>SUM(B15:B22)</f>
        <v>0</v>
      </c>
      <c r="T14" s="45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7" t="s">
        <v>39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9</v>
      </c>
      <c r="L15" s="3" t="s">
        <v>39</v>
      </c>
      <c r="M15" s="13" t="s">
        <v>48</v>
      </c>
      <c r="N15" s="13"/>
      <c r="O15" s="13"/>
      <c r="P15" s="13"/>
      <c r="Q15" s="44">
        <f>C15</f>
        <v>11</v>
      </c>
      <c r="R15" s="44">
        <f>SUM(B15,D15:J15)</f>
        <v>9</v>
      </c>
      <c r="S15" s="44">
        <f>SUM(C14,C16:C22)</f>
        <v>2</v>
      </c>
      <c r="T15" s="44">
        <v>0</v>
      </c>
      <c r="U15" s="2">
        <f t="shared" si="13"/>
        <v>0.5</v>
      </c>
      <c r="V15" s="2">
        <f t="shared" si="14"/>
        <v>0.55</v>
      </c>
      <c r="W15" s="2">
        <f t="shared" si="15"/>
        <v>0.846153846153846</v>
      </c>
      <c r="X15" s="2">
        <f t="shared" si="16"/>
        <v>0.666666666666667</v>
      </c>
    </row>
    <row r="16" spans="1:24">
      <c r="A16" s="7" t="s">
        <v>40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1</v>
      </c>
      <c r="T16" s="45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7" t="s">
        <v>41</v>
      </c>
      <c r="B17" s="25"/>
      <c r="C17" s="25">
        <v>1</v>
      </c>
      <c r="D17" s="25"/>
      <c r="E17" s="26">
        <v>21</v>
      </c>
      <c r="F17" s="25">
        <v>1</v>
      </c>
      <c r="G17" s="25"/>
      <c r="H17" s="25"/>
      <c r="I17" s="25">
        <v>1</v>
      </c>
      <c r="J17" s="39">
        <v>8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11</v>
      </c>
      <c r="S17" s="44">
        <f>SUM(E14:E16,E18:E22)</f>
        <v>1</v>
      </c>
      <c r="T17" s="44">
        <v>0</v>
      </c>
      <c r="U17" s="2">
        <f t="shared" si="13"/>
        <v>0.636363636363636</v>
      </c>
      <c r="V17" s="2">
        <f t="shared" si="14"/>
        <v>0.65625</v>
      </c>
      <c r="W17" s="2">
        <f t="shared" si="15"/>
        <v>0.954545454545455</v>
      </c>
      <c r="X17" s="2">
        <f t="shared" si="16"/>
        <v>0.777777777777778</v>
      </c>
    </row>
    <row r="18" spans="1:24">
      <c r="A18" s="7" t="s">
        <v>42</v>
      </c>
      <c r="B18" s="25"/>
      <c r="C18" s="25"/>
      <c r="D18" s="25"/>
      <c r="E18" s="25"/>
      <c r="F18" s="26">
        <v>29</v>
      </c>
      <c r="G18" s="25">
        <v>1</v>
      </c>
      <c r="H18" s="25">
        <v>1</v>
      </c>
      <c r="I18" s="25"/>
      <c r="J18" s="39">
        <v>43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45</v>
      </c>
      <c r="S18" s="45">
        <f>SUM(F14:F17,F19:F22)</f>
        <v>3</v>
      </c>
      <c r="T18" s="45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7" t="s">
        <v>43</v>
      </c>
      <c r="B19" s="25"/>
      <c r="C19" s="25"/>
      <c r="D19" s="25"/>
      <c r="E19" s="25"/>
      <c r="F19" s="25"/>
      <c r="G19" s="26">
        <v>28</v>
      </c>
      <c r="H19" s="25"/>
      <c r="I19" s="25"/>
      <c r="J19" s="39">
        <v>11</v>
      </c>
      <c r="L19" s="3" t="s">
        <v>43</v>
      </c>
      <c r="M19" s="13" t="s">
        <v>53</v>
      </c>
      <c r="N19" s="13"/>
      <c r="O19" s="13"/>
      <c r="P19" s="13"/>
      <c r="Q19" s="44">
        <f>G19</f>
        <v>28</v>
      </c>
      <c r="R19" s="44">
        <f>SUM(B19:F19,H19:J19)</f>
        <v>11</v>
      </c>
      <c r="S19" s="44">
        <f>SUM(G14:G18,G20:G22)</f>
        <v>3</v>
      </c>
      <c r="T19" s="44">
        <v>0</v>
      </c>
      <c r="U19" s="2">
        <f t="shared" si="13"/>
        <v>0.666666666666667</v>
      </c>
      <c r="V19" s="2">
        <f t="shared" si="14"/>
        <v>0.717948717948718</v>
      </c>
      <c r="W19" s="2">
        <f t="shared" si="15"/>
        <v>0.903225806451613</v>
      </c>
      <c r="X19" s="2">
        <f t="shared" si="16"/>
        <v>0.8</v>
      </c>
    </row>
    <row r="20" spans="1:24">
      <c r="A20" s="7" t="s">
        <v>44</v>
      </c>
      <c r="B20" s="25"/>
      <c r="C20" s="25"/>
      <c r="D20" s="25"/>
      <c r="E20" s="25"/>
      <c r="F20" s="25">
        <v>1</v>
      </c>
      <c r="G20" s="25"/>
      <c r="H20" s="26">
        <v>10</v>
      </c>
      <c r="I20" s="25">
        <v>1</v>
      </c>
      <c r="J20" s="39">
        <v>1</v>
      </c>
      <c r="L20" s="3" t="s">
        <v>44</v>
      </c>
      <c r="M20" s="13" t="s">
        <v>54</v>
      </c>
      <c r="N20" s="13"/>
      <c r="O20" s="13"/>
      <c r="P20" s="13"/>
      <c r="Q20" s="45">
        <f>H20</f>
        <v>10</v>
      </c>
      <c r="R20" s="45">
        <f>SUM(B20:G20,I20:J20)</f>
        <v>3</v>
      </c>
      <c r="S20" s="45">
        <f>SUM(H14:H19,H21:H22)</f>
        <v>1</v>
      </c>
      <c r="T20" s="45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7" t="s">
        <v>45</v>
      </c>
      <c r="B21" s="25"/>
      <c r="C21" s="25"/>
      <c r="D21" s="25"/>
      <c r="E21" s="25">
        <v>1</v>
      </c>
      <c r="F21" s="25"/>
      <c r="G21" s="25"/>
      <c r="H21" s="25"/>
      <c r="I21" s="26">
        <v>9</v>
      </c>
      <c r="J21" s="39"/>
      <c r="L21" s="3" t="s">
        <v>45</v>
      </c>
      <c r="M21" s="13" t="s">
        <v>55</v>
      </c>
      <c r="N21" s="13"/>
      <c r="O21" s="13"/>
      <c r="P21" s="13"/>
      <c r="Q21" s="44">
        <f>I21</f>
        <v>9</v>
      </c>
      <c r="R21" s="44">
        <f>SUM(J21,B21:H21)</f>
        <v>1</v>
      </c>
      <c r="S21" s="44">
        <f>SUM(I14:I20,I22)</f>
        <v>2</v>
      </c>
      <c r="T21" s="44">
        <v>0</v>
      </c>
      <c r="U21" s="2">
        <f t="shared" si="13"/>
        <v>0.75</v>
      </c>
      <c r="V21" s="2">
        <f t="shared" si="14"/>
        <v>0.9</v>
      </c>
      <c r="W21" s="2">
        <f t="shared" si="15"/>
        <v>0.818181818181818</v>
      </c>
      <c r="X21" s="2">
        <f t="shared" si="16"/>
        <v>0.857142857142857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7">SUM(Q14:Q21)</f>
        <v>135</v>
      </c>
      <c r="R23" s="44">
        <f t="shared" si="17"/>
        <v>98</v>
      </c>
      <c r="S23" s="44">
        <f t="shared" si="17"/>
        <v>13</v>
      </c>
      <c r="T23" s="44">
        <f t="shared" si="17"/>
        <v>0</v>
      </c>
      <c r="U23" s="2">
        <f>(SUM(Q23,T23)/SUM(Q23,R23,S23,T23))</f>
        <v>0.548780487804878</v>
      </c>
      <c r="V23" s="2">
        <f>Q23/(SUM(Q23,R23))</f>
        <v>0.579399141630901</v>
      </c>
      <c r="W23" s="2">
        <f>Q23/SUM(Q23,S23)</f>
        <v>0.912162162162162</v>
      </c>
      <c r="X23" s="2">
        <f>2*V23*W23/(SUM(V23,W23))</f>
        <v>0.708661417322835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137</v>
      </c>
    </row>
    <row r="25" ht="14.25" spans="1:37">
      <c r="A25" s="30" t="str">
        <f>A1</f>
        <v>Amiri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4" t="s">
        <v>88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8"/>
        <v>1</v>
      </c>
      <c r="AI27" s="2">
        <f t="shared" si="19"/>
        <v>1</v>
      </c>
      <c r="AJ27" s="2">
        <f t="shared" si="20"/>
        <v>1</v>
      </c>
      <c r="AK27" s="2">
        <f t="shared" si="21"/>
        <v>1</v>
      </c>
    </row>
    <row r="28" spans="1:37">
      <c r="A28" s="4" t="s">
        <v>62</v>
      </c>
      <c r="B28" s="33"/>
      <c r="C28" s="33"/>
      <c r="D28" s="34">
        <v>8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8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4" t="s">
        <v>63</v>
      </c>
      <c r="B29" s="33"/>
      <c r="C29" s="33"/>
      <c r="D29" s="33"/>
      <c r="E29" s="34">
        <v>1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1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8"/>
        <v>1</v>
      </c>
      <c r="AI29" s="2">
        <f t="shared" si="19"/>
        <v>1</v>
      </c>
      <c r="AJ29" s="2">
        <f t="shared" si="20"/>
        <v>1</v>
      </c>
      <c r="AK29" s="2">
        <f t="shared" si="21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8"/>
        <v>1</v>
      </c>
      <c r="AI31" s="2">
        <f t="shared" si="19"/>
        <v>1</v>
      </c>
      <c r="AJ31" s="2">
        <f t="shared" si="20"/>
        <v>1</v>
      </c>
      <c r="AK31" s="2">
        <f t="shared" si="21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8"/>
        <v>1</v>
      </c>
      <c r="AI33" s="2">
        <f t="shared" si="19"/>
        <v>1</v>
      </c>
      <c r="AJ33" s="2">
        <f t="shared" si="20"/>
        <v>1</v>
      </c>
      <c r="AK33" s="2">
        <f t="shared" si="21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8"/>
        <v>1</v>
      </c>
      <c r="AI35" s="2">
        <f t="shared" si="19"/>
        <v>1</v>
      </c>
      <c r="AJ35" s="2">
        <f t="shared" si="20"/>
        <v>1</v>
      </c>
      <c r="AK35" s="2">
        <f t="shared" si="21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8"/>
        <v>1</v>
      </c>
      <c r="AI37" s="2">
        <f t="shared" si="19"/>
        <v>1</v>
      </c>
      <c r="AJ37" s="2">
        <f t="shared" si="20"/>
        <v>1</v>
      </c>
      <c r="AK37" s="2">
        <f t="shared" si="21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1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8"/>
        <v>1</v>
      </c>
      <c r="AI39" s="2">
        <f t="shared" si="19"/>
        <v>1</v>
      </c>
      <c r="AJ39" s="2">
        <f t="shared" si="20"/>
        <v>1</v>
      </c>
      <c r="AK39" s="2">
        <f t="shared" si="21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8"/>
        <v>1</v>
      </c>
      <c r="AI41" s="2">
        <f t="shared" si="19"/>
        <v>1</v>
      </c>
      <c r="AJ41" s="2">
        <f t="shared" si="20"/>
        <v>1</v>
      </c>
      <c r="AK41" s="2">
        <f t="shared" si="21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8"/>
        <v>1</v>
      </c>
      <c r="AI43" s="2">
        <f t="shared" si="19"/>
        <v>1</v>
      </c>
      <c r="AJ43" s="2">
        <f t="shared" si="20"/>
        <v>1</v>
      </c>
      <c r="AK43" s="2">
        <f t="shared" si="21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8"/>
        <v>1</v>
      </c>
      <c r="AI45" s="2">
        <f t="shared" si="19"/>
        <v>1</v>
      </c>
      <c r="AJ45" s="2">
        <f t="shared" si="20"/>
        <v>1</v>
      </c>
      <c r="AK45" s="2">
        <f t="shared" si="21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2</v>
      </c>
      <c r="W46" s="33"/>
      <c r="X46" s="33"/>
      <c r="Y46" s="33"/>
      <c r="Z46" s="33"/>
      <c r="AA46" s="33"/>
      <c r="AB46" s="33"/>
      <c r="AC46" s="48"/>
      <c r="AD46" s="45">
        <f>V46</f>
        <v>2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8"/>
        <v>1</v>
      </c>
      <c r="AI47" s="2">
        <f t="shared" si="19"/>
        <v>1</v>
      </c>
      <c r="AJ47" s="2">
        <f t="shared" si="20"/>
        <v>1</v>
      </c>
      <c r="AK47" s="2">
        <f t="shared" si="21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3</v>
      </c>
      <c r="Y48" s="33"/>
      <c r="Z48" s="33"/>
      <c r="AA48" s="33"/>
      <c r="AB48" s="33"/>
      <c r="AC48" s="48"/>
      <c r="AD48" s="45">
        <f>X48</f>
        <v>3</v>
      </c>
      <c r="AE48" s="45">
        <f>SUM(B48:W48,Y48:AC48)</f>
        <v>0</v>
      </c>
      <c r="AF48" s="45">
        <f>SUM(X26:X47,X49:X53)</f>
        <v>2</v>
      </c>
      <c r="AG48" s="44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8"/>
        <v>1</v>
      </c>
      <c r="AI49" s="2">
        <f t="shared" si="19"/>
        <v>1</v>
      </c>
      <c r="AJ49" s="2">
        <f t="shared" si="20"/>
        <v>1</v>
      </c>
      <c r="AK49" s="2">
        <f t="shared" si="21"/>
        <v>1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>
        <v>2</v>
      </c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2</v>
      </c>
      <c r="AF50" s="45">
        <f>SUM(Z26:Z49,Z51:Z53)</f>
        <v>0</v>
      </c>
      <c r="AG50" s="44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8"/>
        <v>1</v>
      </c>
      <c r="AI51" s="2">
        <f t="shared" si="19"/>
        <v>1</v>
      </c>
      <c r="AJ51" s="2">
        <f t="shared" si="20"/>
        <v>1</v>
      </c>
      <c r="AK51" s="2">
        <f t="shared" si="21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8"/>
        <v>1</v>
      </c>
      <c r="AI53" s="2">
        <f t="shared" si="19"/>
        <v>1</v>
      </c>
      <c r="AJ53" s="2">
        <f t="shared" si="20"/>
        <v>1</v>
      </c>
      <c r="AK53" s="2">
        <f t="shared" si="21"/>
        <v>1</v>
      </c>
    </row>
    <row r="54" spans="28:37">
      <c r="AB54" s="42" t="s">
        <v>58</v>
      </c>
      <c r="AC54" s="42"/>
      <c r="AD54" s="45">
        <f t="shared" ref="AD54:AF54" si="22">SUM(AD26:AD53)</f>
        <v>135</v>
      </c>
      <c r="AE54" s="45">
        <f t="shared" si="22"/>
        <v>2</v>
      </c>
      <c r="AF54" s="45">
        <f t="shared" si="22"/>
        <v>2</v>
      </c>
      <c r="AG54" s="45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Amiri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>
        <v>1</v>
      </c>
      <c r="D59" s="24">
        <v>1</v>
      </c>
      <c r="E59" s="24"/>
      <c r="F59" s="24">
        <v>1</v>
      </c>
      <c r="G59" s="24">
        <v>2</v>
      </c>
      <c r="H59" s="24"/>
      <c r="I59" s="24"/>
      <c r="J59" s="38">
        <v>6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11</v>
      </c>
      <c r="S59" s="45">
        <f>SUM(B60:B67)</f>
        <v>0</v>
      </c>
      <c r="T59" s="45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7" t="s">
        <v>39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9</v>
      </c>
      <c r="L60" s="3" t="s">
        <v>39</v>
      </c>
      <c r="M60" s="13" t="s">
        <v>48</v>
      </c>
      <c r="N60" s="13"/>
      <c r="O60" s="13"/>
      <c r="P60" s="13"/>
      <c r="Q60" s="44">
        <f>C60</f>
        <v>11</v>
      </c>
      <c r="R60" s="44">
        <f>SUM(B60,D60:J60)</f>
        <v>9</v>
      </c>
      <c r="S60" s="44">
        <f>SUM(C59,C61:C67)</f>
        <v>2</v>
      </c>
      <c r="T60" s="44">
        <v>0</v>
      </c>
      <c r="U60" s="2">
        <f t="shared" si="23"/>
        <v>0.5</v>
      </c>
      <c r="V60" s="2">
        <f t="shared" si="24"/>
        <v>0.55</v>
      </c>
      <c r="W60" s="2">
        <f t="shared" si="25"/>
        <v>0.846153846153846</v>
      </c>
      <c r="X60" s="2">
        <f t="shared" si="26"/>
        <v>0.666666666666667</v>
      </c>
    </row>
    <row r="61" spans="1:24">
      <c r="A61" s="7" t="s">
        <v>40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1</v>
      </c>
      <c r="T61" s="45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7" t="s">
        <v>41</v>
      </c>
      <c r="B62" s="25"/>
      <c r="C62" s="25">
        <v>1</v>
      </c>
      <c r="D62" s="25"/>
      <c r="E62" s="26">
        <v>21</v>
      </c>
      <c r="F62" s="25">
        <v>1</v>
      </c>
      <c r="G62" s="25"/>
      <c r="H62" s="25"/>
      <c r="I62" s="25">
        <v>1</v>
      </c>
      <c r="J62" s="39">
        <v>5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8</v>
      </c>
      <c r="S62" s="44">
        <f>SUM(E59:E61,E63:E67)</f>
        <v>1</v>
      </c>
      <c r="T62" s="44">
        <v>0</v>
      </c>
      <c r="U62" s="2">
        <f t="shared" si="23"/>
        <v>0.7</v>
      </c>
      <c r="V62" s="2">
        <f t="shared" si="24"/>
        <v>0.724137931034483</v>
      </c>
      <c r="W62" s="2">
        <f t="shared" si="25"/>
        <v>0.954545454545455</v>
      </c>
      <c r="X62" s="2">
        <f t="shared" si="26"/>
        <v>0.823529411764706</v>
      </c>
    </row>
    <row r="63" spans="1:24">
      <c r="A63" s="7" t="s">
        <v>42</v>
      </c>
      <c r="B63" s="25"/>
      <c r="C63" s="25"/>
      <c r="D63" s="25"/>
      <c r="E63" s="25"/>
      <c r="F63" s="26">
        <v>29</v>
      </c>
      <c r="G63" s="25">
        <v>1</v>
      </c>
      <c r="H63" s="25">
        <v>1</v>
      </c>
      <c r="I63" s="25"/>
      <c r="J63" s="39">
        <v>23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25</v>
      </c>
      <c r="S63" s="45">
        <f>SUM(F59:F62,F64:F67)</f>
        <v>3</v>
      </c>
      <c r="T63" s="45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7" t="s">
        <v>43</v>
      </c>
      <c r="B64" s="25"/>
      <c r="C64" s="25"/>
      <c r="D64" s="25"/>
      <c r="E64" s="25"/>
      <c r="F64" s="25"/>
      <c r="G64" s="26">
        <v>28</v>
      </c>
      <c r="H64" s="25"/>
      <c r="I64" s="25"/>
      <c r="J64" s="39">
        <v>8</v>
      </c>
      <c r="L64" s="3" t="s">
        <v>43</v>
      </c>
      <c r="M64" s="13" t="s">
        <v>53</v>
      </c>
      <c r="N64" s="13"/>
      <c r="O64" s="13"/>
      <c r="P64" s="13"/>
      <c r="Q64" s="44">
        <f>G64</f>
        <v>28</v>
      </c>
      <c r="R64" s="44">
        <f>SUM(B64:F64,H64:J64)</f>
        <v>8</v>
      </c>
      <c r="S64" s="44">
        <f>SUM(G59:G63,G65:G67)</f>
        <v>3</v>
      </c>
      <c r="T64" s="44">
        <v>0</v>
      </c>
      <c r="U64" s="2">
        <f t="shared" si="23"/>
        <v>0.717948717948718</v>
      </c>
      <c r="V64" s="2">
        <f t="shared" si="24"/>
        <v>0.777777777777778</v>
      </c>
      <c r="W64" s="2">
        <f t="shared" si="25"/>
        <v>0.903225806451613</v>
      </c>
      <c r="X64" s="2">
        <f t="shared" si="26"/>
        <v>0.835820895522388</v>
      </c>
    </row>
    <row r="65" spans="1:24">
      <c r="A65" s="7" t="s">
        <v>44</v>
      </c>
      <c r="B65" s="25"/>
      <c r="C65" s="25"/>
      <c r="D65" s="25"/>
      <c r="E65" s="25"/>
      <c r="F65" s="25">
        <v>1</v>
      </c>
      <c r="G65" s="25"/>
      <c r="H65" s="26">
        <v>10</v>
      </c>
      <c r="I65" s="25"/>
      <c r="J65" s="39">
        <v>1</v>
      </c>
      <c r="L65" s="3" t="s">
        <v>44</v>
      </c>
      <c r="M65" s="13" t="s">
        <v>54</v>
      </c>
      <c r="N65" s="13"/>
      <c r="O65" s="13"/>
      <c r="P65" s="13"/>
      <c r="Q65" s="45">
        <f>H65</f>
        <v>10</v>
      </c>
      <c r="R65" s="45">
        <f>SUM(B65:G65,I65:J65)</f>
        <v>2</v>
      </c>
      <c r="S65" s="45">
        <f>SUM(H59:H64,H66:H67)</f>
        <v>1</v>
      </c>
      <c r="T65" s="45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7" t="s">
        <v>45</v>
      </c>
      <c r="B66" s="25"/>
      <c r="C66" s="25"/>
      <c r="D66" s="25"/>
      <c r="E66" s="25">
        <v>1</v>
      </c>
      <c r="F66" s="25"/>
      <c r="G66" s="25"/>
      <c r="H66" s="25"/>
      <c r="I66" s="26">
        <v>9</v>
      </c>
      <c r="J66" s="39"/>
      <c r="L66" s="3" t="s">
        <v>45</v>
      </c>
      <c r="M66" s="13" t="s">
        <v>55</v>
      </c>
      <c r="N66" s="13"/>
      <c r="O66" s="13"/>
      <c r="P66" s="13"/>
      <c r="Q66" s="44">
        <f>I66</f>
        <v>9</v>
      </c>
      <c r="R66" s="44">
        <f>SUM(J66,B66:H66)</f>
        <v>1</v>
      </c>
      <c r="S66" s="44">
        <f>SUM(I59:I65,I67)</f>
        <v>2</v>
      </c>
      <c r="T66" s="44">
        <v>0</v>
      </c>
      <c r="U66" s="2">
        <f t="shared" si="23"/>
        <v>0.75</v>
      </c>
      <c r="V66" s="2">
        <f t="shared" si="24"/>
        <v>0.9</v>
      </c>
      <c r="W66" s="2">
        <f t="shared" si="25"/>
        <v>0.818181818181818</v>
      </c>
      <c r="X66" s="2">
        <f t="shared" si="26"/>
        <v>0.857142857142857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>
        <v>1</v>
      </c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7">SUM(Q59:Q66)</f>
        <v>135</v>
      </c>
      <c r="R68" s="44">
        <f t="shared" si="27"/>
        <v>65</v>
      </c>
      <c r="S68" s="44">
        <f t="shared" si="27"/>
        <v>13</v>
      </c>
      <c r="T68" s="44">
        <f t="shared" si="27"/>
        <v>0</v>
      </c>
      <c r="U68" s="2">
        <f>(SUM(Q68,T68)/SUM(Q68,R68,S68,T68))</f>
        <v>0.633802816901408</v>
      </c>
      <c r="V68" s="2">
        <f>Q68/(SUM(Q68,R68))</f>
        <v>0.675</v>
      </c>
      <c r="W68" s="2">
        <f>Q68/SUM(Q68,S68)</f>
        <v>0.912162162162162</v>
      </c>
      <c r="X68" s="2">
        <f>2*V68*W68/(SUM(V68,W68))</f>
        <v>0.775862068965517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137</v>
      </c>
    </row>
    <row r="70" ht="14.25" spans="1:37">
      <c r="A70" s="30" t="str">
        <f>A1</f>
        <v>Amiri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4" t="s">
        <v>88</v>
      </c>
      <c r="B72" s="33"/>
      <c r="C72" s="34">
        <v>21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21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8"/>
        <v>1</v>
      </c>
      <c r="AI72" s="2">
        <f t="shared" si="29"/>
        <v>1</v>
      </c>
      <c r="AJ72" s="2">
        <f t="shared" si="30"/>
        <v>1</v>
      </c>
      <c r="AK72" s="2">
        <f t="shared" si="31"/>
        <v>1</v>
      </c>
    </row>
    <row r="73" spans="1:37">
      <c r="A73" s="4" t="s">
        <v>62</v>
      </c>
      <c r="B73" s="33"/>
      <c r="C73" s="33"/>
      <c r="D73" s="34">
        <v>8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8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63</v>
      </c>
      <c r="B74" s="33"/>
      <c r="C74" s="33"/>
      <c r="D74" s="33"/>
      <c r="E74" s="34">
        <v>1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1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8"/>
        <v>1</v>
      </c>
      <c r="AI76" s="2">
        <f t="shared" si="29"/>
        <v>1</v>
      </c>
      <c r="AJ76" s="2">
        <f t="shared" si="30"/>
        <v>1</v>
      </c>
      <c r="AK76" s="2">
        <f t="shared" si="31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1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1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8"/>
        <v>1</v>
      </c>
      <c r="AI90" s="2">
        <f t="shared" si="29"/>
        <v>1</v>
      </c>
      <c r="AJ90" s="2">
        <f t="shared" si="30"/>
        <v>1</v>
      </c>
      <c r="AK90" s="2">
        <f t="shared" si="31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2</v>
      </c>
      <c r="W91" s="33"/>
      <c r="X91" s="33"/>
      <c r="Y91" s="33"/>
      <c r="Z91" s="33"/>
      <c r="AA91" s="33"/>
      <c r="AB91" s="33"/>
      <c r="AC91" s="48"/>
      <c r="AD91" s="45">
        <f>V91</f>
        <v>2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3</v>
      </c>
      <c r="Y93" s="33"/>
      <c r="Z93" s="33"/>
      <c r="AA93" s="33"/>
      <c r="AB93" s="33"/>
      <c r="AC93" s="48"/>
      <c r="AD93" s="45">
        <f>X93</f>
        <v>3</v>
      </c>
      <c r="AE93" s="45">
        <f>SUM(B93:W93,Y93:AC93)</f>
        <v>0</v>
      </c>
      <c r="AF93" s="45">
        <f>SUM(X71:X92,X94:X98)</f>
        <v>2</v>
      </c>
      <c r="AG93" s="44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8"/>
        <v>1</v>
      </c>
      <c r="AI94" s="2">
        <f t="shared" si="29"/>
        <v>1</v>
      </c>
      <c r="AJ94" s="2">
        <f t="shared" si="30"/>
        <v>1</v>
      </c>
      <c r="AK94" s="2">
        <f t="shared" si="31"/>
        <v>1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>
        <v>2</v>
      </c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2</v>
      </c>
      <c r="AF95" s="45">
        <f>SUM(Z71:Z94,Z96:Z98)</f>
        <v>0</v>
      </c>
      <c r="AG95" s="44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58</v>
      </c>
      <c r="AC99" s="42"/>
      <c r="AD99" s="45">
        <f t="shared" ref="AD99:AF99" si="32">SUM(AD71:AD98)</f>
        <v>135</v>
      </c>
      <c r="AE99" s="45">
        <f t="shared" si="32"/>
        <v>2</v>
      </c>
      <c r="AF99" s="45">
        <f t="shared" si="32"/>
        <v>2</v>
      </c>
      <c r="AG99" s="45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Amiri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>
        <v>1</v>
      </c>
      <c r="D104" s="24"/>
      <c r="E104" s="24"/>
      <c r="F104" s="24">
        <v>1</v>
      </c>
      <c r="G104" s="24">
        <v>2</v>
      </c>
      <c r="H104" s="24"/>
      <c r="I104" s="24"/>
      <c r="J104" s="38">
        <v>6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10</v>
      </c>
      <c r="S104" s="45">
        <f>SUM(B105:B112)</f>
        <v>0</v>
      </c>
      <c r="T104" s="45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7" t="s">
        <v>39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6</v>
      </c>
      <c r="L105" s="3" t="s">
        <v>39</v>
      </c>
      <c r="M105" s="13" t="s">
        <v>48</v>
      </c>
      <c r="N105" s="13"/>
      <c r="O105" s="13"/>
      <c r="P105" s="13"/>
      <c r="Q105" s="44">
        <f>C105</f>
        <v>11</v>
      </c>
      <c r="R105" s="44">
        <f>SUM(B105,D105:J105)</f>
        <v>6</v>
      </c>
      <c r="S105" s="44">
        <f>SUM(C104,C106:C112)</f>
        <v>2</v>
      </c>
      <c r="T105" s="44">
        <v>0</v>
      </c>
      <c r="U105" s="2">
        <f t="shared" si="33"/>
        <v>0.578947368421053</v>
      </c>
      <c r="V105" s="2">
        <f t="shared" si="34"/>
        <v>0.647058823529412</v>
      </c>
      <c r="W105" s="2">
        <f t="shared" si="35"/>
        <v>0.846153846153846</v>
      </c>
      <c r="X105" s="2">
        <f t="shared" si="36"/>
        <v>0.733333333333333</v>
      </c>
    </row>
    <row r="106" spans="1:24">
      <c r="A106" s="7" t="s">
        <v>40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1</v>
      </c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7" t="s">
        <v>41</v>
      </c>
      <c r="B107" s="25"/>
      <c r="C107" s="25">
        <v>1</v>
      </c>
      <c r="D107" s="25"/>
      <c r="E107" s="26">
        <v>21</v>
      </c>
      <c r="F107" s="25">
        <v>1</v>
      </c>
      <c r="G107" s="25"/>
      <c r="H107" s="25"/>
      <c r="I107" s="25">
        <v>1</v>
      </c>
      <c r="J107" s="39">
        <v>4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7</v>
      </c>
      <c r="S107" s="44">
        <f>SUM(E104:E106,E108:E112)</f>
        <v>1</v>
      </c>
      <c r="T107" s="44">
        <v>0</v>
      </c>
      <c r="U107" s="2">
        <f t="shared" si="33"/>
        <v>0.724137931034483</v>
      </c>
      <c r="V107" s="2">
        <f t="shared" si="34"/>
        <v>0.75</v>
      </c>
      <c r="W107" s="2">
        <f t="shared" si="35"/>
        <v>0.954545454545455</v>
      </c>
      <c r="X107" s="2">
        <f t="shared" si="36"/>
        <v>0.84</v>
      </c>
    </row>
    <row r="108" spans="1:24">
      <c r="A108" s="7" t="s">
        <v>42</v>
      </c>
      <c r="B108" s="25"/>
      <c r="C108" s="25"/>
      <c r="D108" s="25"/>
      <c r="E108" s="25"/>
      <c r="F108" s="26">
        <v>29</v>
      </c>
      <c r="G108" s="25">
        <v>1</v>
      </c>
      <c r="H108" s="25">
        <v>1</v>
      </c>
      <c r="I108" s="25"/>
      <c r="J108" s="39">
        <v>5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3</v>
      </c>
      <c r="T108" s="45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7" t="s">
        <v>43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7</v>
      </c>
      <c r="L109" s="3" t="s">
        <v>43</v>
      </c>
      <c r="M109" s="13" t="s">
        <v>53</v>
      </c>
      <c r="N109" s="13"/>
      <c r="O109" s="13"/>
      <c r="P109" s="13"/>
      <c r="Q109" s="44">
        <f>G109</f>
        <v>28</v>
      </c>
      <c r="R109" s="44">
        <f>SUM(B109:F109,H109:J109)</f>
        <v>7</v>
      </c>
      <c r="S109" s="44">
        <f>SUM(G104:G108,G110:G112)</f>
        <v>3</v>
      </c>
      <c r="T109" s="44">
        <v>0</v>
      </c>
      <c r="U109" s="2">
        <f t="shared" si="33"/>
        <v>0.736842105263158</v>
      </c>
      <c r="V109" s="2">
        <f t="shared" si="34"/>
        <v>0.8</v>
      </c>
      <c r="W109" s="2">
        <f t="shared" si="35"/>
        <v>0.903225806451613</v>
      </c>
      <c r="X109" s="2">
        <f t="shared" si="36"/>
        <v>0.848484848484849</v>
      </c>
    </row>
    <row r="110" spans="1:24">
      <c r="A110" s="7" t="s">
        <v>44</v>
      </c>
      <c r="B110" s="25"/>
      <c r="C110" s="25"/>
      <c r="D110" s="25"/>
      <c r="E110" s="25"/>
      <c r="F110" s="25">
        <v>1</v>
      </c>
      <c r="G110" s="25"/>
      <c r="H110" s="26">
        <v>10</v>
      </c>
      <c r="I110" s="25"/>
      <c r="J110" s="39">
        <v>1</v>
      </c>
      <c r="L110" s="3" t="s">
        <v>44</v>
      </c>
      <c r="M110" s="13" t="s">
        <v>54</v>
      </c>
      <c r="N110" s="13"/>
      <c r="O110" s="13"/>
      <c r="P110" s="13"/>
      <c r="Q110" s="45">
        <f>H110</f>
        <v>10</v>
      </c>
      <c r="R110" s="45">
        <f>SUM(B110:G110,I110:J110)</f>
        <v>2</v>
      </c>
      <c r="S110" s="45">
        <f>SUM(H104:H109,H111:H112)</f>
        <v>1</v>
      </c>
      <c r="T110" s="45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7" t="s">
        <v>45</v>
      </c>
      <c r="B111" s="25"/>
      <c r="C111" s="25"/>
      <c r="D111" s="25"/>
      <c r="E111" s="25">
        <v>1</v>
      </c>
      <c r="F111" s="25"/>
      <c r="G111" s="25"/>
      <c r="H111" s="25"/>
      <c r="I111" s="26">
        <v>9</v>
      </c>
      <c r="J111" s="39"/>
      <c r="L111" s="3" t="s">
        <v>45</v>
      </c>
      <c r="M111" s="13" t="s">
        <v>55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3"/>
        <v>0.75</v>
      </c>
      <c r="V111" s="2">
        <f t="shared" si="34"/>
        <v>0.9</v>
      </c>
      <c r="W111" s="2">
        <f t="shared" si="35"/>
        <v>0.818181818181818</v>
      </c>
      <c r="X111" s="2">
        <f t="shared" si="36"/>
        <v>0.857142857142857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>
        <v>1</v>
      </c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7">SUM(Q104:Q111)</f>
        <v>135</v>
      </c>
      <c r="R113" s="44">
        <f t="shared" si="37"/>
        <v>41</v>
      </c>
      <c r="S113" s="44">
        <f t="shared" si="37"/>
        <v>12</v>
      </c>
      <c r="T113" s="44">
        <f t="shared" si="37"/>
        <v>0</v>
      </c>
      <c r="U113" s="2">
        <f>(SUM(Q113,T113)/SUM(Q113,R113,S113,T113))</f>
        <v>0.718085106382979</v>
      </c>
      <c r="V113" s="2">
        <f>Q113/(SUM(Q113,R113))</f>
        <v>0.767045454545455</v>
      </c>
      <c r="W113" s="2">
        <f>Q113/SUM(Q113,S113)</f>
        <v>0.918367346938776</v>
      </c>
      <c r="X113" s="2">
        <f>2*V113*W113/(SUM(V113,W113))</f>
        <v>0.835913312693499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137</v>
      </c>
    </row>
    <row r="115" ht="14.25" spans="1:37">
      <c r="A115" s="30" t="str">
        <f>A1</f>
        <v>Amiri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4" t="s">
        <v>88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8"/>
        <v>1</v>
      </c>
      <c r="AI117" s="2">
        <f t="shared" si="39"/>
        <v>1</v>
      </c>
      <c r="AJ117" s="2">
        <f t="shared" si="40"/>
        <v>1</v>
      </c>
      <c r="AK117" s="2">
        <f t="shared" si="41"/>
        <v>1</v>
      </c>
    </row>
    <row r="118" spans="1:37">
      <c r="A118" s="4" t="s">
        <v>62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63</v>
      </c>
      <c r="B119" s="33"/>
      <c r="C119" s="33"/>
      <c r="D119" s="33"/>
      <c r="E119" s="34">
        <v>1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1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8"/>
        <v>1</v>
      </c>
      <c r="AI121" s="2">
        <f t="shared" si="39"/>
        <v>1</v>
      </c>
      <c r="AJ121" s="2">
        <f t="shared" si="40"/>
        <v>1</v>
      </c>
      <c r="AK121" s="2">
        <f t="shared" si="41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8"/>
        <v>1</v>
      </c>
      <c r="AI135" s="2">
        <f t="shared" si="39"/>
        <v>1</v>
      </c>
      <c r="AJ135" s="2">
        <f t="shared" si="40"/>
        <v>1</v>
      </c>
      <c r="AK135" s="2">
        <f t="shared" si="41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8"/>
        <v>1</v>
      </c>
      <c r="AI137" s="2">
        <f t="shared" si="39"/>
        <v>1</v>
      </c>
      <c r="AJ137" s="2">
        <f t="shared" si="40"/>
        <v>1</v>
      </c>
      <c r="AK137" s="2">
        <f t="shared" si="41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3</v>
      </c>
      <c r="Y138" s="33"/>
      <c r="Z138" s="33"/>
      <c r="AA138" s="33"/>
      <c r="AB138" s="33"/>
      <c r="AC138" s="48"/>
      <c r="AD138" s="45">
        <f>X138</f>
        <v>3</v>
      </c>
      <c r="AE138" s="45">
        <f>SUM(B138:W138,Y138:AC138)</f>
        <v>0</v>
      </c>
      <c r="AF138" s="45">
        <f>SUM(X116:X137,X139:X143)</f>
        <v>2</v>
      </c>
      <c r="AG138" s="44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8"/>
        <v>1</v>
      </c>
      <c r="AI139" s="2">
        <f t="shared" si="39"/>
        <v>1</v>
      </c>
      <c r="AJ139" s="2">
        <f t="shared" si="40"/>
        <v>1</v>
      </c>
      <c r="AK139" s="2">
        <f t="shared" si="41"/>
        <v>1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>
        <v>2</v>
      </c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58</v>
      </c>
      <c r="AC144" s="42"/>
      <c r="AD144" s="45">
        <f t="shared" ref="AD144:AF144" si="42">SUM(AD116:AD143)</f>
        <v>135</v>
      </c>
      <c r="AE144" s="45">
        <f t="shared" si="42"/>
        <v>2</v>
      </c>
      <c r="AF144" s="45">
        <f t="shared" si="42"/>
        <v>2</v>
      </c>
      <c r="AG144" s="45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Amiri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>
        <v>1</v>
      </c>
      <c r="D149" s="24"/>
      <c r="E149" s="24"/>
      <c r="F149" s="24">
        <v>1</v>
      </c>
      <c r="G149" s="24">
        <v>2</v>
      </c>
      <c r="H149" s="24"/>
      <c r="I149" s="24"/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0</v>
      </c>
      <c r="T149" s="45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7" t="s">
        <v>39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2</v>
      </c>
      <c r="L150" s="3" t="s">
        <v>39</v>
      </c>
      <c r="M150" s="13" t="s">
        <v>48</v>
      </c>
      <c r="N150" s="13"/>
      <c r="O150" s="13"/>
      <c r="P150" s="13"/>
      <c r="Q150" s="44">
        <f>C150</f>
        <v>11</v>
      </c>
      <c r="R150" s="44">
        <f>SUM(B150,D150:J150)</f>
        <v>2</v>
      </c>
      <c r="S150" s="44">
        <f>SUM(C149,C151:C157)</f>
        <v>2</v>
      </c>
      <c r="T150" s="44">
        <v>0</v>
      </c>
      <c r="U150" s="2">
        <f t="shared" si="43"/>
        <v>0.733333333333333</v>
      </c>
      <c r="V150" s="2">
        <f t="shared" si="44"/>
        <v>0.846153846153846</v>
      </c>
      <c r="W150" s="2">
        <f t="shared" si="45"/>
        <v>0.846153846153846</v>
      </c>
      <c r="X150" s="2">
        <f t="shared" si="46"/>
        <v>0.846153846153846</v>
      </c>
    </row>
    <row r="151" spans="1:24">
      <c r="A151" s="7" t="s">
        <v>40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1</v>
      </c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7" t="s">
        <v>41</v>
      </c>
      <c r="B152" s="25"/>
      <c r="C152" s="25">
        <v>1</v>
      </c>
      <c r="D152" s="25"/>
      <c r="E152" s="26">
        <v>21</v>
      </c>
      <c r="F152" s="25"/>
      <c r="G152" s="25"/>
      <c r="H152" s="25"/>
      <c r="I152" s="25">
        <v>1</v>
      </c>
      <c r="J152" s="39">
        <v>4</v>
      </c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6</v>
      </c>
      <c r="S152" s="44">
        <f>SUM(E149:E151,E153:E157)</f>
        <v>0</v>
      </c>
      <c r="T152" s="44">
        <v>0</v>
      </c>
      <c r="U152" s="2">
        <f t="shared" si="43"/>
        <v>0.777777777777778</v>
      </c>
      <c r="V152" s="2">
        <f t="shared" si="44"/>
        <v>0.777777777777778</v>
      </c>
      <c r="W152" s="2">
        <f t="shared" si="45"/>
        <v>1</v>
      </c>
      <c r="X152" s="2">
        <f t="shared" si="46"/>
        <v>0.875</v>
      </c>
    </row>
    <row r="153" spans="1:24">
      <c r="A153" s="7" t="s">
        <v>42</v>
      </c>
      <c r="B153" s="25"/>
      <c r="C153" s="25"/>
      <c r="D153" s="25"/>
      <c r="E153" s="25"/>
      <c r="F153" s="26">
        <v>29</v>
      </c>
      <c r="G153" s="25">
        <v>1</v>
      </c>
      <c r="H153" s="25">
        <v>1</v>
      </c>
      <c r="I153" s="25"/>
      <c r="J153" s="39">
        <v>4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6</v>
      </c>
      <c r="S153" s="45">
        <f>SUM(F149:F152,F154:F157)</f>
        <v>1</v>
      </c>
      <c r="T153" s="45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7" t="s">
        <v>43</v>
      </c>
      <c r="B154" s="25"/>
      <c r="C154" s="25"/>
      <c r="D154" s="25"/>
      <c r="E154" s="25"/>
      <c r="F154" s="25"/>
      <c r="G154" s="26">
        <v>28</v>
      </c>
      <c r="H154" s="25"/>
      <c r="I154" s="25"/>
      <c r="J154" s="39">
        <v>1</v>
      </c>
      <c r="L154" s="3" t="s">
        <v>43</v>
      </c>
      <c r="M154" s="13" t="s">
        <v>53</v>
      </c>
      <c r="N154" s="13"/>
      <c r="O154" s="13"/>
      <c r="P154" s="13"/>
      <c r="Q154" s="44">
        <f>G154</f>
        <v>28</v>
      </c>
      <c r="R154" s="44">
        <f>SUM(B154:F154,H154:J154)</f>
        <v>1</v>
      </c>
      <c r="S154" s="44">
        <f>SUM(G149:G153,G155:G157)</f>
        <v>3</v>
      </c>
      <c r="T154" s="44">
        <v>0</v>
      </c>
      <c r="U154" s="2">
        <f t="shared" si="43"/>
        <v>0.875</v>
      </c>
      <c r="V154" s="2">
        <f t="shared" si="44"/>
        <v>0.96551724137931</v>
      </c>
      <c r="W154" s="2">
        <f t="shared" si="45"/>
        <v>0.903225806451613</v>
      </c>
      <c r="X154" s="2">
        <f t="shared" si="46"/>
        <v>0.933333333333333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9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9</v>
      </c>
      <c r="R156" s="44">
        <f>SUM(J156,B156:H156)</f>
        <v>0</v>
      </c>
      <c r="S156" s="44">
        <f>SUM(I149:I155,I157)</f>
        <v>2</v>
      </c>
      <c r="T156" s="44">
        <v>0</v>
      </c>
      <c r="U156" s="2">
        <f t="shared" si="43"/>
        <v>0.818181818181818</v>
      </c>
      <c r="V156" s="2">
        <f t="shared" si="44"/>
        <v>1</v>
      </c>
      <c r="W156" s="2">
        <f t="shared" si="45"/>
        <v>0.818181818181818</v>
      </c>
      <c r="X156" s="2">
        <f t="shared" si="46"/>
        <v>0.9</v>
      </c>
    </row>
    <row r="157" spans="1:24">
      <c r="A157" s="27" t="s">
        <v>46</v>
      </c>
      <c r="B157" s="28"/>
      <c r="C157" s="28"/>
      <c r="D157" s="28"/>
      <c r="E157" s="28"/>
      <c r="F157" s="28"/>
      <c r="G157" s="28"/>
      <c r="H157" s="28"/>
      <c r="I157" s="28">
        <v>1</v>
      </c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7">SUM(Q149:Q156)</f>
        <v>135</v>
      </c>
      <c r="R158" s="44">
        <f t="shared" si="47"/>
        <v>21</v>
      </c>
      <c r="S158" s="44">
        <f t="shared" si="47"/>
        <v>9</v>
      </c>
      <c r="T158" s="44">
        <f t="shared" si="47"/>
        <v>0</v>
      </c>
      <c r="U158" s="2">
        <f>(SUM(Q158,T158)/SUM(Q158,R158,S158,T158))</f>
        <v>0.818181818181818</v>
      </c>
      <c r="V158" s="2">
        <f>Q158/(SUM(Q158,R158))</f>
        <v>0.865384615384615</v>
      </c>
      <c r="W158" s="2">
        <f>Q158/SUM(Q158,S158)</f>
        <v>0.9375</v>
      </c>
      <c r="X158" s="2">
        <f>2*V158*W158/(SUM(V158,W158))</f>
        <v>0.9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137</v>
      </c>
    </row>
    <row r="160" ht="14.25" spans="1:37">
      <c r="A160" s="30" t="str">
        <f>A1</f>
        <v>Amiri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4" t="s">
        <v>88</v>
      </c>
      <c r="B162" s="33"/>
      <c r="C162" s="34">
        <v>21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21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8"/>
        <v>1</v>
      </c>
      <c r="AI162" s="2">
        <f t="shared" si="49"/>
        <v>1</v>
      </c>
      <c r="AJ162" s="2">
        <f t="shared" si="50"/>
        <v>1</v>
      </c>
      <c r="AK162" s="2">
        <f t="shared" si="51"/>
        <v>1</v>
      </c>
    </row>
    <row r="163" spans="1:37">
      <c r="A163" s="4" t="s">
        <v>62</v>
      </c>
      <c r="B163" s="33"/>
      <c r="C163" s="33"/>
      <c r="D163" s="34">
        <v>8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8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63</v>
      </c>
      <c r="B164" s="33"/>
      <c r="C164" s="33"/>
      <c r="D164" s="33"/>
      <c r="E164" s="34">
        <v>1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1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8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1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1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v>0</v>
      </c>
      <c r="AF178" s="44">
        <f>SUM(S161:S177,S179:S188)</f>
        <v>0</v>
      </c>
      <c r="AG178" s="44">
        <v>0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8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8"/>
        <v>1</v>
      </c>
      <c r="AI182" s="2">
        <f t="shared" si="49"/>
        <v>1</v>
      </c>
      <c r="AJ182" s="2">
        <f t="shared" si="50"/>
        <v>1</v>
      </c>
      <c r="AK182" s="2">
        <f t="shared" si="51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3</v>
      </c>
      <c r="Y183" s="33"/>
      <c r="Z183" s="33"/>
      <c r="AA183" s="33"/>
      <c r="AB183" s="33"/>
      <c r="AC183" s="48"/>
      <c r="AD183" s="45">
        <f>X183</f>
        <v>3</v>
      </c>
      <c r="AE183" s="45">
        <f>SUM(B183:W183,Y183:AC183)</f>
        <v>0</v>
      </c>
      <c r="AF183" s="45">
        <f>SUM(X161:X182,X184:X188)</f>
        <v>2</v>
      </c>
      <c r="AG183" s="44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8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>
        <v>2</v>
      </c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2</v>
      </c>
      <c r="AF185" s="45">
        <f>SUM(Z161:Z184,Z186:Z188)</f>
        <v>0</v>
      </c>
      <c r="AG185" s="44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58</v>
      </c>
      <c r="AC189" s="42"/>
      <c r="AD189" s="45">
        <f t="shared" ref="AD189:AF189" si="52">SUM(AD161:AD188)</f>
        <v>135</v>
      </c>
      <c r="AE189" s="45">
        <f t="shared" si="52"/>
        <v>2</v>
      </c>
      <c r="AF189" s="45">
        <f t="shared" si="52"/>
        <v>2</v>
      </c>
      <c r="AG189" s="45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Amiri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17</v>
      </c>
      <c r="C194" s="24">
        <v>1</v>
      </c>
      <c r="D194" s="24"/>
      <c r="E194" s="24"/>
      <c r="F194" s="24">
        <v>1</v>
      </c>
      <c r="G194" s="24">
        <v>2</v>
      </c>
      <c r="H194" s="24"/>
      <c r="I194" s="24"/>
      <c r="J194" s="38">
        <v>1</v>
      </c>
      <c r="L194" s="3" t="s">
        <v>38</v>
      </c>
      <c r="M194" s="13" t="s">
        <v>47</v>
      </c>
      <c r="N194" s="13"/>
      <c r="O194" s="13"/>
      <c r="P194" s="13"/>
      <c r="Q194" s="45">
        <f>B194</f>
        <v>17</v>
      </c>
      <c r="R194" s="45">
        <f>SUM(C194:J194)</f>
        <v>5</v>
      </c>
      <c r="S194" s="45">
        <f>SUM(B195:B202)</f>
        <v>0</v>
      </c>
      <c r="T194" s="45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7" t="s">
        <v>39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2</v>
      </c>
      <c r="L195" s="3" t="s">
        <v>39</v>
      </c>
      <c r="M195" s="13" t="s">
        <v>48</v>
      </c>
      <c r="N195" s="13"/>
      <c r="O195" s="13"/>
      <c r="P195" s="13"/>
      <c r="Q195" s="44">
        <f>C195</f>
        <v>11</v>
      </c>
      <c r="R195" s="44">
        <f>SUM(B195,D195:J195)</f>
        <v>2</v>
      </c>
      <c r="S195" s="44">
        <f>SUM(C194,C196:C202)</f>
        <v>2</v>
      </c>
      <c r="T195" s="44">
        <v>0</v>
      </c>
      <c r="U195" s="2">
        <f t="shared" si="53"/>
        <v>0.733333333333333</v>
      </c>
      <c r="V195" s="2">
        <f t="shared" si="54"/>
        <v>0.846153846153846</v>
      </c>
      <c r="W195" s="2">
        <f t="shared" si="55"/>
        <v>0.846153846153846</v>
      </c>
      <c r="X195" s="2">
        <f t="shared" si="56"/>
        <v>0.846153846153846</v>
      </c>
    </row>
    <row r="196" spans="1:24">
      <c r="A196" s="7" t="s">
        <v>40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7" t="s">
        <v>41</v>
      </c>
      <c r="B197" s="25"/>
      <c r="C197" s="25">
        <v>1</v>
      </c>
      <c r="D197" s="25"/>
      <c r="E197" s="26">
        <v>21</v>
      </c>
      <c r="F197" s="25"/>
      <c r="G197" s="25"/>
      <c r="H197" s="25"/>
      <c r="I197" s="25">
        <v>1</v>
      </c>
      <c r="J197" s="39">
        <v>2</v>
      </c>
      <c r="L197" s="3" t="s">
        <v>41</v>
      </c>
      <c r="M197" s="13" t="s">
        <v>50</v>
      </c>
      <c r="N197" s="13"/>
      <c r="O197" s="13"/>
      <c r="P197" s="13"/>
      <c r="Q197" s="44">
        <f>E197</f>
        <v>21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53"/>
        <v>0.84</v>
      </c>
      <c r="V197" s="2">
        <f t="shared" si="54"/>
        <v>0.84</v>
      </c>
      <c r="W197" s="2">
        <f t="shared" si="55"/>
        <v>1</v>
      </c>
      <c r="X197" s="2">
        <f t="shared" si="56"/>
        <v>0.91304347826087</v>
      </c>
    </row>
    <row r="198" spans="1:24">
      <c r="A198" s="7" t="s">
        <v>42</v>
      </c>
      <c r="B198" s="25"/>
      <c r="C198" s="25"/>
      <c r="D198" s="25"/>
      <c r="E198" s="25"/>
      <c r="F198" s="26">
        <v>29</v>
      </c>
      <c r="G198" s="25">
        <v>1</v>
      </c>
      <c r="H198" s="25">
        <v>1</v>
      </c>
      <c r="I198" s="25"/>
      <c r="J198" s="39">
        <v>4</v>
      </c>
      <c r="L198" s="3" t="s">
        <v>42</v>
      </c>
      <c r="M198" s="13" t="s">
        <v>52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1</v>
      </c>
      <c r="T198" s="45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28</v>
      </c>
      <c r="H199" s="25"/>
      <c r="I199" s="25"/>
      <c r="J199" s="39">
        <v>1</v>
      </c>
      <c r="L199" s="3" t="s">
        <v>43</v>
      </c>
      <c r="M199" s="13" t="s">
        <v>53</v>
      </c>
      <c r="N199" s="13"/>
      <c r="O199" s="13"/>
      <c r="P199" s="13"/>
      <c r="Q199" s="44">
        <f>G199</f>
        <v>28</v>
      </c>
      <c r="R199" s="44">
        <f>SUM(B199:F199,H199:J199)</f>
        <v>1</v>
      </c>
      <c r="S199" s="44">
        <f>SUM(G194:G198,G200:G202)</f>
        <v>3</v>
      </c>
      <c r="T199" s="44">
        <v>0</v>
      </c>
      <c r="U199" s="2">
        <f t="shared" si="53"/>
        <v>0.875</v>
      </c>
      <c r="V199" s="2">
        <f t="shared" si="54"/>
        <v>0.96551724137931</v>
      </c>
      <c r="W199" s="2">
        <f t="shared" si="55"/>
        <v>0.903225806451613</v>
      </c>
      <c r="X199" s="2">
        <f t="shared" si="56"/>
        <v>0.933333333333333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9</v>
      </c>
      <c r="R201" s="44">
        <f>SUM(J201,B201:H201)</f>
        <v>0</v>
      </c>
      <c r="S201" s="44">
        <f>SUM(I194:I200,I202)</f>
        <v>2</v>
      </c>
      <c r="T201" s="44">
        <v>0</v>
      </c>
      <c r="U201" s="2">
        <f t="shared" si="53"/>
        <v>0.818181818181818</v>
      </c>
      <c r="V201" s="2">
        <f t="shared" si="54"/>
        <v>1</v>
      </c>
      <c r="W201" s="2">
        <f t="shared" si="55"/>
        <v>0.818181818181818</v>
      </c>
      <c r="X201" s="2">
        <f t="shared" si="56"/>
        <v>0.9</v>
      </c>
    </row>
    <row r="202" spans="1:24">
      <c r="A202" s="27" t="s">
        <v>46</v>
      </c>
      <c r="B202" s="28"/>
      <c r="C202" s="28"/>
      <c r="D202" s="28"/>
      <c r="E202" s="28"/>
      <c r="F202" s="28"/>
      <c r="G202" s="28"/>
      <c r="H202" s="28"/>
      <c r="I202" s="28">
        <v>1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7">SUM(Q194:Q201)</f>
        <v>135</v>
      </c>
      <c r="R203" s="44">
        <f t="shared" si="57"/>
        <v>18</v>
      </c>
      <c r="S203" s="44">
        <f t="shared" si="57"/>
        <v>9</v>
      </c>
      <c r="T203" s="44">
        <f t="shared" si="57"/>
        <v>0</v>
      </c>
      <c r="U203" s="2">
        <f>(SUM(Q203,T203)/SUM(Q203,R203,S203,T203))</f>
        <v>0.833333333333333</v>
      </c>
      <c r="V203" s="2">
        <f>Q203/(SUM(Q203,R203))</f>
        <v>0.882352941176471</v>
      </c>
      <c r="W203" s="2">
        <f>Q203/SUM(Q203,S203)</f>
        <v>0.9375</v>
      </c>
      <c r="X203" s="2">
        <f>2*V203*W203/(SUM(V203,W203))</f>
        <v>0.909090909090909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137</v>
      </c>
    </row>
    <row r="205" ht="14.25" spans="1:37">
      <c r="A205" s="30" t="str">
        <f>A1</f>
        <v>Amiri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4" t="s">
        <v>88</v>
      </c>
      <c r="B207" s="33"/>
      <c r="C207" s="34">
        <v>21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21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8"/>
        <v>1</v>
      </c>
      <c r="AI207" s="2">
        <f t="shared" si="59"/>
        <v>1</v>
      </c>
      <c r="AJ207" s="2">
        <f t="shared" si="60"/>
        <v>1</v>
      </c>
      <c r="AK207" s="2">
        <f t="shared" si="61"/>
        <v>1</v>
      </c>
    </row>
    <row r="208" spans="1:37">
      <c r="A208" s="4" t="s">
        <v>62</v>
      </c>
      <c r="B208" s="33"/>
      <c r="C208" s="33"/>
      <c r="D208" s="34">
        <v>8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8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63</v>
      </c>
      <c r="B209" s="33"/>
      <c r="C209" s="33"/>
      <c r="D209" s="33"/>
      <c r="E209" s="34">
        <v>1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1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8"/>
        <v>1</v>
      </c>
      <c r="AI211" s="2">
        <f t="shared" si="59"/>
        <v>1</v>
      </c>
      <c r="AJ211" s="2">
        <f t="shared" si="60"/>
        <v>1</v>
      </c>
      <c r="AK211" s="2">
        <f t="shared" si="61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8"/>
        <v>1</v>
      </c>
      <c r="AI225" s="2">
        <f t="shared" si="59"/>
        <v>1</v>
      </c>
      <c r="AJ225" s="2">
        <f t="shared" si="60"/>
        <v>1</v>
      </c>
      <c r="AK225" s="2">
        <f t="shared" si="61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8"/>
        <v>1</v>
      </c>
      <c r="AI227" s="2">
        <f t="shared" si="59"/>
        <v>1</v>
      </c>
      <c r="AJ227" s="2">
        <f t="shared" si="60"/>
        <v>1</v>
      </c>
      <c r="AK227" s="2">
        <f t="shared" si="61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3</v>
      </c>
      <c r="Y228" s="33"/>
      <c r="Z228" s="33"/>
      <c r="AA228" s="33"/>
      <c r="AB228" s="33"/>
      <c r="AC228" s="48"/>
      <c r="AD228" s="45">
        <f>X228</f>
        <v>3</v>
      </c>
      <c r="AE228" s="45">
        <f>SUM(B228:W228,Y228:AC228)</f>
        <v>0</v>
      </c>
      <c r="AF228" s="45">
        <f>SUM(X206:X227,X229:X233)</f>
        <v>2</v>
      </c>
      <c r="AG228" s="44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8"/>
        <v>1</v>
      </c>
      <c r="AI229" s="2">
        <f t="shared" si="59"/>
        <v>1</v>
      </c>
      <c r="AJ229" s="2">
        <f t="shared" si="60"/>
        <v>1</v>
      </c>
      <c r="AK229" s="2">
        <f t="shared" si="61"/>
        <v>1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>
        <v>2</v>
      </c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58</v>
      </c>
      <c r="AC234" s="42"/>
      <c r="AD234" s="45">
        <f t="shared" ref="AD234:AF234" si="62">SUM(AD206:AD233)</f>
        <v>135</v>
      </c>
      <c r="AE234" s="45">
        <f t="shared" si="62"/>
        <v>2</v>
      </c>
      <c r="AF234" s="45">
        <f t="shared" si="62"/>
        <v>2</v>
      </c>
      <c r="AG234" s="45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93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38</v>
      </c>
      <c r="H4" s="17">
        <v>0</v>
      </c>
      <c r="I4" s="18">
        <v>0</v>
      </c>
      <c r="J4" s="17">
        <v>50</v>
      </c>
      <c r="K4" s="18">
        <v>57</v>
      </c>
      <c r="L4" s="17">
        <v>0</v>
      </c>
      <c r="M4" s="18">
        <v>0</v>
      </c>
      <c r="N4" s="3">
        <f t="shared" ref="N4:N8" si="0">SUM(B4,F4,J4)</f>
        <v>141</v>
      </c>
      <c r="O4" s="3">
        <f t="shared" ref="O4:O8" si="1">SUM(B4,D4,F4,H4,J4,L4)</f>
        <v>141</v>
      </c>
      <c r="P4" s="2">
        <f>H24</f>
        <v>135</v>
      </c>
      <c r="Q4" s="5">
        <f t="shared" ref="Q4:Q8" si="2">N4-P4</f>
        <v>6</v>
      </c>
      <c r="R4" s="44">
        <f t="shared" ref="R4:Y4" si="3">AD54</f>
        <v>131</v>
      </c>
      <c r="S4" s="45">
        <f t="shared" si="3"/>
        <v>4</v>
      </c>
      <c r="T4" s="44">
        <f t="shared" si="3"/>
        <v>4</v>
      </c>
      <c r="U4" s="45">
        <f t="shared" si="3"/>
        <v>0</v>
      </c>
      <c r="V4" s="5">
        <f t="shared" si="3"/>
        <v>0.942446043165468</v>
      </c>
      <c r="W4" s="5">
        <f t="shared" si="3"/>
        <v>0.97037037037037</v>
      </c>
      <c r="X4" s="5">
        <f t="shared" si="3"/>
        <v>0.97037037037037</v>
      </c>
      <c r="Y4" s="5">
        <f t="shared" si="3"/>
        <v>0.97037037037037</v>
      </c>
      <c r="Z4" s="45">
        <f t="shared" ref="Z4:AG4" si="4">Q23</f>
        <v>137</v>
      </c>
      <c r="AA4" s="45">
        <f t="shared" si="4"/>
        <v>97</v>
      </c>
      <c r="AB4" s="45">
        <f t="shared" si="4"/>
        <v>9</v>
      </c>
      <c r="AC4" s="45">
        <f t="shared" si="4"/>
        <v>0</v>
      </c>
      <c r="AD4" s="2">
        <f t="shared" si="4"/>
        <v>0.563786008230453</v>
      </c>
      <c r="AE4" s="5">
        <f t="shared" si="4"/>
        <v>0.585470085470085</v>
      </c>
      <c r="AF4" s="2">
        <f t="shared" si="4"/>
        <v>0.938356164383562</v>
      </c>
      <c r="AG4" s="5">
        <f t="shared" si="4"/>
        <v>0.721052631578947</v>
      </c>
    </row>
    <row r="5" spans="1:33">
      <c r="A5" s="18" t="s">
        <v>26</v>
      </c>
      <c r="B5" s="17">
        <v>49</v>
      </c>
      <c r="C5" s="18">
        <v>1</v>
      </c>
      <c r="D5" s="17">
        <v>0</v>
      </c>
      <c r="E5" s="18">
        <v>0</v>
      </c>
      <c r="F5" s="17">
        <v>42</v>
      </c>
      <c r="G5" s="18">
        <v>23</v>
      </c>
      <c r="H5" s="17">
        <v>0</v>
      </c>
      <c r="I5" s="18">
        <v>0</v>
      </c>
      <c r="J5" s="17">
        <v>50</v>
      </c>
      <c r="K5" s="18">
        <v>20</v>
      </c>
      <c r="L5" s="17">
        <v>0</v>
      </c>
      <c r="M5" s="18">
        <v>0</v>
      </c>
      <c r="N5" s="3">
        <f t="shared" si="0"/>
        <v>141</v>
      </c>
      <c r="O5" s="3">
        <f t="shared" si="1"/>
        <v>141</v>
      </c>
      <c r="P5" s="2">
        <f>H69</f>
        <v>135</v>
      </c>
      <c r="Q5" s="5">
        <f t="shared" si="2"/>
        <v>6</v>
      </c>
      <c r="R5" s="44">
        <f t="shared" ref="R5:Y5" si="5">AD99</f>
        <v>131</v>
      </c>
      <c r="S5" s="45">
        <f t="shared" si="5"/>
        <v>4</v>
      </c>
      <c r="T5" s="44">
        <f t="shared" si="5"/>
        <v>4</v>
      </c>
      <c r="U5" s="45">
        <f t="shared" si="5"/>
        <v>0</v>
      </c>
      <c r="V5" s="5">
        <f t="shared" si="5"/>
        <v>0.942446043165468</v>
      </c>
      <c r="W5" s="5">
        <f t="shared" si="5"/>
        <v>0.97037037037037</v>
      </c>
      <c r="X5" s="5">
        <f t="shared" si="5"/>
        <v>0.97037037037037</v>
      </c>
      <c r="Y5" s="5">
        <f t="shared" si="5"/>
        <v>0.97037037037037</v>
      </c>
      <c r="Z5" s="45">
        <f t="shared" ref="Z5:AG5" si="6">Q68</f>
        <v>137</v>
      </c>
      <c r="AA5" s="45">
        <f t="shared" si="6"/>
        <v>54</v>
      </c>
      <c r="AB5" s="45">
        <f t="shared" si="6"/>
        <v>9</v>
      </c>
      <c r="AC5" s="45">
        <f t="shared" si="6"/>
        <v>0</v>
      </c>
      <c r="AD5" s="2">
        <f t="shared" si="6"/>
        <v>0.685</v>
      </c>
      <c r="AE5" s="5">
        <f t="shared" si="6"/>
        <v>0.717277486910995</v>
      </c>
      <c r="AF5" s="2">
        <f t="shared" si="6"/>
        <v>0.938356164383562</v>
      </c>
      <c r="AG5" s="5">
        <f t="shared" si="6"/>
        <v>0.813056379821958</v>
      </c>
    </row>
    <row r="6" spans="1:33">
      <c r="A6" s="18" t="s">
        <v>28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15</v>
      </c>
      <c r="H6" s="17">
        <v>0</v>
      </c>
      <c r="I6" s="18">
        <v>0</v>
      </c>
      <c r="J6" s="17">
        <v>50</v>
      </c>
      <c r="K6" s="18">
        <v>3</v>
      </c>
      <c r="L6" s="17">
        <v>0</v>
      </c>
      <c r="M6" s="18">
        <v>0</v>
      </c>
      <c r="N6" s="3">
        <f t="shared" si="0"/>
        <v>141</v>
      </c>
      <c r="O6" s="3">
        <f t="shared" si="1"/>
        <v>141</v>
      </c>
      <c r="P6" s="2">
        <f>H114</f>
        <v>135</v>
      </c>
      <c r="Q6" s="5">
        <f t="shared" si="2"/>
        <v>6</v>
      </c>
      <c r="R6" s="44">
        <f t="shared" ref="R6:Y6" si="7">AD144</f>
        <v>131</v>
      </c>
      <c r="S6" s="45">
        <f t="shared" si="7"/>
        <v>4</v>
      </c>
      <c r="T6" s="44">
        <f t="shared" si="7"/>
        <v>4</v>
      </c>
      <c r="U6" s="45">
        <f t="shared" si="7"/>
        <v>0</v>
      </c>
      <c r="V6" s="5">
        <f t="shared" si="7"/>
        <v>0.941605839416058</v>
      </c>
      <c r="W6" s="5">
        <f t="shared" si="7"/>
        <v>0.97037037037037</v>
      </c>
      <c r="X6" s="5">
        <f t="shared" si="7"/>
        <v>0.97037037037037</v>
      </c>
      <c r="Y6" s="5">
        <f t="shared" si="7"/>
        <v>0.97037037037037</v>
      </c>
      <c r="Z6" s="45">
        <f t="shared" ref="Z6:AG6" si="8">Q113</f>
        <v>137</v>
      </c>
      <c r="AA6" s="45">
        <f t="shared" si="8"/>
        <v>23</v>
      </c>
      <c r="AB6" s="45">
        <f t="shared" si="8"/>
        <v>7</v>
      </c>
      <c r="AC6" s="45">
        <f t="shared" si="8"/>
        <v>0</v>
      </c>
      <c r="AD6" s="2">
        <f t="shared" si="8"/>
        <v>0.820359281437126</v>
      </c>
      <c r="AE6" s="5">
        <f t="shared" si="8"/>
        <v>0.85625</v>
      </c>
      <c r="AF6" s="2">
        <f t="shared" si="8"/>
        <v>0.951388888888889</v>
      </c>
      <c r="AG6" s="5">
        <f t="shared" si="8"/>
        <v>0.901315789473684</v>
      </c>
    </row>
    <row r="7" spans="1:33">
      <c r="A7" s="18" t="s">
        <v>30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5</v>
      </c>
      <c r="H7" s="17">
        <v>0</v>
      </c>
      <c r="I7" s="18">
        <v>0</v>
      </c>
      <c r="J7" s="17">
        <v>50</v>
      </c>
      <c r="K7" s="18">
        <v>3</v>
      </c>
      <c r="L7" s="17">
        <v>0</v>
      </c>
      <c r="M7" s="18">
        <v>0</v>
      </c>
      <c r="N7" s="3">
        <f t="shared" si="0"/>
        <v>141</v>
      </c>
      <c r="O7" s="3">
        <f t="shared" si="1"/>
        <v>141</v>
      </c>
      <c r="P7" s="2">
        <f>H159</f>
        <v>135</v>
      </c>
      <c r="Q7" s="5">
        <f t="shared" si="2"/>
        <v>6</v>
      </c>
      <c r="R7" s="44">
        <f t="shared" ref="R7:Y7" si="9">AD189</f>
        <v>131</v>
      </c>
      <c r="S7" s="44">
        <f t="shared" si="9"/>
        <v>4</v>
      </c>
      <c r="T7" s="44">
        <f t="shared" si="9"/>
        <v>4</v>
      </c>
      <c r="U7" s="44">
        <f t="shared" si="9"/>
        <v>0</v>
      </c>
      <c r="V7" s="44">
        <f t="shared" si="9"/>
        <v>0.942446043165468</v>
      </c>
      <c r="W7" s="44">
        <f t="shared" si="9"/>
        <v>0.97037037037037</v>
      </c>
      <c r="X7" s="44">
        <f t="shared" si="9"/>
        <v>0.97037037037037</v>
      </c>
      <c r="Y7" s="44">
        <f t="shared" si="9"/>
        <v>0.97037037037037</v>
      </c>
      <c r="Z7" s="45">
        <f t="shared" ref="Z7:AG7" si="10">Q158</f>
        <v>137</v>
      </c>
      <c r="AA7" s="45">
        <f t="shared" si="10"/>
        <v>15</v>
      </c>
      <c r="AB7" s="45">
        <f t="shared" si="10"/>
        <v>7</v>
      </c>
      <c r="AC7" s="45">
        <f t="shared" si="10"/>
        <v>0</v>
      </c>
      <c r="AD7" s="2">
        <f t="shared" si="10"/>
        <v>0.861635220125786</v>
      </c>
      <c r="AE7" s="5">
        <f t="shared" si="10"/>
        <v>0.901315789473684</v>
      </c>
      <c r="AF7" s="2">
        <f t="shared" si="10"/>
        <v>0.951388888888889</v>
      </c>
      <c r="AG7" s="5">
        <f t="shared" si="10"/>
        <v>0.925675675675676</v>
      </c>
    </row>
    <row r="8" spans="1:33">
      <c r="A8" s="18" t="s">
        <v>32</v>
      </c>
      <c r="B8" s="17">
        <v>35</v>
      </c>
      <c r="C8" s="18">
        <v>0</v>
      </c>
      <c r="D8" s="17">
        <v>14</v>
      </c>
      <c r="E8" s="18">
        <v>0</v>
      </c>
      <c r="F8" s="17">
        <v>36</v>
      </c>
      <c r="G8" s="18">
        <v>2</v>
      </c>
      <c r="H8" s="17">
        <v>6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 s="3">
        <f t="shared" si="0"/>
        <v>121</v>
      </c>
      <c r="O8" s="3">
        <f t="shared" si="1"/>
        <v>141</v>
      </c>
      <c r="P8" s="2">
        <f>H204</f>
        <v>120</v>
      </c>
      <c r="Q8" s="5">
        <f t="shared" si="2"/>
        <v>1</v>
      </c>
      <c r="R8" s="44">
        <f t="shared" ref="R8:Y8" si="11">AD234</f>
        <v>116</v>
      </c>
      <c r="S8" s="44">
        <f t="shared" si="11"/>
        <v>4</v>
      </c>
      <c r="T8" s="44">
        <f t="shared" si="11"/>
        <v>4</v>
      </c>
      <c r="U8" s="44">
        <f t="shared" si="11"/>
        <v>0</v>
      </c>
      <c r="V8" s="44">
        <f t="shared" si="11"/>
        <v>0.935483870967742</v>
      </c>
      <c r="W8" s="44">
        <f t="shared" si="11"/>
        <v>0.966666666666667</v>
      </c>
      <c r="X8" s="44">
        <f t="shared" si="11"/>
        <v>0.966666666666667</v>
      </c>
      <c r="Y8" s="44">
        <f t="shared" si="11"/>
        <v>0.966666666666667</v>
      </c>
      <c r="Z8" s="45">
        <f t="shared" ref="Z8:AG8" si="12">Q203</f>
        <v>120</v>
      </c>
      <c r="AA8" s="45">
        <f t="shared" si="12"/>
        <v>10</v>
      </c>
      <c r="AB8" s="45">
        <f t="shared" si="12"/>
        <v>21</v>
      </c>
      <c r="AC8" s="45">
        <f t="shared" si="12"/>
        <v>0</v>
      </c>
      <c r="AD8" s="45">
        <f t="shared" si="12"/>
        <v>0.794701986754967</v>
      </c>
      <c r="AE8" s="45">
        <f t="shared" si="12"/>
        <v>0.923076923076923</v>
      </c>
      <c r="AF8" s="45">
        <f t="shared" si="12"/>
        <v>0.851063829787234</v>
      </c>
      <c r="AG8" s="45">
        <f t="shared" si="12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meQuran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10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12</v>
      </c>
      <c r="S14" s="45">
        <f>SUM(B15:B22)</f>
        <v>0</v>
      </c>
      <c r="T14" s="45">
        <v>0</v>
      </c>
      <c r="U14" s="5">
        <f t="shared" ref="U14:U21" si="13">(SUM(Q14,T14)/SUM(Q14,R14,S14,T14))</f>
        <v>0.586206896551724</v>
      </c>
      <c r="V14" s="5">
        <f t="shared" ref="V14:V21" si="14">Q14/(SUM(Q14,R14))</f>
        <v>0.586206896551724</v>
      </c>
      <c r="W14" s="5">
        <f t="shared" ref="W14:W21" si="15">Q14/SUM(Q14,S14)</f>
        <v>1</v>
      </c>
      <c r="X14" s="5">
        <f t="shared" ref="X14:X21" si="16">2*V14*W14/(SUM(V14,W14))</f>
        <v>0.739130434782609</v>
      </c>
    </row>
    <row r="15" spans="1:24">
      <c r="A15" s="7" t="s">
        <v>39</v>
      </c>
      <c r="B15" s="25"/>
      <c r="C15" s="26">
        <v>11</v>
      </c>
      <c r="D15" s="25"/>
      <c r="E15" s="25">
        <v>1</v>
      </c>
      <c r="F15" s="25"/>
      <c r="G15" s="25">
        <v>2</v>
      </c>
      <c r="H15" s="25"/>
      <c r="I15" s="25"/>
      <c r="J15" s="25">
        <v>6</v>
      </c>
      <c r="L15" s="3" t="s">
        <v>39</v>
      </c>
      <c r="M15" s="13" t="s">
        <v>48</v>
      </c>
      <c r="N15" s="13"/>
      <c r="O15" s="13"/>
      <c r="P15" s="13"/>
      <c r="Q15" s="44">
        <f>C15</f>
        <v>11</v>
      </c>
      <c r="R15" s="44">
        <f>SUM(B15,D15:J15)</f>
        <v>9</v>
      </c>
      <c r="S15" s="44">
        <f>SUM(C14,C16:C22)</f>
        <v>1</v>
      </c>
      <c r="T15" s="44">
        <v>0</v>
      </c>
      <c r="U15" s="2">
        <f t="shared" si="13"/>
        <v>0.523809523809524</v>
      </c>
      <c r="V15" s="2">
        <f t="shared" si="14"/>
        <v>0.55</v>
      </c>
      <c r="W15" s="2">
        <f t="shared" si="15"/>
        <v>0.916666666666667</v>
      </c>
      <c r="X15" s="2">
        <f t="shared" si="16"/>
        <v>0.6875</v>
      </c>
    </row>
    <row r="16" spans="1:24">
      <c r="A16" s="7" t="s">
        <v>40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6</v>
      </c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6</v>
      </c>
      <c r="S16" s="45">
        <f>SUM(D14:D15,D17:D22)</f>
        <v>0</v>
      </c>
      <c r="T16" s="45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>
        <v>2</v>
      </c>
      <c r="H17" s="25"/>
      <c r="I17" s="25"/>
      <c r="J17" s="39">
        <v>8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10</v>
      </c>
      <c r="S17" s="44">
        <f>SUM(E14:E16,E18:E22)</f>
        <v>3</v>
      </c>
      <c r="T17" s="44">
        <v>0</v>
      </c>
      <c r="U17" s="2">
        <f t="shared" si="13"/>
        <v>0.617647058823529</v>
      </c>
      <c r="V17" s="2">
        <f t="shared" si="14"/>
        <v>0.67741935483871</v>
      </c>
      <c r="W17" s="2">
        <f t="shared" si="15"/>
        <v>0.875</v>
      </c>
      <c r="X17" s="2">
        <f t="shared" si="16"/>
        <v>0.763636363636364</v>
      </c>
    </row>
    <row r="18" spans="1:24">
      <c r="A18" s="7" t="s">
        <v>42</v>
      </c>
      <c r="B18" s="25"/>
      <c r="C18" s="25"/>
      <c r="D18" s="25"/>
      <c r="E18" s="25">
        <v>1</v>
      </c>
      <c r="F18" s="26">
        <v>29</v>
      </c>
      <c r="G18" s="25"/>
      <c r="H18" s="25"/>
      <c r="I18" s="25"/>
      <c r="J18" s="39">
        <v>48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49</v>
      </c>
      <c r="S18" s="45">
        <f>SUM(F14:F17,F19:F22)</f>
        <v>0</v>
      </c>
      <c r="T18" s="45">
        <v>0</v>
      </c>
      <c r="U18" s="5">
        <f t="shared" si="13"/>
        <v>0.371794871794872</v>
      </c>
      <c r="V18" s="5">
        <f t="shared" si="14"/>
        <v>0.371794871794872</v>
      </c>
      <c r="W18" s="5">
        <f t="shared" si="15"/>
        <v>1</v>
      </c>
      <c r="X18" s="5">
        <f t="shared" si="16"/>
        <v>0.542056074766355</v>
      </c>
    </row>
    <row r="19" spans="1:24">
      <c r="A19" s="7" t="s">
        <v>43</v>
      </c>
      <c r="B19" s="25"/>
      <c r="C19" s="25"/>
      <c r="D19" s="25"/>
      <c r="E19" s="25">
        <v>1</v>
      </c>
      <c r="F19" s="25"/>
      <c r="G19" s="26">
        <v>27</v>
      </c>
      <c r="H19" s="25"/>
      <c r="I19" s="25"/>
      <c r="J19" s="39">
        <v>8</v>
      </c>
      <c r="L19" s="3" t="s">
        <v>43</v>
      </c>
      <c r="M19" s="13" t="s">
        <v>53</v>
      </c>
      <c r="N19" s="13"/>
      <c r="O19" s="13"/>
      <c r="P19" s="13"/>
      <c r="Q19" s="44">
        <f>G19</f>
        <v>27</v>
      </c>
      <c r="R19" s="44">
        <f>SUM(B19:F19,H19:J19)</f>
        <v>9</v>
      </c>
      <c r="S19" s="44">
        <f>SUM(G14:G18,G20:G22)</f>
        <v>5</v>
      </c>
      <c r="T19" s="44">
        <v>0</v>
      </c>
      <c r="U19" s="2">
        <f t="shared" si="13"/>
        <v>0.658536585365854</v>
      </c>
      <c r="V19" s="2">
        <f t="shared" si="14"/>
        <v>0.75</v>
      </c>
      <c r="W19" s="2">
        <f t="shared" si="15"/>
        <v>0.84375</v>
      </c>
      <c r="X19" s="2">
        <f t="shared" si="16"/>
        <v>0.794117647058823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0</v>
      </c>
      <c r="T20" s="45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7" t="s">
        <v>45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2</v>
      </c>
      <c r="L21" s="3" t="s">
        <v>45</v>
      </c>
      <c r="M21" s="13" t="s">
        <v>55</v>
      </c>
      <c r="N21" s="13"/>
      <c r="O21" s="13"/>
      <c r="P21" s="13"/>
      <c r="Q21" s="44">
        <f>I21</f>
        <v>11</v>
      </c>
      <c r="R21" s="44">
        <f>SUM(J21,B21:H21)</f>
        <v>2</v>
      </c>
      <c r="S21" s="44">
        <f>SUM(I14:I20,I22)</f>
        <v>0</v>
      </c>
      <c r="T21" s="44">
        <v>0</v>
      </c>
      <c r="U21" s="2">
        <f t="shared" si="13"/>
        <v>0.846153846153846</v>
      </c>
      <c r="V21" s="2">
        <f t="shared" si="14"/>
        <v>0.846153846153846</v>
      </c>
      <c r="W21" s="2">
        <f t="shared" si="15"/>
        <v>1</v>
      </c>
      <c r="X21" s="2">
        <f t="shared" si="16"/>
        <v>0.916666666666667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7">SUM(Q14:Q21)</f>
        <v>137</v>
      </c>
      <c r="R23" s="44">
        <f t="shared" si="17"/>
        <v>97</v>
      </c>
      <c r="S23" s="44">
        <f t="shared" si="17"/>
        <v>9</v>
      </c>
      <c r="T23" s="44">
        <f t="shared" si="17"/>
        <v>0</v>
      </c>
      <c r="U23" s="2">
        <f>(SUM(Q23,T23)/SUM(Q23,R23,S23,T23))</f>
        <v>0.563786008230453</v>
      </c>
      <c r="V23" s="2">
        <f>Q23/(SUM(Q23,R23))</f>
        <v>0.585470085470085</v>
      </c>
      <c r="W23" s="2">
        <f>Q23/SUM(Q23,S23)</f>
        <v>0.938356164383562</v>
      </c>
      <c r="X23" s="2">
        <f>2*V23*W23/(SUM(V23,W23))</f>
        <v>0.721052631578947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135</v>
      </c>
    </row>
    <row r="25" ht="14.25" spans="1:37">
      <c r="A25" s="30" t="str">
        <f>A1</f>
        <v>meQuran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15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15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4" t="s">
        <v>88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2</v>
      </c>
      <c r="AG27" s="44">
        <v>0</v>
      </c>
      <c r="AH27" s="2">
        <f t="shared" si="18"/>
        <v>0.916666666666667</v>
      </c>
      <c r="AI27" s="2">
        <f t="shared" si="19"/>
        <v>1</v>
      </c>
      <c r="AJ27" s="2">
        <f t="shared" si="20"/>
        <v>0.916666666666667</v>
      </c>
      <c r="AK27" s="2">
        <f t="shared" si="21"/>
        <v>0.956521739130435</v>
      </c>
    </row>
    <row r="28" spans="1:37">
      <c r="A28" s="4" t="s">
        <v>62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8"/>
        <v>1</v>
      </c>
      <c r="AI29" s="2">
        <f t="shared" si="19"/>
        <v>1</v>
      </c>
      <c r="AJ29" s="2">
        <f t="shared" si="20"/>
        <v>1</v>
      </c>
      <c r="AK29" s="2">
        <f t="shared" si="21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8"/>
        <v>1</v>
      </c>
      <c r="AI31" s="2">
        <f t="shared" si="19"/>
        <v>1</v>
      </c>
      <c r="AJ31" s="2">
        <f t="shared" si="20"/>
        <v>1</v>
      </c>
      <c r="AK31" s="2">
        <f t="shared" si="21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>
        <v>1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1</v>
      </c>
      <c r="AF32" s="45">
        <f>SUM(H26:H31,H33:H53)</f>
        <v>0</v>
      </c>
      <c r="AG32" s="45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8"/>
        <v>1</v>
      </c>
      <c r="AI33" s="2">
        <f t="shared" si="19"/>
        <v>1</v>
      </c>
      <c r="AJ33" s="2">
        <f t="shared" si="20"/>
        <v>1</v>
      </c>
      <c r="AK33" s="2">
        <f t="shared" si="21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8"/>
        <v>1</v>
      </c>
      <c r="AI35" s="2">
        <f t="shared" si="19"/>
        <v>1</v>
      </c>
      <c r="AJ35" s="2">
        <f t="shared" si="20"/>
        <v>1</v>
      </c>
      <c r="AK35" s="2">
        <f t="shared" si="21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1</v>
      </c>
      <c r="AG36" s="44">
        <v>0</v>
      </c>
      <c r="AH36" s="5">
        <f t="shared" si="18"/>
        <v>0</v>
      </c>
      <c r="AI36" s="5" t="e">
        <f t="shared" si="19"/>
        <v>#DIV/0!</v>
      </c>
      <c r="AJ36" s="5">
        <f t="shared" si="20"/>
        <v>0</v>
      </c>
      <c r="AK36" s="5" t="e">
        <f t="shared" si="21"/>
        <v>#DIV/0!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8"/>
        <v>1</v>
      </c>
      <c r="AI37" s="2">
        <f t="shared" si="19"/>
        <v>1</v>
      </c>
      <c r="AJ37" s="2">
        <f t="shared" si="20"/>
        <v>1</v>
      </c>
      <c r="AK37" s="2">
        <f t="shared" si="21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8"/>
        <v>1</v>
      </c>
      <c r="AI39" s="2">
        <f t="shared" si="19"/>
        <v>1</v>
      </c>
      <c r="AJ39" s="2">
        <f t="shared" si="20"/>
        <v>1</v>
      </c>
      <c r="AK39" s="2">
        <f t="shared" si="21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8"/>
        <v>1</v>
      </c>
      <c r="AI41" s="2">
        <f t="shared" si="19"/>
        <v>1</v>
      </c>
      <c r="AJ41" s="2">
        <f t="shared" si="20"/>
        <v>1</v>
      </c>
      <c r="AK41" s="2">
        <f t="shared" si="21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18"/>
        <v>#DIV/0!</v>
      </c>
      <c r="AI42" s="5" t="e">
        <f t="shared" si="19"/>
        <v>#DIV/0!</v>
      </c>
      <c r="AJ42" s="5" t="e">
        <f t="shared" si="20"/>
        <v>#DIV/0!</v>
      </c>
      <c r="AK42" s="5" t="e">
        <f t="shared" si="21"/>
        <v>#DIV/0!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8"/>
        <v>1</v>
      </c>
      <c r="AI43" s="2">
        <f t="shared" si="19"/>
        <v>1</v>
      </c>
      <c r="AJ43" s="2">
        <f t="shared" si="20"/>
        <v>1</v>
      </c>
      <c r="AK43" s="2">
        <f t="shared" si="21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5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5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8"/>
        <v>1</v>
      </c>
      <c r="AI45" s="2">
        <f t="shared" si="19"/>
        <v>1</v>
      </c>
      <c r="AJ45" s="2">
        <f t="shared" si="20"/>
        <v>1</v>
      </c>
      <c r="AK45" s="2">
        <f t="shared" si="21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1</v>
      </c>
      <c r="W46" s="33"/>
      <c r="X46" s="33"/>
      <c r="Y46" s="33"/>
      <c r="Z46" s="33"/>
      <c r="AA46" s="33"/>
      <c r="AB46" s="33"/>
      <c r="AC46" s="48"/>
      <c r="AD46" s="45">
        <f>V46</f>
        <v>1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8"/>
        <v>1</v>
      </c>
      <c r="AI47" s="2">
        <f t="shared" si="19"/>
        <v>1</v>
      </c>
      <c r="AJ47" s="2">
        <f t="shared" si="20"/>
        <v>1</v>
      </c>
      <c r="AK47" s="2">
        <f t="shared" si="21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2</v>
      </c>
      <c r="Y48" s="33"/>
      <c r="Z48" s="33"/>
      <c r="AA48" s="33"/>
      <c r="AB48" s="33"/>
      <c r="AC48" s="48"/>
      <c r="AD48" s="45">
        <f>X48</f>
        <v>2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18"/>
        <v>0.666666666666667</v>
      </c>
      <c r="AI48" s="5">
        <f t="shared" si="19"/>
        <v>1</v>
      </c>
      <c r="AJ48" s="5">
        <f t="shared" si="20"/>
        <v>0.666666666666667</v>
      </c>
      <c r="AK48" s="5">
        <f t="shared" si="21"/>
        <v>0.8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18"/>
        <v>0.956521739130435</v>
      </c>
      <c r="AI49" s="2">
        <f t="shared" si="19"/>
        <v>0.956521739130435</v>
      </c>
      <c r="AJ49" s="2">
        <f t="shared" si="20"/>
        <v>1</v>
      </c>
      <c r="AK49" s="2">
        <f t="shared" si="21"/>
        <v>0.977777777777778</v>
      </c>
    </row>
    <row r="50" spans="1:37">
      <c r="A50" s="4" t="s">
        <v>84</v>
      </c>
      <c r="B50" s="33"/>
      <c r="C50" s="33">
        <v>2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2</v>
      </c>
      <c r="AF50" s="45">
        <f>SUM(Z26:Z49,Z51:Z53)</f>
        <v>0</v>
      </c>
      <c r="AG50" s="44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8"/>
        <v>1</v>
      </c>
      <c r="AI51" s="2">
        <f t="shared" si="19"/>
        <v>1</v>
      </c>
      <c r="AJ51" s="2">
        <f t="shared" si="20"/>
        <v>1</v>
      </c>
      <c r="AK51" s="2">
        <f t="shared" si="21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8"/>
        <v>1</v>
      </c>
      <c r="AI53" s="2">
        <f t="shared" si="19"/>
        <v>1</v>
      </c>
      <c r="AJ53" s="2">
        <f t="shared" si="20"/>
        <v>1</v>
      </c>
      <c r="AK53" s="2">
        <f t="shared" si="21"/>
        <v>1</v>
      </c>
    </row>
    <row r="54" spans="28:37">
      <c r="AB54" s="42" t="s">
        <v>58</v>
      </c>
      <c r="AC54" s="42"/>
      <c r="AD54" s="45">
        <f t="shared" ref="AD54:AF54" si="22">SUM(AD26:AD53)</f>
        <v>131</v>
      </c>
      <c r="AE54" s="45">
        <f t="shared" si="22"/>
        <v>4</v>
      </c>
      <c r="AF54" s="45">
        <f t="shared" si="22"/>
        <v>4</v>
      </c>
      <c r="AG54" s="45">
        <v>0</v>
      </c>
      <c r="AH54" s="5">
        <f t="shared" si="18"/>
        <v>0.942446043165468</v>
      </c>
      <c r="AI54" s="5">
        <f t="shared" si="19"/>
        <v>0.97037037037037</v>
      </c>
      <c r="AJ54" s="5">
        <f t="shared" si="20"/>
        <v>0.97037037037037</v>
      </c>
      <c r="AK54" s="5">
        <f t="shared" si="21"/>
        <v>0.97037037037037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meQuran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v>0</v>
      </c>
      <c r="U59" s="5">
        <f t="shared" ref="U59:U66" si="23">(SUM(Q59,T59)/SUM(Q59,R59,S59,T59))</f>
        <v>0.68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7" t="s">
        <v>39</v>
      </c>
      <c r="B60" s="25"/>
      <c r="C60" s="26">
        <v>11</v>
      </c>
      <c r="D60" s="25"/>
      <c r="E60" s="25">
        <v>1</v>
      </c>
      <c r="F60" s="25"/>
      <c r="G60" s="25">
        <v>2</v>
      </c>
      <c r="H60" s="25"/>
      <c r="I60" s="25"/>
      <c r="J60" s="25">
        <v>4</v>
      </c>
      <c r="L60" s="3" t="s">
        <v>39</v>
      </c>
      <c r="M60" s="13" t="s">
        <v>48</v>
      </c>
      <c r="N60" s="13"/>
      <c r="O60" s="13"/>
      <c r="P60" s="13"/>
      <c r="Q60" s="44">
        <f>C60</f>
        <v>11</v>
      </c>
      <c r="R60" s="44">
        <f>SUM(B60,D60:J60)</f>
        <v>7</v>
      </c>
      <c r="S60" s="44">
        <f>SUM(C59,C61:C67)</f>
        <v>1</v>
      </c>
      <c r="T60" s="44">
        <v>0</v>
      </c>
      <c r="U60" s="2">
        <f t="shared" si="23"/>
        <v>0.578947368421053</v>
      </c>
      <c r="V60" s="2">
        <f t="shared" si="24"/>
        <v>0.611111111111111</v>
      </c>
      <c r="W60" s="2">
        <f t="shared" si="25"/>
        <v>0.916666666666667</v>
      </c>
      <c r="X60" s="2">
        <f t="shared" si="26"/>
        <v>0.733333333333333</v>
      </c>
    </row>
    <row r="61" spans="1:24">
      <c r="A61" s="7" t="s">
        <v>40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3</v>
      </c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3</v>
      </c>
      <c r="S61" s="45">
        <f>SUM(D59:D60,D62:D67)</f>
        <v>0</v>
      </c>
      <c r="T61" s="45">
        <v>0</v>
      </c>
      <c r="U61" s="5">
        <f t="shared" si="23"/>
        <v>0.769230769230769</v>
      </c>
      <c r="V61" s="5">
        <f t="shared" si="24"/>
        <v>0.769230769230769</v>
      </c>
      <c r="W61" s="5">
        <f t="shared" si="25"/>
        <v>1</v>
      </c>
      <c r="X61" s="5">
        <f t="shared" si="26"/>
        <v>0.869565217391304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>
        <v>2</v>
      </c>
      <c r="H62" s="25"/>
      <c r="I62" s="25"/>
      <c r="J62" s="39">
        <v>4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3</v>
      </c>
      <c r="T62" s="44">
        <v>0</v>
      </c>
      <c r="U62" s="2">
        <f t="shared" si="23"/>
        <v>0.7</v>
      </c>
      <c r="V62" s="2">
        <f t="shared" si="24"/>
        <v>0.777777777777778</v>
      </c>
      <c r="W62" s="2">
        <f t="shared" si="25"/>
        <v>0.875</v>
      </c>
      <c r="X62" s="2">
        <f t="shared" si="26"/>
        <v>0.823529411764706</v>
      </c>
    </row>
    <row r="63" spans="1:24">
      <c r="A63" s="7" t="s">
        <v>42</v>
      </c>
      <c r="B63" s="25"/>
      <c r="C63" s="25"/>
      <c r="D63" s="25"/>
      <c r="E63" s="25">
        <v>1</v>
      </c>
      <c r="F63" s="26">
        <v>29</v>
      </c>
      <c r="G63" s="25"/>
      <c r="H63" s="25"/>
      <c r="I63" s="25"/>
      <c r="J63" s="39">
        <v>21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22</v>
      </c>
      <c r="S63" s="45">
        <f>SUM(F59:F62,F64:F67)</f>
        <v>0</v>
      </c>
      <c r="T63" s="45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7" t="s">
        <v>43</v>
      </c>
      <c r="B64" s="25"/>
      <c r="C64" s="25"/>
      <c r="D64" s="25"/>
      <c r="E64" s="25">
        <v>1</v>
      </c>
      <c r="F64" s="25"/>
      <c r="G64" s="26">
        <v>27</v>
      </c>
      <c r="H64" s="25"/>
      <c r="I64" s="25"/>
      <c r="J64" s="39">
        <v>6</v>
      </c>
      <c r="L64" s="3" t="s">
        <v>43</v>
      </c>
      <c r="M64" s="13" t="s">
        <v>53</v>
      </c>
      <c r="N64" s="13"/>
      <c r="O64" s="13"/>
      <c r="P64" s="13"/>
      <c r="Q64" s="44">
        <f>G64</f>
        <v>27</v>
      </c>
      <c r="R64" s="44">
        <f>SUM(B64:F64,H64:J64)</f>
        <v>7</v>
      </c>
      <c r="S64" s="44">
        <f>SUM(G59:G63,G65:G67)</f>
        <v>5</v>
      </c>
      <c r="T64" s="44">
        <v>0</v>
      </c>
      <c r="U64" s="2">
        <f t="shared" si="23"/>
        <v>0.692307692307692</v>
      </c>
      <c r="V64" s="2">
        <f t="shared" si="24"/>
        <v>0.794117647058823</v>
      </c>
      <c r="W64" s="2">
        <f t="shared" si="25"/>
        <v>0.84375</v>
      </c>
      <c r="X64" s="2">
        <f t="shared" si="26"/>
        <v>0.818181818181818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7" t="s">
        <v>45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0</v>
      </c>
      <c r="T66" s="44">
        <v>0</v>
      </c>
      <c r="U66" s="2">
        <f t="shared" si="23"/>
        <v>0.916666666666667</v>
      </c>
      <c r="V66" s="2">
        <f t="shared" si="24"/>
        <v>0.916666666666667</v>
      </c>
      <c r="W66" s="2">
        <f t="shared" si="25"/>
        <v>1</v>
      </c>
      <c r="X66" s="2">
        <f t="shared" si="26"/>
        <v>0.956521739130435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7">SUM(Q59:Q66)</f>
        <v>137</v>
      </c>
      <c r="R68" s="44">
        <f t="shared" si="27"/>
        <v>54</v>
      </c>
      <c r="S68" s="44">
        <f t="shared" si="27"/>
        <v>9</v>
      </c>
      <c r="T68" s="44">
        <f t="shared" si="27"/>
        <v>0</v>
      </c>
      <c r="U68" s="2">
        <f>(SUM(Q68,T68)/SUM(Q68,R68,S68,T68))</f>
        <v>0.685</v>
      </c>
      <c r="V68" s="2">
        <f>Q68/(SUM(Q68,R68))</f>
        <v>0.717277486910995</v>
      </c>
      <c r="W68" s="2">
        <f>Q68/SUM(Q68,S68)</f>
        <v>0.938356164383562</v>
      </c>
      <c r="X68" s="2">
        <f>2*V68*W68/(SUM(V68,W68))</f>
        <v>0.813056379821958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135</v>
      </c>
    </row>
    <row r="70" ht="14.25" spans="1:37">
      <c r="A70" s="30" t="str">
        <f>A1</f>
        <v>meQuran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15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15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4" t="s">
        <v>88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2</v>
      </c>
      <c r="AG72" s="44">
        <v>0</v>
      </c>
      <c r="AH72" s="2">
        <f t="shared" si="28"/>
        <v>0.916666666666667</v>
      </c>
      <c r="AI72" s="2">
        <f t="shared" si="29"/>
        <v>1</v>
      </c>
      <c r="AJ72" s="2">
        <f t="shared" si="30"/>
        <v>0.916666666666667</v>
      </c>
      <c r="AK72" s="2">
        <f t="shared" si="31"/>
        <v>0.956521739130435</v>
      </c>
    </row>
    <row r="73" spans="1:37">
      <c r="A73" s="4" t="s">
        <v>62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8"/>
        <v>1</v>
      </c>
      <c r="AI76" s="2">
        <f t="shared" si="29"/>
        <v>1</v>
      </c>
      <c r="AJ76" s="2">
        <f t="shared" si="30"/>
        <v>1</v>
      </c>
      <c r="AK76" s="2">
        <f t="shared" si="31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>
        <v>1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1</v>
      </c>
      <c r="AF77" s="45">
        <f>SUM(H71:H76,H78:H98)</f>
        <v>0</v>
      </c>
      <c r="AG77" s="45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1</v>
      </c>
      <c r="AG81" s="44">
        <v>0</v>
      </c>
      <c r="AH81" s="5">
        <f t="shared" si="28"/>
        <v>0</v>
      </c>
      <c r="AI81" s="5" t="e">
        <f t="shared" si="29"/>
        <v>#DIV/0!</v>
      </c>
      <c r="AJ81" s="5">
        <f t="shared" si="30"/>
        <v>0</v>
      </c>
      <c r="AK81" s="5" t="e">
        <f t="shared" si="31"/>
        <v>#DIV/0!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v>0</v>
      </c>
      <c r="AG83" s="44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28"/>
        <v>#DIV/0!</v>
      </c>
      <c r="AI87" s="5" t="e">
        <f t="shared" si="29"/>
        <v>#DIV/0!</v>
      </c>
      <c r="AJ87" s="5" t="e">
        <f t="shared" si="30"/>
        <v>#DIV/0!</v>
      </c>
      <c r="AK87" s="5" t="e">
        <f t="shared" si="31"/>
        <v>#DIV/0!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5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5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8"/>
        <v>1</v>
      </c>
      <c r="AI90" s="2">
        <f t="shared" si="29"/>
        <v>1</v>
      </c>
      <c r="AJ90" s="2">
        <f t="shared" si="30"/>
        <v>1</v>
      </c>
      <c r="AK90" s="2">
        <f t="shared" si="31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1</v>
      </c>
      <c r="W91" s="33"/>
      <c r="X91" s="33"/>
      <c r="Y91" s="33"/>
      <c r="Z91" s="33"/>
      <c r="AA91" s="33"/>
      <c r="AB91" s="33"/>
      <c r="AC91" s="48"/>
      <c r="AD91" s="45">
        <f>V91</f>
        <v>1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2</v>
      </c>
      <c r="Y93" s="33"/>
      <c r="Z93" s="33"/>
      <c r="AA93" s="33"/>
      <c r="AB93" s="33"/>
      <c r="AC93" s="48"/>
      <c r="AD93" s="45">
        <f>X93</f>
        <v>2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28"/>
        <v>0.666666666666667</v>
      </c>
      <c r="AI93" s="5">
        <f t="shared" si="29"/>
        <v>1</v>
      </c>
      <c r="AJ93" s="5">
        <f t="shared" si="30"/>
        <v>0.666666666666667</v>
      </c>
      <c r="AK93" s="5">
        <f t="shared" si="31"/>
        <v>0.8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v>1</v>
      </c>
      <c r="AF94" s="44">
        <f>SUM(Y71:Y93,Y95:Y98)</f>
        <v>0</v>
      </c>
      <c r="AG94" s="45">
        <v>0</v>
      </c>
      <c r="AH94" s="2">
        <f t="shared" si="28"/>
        <v>0.956521739130435</v>
      </c>
      <c r="AI94" s="2">
        <f t="shared" si="29"/>
        <v>0.956521739130435</v>
      </c>
      <c r="AJ94" s="2">
        <f t="shared" si="30"/>
        <v>1</v>
      </c>
      <c r="AK94" s="2">
        <f t="shared" si="31"/>
        <v>0.977777777777778</v>
      </c>
    </row>
    <row r="95" spans="1:37">
      <c r="A95" s="4" t="s">
        <v>84</v>
      </c>
      <c r="B95" s="33"/>
      <c r="C95" s="33">
        <v>2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2</v>
      </c>
      <c r="AF95" s="45">
        <f>SUM(Z71:Z94,Z96:Z98)</f>
        <v>0</v>
      </c>
      <c r="AG95" s="44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58</v>
      </c>
      <c r="AC99" s="42"/>
      <c r="AD99" s="45">
        <f t="shared" ref="AD99:AF99" si="32">SUM(AD71:AD98)</f>
        <v>131</v>
      </c>
      <c r="AE99" s="45">
        <f t="shared" si="32"/>
        <v>4</v>
      </c>
      <c r="AF99" s="45">
        <f t="shared" si="32"/>
        <v>4</v>
      </c>
      <c r="AG99" s="45">
        <v>0</v>
      </c>
      <c r="AH99" s="5">
        <f t="shared" si="28"/>
        <v>0.942446043165468</v>
      </c>
      <c r="AI99" s="5">
        <f t="shared" si="29"/>
        <v>0.97037037037037</v>
      </c>
      <c r="AJ99" s="5">
        <f t="shared" si="30"/>
        <v>0.97037037037037</v>
      </c>
      <c r="AK99" s="5">
        <f t="shared" si="31"/>
        <v>0.97037037037037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meQuran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3">(SUM(Q104,T104)/SUM(Q104,R104,S104,T104))</f>
        <v>0.739130434782609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7" t="s">
        <v>39</v>
      </c>
      <c r="B105" s="25"/>
      <c r="C105" s="26">
        <v>11</v>
      </c>
      <c r="D105" s="25"/>
      <c r="E105" s="25">
        <v>1</v>
      </c>
      <c r="F105" s="25"/>
      <c r="G105" s="25"/>
      <c r="H105" s="25"/>
      <c r="I105" s="25"/>
      <c r="J105" s="25">
        <v>2</v>
      </c>
      <c r="L105" s="3" t="s">
        <v>39</v>
      </c>
      <c r="M105" s="13" t="s">
        <v>48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3"/>
        <v>0.733333333333333</v>
      </c>
      <c r="V105" s="2">
        <f t="shared" si="34"/>
        <v>0.785714285714286</v>
      </c>
      <c r="W105" s="2">
        <f t="shared" si="35"/>
        <v>0.916666666666667</v>
      </c>
      <c r="X105" s="2">
        <f t="shared" si="36"/>
        <v>0.846153846153846</v>
      </c>
    </row>
    <row r="106" spans="1:24">
      <c r="A106" s="7" t="s">
        <v>40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2</v>
      </c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>
        <v>2</v>
      </c>
      <c r="H107" s="25"/>
      <c r="I107" s="25"/>
      <c r="J107" s="39">
        <v>3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5</v>
      </c>
      <c r="S107" s="44">
        <f>SUM(E104:E106,E108:E112)</f>
        <v>3</v>
      </c>
      <c r="T107" s="44">
        <v>0</v>
      </c>
      <c r="U107" s="2">
        <f t="shared" si="33"/>
        <v>0.724137931034483</v>
      </c>
      <c r="V107" s="2">
        <f t="shared" si="34"/>
        <v>0.807692307692308</v>
      </c>
      <c r="W107" s="2">
        <f t="shared" si="35"/>
        <v>0.875</v>
      </c>
      <c r="X107" s="2">
        <f t="shared" si="36"/>
        <v>0.84</v>
      </c>
    </row>
    <row r="108" spans="1:24">
      <c r="A108" s="7" t="s">
        <v>42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1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2</v>
      </c>
      <c r="S108" s="45">
        <f>SUM(F104:F107,F109:F112)</f>
        <v>0</v>
      </c>
      <c r="T108" s="45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7" t="s">
        <v>43</v>
      </c>
      <c r="B109" s="25"/>
      <c r="C109" s="25"/>
      <c r="D109" s="25"/>
      <c r="E109" s="25">
        <v>1</v>
      </c>
      <c r="F109" s="25"/>
      <c r="G109" s="26">
        <v>27</v>
      </c>
      <c r="H109" s="25"/>
      <c r="I109" s="25"/>
      <c r="J109" s="39">
        <v>3</v>
      </c>
      <c r="L109" s="3" t="s">
        <v>43</v>
      </c>
      <c r="M109" s="13" t="s">
        <v>53</v>
      </c>
      <c r="N109" s="13"/>
      <c r="O109" s="13"/>
      <c r="P109" s="13"/>
      <c r="Q109" s="44">
        <f>G109</f>
        <v>27</v>
      </c>
      <c r="R109" s="44">
        <f>SUM(B109:F109,H109:J109)</f>
        <v>4</v>
      </c>
      <c r="S109" s="44">
        <f>SUM(G104:G108,G110:G112)</f>
        <v>3</v>
      </c>
      <c r="T109" s="44">
        <v>0</v>
      </c>
      <c r="U109" s="2">
        <f t="shared" si="33"/>
        <v>0.794117647058823</v>
      </c>
      <c r="V109" s="2">
        <f t="shared" si="34"/>
        <v>0.870967741935484</v>
      </c>
      <c r="W109" s="2">
        <f t="shared" si="35"/>
        <v>0.9</v>
      </c>
      <c r="X109" s="2">
        <f t="shared" si="36"/>
        <v>0.885245901639344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7" t="s">
        <v>45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45</v>
      </c>
      <c r="M111" s="13" t="s">
        <v>55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3"/>
        <v>0.916666666666667</v>
      </c>
      <c r="V111" s="2">
        <f t="shared" si="34"/>
        <v>0.916666666666667</v>
      </c>
      <c r="W111" s="2">
        <f t="shared" si="35"/>
        <v>1</v>
      </c>
      <c r="X111" s="2">
        <f t="shared" si="36"/>
        <v>0.956521739130435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7">SUM(Q104:Q111)</f>
        <v>137</v>
      </c>
      <c r="R113" s="44">
        <f t="shared" si="37"/>
        <v>23</v>
      </c>
      <c r="S113" s="44">
        <f t="shared" si="37"/>
        <v>7</v>
      </c>
      <c r="T113" s="44">
        <f t="shared" si="37"/>
        <v>0</v>
      </c>
      <c r="U113" s="2">
        <f>(SUM(Q113,T113)/SUM(Q113,R113,S113,T113))</f>
        <v>0.820359281437126</v>
      </c>
      <c r="V113" s="2">
        <f>Q113/(SUM(Q113,R113))</f>
        <v>0.85625</v>
      </c>
      <c r="W113" s="2">
        <f>Q113/SUM(Q113,S113)</f>
        <v>0.951388888888889</v>
      </c>
      <c r="X113" s="2">
        <f>2*V113*W113/(SUM(V113,W113))</f>
        <v>0.901315789473684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135</v>
      </c>
    </row>
    <row r="115" ht="14.25" spans="1:37">
      <c r="A115" s="30" t="str">
        <f>A1</f>
        <v>meQuran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15</v>
      </c>
      <c r="AE116" s="45">
        <f>SUM(C116:AC116)</f>
        <v>0</v>
      </c>
      <c r="AF116" s="45">
        <f>SUM(B117:B143)</f>
        <v>0</v>
      </c>
      <c r="AG116" s="45">
        <v>0</v>
      </c>
      <c r="AH116" s="5"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ht="15" spans="1:37">
      <c r="A117" s="4" t="s">
        <v>88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2</v>
      </c>
      <c r="AG117" s="44">
        <v>0</v>
      </c>
      <c r="AH117">
        <v>0.909090909090909</v>
      </c>
      <c r="AI117" s="2">
        <f t="shared" si="38"/>
        <v>1</v>
      </c>
      <c r="AJ117" s="2">
        <f t="shared" si="39"/>
        <v>0.916666666666667</v>
      </c>
      <c r="AK117" s="2">
        <f t="shared" si="40"/>
        <v>0.956521739130435</v>
      </c>
    </row>
    <row r="118" ht="15" spans="1:37">
      <c r="A118" s="4" t="s">
        <v>62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ht="15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ht="15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ht="15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ht="15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>
        <v>1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ht="15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ht="15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ht="1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ht="15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1</v>
      </c>
      <c r="AG126" s="44">
        <v>0</v>
      </c>
      <c r="AH126"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ht="15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ht="15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ht="15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ht="15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ht="15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ht="15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0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t="e">
        <v>#DIV/0!</v>
      </c>
      <c r="AI132" s="5" t="e">
        <f t="shared" si="38"/>
        <v>#DIV/0!</v>
      </c>
      <c r="AJ132" s="5" t="e">
        <f t="shared" si="39"/>
        <v>#DIV/0!</v>
      </c>
      <c r="AK132" s="5" t="e">
        <f t="shared" si="40"/>
        <v>#DIV/0!</v>
      </c>
    </row>
    <row r="133" ht="15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ht="15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ht="1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ht="15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1</v>
      </c>
      <c r="W136" s="33"/>
      <c r="X136" s="33"/>
      <c r="Y136" s="33"/>
      <c r="Z136" s="33"/>
      <c r="AA136" s="33"/>
      <c r="AB136" s="33"/>
      <c r="AC136" s="48"/>
      <c r="AD136" s="45">
        <f>V136</f>
        <v>1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ht="15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ht="15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ht="15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>
        <v>0.956521739130435</v>
      </c>
      <c r="AI139" s="2">
        <f t="shared" si="38"/>
        <v>0.956521739130435</v>
      </c>
      <c r="AJ139" s="2">
        <f t="shared" si="39"/>
        <v>1</v>
      </c>
      <c r="AK139" s="2">
        <f t="shared" si="40"/>
        <v>0.977777777777778</v>
      </c>
    </row>
    <row r="140" ht="15" spans="1:37">
      <c r="A140" s="4" t="s">
        <v>84</v>
      </c>
      <c r="B140" s="33"/>
      <c r="C140" s="33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ht="15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ht="15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ht="15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ht="15" spans="28:37">
      <c r="AB144" s="42" t="s">
        <v>58</v>
      </c>
      <c r="AC144" s="42"/>
      <c r="AD144" s="45">
        <f t="shared" ref="AD144:AF144" si="41">SUM(AD116:AD143)</f>
        <v>131</v>
      </c>
      <c r="AE144" s="45">
        <f t="shared" si="41"/>
        <v>4</v>
      </c>
      <c r="AF144" s="45">
        <f t="shared" si="41"/>
        <v>4</v>
      </c>
      <c r="AG144" s="45">
        <v>0</v>
      </c>
      <c r="AH144">
        <v>0.941605839416058</v>
      </c>
      <c r="AI144" s="5">
        <f t="shared" si="38"/>
        <v>0.97037037037037</v>
      </c>
      <c r="AJ144" s="5">
        <f t="shared" si="39"/>
        <v>0.97037037037037</v>
      </c>
      <c r="AK144" s="5">
        <f t="shared" si="40"/>
        <v>0.97037037037037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meQuran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3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0</v>
      </c>
      <c r="T149" s="45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7" t="s">
        <v>39</v>
      </c>
      <c r="B150" s="25"/>
      <c r="C150" s="26">
        <v>11</v>
      </c>
      <c r="D150" s="25"/>
      <c r="E150" s="25">
        <v>1</v>
      </c>
      <c r="F150" s="25"/>
      <c r="G150" s="25"/>
      <c r="H150" s="25"/>
      <c r="I150" s="25"/>
      <c r="J150" s="25"/>
      <c r="L150" s="3" t="s">
        <v>39</v>
      </c>
      <c r="M150" s="13" t="s">
        <v>48</v>
      </c>
      <c r="N150" s="13"/>
      <c r="O150" s="13"/>
      <c r="P150" s="13"/>
      <c r="Q150" s="44">
        <f>C150</f>
        <v>11</v>
      </c>
      <c r="R150" s="44">
        <f>SUM(B150,D150:J150)</f>
        <v>1</v>
      </c>
      <c r="S150" s="44">
        <f>SUM(C149,C151:C157)</f>
        <v>1</v>
      </c>
      <c r="T150" s="44">
        <v>0</v>
      </c>
      <c r="U150" s="2">
        <f t="shared" si="42"/>
        <v>0.846153846153846</v>
      </c>
      <c r="V150" s="2">
        <f t="shared" si="43"/>
        <v>0.916666666666667</v>
      </c>
      <c r="W150" s="2">
        <f t="shared" si="44"/>
        <v>0.916666666666667</v>
      </c>
      <c r="X150" s="2">
        <f t="shared" si="45"/>
        <v>0.916666666666667</v>
      </c>
    </row>
    <row r="151" spans="1:24">
      <c r="A151" s="7" t="s">
        <v>40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2</v>
      </c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2</v>
      </c>
      <c r="S151" s="45">
        <f>SUM(D149:D150,D152:D157)</f>
        <v>0</v>
      </c>
      <c r="T151" s="45">
        <v>0</v>
      </c>
      <c r="U151" s="5">
        <f t="shared" si="42"/>
        <v>0.833333333333333</v>
      </c>
      <c r="V151" s="5">
        <f t="shared" si="43"/>
        <v>0.833333333333333</v>
      </c>
      <c r="W151" s="5">
        <f t="shared" si="44"/>
        <v>1</v>
      </c>
      <c r="X151" s="5">
        <f t="shared" si="45"/>
        <v>0.909090909090909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>
        <v>2</v>
      </c>
      <c r="H152" s="25"/>
      <c r="I152" s="25"/>
      <c r="J152" s="39">
        <v>1</v>
      </c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v>3</v>
      </c>
      <c r="S152" s="44">
        <f>SUM(E149:E151,E153:E157)</f>
        <v>3</v>
      </c>
      <c r="T152" s="44">
        <v>0</v>
      </c>
      <c r="U152" s="2">
        <f t="shared" si="42"/>
        <v>0.777777777777778</v>
      </c>
      <c r="V152" s="2">
        <f t="shared" si="43"/>
        <v>0.875</v>
      </c>
      <c r="W152" s="2">
        <f t="shared" si="44"/>
        <v>0.875</v>
      </c>
      <c r="X152" s="2">
        <f t="shared" si="45"/>
        <v>0.875</v>
      </c>
    </row>
    <row r="153" spans="1:24">
      <c r="A153" s="7" t="s">
        <v>42</v>
      </c>
      <c r="B153" s="25"/>
      <c r="C153" s="25"/>
      <c r="D153" s="25"/>
      <c r="E153" s="25">
        <v>1</v>
      </c>
      <c r="F153" s="26">
        <v>29</v>
      </c>
      <c r="G153" s="25"/>
      <c r="H153" s="25"/>
      <c r="I153" s="25"/>
      <c r="J153" s="39">
        <v>1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2</v>
      </c>
      <c r="S153" s="45">
        <f>SUM(F149:F152,F154:F157)</f>
        <v>0</v>
      </c>
      <c r="T153" s="45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7" t="s">
        <v>43</v>
      </c>
      <c r="B154" s="25"/>
      <c r="C154" s="25"/>
      <c r="D154" s="25"/>
      <c r="E154" s="25">
        <v>1</v>
      </c>
      <c r="F154" s="25"/>
      <c r="G154" s="26">
        <v>27</v>
      </c>
      <c r="H154" s="25"/>
      <c r="I154" s="25"/>
      <c r="J154" s="39">
        <v>1</v>
      </c>
      <c r="L154" s="3" t="s">
        <v>43</v>
      </c>
      <c r="M154" s="13" t="s">
        <v>53</v>
      </c>
      <c r="N154" s="13"/>
      <c r="O154" s="13"/>
      <c r="P154" s="13"/>
      <c r="Q154" s="44">
        <f>G154</f>
        <v>27</v>
      </c>
      <c r="R154" s="44">
        <f>SUM(B154:F154,H154:J154)</f>
        <v>2</v>
      </c>
      <c r="S154" s="44">
        <f>SUM(G149:G153,G155:G157)</f>
        <v>3</v>
      </c>
      <c r="T154" s="44">
        <v>0</v>
      </c>
      <c r="U154" s="2">
        <f t="shared" si="42"/>
        <v>0.84375</v>
      </c>
      <c r="V154" s="2">
        <f t="shared" si="43"/>
        <v>0.931034482758621</v>
      </c>
      <c r="W154" s="2">
        <f t="shared" si="44"/>
        <v>0.9</v>
      </c>
      <c r="X154" s="2">
        <f t="shared" si="45"/>
        <v>0.915254237288136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45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11</v>
      </c>
      <c r="R156" s="44">
        <f>SUM(J156,B156:H156)</f>
        <v>0</v>
      </c>
      <c r="S156" s="44">
        <f>SUM(I149:I155,I157)</f>
        <v>0</v>
      </c>
      <c r="T156" s="44">
        <v>0</v>
      </c>
      <c r="U156" s="2">
        <f t="shared" si="42"/>
        <v>1</v>
      </c>
      <c r="V156" s="2">
        <f t="shared" si="43"/>
        <v>1</v>
      </c>
      <c r="W156" s="2">
        <f t="shared" si="44"/>
        <v>1</v>
      </c>
      <c r="X156" s="2">
        <f t="shared" si="45"/>
        <v>1</v>
      </c>
    </row>
    <row r="157" spans="1:24">
      <c r="A157" s="27" t="s">
        <v>46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137</v>
      </c>
      <c r="R158" s="44">
        <f t="shared" si="46"/>
        <v>15</v>
      </c>
      <c r="S158" s="44">
        <f t="shared" si="46"/>
        <v>7</v>
      </c>
      <c r="T158" s="44">
        <f t="shared" si="46"/>
        <v>0</v>
      </c>
      <c r="U158" s="2">
        <f>(SUM(Q158,T158)/SUM(Q158,R158,S158,T158))</f>
        <v>0.861635220125786</v>
      </c>
      <c r="V158" s="2">
        <f>Q158/(SUM(Q158,R158))</f>
        <v>0.901315789473684</v>
      </c>
      <c r="W158" s="2">
        <f>Q158/SUM(Q158,S158)</f>
        <v>0.951388888888889</v>
      </c>
      <c r="X158" s="2">
        <f>2*V158*W158/(SUM(V158,W158))</f>
        <v>0.925675675675676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135</v>
      </c>
    </row>
    <row r="160" ht="14.25" spans="1:37">
      <c r="A160" s="30" t="str">
        <f>A1</f>
        <v>meQuran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15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15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2</v>
      </c>
      <c r="AG162" s="44">
        <v>0</v>
      </c>
      <c r="AH162" s="2">
        <f t="shared" si="47"/>
        <v>0.916666666666667</v>
      </c>
      <c r="AI162" s="2">
        <f t="shared" si="48"/>
        <v>1</v>
      </c>
      <c r="AJ162" s="2">
        <f t="shared" si="49"/>
        <v>0.916666666666667</v>
      </c>
      <c r="AK162" s="2">
        <f t="shared" si="50"/>
        <v>0.956521739130435</v>
      </c>
    </row>
    <row r="163" spans="1:37">
      <c r="A163" s="4" t="s">
        <v>62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>
        <v>1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1</v>
      </c>
      <c r="AF167" s="45">
        <f>SUM(H161:H166,H168:H188)</f>
        <v>0</v>
      </c>
      <c r="AG167" s="45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1</v>
      </c>
      <c r="AG171" s="44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47"/>
        <v>#DIV/0!</v>
      </c>
      <c r="AI177" s="5" t="e">
        <f t="shared" si="48"/>
        <v>#DIV/0!</v>
      </c>
      <c r="AJ177" s="5" t="e">
        <f t="shared" si="49"/>
        <v>#DIV/0!</v>
      </c>
      <c r="AK177" s="5" t="e">
        <f t="shared" si="50"/>
        <v>#DIV/0!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5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1</v>
      </c>
      <c r="W181" s="33"/>
      <c r="X181" s="33"/>
      <c r="Y181" s="33"/>
      <c r="Z181" s="33"/>
      <c r="AA181" s="33"/>
      <c r="AB181" s="33"/>
      <c r="AC181" s="48"/>
      <c r="AD181" s="45">
        <f>V181</f>
        <v>1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2</v>
      </c>
      <c r="Y183" s="33"/>
      <c r="Z183" s="33"/>
      <c r="AA183" s="33"/>
      <c r="AB183" s="33"/>
      <c r="AC183" s="48"/>
      <c r="AD183" s="45">
        <f>X183</f>
        <v>2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47"/>
        <v>0.956521739130435</v>
      </c>
      <c r="AI184" s="2">
        <f t="shared" si="48"/>
        <v>0.956521739130435</v>
      </c>
      <c r="AJ184" s="2">
        <f t="shared" si="49"/>
        <v>1</v>
      </c>
      <c r="AK184" s="2">
        <f t="shared" si="50"/>
        <v>0.977777777777778</v>
      </c>
    </row>
    <row r="185" spans="1:37">
      <c r="A185" s="4" t="s">
        <v>84</v>
      </c>
      <c r="B185" s="33"/>
      <c r="C185" s="33">
        <v>2</v>
      </c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2</v>
      </c>
      <c r="AF185" s="45">
        <f>SUM(Z161:Z184,Z186:Z188)</f>
        <v>0</v>
      </c>
      <c r="AG185" s="44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131</v>
      </c>
      <c r="AE189" s="45">
        <f t="shared" si="51"/>
        <v>4</v>
      </c>
      <c r="AF189" s="45">
        <f t="shared" si="51"/>
        <v>4</v>
      </c>
      <c r="AG189" s="45">
        <v>0</v>
      </c>
      <c r="AH189" s="5">
        <f t="shared" si="47"/>
        <v>0.942446043165468</v>
      </c>
      <c r="AI189" s="5">
        <f t="shared" si="48"/>
        <v>0.97037037037037</v>
      </c>
      <c r="AJ189" s="5">
        <f t="shared" si="49"/>
        <v>0.97037037037037</v>
      </c>
      <c r="AK189" s="5">
        <f t="shared" si="50"/>
        <v>0.97037037037037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meQuran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17</v>
      </c>
      <c r="C194" s="24">
        <v>1</v>
      </c>
      <c r="D194" s="24"/>
      <c r="E194" s="24"/>
      <c r="F194" s="24"/>
      <c r="G194" s="24"/>
      <c r="H194" s="24"/>
      <c r="I194" s="24"/>
      <c r="J194" s="38">
        <v>1</v>
      </c>
      <c r="L194" s="3" t="s">
        <v>38</v>
      </c>
      <c r="M194" s="13" t="s">
        <v>47</v>
      </c>
      <c r="N194" s="13"/>
      <c r="O194" s="13"/>
      <c r="P194" s="13"/>
      <c r="Q194" s="45">
        <f>B194</f>
        <v>17</v>
      </c>
      <c r="R194" s="45">
        <f>SUM(C194:J194)</f>
        <v>2</v>
      </c>
      <c r="S194" s="45">
        <f>SUM(B195:B202)</f>
        <v>0</v>
      </c>
      <c r="T194" s="45">
        <v>0</v>
      </c>
      <c r="U194" s="5">
        <f t="shared" ref="U194:U201" si="52">(SUM(Q194,T194)/SUM(Q194,R194,S194,T194))</f>
        <v>0.894736842105263</v>
      </c>
      <c r="V194" s="5">
        <f t="shared" ref="V194:V201" si="53">Q194/(SUM(Q194,R194))</f>
        <v>0.894736842105263</v>
      </c>
      <c r="W194" s="5">
        <f t="shared" ref="W194:W201" si="54">Q194/SUM(Q194,S194)</f>
        <v>1</v>
      </c>
      <c r="X194" s="5">
        <f t="shared" ref="X194:X201" si="55">2*V194*W194/(SUM(V194,W194))</f>
        <v>0.944444444444444</v>
      </c>
    </row>
    <row r="195" spans="1:24">
      <c r="A195" s="7" t="s">
        <v>39</v>
      </c>
      <c r="B195" s="25"/>
      <c r="C195" s="26">
        <v>8</v>
      </c>
      <c r="D195" s="25"/>
      <c r="E195" s="25">
        <v>1</v>
      </c>
      <c r="F195" s="25"/>
      <c r="G195" s="25"/>
      <c r="H195" s="25"/>
      <c r="I195" s="25"/>
      <c r="J195" s="25"/>
      <c r="L195" s="3" t="s">
        <v>39</v>
      </c>
      <c r="M195" s="13" t="s">
        <v>48</v>
      </c>
      <c r="N195" s="13"/>
      <c r="O195" s="13"/>
      <c r="P195" s="13"/>
      <c r="Q195" s="44">
        <f>C195</f>
        <v>8</v>
      </c>
      <c r="R195" s="44">
        <f>SUM(B195,D195:J195)</f>
        <v>1</v>
      </c>
      <c r="S195" s="44">
        <f>SUM(C194,C196:C202)</f>
        <v>4</v>
      </c>
      <c r="T195" s="44">
        <v>0</v>
      </c>
      <c r="U195" s="2">
        <f t="shared" si="52"/>
        <v>0.615384615384615</v>
      </c>
      <c r="V195" s="2">
        <f t="shared" si="53"/>
        <v>0.888888888888889</v>
      </c>
      <c r="W195" s="2">
        <f t="shared" si="54"/>
        <v>0.666666666666667</v>
      </c>
      <c r="X195" s="2">
        <f t="shared" si="55"/>
        <v>0.761904761904762</v>
      </c>
    </row>
    <row r="196" spans="1:24">
      <c r="A196" s="7" t="s">
        <v>40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>
        <v>2</v>
      </c>
      <c r="L196" s="3" t="s">
        <v>40</v>
      </c>
      <c r="M196" s="13" t="s">
        <v>49</v>
      </c>
      <c r="N196" s="13"/>
      <c r="O196" s="13"/>
      <c r="P196" s="13"/>
      <c r="Q196" s="45">
        <f>D196</f>
        <v>10</v>
      </c>
      <c r="R196" s="45">
        <f>SUM(B196:C196,E196:J196)</f>
        <v>2</v>
      </c>
      <c r="S196" s="45">
        <f>SUM(D194:D195,D197:D202)</f>
        <v>0</v>
      </c>
      <c r="T196" s="45">
        <v>0</v>
      </c>
      <c r="U196" s="5">
        <f t="shared" si="52"/>
        <v>0.833333333333333</v>
      </c>
      <c r="V196" s="5">
        <f t="shared" si="53"/>
        <v>0.833333333333333</v>
      </c>
      <c r="W196" s="5">
        <f t="shared" si="54"/>
        <v>1</v>
      </c>
      <c r="X196" s="5">
        <f t="shared" si="55"/>
        <v>0.909090909090909</v>
      </c>
    </row>
    <row r="197" spans="1:24">
      <c r="A197" s="7" t="s">
        <v>41</v>
      </c>
      <c r="B197" s="25"/>
      <c r="C197" s="25"/>
      <c r="D197" s="25"/>
      <c r="E197" s="26">
        <v>15</v>
      </c>
      <c r="F197" s="25"/>
      <c r="G197" s="25">
        <v>2</v>
      </c>
      <c r="H197" s="25"/>
      <c r="I197" s="25"/>
      <c r="J197" s="39"/>
      <c r="L197" s="3" t="s">
        <v>41</v>
      </c>
      <c r="M197" s="13" t="s">
        <v>50</v>
      </c>
      <c r="N197" s="13"/>
      <c r="O197" s="13"/>
      <c r="P197" s="13"/>
      <c r="Q197" s="44">
        <f>E197</f>
        <v>15</v>
      </c>
      <c r="R197" s="44">
        <f>SUM(B197:D197,F197:J197)</f>
        <v>2</v>
      </c>
      <c r="S197" s="44">
        <f>SUM(E194:E196,E198:E202)</f>
        <v>6</v>
      </c>
      <c r="T197" s="44">
        <v>0</v>
      </c>
      <c r="U197" s="2">
        <f t="shared" si="52"/>
        <v>0.652173913043478</v>
      </c>
      <c r="V197" s="2">
        <f t="shared" si="53"/>
        <v>0.882352941176471</v>
      </c>
      <c r="W197" s="2">
        <f t="shared" si="54"/>
        <v>0.714285714285714</v>
      </c>
      <c r="X197" s="2">
        <f t="shared" si="55"/>
        <v>0.789473684210526</v>
      </c>
    </row>
    <row r="198" spans="1:24">
      <c r="A198" s="7" t="s">
        <v>42</v>
      </c>
      <c r="B198" s="25"/>
      <c r="C198" s="25"/>
      <c r="D198" s="25"/>
      <c r="E198" s="25">
        <v>1</v>
      </c>
      <c r="F198" s="26">
        <v>29</v>
      </c>
      <c r="G198" s="25"/>
      <c r="H198" s="25"/>
      <c r="I198" s="25"/>
      <c r="J198" s="39">
        <v>1</v>
      </c>
      <c r="L198" s="3" t="s">
        <v>42</v>
      </c>
      <c r="M198" s="13" t="s">
        <v>52</v>
      </c>
      <c r="N198" s="13"/>
      <c r="O198" s="13"/>
      <c r="P198" s="13"/>
      <c r="Q198" s="45">
        <f>F198</f>
        <v>29</v>
      </c>
      <c r="R198" s="45">
        <f>SUM(B198:E198,G198:J198)</f>
        <v>2</v>
      </c>
      <c r="S198" s="45">
        <f>SUM(F194:F197,F199:F202)</f>
        <v>0</v>
      </c>
      <c r="T198" s="45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24</v>
      </c>
      <c r="H199" s="25"/>
      <c r="I199" s="25"/>
      <c r="J199" s="39">
        <v>1</v>
      </c>
      <c r="L199" s="3" t="s">
        <v>43</v>
      </c>
      <c r="M199" s="13" t="s">
        <v>53</v>
      </c>
      <c r="N199" s="13"/>
      <c r="O199" s="13"/>
      <c r="P199" s="13"/>
      <c r="Q199" s="44">
        <f>G199</f>
        <v>24</v>
      </c>
      <c r="R199" s="44">
        <f>SUM(B199:F199,H199:J199)</f>
        <v>1</v>
      </c>
      <c r="S199" s="44">
        <f>SUM(G194:G198,G200:G202)</f>
        <v>6</v>
      </c>
      <c r="T199" s="44">
        <v>0</v>
      </c>
      <c r="U199" s="2">
        <f t="shared" si="52"/>
        <v>0.774193548387097</v>
      </c>
      <c r="V199" s="2">
        <f t="shared" si="53"/>
        <v>0.96</v>
      </c>
      <c r="W199" s="2">
        <f t="shared" si="54"/>
        <v>0.8</v>
      </c>
      <c r="X199" s="2">
        <f t="shared" si="55"/>
        <v>0.872727272727273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7" t="s">
        <v>45</v>
      </c>
      <c r="B201" s="25"/>
      <c r="C201" s="25"/>
      <c r="D201" s="25"/>
      <c r="E201" s="25"/>
      <c r="F201" s="25"/>
      <c r="G201" s="25"/>
      <c r="H201" s="25"/>
      <c r="I201" s="26">
        <v>6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6</v>
      </c>
      <c r="R201" s="44">
        <f>SUM(J201,B201:H201)</f>
        <v>0</v>
      </c>
      <c r="S201" s="44">
        <f>SUM(I194:I200,I202)</f>
        <v>5</v>
      </c>
      <c r="T201" s="44">
        <v>0</v>
      </c>
      <c r="U201" s="2">
        <f t="shared" si="52"/>
        <v>0.545454545454545</v>
      </c>
      <c r="V201" s="2">
        <f t="shared" si="53"/>
        <v>1</v>
      </c>
      <c r="W201" s="2">
        <f t="shared" si="54"/>
        <v>0.545454545454545</v>
      </c>
      <c r="X201" s="2">
        <f t="shared" si="55"/>
        <v>0.705882352941176</v>
      </c>
    </row>
    <row r="202" spans="1:24">
      <c r="A202" s="27" t="s">
        <v>46</v>
      </c>
      <c r="B202" s="28"/>
      <c r="C202" s="28">
        <v>3</v>
      </c>
      <c r="D202" s="28"/>
      <c r="E202" s="28">
        <v>4</v>
      </c>
      <c r="F202" s="28"/>
      <c r="G202" s="28">
        <v>4</v>
      </c>
      <c r="H202" s="28"/>
      <c r="I202" s="28">
        <v>5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120</v>
      </c>
      <c r="R203" s="44">
        <f t="shared" si="56"/>
        <v>10</v>
      </c>
      <c r="S203" s="44">
        <f t="shared" si="56"/>
        <v>21</v>
      </c>
      <c r="T203" s="44">
        <f t="shared" si="56"/>
        <v>0</v>
      </c>
      <c r="U203" s="2">
        <f>(SUM(Q203,T203)/SUM(Q203,R203,S203,T203))</f>
        <v>0.794701986754967</v>
      </c>
      <c r="V203" s="2">
        <f>Q203/(SUM(Q203,R203))</f>
        <v>0.923076923076923</v>
      </c>
      <c r="W203" s="2">
        <f>Q203/SUM(Q203,S203)</f>
        <v>0.851063829787234</v>
      </c>
      <c r="X203" s="2">
        <f>2*V203*W203/(SUM(V203,W203))</f>
        <v>0.885608856088561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120</v>
      </c>
    </row>
    <row r="205" ht="14.25" spans="1:37">
      <c r="A205" s="30" t="str">
        <f>A1</f>
        <v>meQuran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12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12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17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17</v>
      </c>
      <c r="AE207" s="44">
        <f>SUM(D207:AC207,B207)</f>
        <v>0</v>
      </c>
      <c r="AF207" s="44">
        <f>SUM(C206,C208:C233)</f>
        <v>2</v>
      </c>
      <c r="AG207" s="44">
        <v>0</v>
      </c>
      <c r="AH207" s="2">
        <f t="shared" si="57"/>
        <v>0.894736842105263</v>
      </c>
      <c r="AI207" s="2">
        <f t="shared" si="58"/>
        <v>1</v>
      </c>
      <c r="AJ207" s="2">
        <f t="shared" si="59"/>
        <v>0.894736842105263</v>
      </c>
      <c r="AK207" s="2">
        <f t="shared" si="60"/>
        <v>0.944444444444444</v>
      </c>
    </row>
    <row r="208" spans="1:37">
      <c r="A208" s="4" t="s">
        <v>62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>
        <v>1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4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4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1</v>
      </c>
      <c r="AG216" s="44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0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4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4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/>
      <c r="W226" s="33"/>
      <c r="X226" s="33"/>
      <c r="Y226" s="33"/>
      <c r="Z226" s="33"/>
      <c r="AA226" s="33"/>
      <c r="AB226" s="33"/>
      <c r="AC226" s="48"/>
      <c r="AD226" s="45">
        <f>V226</f>
        <v>0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1</v>
      </c>
      <c r="Y228" s="33"/>
      <c r="Z228" s="33"/>
      <c r="AA228" s="33"/>
      <c r="AB228" s="33"/>
      <c r="AC228" s="48"/>
      <c r="AD228" s="45">
        <f>X228</f>
        <v>1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57"/>
        <v>0.5</v>
      </c>
      <c r="AI228" s="5">
        <f t="shared" si="58"/>
        <v>1</v>
      </c>
      <c r="AJ228" s="5">
        <f t="shared" si="59"/>
        <v>0.5</v>
      </c>
      <c r="AK228" s="5">
        <f t="shared" si="60"/>
        <v>0.666666666666667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57"/>
        <v>0.956521739130435</v>
      </c>
      <c r="AI229" s="2">
        <f t="shared" si="58"/>
        <v>0.956521739130435</v>
      </c>
      <c r="AJ229" s="2">
        <f t="shared" si="59"/>
        <v>1</v>
      </c>
      <c r="AK229" s="2">
        <f t="shared" si="60"/>
        <v>0.977777777777778</v>
      </c>
    </row>
    <row r="230" spans="1:37">
      <c r="A230" s="4" t="s">
        <v>84</v>
      </c>
      <c r="B230" s="33"/>
      <c r="C230" s="33">
        <v>2</v>
      </c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116</v>
      </c>
      <c r="AE234" s="45">
        <f t="shared" si="61"/>
        <v>4</v>
      </c>
      <c r="AF234" s="45">
        <f t="shared" si="61"/>
        <v>4</v>
      </c>
      <c r="AG234" s="45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9" sqref="AA9"/>
    </sheetView>
  </sheetViews>
  <sheetFormatPr defaultColWidth="9" defaultRowHeight="13.5"/>
  <cols>
    <col min="1" max="1" width="8.5" style="3" customWidth="true"/>
    <col min="2" max="16" width="4.625" style="3" customWidth="true"/>
    <col min="17" max="17" width="5.125" style="3" customWidth="true"/>
    <col min="18" max="45" width="4.625" style="3" customWidth="true"/>
    <col min="46" max="47" width="9" style="3"/>
    <col min="48" max="62" width="4.625" style="3" customWidth="true"/>
    <col min="63" max="16384" width="9" style="3"/>
  </cols>
  <sheetData>
    <row r="1" spans="1:33">
      <c r="A1" s="15" t="s">
        <v>95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2</v>
      </c>
      <c r="Q1" s="41"/>
      <c r="R1" s="43" t="s">
        <v>3</v>
      </c>
      <c r="S1" s="43"/>
      <c r="T1" s="43"/>
      <c r="U1" s="43"/>
      <c r="V1" s="43"/>
      <c r="W1" s="43"/>
      <c r="X1" s="43"/>
      <c r="Y1" s="43"/>
      <c r="Z1" s="46" t="s">
        <v>4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5</v>
      </c>
      <c r="C2" s="16"/>
      <c r="D2" s="16"/>
      <c r="E2" s="16"/>
      <c r="F2" s="16" t="s">
        <v>6</v>
      </c>
      <c r="G2" s="16"/>
      <c r="H2" s="16"/>
      <c r="I2" s="16"/>
      <c r="J2" s="16" t="s">
        <v>7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9</v>
      </c>
      <c r="C3" s="18" t="s">
        <v>10</v>
      </c>
      <c r="D3" s="17" t="s">
        <v>11</v>
      </c>
      <c r="E3" s="18" t="s">
        <v>12</v>
      </c>
      <c r="F3" s="17" t="s">
        <v>9</v>
      </c>
      <c r="G3" s="18" t="s">
        <v>10</v>
      </c>
      <c r="H3" s="17" t="s">
        <v>11</v>
      </c>
      <c r="I3" s="18" t="s">
        <v>12</v>
      </c>
      <c r="J3" s="17" t="s">
        <v>9</v>
      </c>
      <c r="K3" s="18" t="s">
        <v>10</v>
      </c>
      <c r="L3" s="17" t="s">
        <v>11</v>
      </c>
      <c r="M3" s="18" t="s">
        <v>12</v>
      </c>
      <c r="P3" s="2" t="s">
        <v>17</v>
      </c>
      <c r="Q3" s="5" t="s">
        <v>18</v>
      </c>
      <c r="R3" s="44" t="s">
        <v>9</v>
      </c>
      <c r="S3" s="45" t="s">
        <v>10</v>
      </c>
      <c r="T3" s="44" t="s">
        <v>11</v>
      </c>
      <c r="U3" s="45" t="s">
        <v>12</v>
      </c>
      <c r="V3" s="2" t="s">
        <v>13</v>
      </c>
      <c r="W3" s="2" t="s">
        <v>14</v>
      </c>
      <c r="X3" s="2" t="s">
        <v>15</v>
      </c>
      <c r="Y3" s="2" t="s">
        <v>16</v>
      </c>
      <c r="Z3" s="44" t="s">
        <v>9</v>
      </c>
      <c r="AA3" s="44" t="s">
        <v>10</v>
      </c>
      <c r="AB3" s="44" t="s">
        <v>11</v>
      </c>
      <c r="AC3" s="44" t="s">
        <v>12</v>
      </c>
      <c r="AD3" s="2" t="s">
        <v>13</v>
      </c>
      <c r="AE3" s="5" t="s">
        <v>14</v>
      </c>
      <c r="AF3" s="2" t="s">
        <v>15</v>
      </c>
      <c r="AG3" s="5" t="s">
        <v>16</v>
      </c>
    </row>
    <row r="4" spans="1:33">
      <c r="A4" s="18" t="s">
        <v>24</v>
      </c>
      <c r="B4" s="17">
        <v>49</v>
      </c>
      <c r="C4" s="18">
        <v>17</v>
      </c>
      <c r="D4" s="17">
        <v>0</v>
      </c>
      <c r="E4" s="18">
        <v>0</v>
      </c>
      <c r="F4" s="17">
        <v>42</v>
      </c>
      <c r="G4" s="18">
        <v>31</v>
      </c>
      <c r="H4" s="17">
        <v>0</v>
      </c>
      <c r="I4" s="18">
        <v>0</v>
      </c>
      <c r="J4" s="17">
        <v>50</v>
      </c>
      <c r="K4" s="18">
        <v>39</v>
      </c>
      <c r="L4" s="17">
        <v>0</v>
      </c>
      <c r="M4" s="18">
        <v>0</v>
      </c>
      <c r="N4" s="3">
        <f t="shared" ref="N4:N8" si="0">SUM(B4,F4,J4)</f>
        <v>141</v>
      </c>
      <c r="P4" s="2">
        <f>H24</f>
        <v>133</v>
      </c>
      <c r="Q4" s="5">
        <f t="shared" ref="Q4:Q8" si="1">N4-P4</f>
        <v>8</v>
      </c>
      <c r="R4" s="44">
        <f t="shared" ref="R4:Y4" si="2">AD54</f>
        <v>129</v>
      </c>
      <c r="S4" s="45">
        <f t="shared" si="2"/>
        <v>4</v>
      </c>
      <c r="T4" s="44">
        <f t="shared" si="2"/>
        <v>4</v>
      </c>
      <c r="U4" s="45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45">
        <f t="shared" ref="Z4:AG4" si="3">Q23</f>
        <v>136</v>
      </c>
      <c r="AA4" s="45">
        <f t="shared" si="3"/>
        <v>83</v>
      </c>
      <c r="AB4" s="45">
        <f t="shared" si="3"/>
        <v>9</v>
      </c>
      <c r="AC4" s="45">
        <f t="shared" si="3"/>
        <v>0</v>
      </c>
      <c r="AD4" s="2">
        <f t="shared" si="3"/>
        <v>0.596491228070175</v>
      </c>
      <c r="AE4" s="5">
        <f t="shared" si="3"/>
        <v>0.621004566210046</v>
      </c>
      <c r="AF4" s="2">
        <f t="shared" si="3"/>
        <v>0.937931034482759</v>
      </c>
      <c r="AG4" s="5">
        <f t="shared" si="3"/>
        <v>0.747252747252747</v>
      </c>
    </row>
    <row r="5" spans="1:33">
      <c r="A5" s="18" t="s">
        <v>26</v>
      </c>
      <c r="B5" s="17">
        <v>49</v>
      </c>
      <c r="C5" s="18">
        <v>1</v>
      </c>
      <c r="D5" s="17">
        <v>0</v>
      </c>
      <c r="E5" s="18">
        <v>0</v>
      </c>
      <c r="F5" s="17">
        <v>42</v>
      </c>
      <c r="G5" s="18">
        <v>23</v>
      </c>
      <c r="H5" s="17">
        <v>0</v>
      </c>
      <c r="I5" s="18">
        <v>0</v>
      </c>
      <c r="J5" s="17">
        <v>50</v>
      </c>
      <c r="K5" s="18">
        <v>24</v>
      </c>
      <c r="L5" s="17">
        <v>0</v>
      </c>
      <c r="M5" s="18">
        <v>0</v>
      </c>
      <c r="N5" s="3">
        <f t="shared" si="0"/>
        <v>141</v>
      </c>
      <c r="P5" s="2">
        <f>H69</f>
        <v>133</v>
      </c>
      <c r="Q5" s="5">
        <f t="shared" si="1"/>
        <v>8</v>
      </c>
      <c r="R5" s="44">
        <f t="shared" ref="R5:Y5" si="4">AD99</f>
        <v>129</v>
      </c>
      <c r="S5" s="45">
        <f t="shared" si="4"/>
        <v>4</v>
      </c>
      <c r="T5" s="44">
        <f t="shared" si="4"/>
        <v>4</v>
      </c>
      <c r="U5" s="45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45">
        <f t="shared" ref="Z5:AG5" si="5">Q68</f>
        <v>136</v>
      </c>
      <c r="AA5" s="45">
        <f t="shared" si="5"/>
        <v>47</v>
      </c>
      <c r="AB5" s="45">
        <f t="shared" si="5"/>
        <v>9</v>
      </c>
      <c r="AC5" s="45">
        <f t="shared" si="5"/>
        <v>0</v>
      </c>
      <c r="AD5" s="2">
        <f t="shared" si="5"/>
        <v>0.708333333333333</v>
      </c>
      <c r="AE5" s="5">
        <f t="shared" si="5"/>
        <v>0.743169398907104</v>
      </c>
      <c r="AF5" s="2">
        <f t="shared" si="5"/>
        <v>0.937931034482759</v>
      </c>
      <c r="AG5" s="5">
        <f t="shared" si="5"/>
        <v>0.829268292682927</v>
      </c>
    </row>
    <row r="6" spans="1:33">
      <c r="A6" s="18" t="s">
        <v>28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16</v>
      </c>
      <c r="H6" s="17">
        <v>0</v>
      </c>
      <c r="I6" s="18">
        <v>0</v>
      </c>
      <c r="J6" s="17">
        <v>50</v>
      </c>
      <c r="K6" s="18">
        <v>6</v>
      </c>
      <c r="L6" s="17">
        <v>0</v>
      </c>
      <c r="M6" s="18">
        <v>0</v>
      </c>
      <c r="N6" s="3">
        <f t="shared" si="0"/>
        <v>141</v>
      </c>
      <c r="P6" s="2">
        <f>H114</f>
        <v>133</v>
      </c>
      <c r="Q6" s="5">
        <f t="shared" si="1"/>
        <v>8</v>
      </c>
      <c r="R6" s="44">
        <f t="shared" ref="R6:Y6" si="6">AD144</f>
        <v>129</v>
      </c>
      <c r="S6" s="45">
        <f t="shared" si="6"/>
        <v>4</v>
      </c>
      <c r="T6" s="44">
        <f t="shared" si="6"/>
        <v>4</v>
      </c>
      <c r="U6" s="45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45">
        <f t="shared" ref="Z6:AG6" si="7">Q113</f>
        <v>136</v>
      </c>
      <c r="AA6" s="45">
        <f t="shared" si="7"/>
        <v>26</v>
      </c>
      <c r="AB6" s="45">
        <f t="shared" si="7"/>
        <v>8</v>
      </c>
      <c r="AC6" s="45">
        <f t="shared" si="7"/>
        <v>0</v>
      </c>
      <c r="AD6" s="2">
        <f t="shared" si="7"/>
        <v>0.8</v>
      </c>
      <c r="AE6" s="5">
        <f t="shared" si="7"/>
        <v>0.839506172839506</v>
      </c>
      <c r="AF6" s="2">
        <f t="shared" si="7"/>
        <v>0.944444444444444</v>
      </c>
      <c r="AG6" s="5">
        <f t="shared" si="7"/>
        <v>0.888888888888889</v>
      </c>
    </row>
    <row r="7" spans="1:33">
      <c r="A7" s="18" t="s">
        <v>30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6</v>
      </c>
      <c r="H7" s="17">
        <v>0</v>
      </c>
      <c r="I7" s="18">
        <v>0</v>
      </c>
      <c r="J7" s="17">
        <v>50</v>
      </c>
      <c r="K7" s="18">
        <v>6</v>
      </c>
      <c r="L7" s="17">
        <v>0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 t="shared" ref="R7:Y7" si="8">AD189</f>
        <v>129</v>
      </c>
      <c r="S7" s="44">
        <f t="shared" si="8"/>
        <v>4</v>
      </c>
      <c r="T7" s="44">
        <f t="shared" si="8"/>
        <v>4</v>
      </c>
      <c r="U7" s="44">
        <f t="shared" si="8"/>
        <v>0</v>
      </c>
      <c r="V7" s="44">
        <f t="shared" si="8"/>
        <v>0.941605839416058</v>
      </c>
      <c r="W7" s="44">
        <f t="shared" si="8"/>
        <v>0.969924812030075</v>
      </c>
      <c r="X7" s="44">
        <f t="shared" si="8"/>
        <v>0.969924812030075</v>
      </c>
      <c r="Y7" s="44">
        <f t="shared" si="8"/>
        <v>0.969924812030075</v>
      </c>
      <c r="Z7" s="45">
        <f t="shared" ref="Z7:AG7" si="9">Q158</f>
        <v>136</v>
      </c>
      <c r="AA7" s="45">
        <f t="shared" si="9"/>
        <v>18</v>
      </c>
      <c r="AB7" s="45">
        <f t="shared" si="9"/>
        <v>8</v>
      </c>
      <c r="AC7" s="45">
        <f t="shared" si="9"/>
        <v>0</v>
      </c>
      <c r="AD7" s="2">
        <f t="shared" si="9"/>
        <v>0.839506172839506</v>
      </c>
      <c r="AE7" s="5">
        <f t="shared" si="9"/>
        <v>0.883116883116883</v>
      </c>
      <c r="AF7" s="2">
        <f t="shared" si="9"/>
        <v>0.944444444444444</v>
      </c>
      <c r="AG7" s="5">
        <f t="shared" si="9"/>
        <v>0.912751677852349</v>
      </c>
    </row>
    <row r="8" spans="1:33">
      <c r="A8" s="18" t="s">
        <v>32</v>
      </c>
      <c r="B8" s="17">
        <v>48</v>
      </c>
      <c r="C8" s="18">
        <v>1</v>
      </c>
      <c r="D8" s="17">
        <v>1</v>
      </c>
      <c r="E8" s="18">
        <v>0</v>
      </c>
      <c r="F8" s="17">
        <v>37</v>
      </c>
      <c r="G8" s="18">
        <v>4</v>
      </c>
      <c r="H8" s="17">
        <v>5</v>
      </c>
      <c r="I8" s="18">
        <v>0</v>
      </c>
      <c r="J8" s="17">
        <v>38</v>
      </c>
      <c r="K8" s="18">
        <v>5</v>
      </c>
      <c r="L8" s="17">
        <v>12</v>
      </c>
      <c r="M8" s="18">
        <v>0</v>
      </c>
      <c r="N8" s="3">
        <f t="shared" si="0"/>
        <v>123</v>
      </c>
      <c r="P8" s="2">
        <f>H204</f>
        <v>117</v>
      </c>
      <c r="Q8" s="5">
        <f t="shared" si="1"/>
        <v>6</v>
      </c>
      <c r="R8" s="44">
        <f t="shared" ref="R8:Y8" si="10">AD234</f>
        <v>113</v>
      </c>
      <c r="S8" s="44">
        <f t="shared" si="10"/>
        <v>4</v>
      </c>
      <c r="T8" s="44">
        <f t="shared" si="10"/>
        <v>4</v>
      </c>
      <c r="U8" s="44">
        <f t="shared" si="10"/>
        <v>0</v>
      </c>
      <c r="V8" s="44">
        <f t="shared" si="10"/>
        <v>0.933884297520661</v>
      </c>
      <c r="W8" s="44">
        <f t="shared" si="10"/>
        <v>0.965811965811966</v>
      </c>
      <c r="X8" s="44">
        <f t="shared" si="10"/>
        <v>0.965811965811966</v>
      </c>
      <c r="Y8" s="44">
        <f t="shared" si="10"/>
        <v>0.965811965811966</v>
      </c>
      <c r="Z8" s="45">
        <f t="shared" ref="Z8:AG8" si="11">Q203</f>
        <v>119</v>
      </c>
      <c r="AA8" s="45">
        <f t="shared" si="11"/>
        <v>14</v>
      </c>
      <c r="AB8" s="45">
        <f t="shared" si="11"/>
        <v>24</v>
      </c>
      <c r="AC8" s="45">
        <f t="shared" si="11"/>
        <v>0</v>
      </c>
      <c r="AD8" s="45">
        <f t="shared" si="11"/>
        <v>0.75796178343949</v>
      </c>
      <c r="AE8" s="45">
        <f t="shared" si="11"/>
        <v>0.894736842105263</v>
      </c>
      <c r="AF8" s="45">
        <f t="shared" si="11"/>
        <v>0.832167832167832</v>
      </c>
      <c r="AG8" s="45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19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36</v>
      </c>
      <c r="C12" s="13"/>
      <c r="D12" s="13"/>
    </row>
    <row r="13" ht="14.25" spans="1:24">
      <c r="A13" s="21" t="str">
        <f>A1</f>
        <v>norehira</v>
      </c>
      <c r="B13" s="22" t="s">
        <v>38</v>
      </c>
      <c r="C13" s="22" t="s">
        <v>39</v>
      </c>
      <c r="D13" s="22" t="s">
        <v>40</v>
      </c>
      <c r="E13" s="22" t="s">
        <v>41</v>
      </c>
      <c r="F13" s="22" t="s">
        <v>42</v>
      </c>
      <c r="G13" s="22" t="s">
        <v>43</v>
      </c>
      <c r="H13" s="22" t="s">
        <v>44</v>
      </c>
      <c r="I13" s="22" t="s">
        <v>45</v>
      </c>
      <c r="J13" s="37" t="s">
        <v>46</v>
      </c>
      <c r="Q13" s="44" t="s">
        <v>9</v>
      </c>
      <c r="R13" s="44" t="s">
        <v>10</v>
      </c>
      <c r="S13" s="44" t="s">
        <v>11</v>
      </c>
      <c r="T13" s="44" t="s">
        <v>12</v>
      </c>
      <c r="U13" s="2" t="s">
        <v>13</v>
      </c>
      <c r="V13" s="2" t="s">
        <v>14</v>
      </c>
      <c r="W13" s="2" t="s">
        <v>15</v>
      </c>
      <c r="X13" s="2" t="s">
        <v>16</v>
      </c>
    </row>
    <row r="14" ht="14.25" spans="1:24">
      <c r="A14" s="6" t="s">
        <v>38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14</v>
      </c>
      <c r="L14" s="3" t="s">
        <v>38</v>
      </c>
      <c r="M14" s="13" t="s">
        <v>47</v>
      </c>
      <c r="N14" s="13"/>
      <c r="O14" s="13"/>
      <c r="P14" s="13"/>
      <c r="Q14" s="45">
        <f>B14</f>
        <v>17</v>
      </c>
      <c r="R14" s="45">
        <f>SUM(C14:J14)</f>
        <v>16</v>
      </c>
      <c r="S14" s="45">
        <f>SUM(B15:B22)</f>
        <v>1</v>
      </c>
      <c r="T14" s="45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7" t="s">
        <v>39</v>
      </c>
      <c r="B15" s="25"/>
      <c r="C15" s="26">
        <v>11</v>
      </c>
      <c r="D15" s="25"/>
      <c r="E15" s="25">
        <v>1</v>
      </c>
      <c r="F15" s="25"/>
      <c r="G15" s="25"/>
      <c r="H15" s="25"/>
      <c r="I15" s="25"/>
      <c r="J15" s="25">
        <v>6</v>
      </c>
      <c r="L15" s="3" t="s">
        <v>39</v>
      </c>
      <c r="M15" s="13" t="s">
        <v>48</v>
      </c>
      <c r="N15" s="13"/>
      <c r="O15" s="13"/>
      <c r="P15" s="13"/>
      <c r="Q15" s="44">
        <f>C15</f>
        <v>11</v>
      </c>
      <c r="R15" s="44">
        <f>SUM(B15,D15:J15)</f>
        <v>7</v>
      </c>
      <c r="S15" s="44">
        <f>SUM(C14,C16:C22)</f>
        <v>1</v>
      </c>
      <c r="T15" s="44">
        <v>0</v>
      </c>
      <c r="U15" s="2">
        <f t="shared" si="12"/>
        <v>0.578947368421053</v>
      </c>
      <c r="V15" s="2">
        <f t="shared" si="13"/>
        <v>0.611111111111111</v>
      </c>
      <c r="W15" s="2">
        <f t="shared" si="14"/>
        <v>0.916666666666667</v>
      </c>
      <c r="X15" s="2">
        <f t="shared" si="15"/>
        <v>0.733333333333333</v>
      </c>
    </row>
    <row r="16" spans="1:24">
      <c r="A16" s="7" t="s">
        <v>40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/>
      <c r="L16" s="3" t="s">
        <v>40</v>
      </c>
      <c r="M16" s="13" t="s">
        <v>49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7" t="s">
        <v>41</v>
      </c>
      <c r="B17" s="25"/>
      <c r="C17" s="25"/>
      <c r="D17" s="25"/>
      <c r="E17" s="26">
        <v>21</v>
      </c>
      <c r="F17" s="25"/>
      <c r="G17" s="25">
        <v>1</v>
      </c>
      <c r="H17" s="25"/>
      <c r="I17" s="25"/>
      <c r="J17" s="39">
        <v>6</v>
      </c>
      <c r="L17" s="3" t="s">
        <v>41</v>
      </c>
      <c r="M17" s="13" t="s">
        <v>50</v>
      </c>
      <c r="N17" s="13"/>
      <c r="O17" s="13"/>
      <c r="P17" s="13"/>
      <c r="Q17" s="44">
        <f>E17</f>
        <v>21</v>
      </c>
      <c r="R17" s="44">
        <f>SUM(B17:D17,F17:J17)</f>
        <v>7</v>
      </c>
      <c r="S17" s="44">
        <f>SUM(E14:E16,E18:E22)</f>
        <v>2</v>
      </c>
      <c r="T17" s="44">
        <v>0</v>
      </c>
      <c r="U17" s="2">
        <f t="shared" si="12"/>
        <v>0.7</v>
      </c>
      <c r="V17" s="2">
        <f t="shared" si="13"/>
        <v>0.75</v>
      </c>
      <c r="W17" s="2">
        <f t="shared" si="14"/>
        <v>0.91304347826087</v>
      </c>
      <c r="X17" s="2">
        <f t="shared" si="15"/>
        <v>0.823529411764706</v>
      </c>
    </row>
    <row r="18" spans="1:24">
      <c r="A18" s="7" t="s">
        <v>42</v>
      </c>
      <c r="B18" s="25"/>
      <c r="C18" s="25"/>
      <c r="D18" s="25"/>
      <c r="E18" s="25"/>
      <c r="F18" s="26">
        <v>29</v>
      </c>
      <c r="G18" s="25">
        <v>1</v>
      </c>
      <c r="H18" s="25"/>
      <c r="I18" s="25"/>
      <c r="J18" s="39">
        <v>37</v>
      </c>
      <c r="L18" s="3" t="s">
        <v>42</v>
      </c>
      <c r="M18" s="13" t="s">
        <v>52</v>
      </c>
      <c r="N18" s="13"/>
      <c r="O18" s="13"/>
      <c r="P18" s="13"/>
      <c r="Q18" s="45">
        <f>F18</f>
        <v>29</v>
      </c>
      <c r="R18" s="45">
        <f>SUM(B18:E18,G18:J18)</f>
        <v>38</v>
      </c>
      <c r="S18" s="45">
        <f>SUM(F14:F17,F19:F22)</f>
        <v>0</v>
      </c>
      <c r="T18" s="45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7" t="s">
        <v>43</v>
      </c>
      <c r="B19" s="25"/>
      <c r="C19" s="25"/>
      <c r="D19" s="25"/>
      <c r="E19" s="25">
        <v>1</v>
      </c>
      <c r="F19" s="25"/>
      <c r="G19" s="26">
        <v>27</v>
      </c>
      <c r="H19" s="25"/>
      <c r="I19" s="25"/>
      <c r="J19" s="39">
        <v>9</v>
      </c>
      <c r="L19" s="3" t="s">
        <v>43</v>
      </c>
      <c r="M19" s="13" t="s">
        <v>53</v>
      </c>
      <c r="N19" s="13"/>
      <c r="O19" s="13"/>
      <c r="P19" s="13"/>
      <c r="Q19" s="44">
        <f>G19</f>
        <v>27</v>
      </c>
      <c r="R19" s="44">
        <f>SUM(B19:F19,H19:J19)</f>
        <v>10</v>
      </c>
      <c r="S19" s="44">
        <f>SUM(G14:G18,G20:G22)</f>
        <v>4</v>
      </c>
      <c r="T19" s="44">
        <v>0</v>
      </c>
      <c r="U19" s="2">
        <f t="shared" si="12"/>
        <v>0.658536585365854</v>
      </c>
      <c r="V19" s="2">
        <f t="shared" si="13"/>
        <v>0.72972972972973</v>
      </c>
      <c r="W19" s="2">
        <f t="shared" si="14"/>
        <v>0.870967741935484</v>
      </c>
      <c r="X19" s="2">
        <f t="shared" si="15"/>
        <v>0.794117647058823</v>
      </c>
    </row>
    <row r="20" spans="1:24">
      <c r="A20" s="7" t="s">
        <v>44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44</v>
      </c>
      <c r="M20" s="13" t="s">
        <v>54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0</v>
      </c>
      <c r="T20" s="45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7" t="s">
        <v>45</v>
      </c>
      <c r="B21" s="25"/>
      <c r="C21" s="25"/>
      <c r="D21" s="25"/>
      <c r="E21" s="25"/>
      <c r="F21" s="25"/>
      <c r="G21" s="25">
        <v>1</v>
      </c>
      <c r="H21" s="25"/>
      <c r="I21" s="26">
        <v>10</v>
      </c>
      <c r="J21" s="39">
        <v>3</v>
      </c>
      <c r="L21" s="3" t="s">
        <v>45</v>
      </c>
      <c r="M21" s="13" t="s">
        <v>55</v>
      </c>
      <c r="N21" s="13"/>
      <c r="O21" s="13"/>
      <c r="P21" s="13"/>
      <c r="Q21" s="44">
        <f>I21</f>
        <v>10</v>
      </c>
      <c r="R21" s="44">
        <f>SUM(J21,B21:H21)</f>
        <v>4</v>
      </c>
      <c r="S21" s="44">
        <f>SUM(I14:I20,I22)</f>
        <v>1</v>
      </c>
      <c r="T21" s="44">
        <v>0</v>
      </c>
      <c r="U21" s="2">
        <f t="shared" si="12"/>
        <v>0.666666666666667</v>
      </c>
      <c r="V21" s="2">
        <f t="shared" si="13"/>
        <v>0.714285714285714</v>
      </c>
      <c r="W21" s="2">
        <f t="shared" si="14"/>
        <v>0.909090909090909</v>
      </c>
      <c r="X21" s="2">
        <f t="shared" si="15"/>
        <v>0.8</v>
      </c>
    </row>
    <row r="22" spans="1:24">
      <c r="A22" s="27" t="s">
        <v>46</v>
      </c>
      <c r="B22" s="28"/>
      <c r="C22" s="28"/>
      <c r="D22" s="28"/>
      <c r="E22" s="28"/>
      <c r="F22" s="28"/>
      <c r="G22" s="28"/>
      <c r="H22" s="28"/>
      <c r="I22" s="28">
        <v>1</v>
      </c>
      <c r="J22" s="40"/>
      <c r="L22" s="3" t="s">
        <v>46</v>
      </c>
      <c r="M22" s="13" t="s">
        <v>56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58</v>
      </c>
      <c r="P23" s="42"/>
      <c r="Q23" s="44">
        <f t="shared" ref="Q23:T23" si="16">SUM(Q14:Q21)</f>
        <v>136</v>
      </c>
      <c r="R23" s="44">
        <f t="shared" si="16"/>
        <v>83</v>
      </c>
      <c r="S23" s="44">
        <f t="shared" si="16"/>
        <v>9</v>
      </c>
      <c r="T23" s="44">
        <f t="shared" si="16"/>
        <v>0</v>
      </c>
      <c r="U23" s="2">
        <f>(SUM(Q23,T23)/SUM(Q23,R23,S23,T23))</f>
        <v>0.596491228070175</v>
      </c>
      <c r="V23" s="2">
        <f>Q23/(SUM(Q23,R23))</f>
        <v>0.621004566210046</v>
      </c>
      <c r="W23" s="2">
        <f>Q23/SUM(Q23,S23)</f>
        <v>0.937931034482759</v>
      </c>
      <c r="X23" s="2">
        <f>2*V23*W23/(SUM(V23,W23))</f>
        <v>0.747252747252747</v>
      </c>
    </row>
    <row r="24" spans="1:8">
      <c r="A24" s="29" t="str">
        <f>A11</f>
        <v>0.75</v>
      </c>
      <c r="B24" s="13" t="s">
        <v>36</v>
      </c>
      <c r="C24" s="13"/>
      <c r="D24" s="13"/>
      <c r="F24" s="36" t="s">
        <v>59</v>
      </c>
      <c r="G24" s="36"/>
      <c r="H24" s="3">
        <f>SUM(B26:AC53)</f>
        <v>133</v>
      </c>
    </row>
    <row r="25" ht="14.25" spans="1:37">
      <c r="A25" s="30" t="str">
        <f>A1</f>
        <v>norehira</v>
      </c>
      <c r="B25" s="11" t="s">
        <v>60</v>
      </c>
      <c r="C25" s="11" t="s">
        <v>61</v>
      </c>
      <c r="D25" s="11" t="s">
        <v>62</v>
      </c>
      <c r="E25" s="11" t="s">
        <v>63</v>
      </c>
      <c r="F25" s="11" t="s">
        <v>64</v>
      </c>
      <c r="G25" s="11" t="s">
        <v>65</v>
      </c>
      <c r="H25" s="11" t="s">
        <v>66</v>
      </c>
      <c r="I25" s="11" t="s">
        <v>67</v>
      </c>
      <c r="J25" s="11" t="s">
        <v>68</v>
      </c>
      <c r="K25" s="11" t="s">
        <v>69</v>
      </c>
      <c r="L25" s="11" t="s">
        <v>70</v>
      </c>
      <c r="M25" s="11" t="s">
        <v>71</v>
      </c>
      <c r="N25" s="11" t="s">
        <v>72</v>
      </c>
      <c r="O25" s="11" t="s">
        <v>73</v>
      </c>
      <c r="P25" s="11" t="s">
        <v>74</v>
      </c>
      <c r="Q25" s="11" t="s">
        <v>75</v>
      </c>
      <c r="R25" s="11" t="s">
        <v>76</v>
      </c>
      <c r="S25" s="11" t="s">
        <v>77</v>
      </c>
      <c r="T25" s="11" t="s">
        <v>78</v>
      </c>
      <c r="U25" s="11" t="s">
        <v>79</v>
      </c>
      <c r="V25" s="11" t="s">
        <v>80</v>
      </c>
      <c r="W25" s="11" t="s">
        <v>81</v>
      </c>
      <c r="X25" s="11" t="s">
        <v>82</v>
      </c>
      <c r="Y25" s="11" t="s">
        <v>83</v>
      </c>
      <c r="Z25" s="11" t="s">
        <v>84</v>
      </c>
      <c r="AA25" s="11" t="s">
        <v>85</v>
      </c>
      <c r="AB25" s="11" t="s">
        <v>86</v>
      </c>
      <c r="AC25" s="14" t="s">
        <v>87</v>
      </c>
      <c r="AD25" s="44" t="s">
        <v>9</v>
      </c>
      <c r="AE25" s="44" t="s">
        <v>10</v>
      </c>
      <c r="AF25" s="44" t="s">
        <v>11</v>
      </c>
      <c r="AG25" s="44" t="s">
        <v>12</v>
      </c>
      <c r="AH25" s="2" t="s">
        <v>13</v>
      </c>
      <c r="AI25" s="2" t="s">
        <v>14</v>
      </c>
      <c r="AJ25" s="2" t="s">
        <v>15</v>
      </c>
      <c r="AK25" s="2" t="s">
        <v>16</v>
      </c>
    </row>
    <row r="26" ht="14.25" spans="1:37">
      <c r="A26" s="1" t="s">
        <v>60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4" t="s">
        <v>88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7"/>
        <v>1</v>
      </c>
      <c r="AI27" s="2">
        <f t="shared" si="18"/>
        <v>1</v>
      </c>
      <c r="AJ27" s="2">
        <f t="shared" si="19"/>
        <v>1</v>
      </c>
      <c r="AK27" s="2">
        <f t="shared" si="20"/>
        <v>1</v>
      </c>
    </row>
    <row r="28" spans="1:37">
      <c r="A28" s="4" t="s">
        <v>62</v>
      </c>
      <c r="B28" s="33"/>
      <c r="C28" s="33"/>
      <c r="D28" s="34">
        <v>6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6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4" t="s">
        <v>63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7"/>
        <v>1</v>
      </c>
      <c r="AI29" s="2">
        <f t="shared" si="18"/>
        <v>1</v>
      </c>
      <c r="AJ29" s="2">
        <f t="shared" si="19"/>
        <v>1</v>
      </c>
      <c r="AK29" s="2">
        <f t="shared" si="20"/>
        <v>1</v>
      </c>
    </row>
    <row r="30" spans="1:37">
      <c r="A30" s="4" t="s">
        <v>64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4" t="s">
        <v>65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7"/>
        <v>1</v>
      </c>
      <c r="AI31" s="2">
        <f t="shared" si="18"/>
        <v>1</v>
      </c>
      <c r="AJ31" s="2">
        <f t="shared" si="19"/>
        <v>1</v>
      </c>
      <c r="AK31" s="2">
        <f t="shared" si="20"/>
        <v>1</v>
      </c>
    </row>
    <row r="32" spans="1:37">
      <c r="A32" s="4" t="s">
        <v>66</v>
      </c>
      <c r="B32" s="33"/>
      <c r="C32" s="33"/>
      <c r="D32" s="33"/>
      <c r="E32" s="33"/>
      <c r="F32" s="33"/>
      <c r="G32" s="33"/>
      <c r="H32" s="34">
        <v>2</v>
      </c>
      <c r="I32" s="33"/>
      <c r="J32" s="33">
        <v>2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2</v>
      </c>
      <c r="AF32" s="45">
        <f>SUM(H26:H31,H33:H53)</f>
        <v>0</v>
      </c>
      <c r="AG32" s="45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4" t="s">
        <v>67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7"/>
        <v>1</v>
      </c>
      <c r="AI33" s="2">
        <f t="shared" si="18"/>
        <v>1</v>
      </c>
      <c r="AJ33" s="2">
        <f t="shared" si="19"/>
        <v>1</v>
      </c>
      <c r="AK33" s="2">
        <f t="shared" si="20"/>
        <v>1</v>
      </c>
    </row>
    <row r="34" spans="1:37">
      <c r="A34" s="4" t="s">
        <v>91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>
        <v>1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1</v>
      </c>
      <c r="AF34" s="45">
        <f>SUM(J26:J33,J35:J53)</f>
        <v>2</v>
      </c>
      <c r="AG34" s="44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4" t="s">
        <v>69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7"/>
        <v>1</v>
      </c>
      <c r="AI35" s="2">
        <f t="shared" si="18"/>
        <v>1</v>
      </c>
      <c r="AJ35" s="2">
        <f t="shared" si="19"/>
        <v>1</v>
      </c>
      <c r="AK35" s="2">
        <f t="shared" si="20"/>
        <v>1</v>
      </c>
    </row>
    <row r="36" spans="1:37">
      <c r="A36" s="4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1</v>
      </c>
      <c r="AG36" s="44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4" t="s">
        <v>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7"/>
        <v>1</v>
      </c>
      <c r="AI37" s="2">
        <f t="shared" si="18"/>
        <v>1</v>
      </c>
      <c r="AJ37" s="2">
        <f t="shared" si="19"/>
        <v>1</v>
      </c>
      <c r="AK37" s="2">
        <f t="shared" si="20"/>
        <v>1</v>
      </c>
    </row>
    <row r="38" spans="1:37">
      <c r="A38" s="4" t="s">
        <v>72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4" t="s">
        <v>73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7"/>
        <v>1</v>
      </c>
      <c r="AI39" s="2">
        <f t="shared" si="18"/>
        <v>1</v>
      </c>
      <c r="AJ39" s="2">
        <f t="shared" si="19"/>
        <v>1</v>
      </c>
      <c r="AK39" s="2">
        <f t="shared" si="20"/>
        <v>1</v>
      </c>
    </row>
    <row r="40" spans="1:37">
      <c r="A40" s="4" t="s">
        <v>74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4" t="s">
        <v>75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7"/>
        <v>1</v>
      </c>
      <c r="AI41" s="2">
        <f t="shared" si="18"/>
        <v>1</v>
      </c>
      <c r="AJ41" s="2">
        <f t="shared" si="19"/>
        <v>1</v>
      </c>
      <c r="AK41" s="2">
        <f t="shared" si="20"/>
        <v>1</v>
      </c>
    </row>
    <row r="42" spans="1:37">
      <c r="A42" s="4" t="s">
        <v>76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4" t="s">
        <v>77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7"/>
        <v>1</v>
      </c>
      <c r="AI43" s="2">
        <f t="shared" si="18"/>
        <v>1</v>
      </c>
      <c r="AJ43" s="2">
        <f t="shared" si="19"/>
        <v>1</v>
      </c>
      <c r="AK43" s="2">
        <f t="shared" si="20"/>
        <v>1</v>
      </c>
    </row>
    <row r="44" spans="1:37">
      <c r="A44" s="4" t="s">
        <v>78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4" t="s">
        <v>79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7"/>
        <v>1</v>
      </c>
      <c r="AI45" s="2">
        <f t="shared" si="18"/>
        <v>1</v>
      </c>
      <c r="AJ45" s="2">
        <f t="shared" si="19"/>
        <v>1</v>
      </c>
      <c r="AK45" s="2">
        <f t="shared" si="20"/>
        <v>1</v>
      </c>
    </row>
    <row r="46" spans="1:37">
      <c r="A46" s="4" t="s">
        <v>80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4" t="s">
        <v>81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7"/>
        <v>1</v>
      </c>
      <c r="AI47" s="2">
        <f t="shared" si="18"/>
        <v>1</v>
      </c>
      <c r="AJ47" s="2">
        <f t="shared" si="19"/>
        <v>1</v>
      </c>
      <c r="AK47" s="2">
        <f t="shared" si="20"/>
        <v>1</v>
      </c>
    </row>
    <row r="48" spans="1:37">
      <c r="A48" s="4" t="s">
        <v>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2</v>
      </c>
      <c r="Y48" s="33"/>
      <c r="Z48" s="33"/>
      <c r="AA48" s="33"/>
      <c r="AB48" s="33"/>
      <c r="AC48" s="48"/>
      <c r="AD48" s="45">
        <f>X48</f>
        <v>2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4" t="s">
        <v>83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17"/>
        <v>0.956521739130435</v>
      </c>
      <c r="AI49" s="2">
        <f t="shared" si="18"/>
        <v>0.956521739130435</v>
      </c>
      <c r="AJ49" s="2">
        <f t="shared" si="19"/>
        <v>1</v>
      </c>
      <c r="AK49" s="2">
        <f t="shared" si="20"/>
        <v>0.977777777777778</v>
      </c>
    </row>
    <row r="50" spans="1:37">
      <c r="A50" s="4" t="s">
        <v>84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4" t="s">
        <v>85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7"/>
        <v>1</v>
      </c>
      <c r="AI51" s="2">
        <f t="shared" si="18"/>
        <v>1</v>
      </c>
      <c r="AJ51" s="2">
        <f t="shared" si="19"/>
        <v>1</v>
      </c>
      <c r="AK51" s="2">
        <f t="shared" si="20"/>
        <v>1</v>
      </c>
    </row>
    <row r="52" spans="1:37">
      <c r="A52" s="4" t="s">
        <v>86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10" t="s">
        <v>87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7"/>
        <v>1</v>
      </c>
      <c r="AI53" s="2">
        <f t="shared" si="18"/>
        <v>1</v>
      </c>
      <c r="AJ53" s="2">
        <f t="shared" si="19"/>
        <v>1</v>
      </c>
      <c r="AK53" s="2">
        <f t="shared" si="20"/>
        <v>1</v>
      </c>
    </row>
    <row r="54" spans="28:37">
      <c r="AB54" s="42" t="s">
        <v>58</v>
      </c>
      <c r="AC54" s="42"/>
      <c r="AD54" s="45">
        <f t="shared" ref="AD54:AF54" si="21">SUM(AD26:AD53)</f>
        <v>129</v>
      </c>
      <c r="AE54" s="45">
        <f t="shared" si="21"/>
        <v>4</v>
      </c>
      <c r="AF54" s="45">
        <f t="shared" si="21"/>
        <v>4</v>
      </c>
      <c r="AG54" s="45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19" t="s">
        <v>26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0.8</v>
      </c>
      <c r="B57" s="13" t="s">
        <v>36</v>
      </c>
      <c r="C57" s="13"/>
      <c r="D57" s="13"/>
    </row>
    <row r="58" ht="14.25" spans="1:24">
      <c r="A58" s="21" t="str">
        <f>A1</f>
        <v>norehira</v>
      </c>
      <c r="B58" s="22" t="s">
        <v>38</v>
      </c>
      <c r="C58" s="22" t="s">
        <v>39</v>
      </c>
      <c r="D58" s="22" t="s">
        <v>40</v>
      </c>
      <c r="E58" s="22" t="s">
        <v>41</v>
      </c>
      <c r="F58" s="22" t="s">
        <v>42</v>
      </c>
      <c r="G58" s="22" t="s">
        <v>43</v>
      </c>
      <c r="H58" s="22" t="s">
        <v>44</v>
      </c>
      <c r="I58" s="22" t="s">
        <v>45</v>
      </c>
      <c r="J58" s="37" t="s">
        <v>46</v>
      </c>
      <c r="Q58" s="44" t="s">
        <v>9</v>
      </c>
      <c r="R58" s="44" t="s">
        <v>10</v>
      </c>
      <c r="S58" s="44" t="s">
        <v>11</v>
      </c>
      <c r="T58" s="44" t="s">
        <v>12</v>
      </c>
      <c r="U58" s="2" t="s">
        <v>13</v>
      </c>
      <c r="V58" s="2" t="s">
        <v>14</v>
      </c>
      <c r="W58" s="2" t="s">
        <v>15</v>
      </c>
      <c r="X58" s="2" t="s">
        <v>16</v>
      </c>
    </row>
    <row r="59" ht="14.25" spans="1:24">
      <c r="A59" s="6" t="s">
        <v>38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4</v>
      </c>
      <c r="L59" s="3" t="s">
        <v>38</v>
      </c>
      <c r="M59" s="13" t="s">
        <v>47</v>
      </c>
      <c r="N59" s="13"/>
      <c r="O59" s="13"/>
      <c r="P59" s="13"/>
      <c r="Q59" s="45">
        <f>B59</f>
        <v>17</v>
      </c>
      <c r="R59" s="45">
        <f>SUM(C59:J59)</f>
        <v>6</v>
      </c>
      <c r="S59" s="45">
        <f>SUM(B60:B67)</f>
        <v>1</v>
      </c>
      <c r="T59" s="45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7" t="s">
        <v>39</v>
      </c>
      <c r="B60" s="25"/>
      <c r="C60" s="26">
        <v>11</v>
      </c>
      <c r="D60" s="25"/>
      <c r="E60" s="25">
        <v>1</v>
      </c>
      <c r="F60" s="25"/>
      <c r="G60" s="25"/>
      <c r="H60" s="25"/>
      <c r="I60" s="25"/>
      <c r="J60" s="25">
        <v>4</v>
      </c>
      <c r="L60" s="3" t="s">
        <v>39</v>
      </c>
      <c r="M60" s="13" t="s">
        <v>48</v>
      </c>
      <c r="N60" s="13"/>
      <c r="O60" s="13"/>
      <c r="P60" s="13"/>
      <c r="Q60" s="44">
        <f>C60</f>
        <v>11</v>
      </c>
      <c r="R60" s="44">
        <f>SUM(B60,D60:J60)</f>
        <v>5</v>
      </c>
      <c r="S60" s="44">
        <f>SUM(C59,C61:C67)</f>
        <v>1</v>
      </c>
      <c r="T60" s="44">
        <v>0</v>
      </c>
      <c r="U60" s="2">
        <f t="shared" si="22"/>
        <v>0.647058823529412</v>
      </c>
      <c r="V60" s="2">
        <f t="shared" si="23"/>
        <v>0.6875</v>
      </c>
      <c r="W60" s="2">
        <f t="shared" si="24"/>
        <v>0.916666666666667</v>
      </c>
      <c r="X60" s="2">
        <f t="shared" si="25"/>
        <v>0.785714285714286</v>
      </c>
    </row>
    <row r="61" spans="1:24">
      <c r="A61" s="7" t="s">
        <v>40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/>
      <c r="L61" s="3" t="s">
        <v>40</v>
      </c>
      <c r="M61" s="13" t="s">
        <v>49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7" t="s">
        <v>41</v>
      </c>
      <c r="B62" s="25"/>
      <c r="C62" s="25"/>
      <c r="D62" s="25"/>
      <c r="E62" s="26">
        <v>21</v>
      </c>
      <c r="F62" s="25"/>
      <c r="G62" s="25">
        <v>1</v>
      </c>
      <c r="H62" s="25"/>
      <c r="I62" s="25"/>
      <c r="J62" s="39">
        <v>5</v>
      </c>
      <c r="L62" s="3" t="s">
        <v>41</v>
      </c>
      <c r="M62" s="13" t="s">
        <v>50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2</v>
      </c>
      <c r="T62" s="44">
        <v>0</v>
      </c>
      <c r="U62" s="2">
        <f t="shared" si="22"/>
        <v>0.724137931034483</v>
      </c>
      <c r="V62" s="2">
        <f t="shared" si="23"/>
        <v>0.777777777777778</v>
      </c>
      <c r="W62" s="2">
        <f t="shared" si="24"/>
        <v>0.91304347826087</v>
      </c>
      <c r="X62" s="2">
        <f t="shared" si="25"/>
        <v>0.84</v>
      </c>
    </row>
    <row r="63" spans="1:24">
      <c r="A63" s="7" t="s">
        <v>42</v>
      </c>
      <c r="B63" s="25"/>
      <c r="C63" s="25"/>
      <c r="D63" s="25"/>
      <c r="E63" s="25"/>
      <c r="F63" s="26">
        <v>29</v>
      </c>
      <c r="G63" s="25">
        <v>1</v>
      </c>
      <c r="H63" s="25"/>
      <c r="I63" s="25"/>
      <c r="J63" s="39">
        <v>17</v>
      </c>
      <c r="L63" s="3" t="s">
        <v>42</v>
      </c>
      <c r="M63" s="13" t="s">
        <v>52</v>
      </c>
      <c r="N63" s="13"/>
      <c r="O63" s="13"/>
      <c r="P63" s="13"/>
      <c r="Q63" s="45">
        <f>F63</f>
        <v>29</v>
      </c>
      <c r="R63" s="45">
        <f>SUM(B63:E63,G63:J63)</f>
        <v>18</v>
      </c>
      <c r="S63" s="45">
        <f>SUM(F59:F62,F64:F67)</f>
        <v>0</v>
      </c>
      <c r="T63" s="45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7" t="s">
        <v>43</v>
      </c>
      <c r="B64" s="25"/>
      <c r="C64" s="25"/>
      <c r="D64" s="25"/>
      <c r="E64" s="25">
        <v>1</v>
      </c>
      <c r="F64" s="25"/>
      <c r="G64" s="26">
        <v>27</v>
      </c>
      <c r="H64" s="25"/>
      <c r="I64" s="25"/>
      <c r="J64" s="39">
        <v>8</v>
      </c>
      <c r="L64" s="3" t="s">
        <v>43</v>
      </c>
      <c r="M64" s="13" t="s">
        <v>53</v>
      </c>
      <c r="N64" s="13"/>
      <c r="O64" s="13"/>
      <c r="P64" s="13"/>
      <c r="Q64" s="44">
        <f>G64</f>
        <v>27</v>
      </c>
      <c r="R64" s="44">
        <f>SUM(B64:F64,H64:J64)</f>
        <v>9</v>
      </c>
      <c r="S64" s="44">
        <f>SUM(G59:G63,G65:G67)</f>
        <v>4</v>
      </c>
      <c r="T64" s="44">
        <v>0</v>
      </c>
      <c r="U64" s="2">
        <f t="shared" si="22"/>
        <v>0.675</v>
      </c>
      <c r="V64" s="2">
        <f t="shared" si="23"/>
        <v>0.75</v>
      </c>
      <c r="W64" s="2">
        <f t="shared" si="24"/>
        <v>0.870967741935484</v>
      </c>
      <c r="X64" s="2">
        <f t="shared" si="25"/>
        <v>0.805970149253731</v>
      </c>
    </row>
    <row r="65" spans="1:24">
      <c r="A65" s="7" t="s">
        <v>44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44</v>
      </c>
      <c r="M65" s="13" t="s">
        <v>54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7" t="s">
        <v>45</v>
      </c>
      <c r="B66" s="25"/>
      <c r="C66" s="25"/>
      <c r="D66" s="25"/>
      <c r="E66" s="25"/>
      <c r="F66" s="25"/>
      <c r="G66" s="25">
        <v>1</v>
      </c>
      <c r="H66" s="25"/>
      <c r="I66" s="26">
        <v>10</v>
      </c>
      <c r="J66" s="39">
        <v>1</v>
      </c>
      <c r="L66" s="3" t="s">
        <v>45</v>
      </c>
      <c r="M66" s="13" t="s">
        <v>55</v>
      </c>
      <c r="N66" s="13"/>
      <c r="O66" s="13"/>
      <c r="P66" s="13"/>
      <c r="Q66" s="44">
        <f>I66</f>
        <v>10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2"/>
        <v>0.769230769230769</v>
      </c>
      <c r="V66" s="2">
        <f t="shared" si="23"/>
        <v>0.833333333333333</v>
      </c>
      <c r="W66" s="2">
        <f t="shared" si="24"/>
        <v>0.909090909090909</v>
      </c>
      <c r="X66" s="2">
        <f t="shared" si="25"/>
        <v>0.869565217391304</v>
      </c>
    </row>
    <row r="67" spans="1:24">
      <c r="A67" s="27" t="s">
        <v>46</v>
      </c>
      <c r="B67" s="28"/>
      <c r="C67" s="28"/>
      <c r="D67" s="28"/>
      <c r="E67" s="28"/>
      <c r="F67" s="28"/>
      <c r="G67" s="28"/>
      <c r="H67" s="28"/>
      <c r="I67" s="28">
        <v>1</v>
      </c>
      <c r="J67" s="40"/>
      <c r="L67" s="3" t="s">
        <v>46</v>
      </c>
      <c r="M67" s="13" t="s">
        <v>56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58</v>
      </c>
      <c r="P68" s="42"/>
      <c r="Q68" s="44">
        <f t="shared" ref="Q68:T68" si="26">SUM(Q59:Q66)</f>
        <v>136</v>
      </c>
      <c r="R68" s="44">
        <f t="shared" si="26"/>
        <v>47</v>
      </c>
      <c r="S68" s="44">
        <f t="shared" si="26"/>
        <v>9</v>
      </c>
      <c r="T68" s="44">
        <f t="shared" si="26"/>
        <v>0</v>
      </c>
      <c r="U68" s="2">
        <f>(SUM(Q68,T68)/SUM(Q68,R68,S68,T68))</f>
        <v>0.708333333333333</v>
      </c>
      <c r="V68" s="2">
        <f>Q68/(SUM(Q68,R68))</f>
        <v>0.743169398907104</v>
      </c>
      <c r="W68" s="2">
        <f>Q68/SUM(Q68,S68)</f>
        <v>0.937931034482759</v>
      </c>
      <c r="X68" s="2">
        <f>2*V68*W68/(SUM(V68,W68))</f>
        <v>0.829268292682927</v>
      </c>
    </row>
    <row r="69" spans="1:8">
      <c r="A69" s="29" t="str">
        <f>A56</f>
        <v>0.8</v>
      </c>
      <c r="B69" s="13" t="s">
        <v>36</v>
      </c>
      <c r="C69" s="13"/>
      <c r="D69" s="13"/>
      <c r="F69" s="36" t="s">
        <v>59</v>
      </c>
      <c r="G69" s="36"/>
      <c r="H69" s="3">
        <f>SUM(B71:AC98)</f>
        <v>133</v>
      </c>
    </row>
    <row r="70" ht="14.25" spans="1:37">
      <c r="A70" s="30" t="str">
        <f>A1</f>
        <v>norehira</v>
      </c>
      <c r="B70" s="11" t="s">
        <v>60</v>
      </c>
      <c r="C70" s="11" t="s">
        <v>61</v>
      </c>
      <c r="D70" s="11" t="s">
        <v>62</v>
      </c>
      <c r="E70" s="11" t="s">
        <v>63</v>
      </c>
      <c r="F70" s="11" t="s">
        <v>64</v>
      </c>
      <c r="G70" s="11" t="s">
        <v>65</v>
      </c>
      <c r="H70" s="11" t="s">
        <v>66</v>
      </c>
      <c r="I70" s="11" t="s">
        <v>67</v>
      </c>
      <c r="J70" s="11" t="s">
        <v>68</v>
      </c>
      <c r="K70" s="11" t="s">
        <v>69</v>
      </c>
      <c r="L70" s="11" t="s">
        <v>70</v>
      </c>
      <c r="M70" s="11" t="s">
        <v>71</v>
      </c>
      <c r="N70" s="11" t="s">
        <v>72</v>
      </c>
      <c r="O70" s="11" t="s">
        <v>73</v>
      </c>
      <c r="P70" s="11" t="s">
        <v>74</v>
      </c>
      <c r="Q70" s="11" t="s">
        <v>75</v>
      </c>
      <c r="R70" s="11" t="s">
        <v>76</v>
      </c>
      <c r="S70" s="11" t="s">
        <v>77</v>
      </c>
      <c r="T70" s="11" t="s">
        <v>78</v>
      </c>
      <c r="U70" s="11" t="s">
        <v>79</v>
      </c>
      <c r="V70" s="11" t="s">
        <v>80</v>
      </c>
      <c r="W70" s="11" t="s">
        <v>81</v>
      </c>
      <c r="X70" s="11" t="s">
        <v>82</v>
      </c>
      <c r="Y70" s="11" t="s">
        <v>83</v>
      </c>
      <c r="Z70" s="11" t="s">
        <v>84</v>
      </c>
      <c r="AA70" s="11" t="s">
        <v>85</v>
      </c>
      <c r="AB70" s="11" t="s">
        <v>86</v>
      </c>
      <c r="AC70" s="14" t="s">
        <v>87</v>
      </c>
      <c r="AD70" s="44" t="s">
        <v>9</v>
      </c>
      <c r="AE70" s="44" t="s">
        <v>10</v>
      </c>
      <c r="AF70" s="44" t="s">
        <v>11</v>
      </c>
      <c r="AG70" s="44" t="s">
        <v>12</v>
      </c>
      <c r="AH70" s="2" t="s">
        <v>13</v>
      </c>
      <c r="AI70" s="2" t="s">
        <v>14</v>
      </c>
      <c r="AJ70" s="2" t="s">
        <v>15</v>
      </c>
      <c r="AK70" s="2" t="s">
        <v>16</v>
      </c>
    </row>
    <row r="71" ht="14.25" spans="1:37">
      <c r="A71" s="1" t="s">
        <v>60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4" t="s">
        <v>88</v>
      </c>
      <c r="B72" s="33"/>
      <c r="C72" s="34">
        <v>21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21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7"/>
        <v>1</v>
      </c>
      <c r="AI72" s="2">
        <f t="shared" si="28"/>
        <v>1</v>
      </c>
      <c r="AJ72" s="2">
        <f t="shared" si="29"/>
        <v>1</v>
      </c>
      <c r="AK72" s="2">
        <f t="shared" si="30"/>
        <v>1</v>
      </c>
    </row>
    <row r="73" spans="1:37">
      <c r="A73" s="4" t="s">
        <v>62</v>
      </c>
      <c r="B73" s="33"/>
      <c r="C73" s="33"/>
      <c r="D73" s="34">
        <v>6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6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4" t="s">
        <v>63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7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</row>
    <row r="75" spans="1:37">
      <c r="A75" s="4" t="s">
        <v>64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4" t="s">
        <v>65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7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</row>
    <row r="77" spans="1:37">
      <c r="A77" s="4" t="s">
        <v>66</v>
      </c>
      <c r="B77" s="33"/>
      <c r="C77" s="33"/>
      <c r="D77" s="33"/>
      <c r="E77" s="33"/>
      <c r="F77" s="33"/>
      <c r="G77" s="33"/>
      <c r="H77" s="34">
        <v>2</v>
      </c>
      <c r="I77" s="33"/>
      <c r="J77" s="33">
        <v>2</v>
      </c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2</v>
      </c>
      <c r="AF77" s="45">
        <f>SUM(H71:H76,H78:H98)</f>
        <v>0</v>
      </c>
      <c r="AG77" s="45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4" t="s">
        <v>67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7"/>
        <v>1</v>
      </c>
      <c r="AI78" s="2">
        <f t="shared" si="28"/>
        <v>1</v>
      </c>
      <c r="AJ78" s="2">
        <f t="shared" si="29"/>
        <v>1</v>
      </c>
      <c r="AK78" s="2">
        <f t="shared" si="30"/>
        <v>1</v>
      </c>
    </row>
    <row r="79" spans="1:37">
      <c r="A79" s="4" t="s">
        <v>91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>
        <v>1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1</v>
      </c>
      <c r="AF79" s="45">
        <f>SUM(J71:J78,J80:J98)</f>
        <v>2</v>
      </c>
      <c r="AG79" s="44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4" t="s">
        <v>69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7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</row>
    <row r="81" spans="1:37">
      <c r="A81" s="4" t="s">
        <v>70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1</v>
      </c>
      <c r="AG81" s="44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4" t="s">
        <v>71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7"/>
        <v>1</v>
      </c>
      <c r="AI82" s="2">
        <f t="shared" si="28"/>
        <v>1</v>
      </c>
      <c r="AJ82" s="2">
        <f t="shared" si="29"/>
        <v>1</v>
      </c>
      <c r="AK82" s="2">
        <f t="shared" si="30"/>
        <v>1</v>
      </c>
    </row>
    <row r="83" spans="1:37">
      <c r="A83" s="4" t="s">
        <v>72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4" t="s">
        <v>73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7"/>
        <v>1</v>
      </c>
      <c r="AI84" s="2">
        <f t="shared" si="28"/>
        <v>1</v>
      </c>
      <c r="AJ84" s="2">
        <f t="shared" si="29"/>
        <v>1</v>
      </c>
      <c r="AK84" s="2">
        <f t="shared" si="30"/>
        <v>1</v>
      </c>
    </row>
    <row r="85" spans="1:37">
      <c r="A85" s="4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4" t="s">
        <v>75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7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</row>
    <row r="87" spans="1:37">
      <c r="A87" s="4" t="s">
        <v>76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4" t="s">
        <v>77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7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</row>
    <row r="89" spans="1:37">
      <c r="A89" s="4" t="s">
        <v>78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4" t="s">
        <v>79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7"/>
        <v>1</v>
      </c>
      <c r="AI90" s="2">
        <f t="shared" si="28"/>
        <v>1</v>
      </c>
      <c r="AJ90" s="2">
        <f t="shared" si="29"/>
        <v>1</v>
      </c>
      <c r="AK90" s="2">
        <f t="shared" si="30"/>
        <v>1</v>
      </c>
    </row>
    <row r="91" spans="1:37">
      <c r="A91" s="4" t="s">
        <v>80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4" t="s">
        <v>81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7"/>
        <v>1</v>
      </c>
      <c r="AI92" s="2">
        <f t="shared" si="28"/>
        <v>1</v>
      </c>
      <c r="AJ92" s="2">
        <f t="shared" si="29"/>
        <v>1</v>
      </c>
      <c r="AK92" s="2">
        <f t="shared" si="30"/>
        <v>1</v>
      </c>
    </row>
    <row r="93" spans="1:37">
      <c r="A93" s="4" t="s">
        <v>82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2</v>
      </c>
      <c r="Y93" s="33"/>
      <c r="Z93" s="33"/>
      <c r="AA93" s="33"/>
      <c r="AB93" s="33"/>
      <c r="AC93" s="48"/>
      <c r="AD93" s="45">
        <f>X93</f>
        <v>2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4" t="s">
        <v>83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27"/>
        <v>0.956521739130435</v>
      </c>
      <c r="AI94" s="2">
        <f t="shared" si="28"/>
        <v>0.956521739130435</v>
      </c>
      <c r="AJ94" s="2">
        <f t="shared" si="29"/>
        <v>1</v>
      </c>
      <c r="AK94" s="2">
        <f t="shared" si="30"/>
        <v>0.977777777777778</v>
      </c>
    </row>
    <row r="95" spans="1:37">
      <c r="A95" s="4" t="s">
        <v>84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4" t="s">
        <v>85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7"/>
        <v>1</v>
      </c>
      <c r="AI96" s="2">
        <f t="shared" si="28"/>
        <v>1</v>
      </c>
      <c r="AJ96" s="2">
        <f t="shared" si="29"/>
        <v>1</v>
      </c>
      <c r="AK96" s="2">
        <f t="shared" si="30"/>
        <v>1</v>
      </c>
    </row>
    <row r="97" spans="1:37">
      <c r="A97" s="4" t="s">
        <v>86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10" t="s">
        <v>87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7"/>
        <v>1</v>
      </c>
      <c r="AI98" s="2">
        <f t="shared" si="28"/>
        <v>1</v>
      </c>
      <c r="AJ98" s="2">
        <f t="shared" si="29"/>
        <v>1</v>
      </c>
      <c r="AK98" s="2">
        <f t="shared" si="30"/>
        <v>1</v>
      </c>
    </row>
    <row r="99" spans="28:37">
      <c r="AB99" s="42" t="s">
        <v>58</v>
      </c>
      <c r="AC99" s="42"/>
      <c r="AD99" s="45">
        <f t="shared" ref="AD99:AF99" si="31">SUM(AD71:AD98)</f>
        <v>129</v>
      </c>
      <c r="AE99" s="45">
        <f t="shared" si="31"/>
        <v>4</v>
      </c>
      <c r="AF99" s="45">
        <f t="shared" si="31"/>
        <v>4</v>
      </c>
      <c r="AG99" s="45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19" t="s">
        <v>28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0.85</v>
      </c>
      <c r="B102" s="13" t="s">
        <v>36</v>
      </c>
      <c r="C102" s="13"/>
      <c r="D102" s="13"/>
    </row>
    <row r="103" ht="14.25" spans="1:24">
      <c r="A103" s="21" t="str">
        <f>A1</f>
        <v>norehira</v>
      </c>
      <c r="B103" s="22" t="s">
        <v>38</v>
      </c>
      <c r="C103" s="22" t="s">
        <v>39</v>
      </c>
      <c r="D103" s="22" t="s">
        <v>40</v>
      </c>
      <c r="E103" s="22" t="s">
        <v>41</v>
      </c>
      <c r="F103" s="22" t="s">
        <v>42</v>
      </c>
      <c r="G103" s="22" t="s">
        <v>43</v>
      </c>
      <c r="H103" s="22" t="s">
        <v>44</v>
      </c>
      <c r="I103" s="22" t="s">
        <v>45</v>
      </c>
      <c r="J103" s="37" t="s">
        <v>46</v>
      </c>
      <c r="Q103" s="44" t="s">
        <v>9</v>
      </c>
      <c r="R103" s="44" t="s">
        <v>10</v>
      </c>
      <c r="S103" s="44" t="s">
        <v>11</v>
      </c>
      <c r="T103" s="44" t="s">
        <v>12</v>
      </c>
      <c r="U103" s="2" t="s">
        <v>13</v>
      </c>
      <c r="V103" s="2" t="s">
        <v>14</v>
      </c>
      <c r="W103" s="2" t="s">
        <v>15</v>
      </c>
      <c r="X103" s="2" t="s">
        <v>16</v>
      </c>
    </row>
    <row r="104" ht="14.25" spans="1:24">
      <c r="A104" s="6" t="s">
        <v>38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1</v>
      </c>
      <c r="L104" s="3" t="s">
        <v>38</v>
      </c>
      <c r="M104" s="13" t="s">
        <v>47</v>
      </c>
      <c r="N104" s="13"/>
      <c r="O104" s="13"/>
      <c r="P104" s="13"/>
      <c r="Q104" s="45">
        <f>B104</f>
        <v>17</v>
      </c>
      <c r="R104" s="45">
        <f>SUM(C104:J104)</f>
        <v>3</v>
      </c>
      <c r="S104" s="45">
        <f>SUM(B105:B112)</f>
        <v>1</v>
      </c>
      <c r="T104" s="45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7" t="s">
        <v>39</v>
      </c>
      <c r="B105" s="25"/>
      <c r="C105" s="26">
        <v>11</v>
      </c>
      <c r="D105" s="25"/>
      <c r="E105" s="25">
        <v>1</v>
      </c>
      <c r="F105" s="25"/>
      <c r="G105" s="25"/>
      <c r="H105" s="25"/>
      <c r="I105" s="25"/>
      <c r="J105" s="25">
        <v>3</v>
      </c>
      <c r="L105" s="3" t="s">
        <v>39</v>
      </c>
      <c r="M105" s="13" t="s">
        <v>48</v>
      </c>
      <c r="N105" s="13"/>
      <c r="O105" s="13"/>
      <c r="P105" s="13"/>
      <c r="Q105" s="44">
        <f>C105</f>
        <v>11</v>
      </c>
      <c r="R105" s="44">
        <f>SUM(B105,D105:J105)</f>
        <v>4</v>
      </c>
      <c r="S105" s="44">
        <f>SUM(C104,C106:C112)</f>
        <v>1</v>
      </c>
      <c r="T105" s="44">
        <v>0</v>
      </c>
      <c r="U105" s="2">
        <f t="shared" si="32"/>
        <v>0.6875</v>
      </c>
      <c r="V105" s="2">
        <f t="shared" si="33"/>
        <v>0.733333333333333</v>
      </c>
      <c r="W105" s="2">
        <f t="shared" si="34"/>
        <v>0.916666666666667</v>
      </c>
      <c r="X105" s="2">
        <f t="shared" si="35"/>
        <v>0.814814814814815</v>
      </c>
    </row>
    <row r="106" spans="1:24">
      <c r="A106" s="7" t="s">
        <v>40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40</v>
      </c>
      <c r="M106" s="13" t="s">
        <v>49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7" t="s">
        <v>41</v>
      </c>
      <c r="B107" s="25"/>
      <c r="C107" s="25"/>
      <c r="D107" s="25"/>
      <c r="E107" s="26">
        <v>21</v>
      </c>
      <c r="F107" s="25"/>
      <c r="G107" s="25">
        <v>1</v>
      </c>
      <c r="H107" s="25"/>
      <c r="I107" s="25"/>
      <c r="J107" s="39">
        <v>4</v>
      </c>
      <c r="L107" s="3" t="s">
        <v>41</v>
      </c>
      <c r="M107" s="13" t="s">
        <v>50</v>
      </c>
      <c r="N107" s="13"/>
      <c r="O107" s="13"/>
      <c r="P107" s="13"/>
      <c r="Q107" s="44">
        <f>E107</f>
        <v>21</v>
      </c>
      <c r="R107" s="44">
        <f>SUM(B107:D107,F107:J107)</f>
        <v>5</v>
      </c>
      <c r="S107" s="44">
        <f>SUM(E104:E106,E108:E112)</f>
        <v>2</v>
      </c>
      <c r="T107" s="44">
        <v>0</v>
      </c>
      <c r="U107" s="2">
        <f t="shared" si="32"/>
        <v>0.75</v>
      </c>
      <c r="V107" s="2">
        <f t="shared" si="33"/>
        <v>0.807692307692308</v>
      </c>
      <c r="W107" s="2">
        <f t="shared" si="34"/>
        <v>0.91304347826087</v>
      </c>
      <c r="X107" s="2">
        <f t="shared" si="35"/>
        <v>0.857142857142857</v>
      </c>
    </row>
    <row r="108" spans="1:24">
      <c r="A108" s="7" t="s">
        <v>42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5</v>
      </c>
      <c r="L108" s="3" t="s">
        <v>42</v>
      </c>
      <c r="M108" s="13" t="s">
        <v>52</v>
      </c>
      <c r="N108" s="13"/>
      <c r="O108" s="13"/>
      <c r="P108" s="13"/>
      <c r="Q108" s="45">
        <f>F108</f>
        <v>29</v>
      </c>
      <c r="R108" s="45">
        <f>SUM(B108:E108,G108:J108)</f>
        <v>5</v>
      </c>
      <c r="S108" s="45">
        <f>SUM(F104:F107,F109:F112)</f>
        <v>0</v>
      </c>
      <c r="T108" s="45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7" t="s">
        <v>43</v>
      </c>
      <c r="B109" s="25"/>
      <c r="C109" s="25"/>
      <c r="D109" s="25"/>
      <c r="E109" s="25">
        <v>1</v>
      </c>
      <c r="F109" s="25"/>
      <c r="G109" s="26">
        <v>27</v>
      </c>
      <c r="H109" s="25"/>
      <c r="I109" s="25"/>
      <c r="J109" s="39">
        <v>6</v>
      </c>
      <c r="L109" s="3" t="s">
        <v>43</v>
      </c>
      <c r="M109" s="13" t="s">
        <v>53</v>
      </c>
      <c r="N109" s="13"/>
      <c r="O109" s="13"/>
      <c r="P109" s="13"/>
      <c r="Q109" s="44">
        <f>G109</f>
        <v>27</v>
      </c>
      <c r="R109" s="44">
        <f>SUM(B109:F109,H109:J109)</f>
        <v>7</v>
      </c>
      <c r="S109" s="44">
        <f>SUM(G104:G108,G110:G112)</f>
        <v>3</v>
      </c>
      <c r="T109" s="44">
        <v>0</v>
      </c>
      <c r="U109" s="2">
        <f t="shared" si="32"/>
        <v>0.72972972972973</v>
      </c>
      <c r="V109" s="2">
        <f t="shared" si="33"/>
        <v>0.794117647058823</v>
      </c>
      <c r="W109" s="2">
        <f t="shared" si="34"/>
        <v>0.9</v>
      </c>
      <c r="X109" s="2">
        <f t="shared" si="35"/>
        <v>0.84375</v>
      </c>
    </row>
    <row r="110" spans="1:24">
      <c r="A110" s="7" t="s">
        <v>44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44</v>
      </c>
      <c r="M110" s="13" t="s">
        <v>54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7" t="s">
        <v>45</v>
      </c>
      <c r="B111" s="25"/>
      <c r="C111" s="25"/>
      <c r="D111" s="25"/>
      <c r="E111" s="25"/>
      <c r="F111" s="25"/>
      <c r="G111" s="25">
        <v>1</v>
      </c>
      <c r="H111" s="25"/>
      <c r="I111" s="26">
        <v>10</v>
      </c>
      <c r="J111" s="39"/>
      <c r="L111" s="3" t="s">
        <v>45</v>
      </c>
      <c r="M111" s="13" t="s">
        <v>55</v>
      </c>
      <c r="N111" s="13"/>
      <c r="O111" s="13"/>
      <c r="P111" s="13"/>
      <c r="Q111" s="44">
        <f>I111</f>
        <v>10</v>
      </c>
      <c r="R111" s="44">
        <f>SUM(J111,B111:H111)</f>
        <v>1</v>
      </c>
      <c r="S111" s="44">
        <f>SUM(I104:I110,I112)</f>
        <v>1</v>
      </c>
      <c r="T111" s="44">
        <v>0</v>
      </c>
      <c r="U111" s="2">
        <f t="shared" si="32"/>
        <v>0.833333333333333</v>
      </c>
      <c r="V111" s="2">
        <f t="shared" si="33"/>
        <v>0.909090909090909</v>
      </c>
      <c r="W111" s="2">
        <f t="shared" si="34"/>
        <v>0.909090909090909</v>
      </c>
      <c r="X111" s="2">
        <f t="shared" si="35"/>
        <v>0.909090909090909</v>
      </c>
    </row>
    <row r="112" spans="1:24">
      <c r="A112" s="27" t="s">
        <v>46</v>
      </c>
      <c r="B112" s="28"/>
      <c r="C112" s="28"/>
      <c r="D112" s="28"/>
      <c r="E112" s="28"/>
      <c r="F112" s="28"/>
      <c r="G112" s="28"/>
      <c r="H112" s="28"/>
      <c r="I112" s="28">
        <v>1</v>
      </c>
      <c r="J112" s="40"/>
      <c r="L112" s="3" t="s">
        <v>46</v>
      </c>
      <c r="M112" s="13" t="s">
        <v>56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58</v>
      </c>
      <c r="P113" s="42"/>
      <c r="Q113" s="44">
        <f t="shared" ref="Q113:T113" si="36">SUM(Q104:Q111)</f>
        <v>136</v>
      </c>
      <c r="R113" s="44">
        <f t="shared" si="36"/>
        <v>26</v>
      </c>
      <c r="S113" s="44">
        <f t="shared" si="36"/>
        <v>8</v>
      </c>
      <c r="T113" s="44">
        <f t="shared" si="36"/>
        <v>0</v>
      </c>
      <c r="U113" s="2">
        <f>(SUM(Q113,T113)/SUM(Q113,R113,S113,T113))</f>
        <v>0.8</v>
      </c>
      <c r="V113" s="2">
        <f>Q113/(SUM(Q113,R113))</f>
        <v>0.839506172839506</v>
      </c>
      <c r="W113" s="2">
        <f>Q113/SUM(Q113,S113)</f>
        <v>0.944444444444444</v>
      </c>
      <c r="X113" s="2">
        <f>2*V113*W113/(SUM(V113,W113))</f>
        <v>0.888888888888889</v>
      </c>
    </row>
    <row r="114" spans="1:8">
      <c r="A114" s="29" t="str">
        <f>A101</f>
        <v>0.85</v>
      </c>
      <c r="B114" s="13" t="s">
        <v>36</v>
      </c>
      <c r="C114" s="13"/>
      <c r="D114" s="13"/>
      <c r="F114" s="36" t="s">
        <v>59</v>
      </c>
      <c r="G114" s="36"/>
      <c r="H114" s="3">
        <f>SUM(B116:AC143)</f>
        <v>133</v>
      </c>
    </row>
    <row r="115" ht="14.25" spans="1:37">
      <c r="A115" s="30" t="str">
        <f>A1</f>
        <v>norehira</v>
      </c>
      <c r="B115" s="11" t="s">
        <v>60</v>
      </c>
      <c r="C115" s="11" t="s">
        <v>61</v>
      </c>
      <c r="D115" s="11" t="s">
        <v>62</v>
      </c>
      <c r="E115" s="11" t="s">
        <v>63</v>
      </c>
      <c r="F115" s="11" t="s">
        <v>64</v>
      </c>
      <c r="G115" s="11" t="s">
        <v>65</v>
      </c>
      <c r="H115" s="11" t="s">
        <v>66</v>
      </c>
      <c r="I115" s="11" t="s">
        <v>67</v>
      </c>
      <c r="J115" s="11" t="s">
        <v>68</v>
      </c>
      <c r="K115" s="11" t="s">
        <v>69</v>
      </c>
      <c r="L115" s="11" t="s">
        <v>70</v>
      </c>
      <c r="M115" s="11" t="s">
        <v>71</v>
      </c>
      <c r="N115" s="11" t="s">
        <v>72</v>
      </c>
      <c r="O115" s="11" t="s">
        <v>73</v>
      </c>
      <c r="P115" s="11" t="s">
        <v>74</v>
      </c>
      <c r="Q115" s="11" t="s">
        <v>75</v>
      </c>
      <c r="R115" s="11" t="s">
        <v>76</v>
      </c>
      <c r="S115" s="11" t="s">
        <v>77</v>
      </c>
      <c r="T115" s="11" t="s">
        <v>78</v>
      </c>
      <c r="U115" s="11" t="s">
        <v>79</v>
      </c>
      <c r="V115" s="11" t="s">
        <v>80</v>
      </c>
      <c r="W115" s="11" t="s">
        <v>81</v>
      </c>
      <c r="X115" s="11" t="s">
        <v>82</v>
      </c>
      <c r="Y115" s="11" t="s">
        <v>83</v>
      </c>
      <c r="Z115" s="11" t="s">
        <v>84</v>
      </c>
      <c r="AA115" s="11" t="s">
        <v>85</v>
      </c>
      <c r="AB115" s="11" t="s">
        <v>86</v>
      </c>
      <c r="AC115" s="14" t="s">
        <v>87</v>
      </c>
      <c r="AD115" s="44" t="s">
        <v>9</v>
      </c>
      <c r="AE115" s="44" t="s">
        <v>10</v>
      </c>
      <c r="AF115" s="44" t="s">
        <v>11</v>
      </c>
      <c r="AG115" s="44" t="s">
        <v>12</v>
      </c>
      <c r="AH115" s="2" t="s">
        <v>13</v>
      </c>
      <c r="AI115" s="2" t="s">
        <v>14</v>
      </c>
      <c r="AJ115" s="2" t="s">
        <v>15</v>
      </c>
      <c r="AK115" s="2" t="s">
        <v>16</v>
      </c>
    </row>
    <row r="116" ht="14.25" spans="1:37">
      <c r="A116" s="1" t="s">
        <v>60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4" t="s">
        <v>88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7"/>
        <v>1</v>
      </c>
      <c r="AI117" s="2">
        <f t="shared" si="38"/>
        <v>1</v>
      </c>
      <c r="AJ117" s="2">
        <f t="shared" si="39"/>
        <v>1</v>
      </c>
      <c r="AK117" s="2">
        <f t="shared" si="40"/>
        <v>1</v>
      </c>
    </row>
    <row r="118" spans="1:37">
      <c r="A118" s="4" t="s">
        <v>62</v>
      </c>
      <c r="B118" s="33"/>
      <c r="C118" s="33"/>
      <c r="D118" s="34">
        <v>6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6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4" t="s">
        <v>63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7"/>
        <v>1</v>
      </c>
      <c r="AI119" s="2">
        <f t="shared" si="38"/>
        <v>1</v>
      </c>
      <c r="AJ119" s="2">
        <f t="shared" si="39"/>
        <v>1</v>
      </c>
      <c r="AK119" s="2">
        <f t="shared" si="40"/>
        <v>1</v>
      </c>
    </row>
    <row r="120" spans="1:37">
      <c r="A120" s="4" t="s">
        <v>64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4" t="s">
        <v>65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7"/>
        <v>1</v>
      </c>
      <c r="AI121" s="2">
        <f t="shared" si="38"/>
        <v>1</v>
      </c>
      <c r="AJ121" s="2">
        <f t="shared" si="39"/>
        <v>1</v>
      </c>
      <c r="AK121" s="2">
        <f t="shared" si="40"/>
        <v>1</v>
      </c>
    </row>
    <row r="122" spans="1:37">
      <c r="A122" s="4" t="s">
        <v>66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>
        <v>2</v>
      </c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2</v>
      </c>
      <c r="AF122" s="45">
        <f>SUM(H116:H121,H123:H143)</f>
        <v>0</v>
      </c>
      <c r="AG122" s="45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4" t="s">
        <v>67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7"/>
        <v>1</v>
      </c>
      <c r="AI123" s="2">
        <f t="shared" si="38"/>
        <v>1</v>
      </c>
      <c r="AJ123" s="2">
        <f t="shared" si="39"/>
        <v>1</v>
      </c>
      <c r="AK123" s="2">
        <f t="shared" si="40"/>
        <v>1</v>
      </c>
    </row>
    <row r="124" spans="1:37">
      <c r="A124" s="4" t="s">
        <v>91</v>
      </c>
      <c r="B124" s="33"/>
      <c r="C124" s="33"/>
      <c r="D124" s="33"/>
      <c r="E124" s="33"/>
      <c r="F124" s="33"/>
      <c r="G124" s="33"/>
      <c r="H124" s="33"/>
      <c r="I124" s="33"/>
      <c r="J124" s="34"/>
      <c r="K124" s="33"/>
      <c r="L124" s="33">
        <v>1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0</v>
      </c>
      <c r="AE124" s="45">
        <f>SUM(B124:I124,K124:AC124)</f>
        <v>1</v>
      </c>
      <c r="AF124" s="45">
        <f>SUM(J116:J123,J125:J143)</f>
        <v>2</v>
      </c>
      <c r="AG124" s="44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4" t="s">
        <v>69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7"/>
        <v>1</v>
      </c>
      <c r="AI125" s="2">
        <f t="shared" si="38"/>
        <v>1</v>
      </c>
      <c r="AJ125" s="2">
        <f t="shared" si="39"/>
        <v>1</v>
      </c>
      <c r="AK125" s="2">
        <f t="shared" si="40"/>
        <v>1</v>
      </c>
    </row>
    <row r="126" spans="1:37">
      <c r="A126" s="4" t="s">
        <v>70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1</v>
      </c>
      <c r="AG126" s="44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4" t="s">
        <v>71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7"/>
        <v>1</v>
      </c>
      <c r="AI127" s="2">
        <f t="shared" si="38"/>
        <v>1</v>
      </c>
      <c r="AJ127" s="2">
        <f t="shared" si="39"/>
        <v>1</v>
      </c>
      <c r="AK127" s="2">
        <f t="shared" si="40"/>
        <v>1</v>
      </c>
    </row>
    <row r="128" spans="1:37">
      <c r="A128" s="4" t="s">
        <v>72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4" t="s">
        <v>73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7"/>
        <v>1</v>
      </c>
      <c r="AI129" s="2">
        <f t="shared" si="38"/>
        <v>1</v>
      </c>
      <c r="AJ129" s="2">
        <f t="shared" si="39"/>
        <v>1</v>
      </c>
      <c r="AK129" s="2">
        <f t="shared" si="40"/>
        <v>1</v>
      </c>
    </row>
    <row r="130" spans="1:37">
      <c r="A130" s="4" t="s">
        <v>74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4" t="s">
        <v>75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7"/>
        <v>1</v>
      </c>
      <c r="AI131" s="2">
        <f t="shared" si="38"/>
        <v>1</v>
      </c>
      <c r="AJ131" s="2">
        <f t="shared" si="39"/>
        <v>1</v>
      </c>
      <c r="AK131" s="2">
        <f t="shared" si="40"/>
        <v>1</v>
      </c>
    </row>
    <row r="132" spans="1:37">
      <c r="A132" s="4" t="s">
        <v>76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4" t="s">
        <v>77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7"/>
        <v>1</v>
      </c>
      <c r="AI133" s="2">
        <f t="shared" si="38"/>
        <v>1</v>
      </c>
      <c r="AJ133" s="2">
        <f t="shared" si="39"/>
        <v>1</v>
      </c>
      <c r="AK133" s="2">
        <f t="shared" si="40"/>
        <v>1</v>
      </c>
    </row>
    <row r="134" spans="1:37">
      <c r="A134" s="4" t="s">
        <v>78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4" t="s">
        <v>79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7"/>
        <v>1</v>
      </c>
      <c r="AI135" s="2">
        <f t="shared" si="38"/>
        <v>1</v>
      </c>
      <c r="AJ135" s="2">
        <f t="shared" si="39"/>
        <v>1</v>
      </c>
      <c r="AK135" s="2">
        <f t="shared" si="40"/>
        <v>1</v>
      </c>
    </row>
    <row r="136" spans="1:37">
      <c r="A136" s="4" t="s">
        <v>80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4" t="s">
        <v>81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7"/>
        <v>1</v>
      </c>
      <c r="AI137" s="2">
        <f t="shared" si="38"/>
        <v>1</v>
      </c>
      <c r="AJ137" s="2">
        <f t="shared" si="39"/>
        <v>1</v>
      </c>
      <c r="AK137" s="2">
        <f t="shared" si="40"/>
        <v>1</v>
      </c>
    </row>
    <row r="138" spans="1:37">
      <c r="A138" s="4" t="s">
        <v>82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4" t="s">
        <v>83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37"/>
        <v>0.956521739130435</v>
      </c>
      <c r="AI139" s="2">
        <f t="shared" si="38"/>
        <v>0.956521739130435</v>
      </c>
      <c r="AJ139" s="2">
        <f t="shared" si="39"/>
        <v>1</v>
      </c>
      <c r="AK139" s="2">
        <f t="shared" si="40"/>
        <v>0.977777777777778</v>
      </c>
    </row>
    <row r="140" spans="1:37">
      <c r="A140" s="4" t="s">
        <v>84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4" t="s">
        <v>85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7"/>
        <v>1</v>
      </c>
      <c r="AI141" s="2">
        <f t="shared" si="38"/>
        <v>1</v>
      </c>
      <c r="AJ141" s="2">
        <f t="shared" si="39"/>
        <v>1</v>
      </c>
      <c r="AK141" s="2">
        <f t="shared" si="40"/>
        <v>1</v>
      </c>
    </row>
    <row r="142" spans="1:37">
      <c r="A142" s="4" t="s">
        <v>86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10" t="s">
        <v>87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7"/>
        <v>1</v>
      </c>
      <c r="AI143" s="2">
        <f t="shared" si="38"/>
        <v>1</v>
      </c>
      <c r="AJ143" s="2">
        <f t="shared" si="39"/>
        <v>1</v>
      </c>
      <c r="AK143" s="2">
        <f t="shared" si="40"/>
        <v>1</v>
      </c>
    </row>
    <row r="144" spans="28:37">
      <c r="AB144" s="42" t="s">
        <v>58</v>
      </c>
      <c r="AC144" s="42"/>
      <c r="AD144" s="45">
        <f t="shared" ref="AD144:AF144" si="41">SUM(AD116:AD143)</f>
        <v>129</v>
      </c>
      <c r="AE144" s="45">
        <f t="shared" si="41"/>
        <v>4</v>
      </c>
      <c r="AF144" s="45">
        <f t="shared" si="41"/>
        <v>4</v>
      </c>
      <c r="AG144" s="45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19" t="s">
        <v>30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0.9</v>
      </c>
      <c r="B147" s="13" t="s">
        <v>36</v>
      </c>
      <c r="C147" s="13"/>
      <c r="D147" s="13"/>
    </row>
    <row r="148" ht="14.25" spans="1:24">
      <c r="A148" s="21" t="str">
        <f>A1</f>
        <v>norehira</v>
      </c>
      <c r="B148" s="22" t="s">
        <v>38</v>
      </c>
      <c r="C148" s="22" t="s">
        <v>39</v>
      </c>
      <c r="D148" s="22" t="s">
        <v>40</v>
      </c>
      <c r="E148" s="22" t="s">
        <v>41</v>
      </c>
      <c r="F148" s="22" t="s">
        <v>42</v>
      </c>
      <c r="G148" s="22" t="s">
        <v>43</v>
      </c>
      <c r="H148" s="22" t="s">
        <v>44</v>
      </c>
      <c r="I148" s="22" t="s">
        <v>45</v>
      </c>
      <c r="J148" s="37" t="s">
        <v>46</v>
      </c>
      <c r="Q148" s="44" t="s">
        <v>9</v>
      </c>
      <c r="R148" s="44" t="s">
        <v>10</v>
      </c>
      <c r="S148" s="44" t="s">
        <v>11</v>
      </c>
      <c r="T148" s="44" t="s">
        <v>12</v>
      </c>
      <c r="U148" s="2" t="s">
        <v>13</v>
      </c>
      <c r="V148" s="2" t="s">
        <v>14</v>
      </c>
      <c r="W148" s="2" t="s">
        <v>15</v>
      </c>
      <c r="X148" s="2" t="s">
        <v>16</v>
      </c>
    </row>
    <row r="149" ht="14.25" spans="1:24">
      <c r="A149" s="6" t="s">
        <v>38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1</v>
      </c>
      <c r="L149" s="3" t="s">
        <v>38</v>
      </c>
      <c r="M149" s="13" t="s">
        <v>47</v>
      </c>
      <c r="N149" s="13"/>
      <c r="O149" s="13"/>
      <c r="P149" s="13"/>
      <c r="Q149" s="45">
        <f>B149</f>
        <v>17</v>
      </c>
      <c r="R149" s="45">
        <f>SUM(C149:J149)</f>
        <v>3</v>
      </c>
      <c r="S149" s="45">
        <f>SUM(B150:B157)</f>
        <v>1</v>
      </c>
      <c r="T149" s="45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7" t="s">
        <v>39</v>
      </c>
      <c r="B150" s="25"/>
      <c r="C150" s="26">
        <v>11</v>
      </c>
      <c r="D150" s="25"/>
      <c r="E150" s="25">
        <v>1</v>
      </c>
      <c r="F150" s="25"/>
      <c r="G150" s="25"/>
      <c r="H150" s="25"/>
      <c r="I150" s="25"/>
      <c r="J150" s="25">
        <v>1</v>
      </c>
      <c r="L150" s="3" t="s">
        <v>39</v>
      </c>
      <c r="M150" s="13" t="s">
        <v>48</v>
      </c>
      <c r="N150" s="13"/>
      <c r="O150" s="13"/>
      <c r="P150" s="13"/>
      <c r="Q150" s="44">
        <f>C150</f>
        <v>11</v>
      </c>
      <c r="R150" s="44">
        <f>SUM(B150,D150:J150)</f>
        <v>2</v>
      </c>
      <c r="S150" s="44">
        <f>SUM(C149,C151:C157)</f>
        <v>1</v>
      </c>
      <c r="T150" s="44">
        <v>0</v>
      </c>
      <c r="U150" s="2">
        <f t="shared" si="42"/>
        <v>0.785714285714286</v>
      </c>
      <c r="V150" s="2">
        <f t="shared" si="43"/>
        <v>0.846153846153846</v>
      </c>
      <c r="W150" s="2">
        <f t="shared" si="44"/>
        <v>0.916666666666667</v>
      </c>
      <c r="X150" s="2">
        <f t="shared" si="45"/>
        <v>0.88</v>
      </c>
    </row>
    <row r="151" spans="1:24">
      <c r="A151" s="7" t="s">
        <v>40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40</v>
      </c>
      <c r="M151" s="13" t="s">
        <v>49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7" t="s">
        <v>41</v>
      </c>
      <c r="B152" s="25"/>
      <c r="C152" s="25"/>
      <c r="D152" s="25"/>
      <c r="E152" s="26">
        <v>21</v>
      </c>
      <c r="F152" s="25"/>
      <c r="G152" s="25">
        <v>1</v>
      </c>
      <c r="H152" s="25"/>
      <c r="I152" s="25"/>
      <c r="J152" s="39">
        <v>2</v>
      </c>
      <c r="L152" s="3" t="s">
        <v>41</v>
      </c>
      <c r="M152" s="13" t="s">
        <v>50</v>
      </c>
      <c r="N152" s="13"/>
      <c r="O152" s="13"/>
      <c r="P152" s="13"/>
      <c r="Q152" s="44">
        <f>E152</f>
        <v>21</v>
      </c>
      <c r="R152" s="44">
        <f>SUM(B152:D152,F152:J152)</f>
        <v>3</v>
      </c>
      <c r="S152" s="44">
        <f>SUM(E149:E151,E153:E157)</f>
        <v>2</v>
      </c>
      <c r="T152" s="44">
        <v>0</v>
      </c>
      <c r="U152" s="2">
        <f t="shared" si="42"/>
        <v>0.807692307692308</v>
      </c>
      <c r="V152" s="2">
        <f t="shared" si="43"/>
        <v>0.875</v>
      </c>
      <c r="W152" s="2">
        <f t="shared" si="44"/>
        <v>0.91304347826087</v>
      </c>
      <c r="X152" s="2">
        <f t="shared" si="45"/>
        <v>0.893617021276596</v>
      </c>
    </row>
    <row r="153" spans="1:24">
      <c r="A153" s="7" t="s">
        <v>42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5</v>
      </c>
      <c r="L153" s="3" t="s">
        <v>42</v>
      </c>
      <c r="M153" s="13" t="s">
        <v>52</v>
      </c>
      <c r="N153" s="13"/>
      <c r="O153" s="13"/>
      <c r="P153" s="13"/>
      <c r="Q153" s="45">
        <f>F153</f>
        <v>29</v>
      </c>
      <c r="R153" s="45">
        <f>SUM(B153:E153,G153:J153)</f>
        <v>5</v>
      </c>
      <c r="S153" s="45">
        <f>SUM(F149:F152,F154:F157)</f>
        <v>0</v>
      </c>
      <c r="T153" s="45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7" t="s">
        <v>43</v>
      </c>
      <c r="B154" s="25"/>
      <c r="C154" s="25"/>
      <c r="D154" s="25"/>
      <c r="E154" s="25">
        <v>1</v>
      </c>
      <c r="F154" s="25"/>
      <c r="G154" s="26">
        <v>27</v>
      </c>
      <c r="H154" s="25"/>
      <c r="I154" s="25"/>
      <c r="J154" s="39">
        <v>2</v>
      </c>
      <c r="L154" s="3" t="s">
        <v>43</v>
      </c>
      <c r="M154" s="13" t="s">
        <v>53</v>
      </c>
      <c r="N154" s="13"/>
      <c r="O154" s="13"/>
      <c r="P154" s="13"/>
      <c r="Q154" s="44">
        <f>G154</f>
        <v>27</v>
      </c>
      <c r="R154" s="44">
        <f>SUM(B154:F154,H154:J154)</f>
        <v>3</v>
      </c>
      <c r="S154" s="44">
        <f>SUM(G149:G153,G155:G157)</f>
        <v>3</v>
      </c>
      <c r="T154" s="44">
        <v>0</v>
      </c>
      <c r="U154" s="2">
        <f t="shared" si="42"/>
        <v>0.818181818181818</v>
      </c>
      <c r="V154" s="2">
        <f t="shared" si="43"/>
        <v>0.9</v>
      </c>
      <c r="W154" s="2">
        <f t="shared" si="44"/>
        <v>0.9</v>
      </c>
      <c r="X154" s="2">
        <f t="shared" si="45"/>
        <v>0.9</v>
      </c>
    </row>
    <row r="155" spans="1:24">
      <c r="A155" s="7" t="s">
        <v>44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44</v>
      </c>
      <c r="M155" s="13" t="s">
        <v>54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7" t="s">
        <v>45</v>
      </c>
      <c r="B156" s="25"/>
      <c r="C156" s="25"/>
      <c r="D156" s="25"/>
      <c r="E156" s="25"/>
      <c r="F156" s="25"/>
      <c r="G156" s="25">
        <v>1</v>
      </c>
      <c r="H156" s="25"/>
      <c r="I156" s="26">
        <v>10</v>
      </c>
      <c r="J156" s="39"/>
      <c r="L156" s="3" t="s">
        <v>45</v>
      </c>
      <c r="M156" s="13" t="s">
        <v>55</v>
      </c>
      <c r="N156" s="13"/>
      <c r="O156" s="13"/>
      <c r="P156" s="13"/>
      <c r="Q156" s="44">
        <f>I156</f>
        <v>10</v>
      </c>
      <c r="R156" s="44">
        <f>SUM(J156,B156:H156)</f>
        <v>1</v>
      </c>
      <c r="S156" s="44">
        <f>SUM(I149:I155,I157)</f>
        <v>1</v>
      </c>
      <c r="T156" s="44">
        <v>0</v>
      </c>
      <c r="U156" s="2">
        <f t="shared" si="42"/>
        <v>0.833333333333333</v>
      </c>
      <c r="V156" s="2">
        <f t="shared" si="43"/>
        <v>0.909090909090909</v>
      </c>
      <c r="W156" s="2">
        <f t="shared" si="44"/>
        <v>0.909090909090909</v>
      </c>
      <c r="X156" s="2">
        <f t="shared" si="45"/>
        <v>0.909090909090909</v>
      </c>
    </row>
    <row r="157" spans="1:24">
      <c r="A157" s="27" t="s">
        <v>46</v>
      </c>
      <c r="B157" s="28"/>
      <c r="C157" s="28"/>
      <c r="D157" s="28"/>
      <c r="E157" s="28"/>
      <c r="F157" s="28"/>
      <c r="G157" s="28"/>
      <c r="H157" s="28"/>
      <c r="I157" s="28">
        <v>1</v>
      </c>
      <c r="J157" s="40"/>
      <c r="L157" s="3" t="s">
        <v>46</v>
      </c>
      <c r="M157" s="13" t="s">
        <v>56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58</v>
      </c>
      <c r="P158" s="42"/>
      <c r="Q158" s="44">
        <f t="shared" ref="Q158:T158" si="46">SUM(Q149:Q156)</f>
        <v>136</v>
      </c>
      <c r="R158" s="44">
        <f t="shared" si="46"/>
        <v>18</v>
      </c>
      <c r="S158" s="44">
        <f t="shared" si="46"/>
        <v>8</v>
      </c>
      <c r="T158" s="44">
        <f t="shared" si="46"/>
        <v>0</v>
      </c>
      <c r="U158" s="2">
        <f>(SUM(Q158,T158)/SUM(Q158,R158,S158,T158))</f>
        <v>0.839506172839506</v>
      </c>
      <c r="V158" s="2">
        <f>Q158/(SUM(Q158,R158))</f>
        <v>0.883116883116883</v>
      </c>
      <c r="W158" s="2">
        <f>Q158/SUM(Q158,S158)</f>
        <v>0.944444444444444</v>
      </c>
      <c r="X158" s="2">
        <f>2*V158*W158/(SUM(V158,W158))</f>
        <v>0.912751677852349</v>
      </c>
    </row>
    <row r="159" spans="1:8">
      <c r="A159" s="29" t="str">
        <f>A146</f>
        <v>0.9</v>
      </c>
      <c r="B159" s="13" t="s">
        <v>36</v>
      </c>
      <c r="C159" s="13"/>
      <c r="D159" s="13"/>
      <c r="F159" s="36" t="s">
        <v>59</v>
      </c>
      <c r="G159" s="36"/>
      <c r="H159" s="3">
        <f>SUM(B161:AC188)</f>
        <v>133</v>
      </c>
    </row>
    <row r="160" ht="14.25" spans="1:37">
      <c r="A160" s="30" t="str">
        <f>A1</f>
        <v>norehira</v>
      </c>
      <c r="B160" s="11" t="s">
        <v>60</v>
      </c>
      <c r="C160" s="11" t="s">
        <v>61</v>
      </c>
      <c r="D160" s="11" t="s">
        <v>62</v>
      </c>
      <c r="E160" s="11" t="s">
        <v>63</v>
      </c>
      <c r="F160" s="11" t="s">
        <v>64</v>
      </c>
      <c r="G160" s="11" t="s">
        <v>65</v>
      </c>
      <c r="H160" s="11" t="s">
        <v>66</v>
      </c>
      <c r="I160" s="11" t="s">
        <v>67</v>
      </c>
      <c r="J160" s="11" t="s">
        <v>68</v>
      </c>
      <c r="K160" s="11" t="s">
        <v>69</v>
      </c>
      <c r="L160" s="11" t="s">
        <v>70</v>
      </c>
      <c r="M160" s="11" t="s">
        <v>71</v>
      </c>
      <c r="N160" s="11" t="s">
        <v>72</v>
      </c>
      <c r="O160" s="11" t="s">
        <v>73</v>
      </c>
      <c r="P160" s="11" t="s">
        <v>74</v>
      </c>
      <c r="Q160" s="11" t="s">
        <v>75</v>
      </c>
      <c r="R160" s="11" t="s">
        <v>76</v>
      </c>
      <c r="S160" s="11" t="s">
        <v>77</v>
      </c>
      <c r="T160" s="11" t="s">
        <v>78</v>
      </c>
      <c r="U160" s="11" t="s">
        <v>79</v>
      </c>
      <c r="V160" s="11" t="s">
        <v>80</v>
      </c>
      <c r="W160" s="11" t="s">
        <v>81</v>
      </c>
      <c r="X160" s="11" t="s">
        <v>82</v>
      </c>
      <c r="Y160" s="11" t="s">
        <v>83</v>
      </c>
      <c r="Z160" s="11" t="s">
        <v>84</v>
      </c>
      <c r="AA160" s="11" t="s">
        <v>85</v>
      </c>
      <c r="AB160" s="11" t="s">
        <v>86</v>
      </c>
      <c r="AC160" s="14" t="s">
        <v>87</v>
      </c>
      <c r="AD160" s="44" t="s">
        <v>9</v>
      </c>
      <c r="AE160" s="44" t="s">
        <v>10</v>
      </c>
      <c r="AF160" s="44" t="s">
        <v>11</v>
      </c>
      <c r="AG160" s="44" t="s">
        <v>12</v>
      </c>
      <c r="AH160" s="2" t="s">
        <v>13</v>
      </c>
      <c r="AI160" s="2" t="s">
        <v>14</v>
      </c>
      <c r="AJ160" s="2" t="s">
        <v>15</v>
      </c>
      <c r="AK160" s="2" t="s">
        <v>16</v>
      </c>
    </row>
    <row r="161" ht="14.25" spans="1:37">
      <c r="A161" s="1" t="s">
        <v>60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4" t="s">
        <v>88</v>
      </c>
      <c r="B162" s="33"/>
      <c r="C162" s="34">
        <v>21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21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7"/>
        <v>1</v>
      </c>
      <c r="AI162" s="2">
        <f t="shared" si="48"/>
        <v>1</v>
      </c>
      <c r="AJ162" s="2">
        <f t="shared" si="49"/>
        <v>1</v>
      </c>
      <c r="AK162" s="2">
        <f t="shared" si="50"/>
        <v>1</v>
      </c>
    </row>
    <row r="163" spans="1:37">
      <c r="A163" s="4" t="s">
        <v>62</v>
      </c>
      <c r="B163" s="33"/>
      <c r="C163" s="33"/>
      <c r="D163" s="34">
        <v>6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6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4" t="s">
        <v>63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7"/>
        <v>1</v>
      </c>
      <c r="AI164" s="2">
        <f t="shared" si="48"/>
        <v>1</v>
      </c>
      <c r="AJ164" s="2">
        <f t="shared" si="49"/>
        <v>1</v>
      </c>
      <c r="AK164" s="2">
        <f t="shared" si="50"/>
        <v>1</v>
      </c>
    </row>
    <row r="165" spans="1:37">
      <c r="A165" s="4" t="s">
        <v>64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4" t="s">
        <v>65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7"/>
        <v>1</v>
      </c>
      <c r="AI166" s="2">
        <f t="shared" si="48"/>
        <v>1</v>
      </c>
      <c r="AJ166" s="2">
        <f t="shared" si="49"/>
        <v>1</v>
      </c>
      <c r="AK166" s="2">
        <f t="shared" si="50"/>
        <v>1</v>
      </c>
    </row>
    <row r="167" spans="1:37">
      <c r="A167" s="4" t="s">
        <v>66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>
        <v>2</v>
      </c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2</v>
      </c>
      <c r="AF167" s="45">
        <f>SUM(H161:H166,H168:H188)</f>
        <v>0</v>
      </c>
      <c r="AG167" s="45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4" t="s">
        <v>67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7"/>
        <v>1</v>
      </c>
      <c r="AI168" s="2">
        <f t="shared" si="48"/>
        <v>1</v>
      </c>
      <c r="AJ168" s="2">
        <f t="shared" si="49"/>
        <v>1</v>
      </c>
      <c r="AK168" s="2">
        <f t="shared" si="50"/>
        <v>1</v>
      </c>
    </row>
    <row r="169" spans="1:37">
      <c r="A169" s="4" t="s">
        <v>91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>
        <v>1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1</v>
      </c>
      <c r="AF169" s="45">
        <f>SUM(J161:J168,J170:J188)</f>
        <v>2</v>
      </c>
      <c r="AG169" s="44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4" t="s">
        <v>69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7"/>
        <v>1</v>
      </c>
      <c r="AI170" s="2">
        <f t="shared" si="48"/>
        <v>1</v>
      </c>
      <c r="AJ170" s="2">
        <f t="shared" si="49"/>
        <v>1</v>
      </c>
      <c r="AK170" s="2">
        <f t="shared" si="50"/>
        <v>1</v>
      </c>
    </row>
    <row r="171" spans="1:37">
      <c r="A171" s="4" t="s">
        <v>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1</v>
      </c>
      <c r="AG171" s="44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4" t="s">
        <v>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7"/>
        <v>1</v>
      </c>
      <c r="AI172" s="2">
        <f t="shared" si="48"/>
        <v>1</v>
      </c>
      <c r="AJ172" s="2">
        <f t="shared" si="49"/>
        <v>1</v>
      </c>
      <c r="AK172" s="2">
        <f t="shared" si="50"/>
        <v>1</v>
      </c>
    </row>
    <row r="173" spans="1:37">
      <c r="A173" s="4" t="s">
        <v>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4" t="s">
        <v>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7"/>
        <v>1</v>
      </c>
      <c r="AI174" s="2">
        <f t="shared" si="48"/>
        <v>1</v>
      </c>
      <c r="AJ174" s="2">
        <f t="shared" si="49"/>
        <v>1</v>
      </c>
      <c r="AK174" s="2">
        <f t="shared" si="50"/>
        <v>1</v>
      </c>
    </row>
    <row r="175" spans="1:37">
      <c r="A175" s="4" t="s">
        <v>74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4" t="s">
        <v>75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7"/>
        <v>1</v>
      </c>
      <c r="AI176" s="2">
        <f t="shared" si="48"/>
        <v>1</v>
      </c>
      <c r="AJ176" s="2">
        <f t="shared" si="49"/>
        <v>1</v>
      </c>
      <c r="AK176" s="2">
        <f t="shared" si="50"/>
        <v>1</v>
      </c>
    </row>
    <row r="177" spans="1:37">
      <c r="A177" s="4" t="s">
        <v>76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4" t="s">
        <v>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7"/>
        <v>1</v>
      </c>
      <c r="AI178" s="2">
        <f t="shared" si="48"/>
        <v>1</v>
      </c>
      <c r="AJ178" s="2">
        <f t="shared" si="49"/>
        <v>1</v>
      </c>
      <c r="AK178" s="2">
        <f t="shared" si="50"/>
        <v>1</v>
      </c>
    </row>
    <row r="179" spans="1:37">
      <c r="A179" s="4" t="s">
        <v>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4" t="s">
        <v>79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7"/>
        <v>1</v>
      </c>
      <c r="AI180" s="2">
        <f t="shared" si="48"/>
        <v>1</v>
      </c>
      <c r="AJ180" s="2">
        <f t="shared" si="49"/>
        <v>1</v>
      </c>
      <c r="AK180" s="2">
        <f t="shared" si="50"/>
        <v>1</v>
      </c>
    </row>
    <row r="181" spans="1:37">
      <c r="A181" s="4" t="s">
        <v>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4" t="s">
        <v>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7"/>
        <v>1</v>
      </c>
      <c r="AI182" s="2">
        <f t="shared" si="48"/>
        <v>1</v>
      </c>
      <c r="AJ182" s="2">
        <f t="shared" si="49"/>
        <v>1</v>
      </c>
      <c r="AK182" s="2">
        <f t="shared" si="50"/>
        <v>1</v>
      </c>
    </row>
    <row r="183" spans="1:37">
      <c r="A183" s="4" t="s">
        <v>82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2</v>
      </c>
      <c r="Y183" s="33"/>
      <c r="Z183" s="33"/>
      <c r="AA183" s="33"/>
      <c r="AB183" s="33"/>
      <c r="AC183" s="48"/>
      <c r="AD183" s="45">
        <f>X183</f>
        <v>2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4" t="s">
        <v>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47"/>
        <v>0.956521739130435</v>
      </c>
      <c r="AI184" s="2">
        <f t="shared" si="48"/>
        <v>0.956521739130435</v>
      </c>
      <c r="AJ184" s="2">
        <f t="shared" si="49"/>
        <v>1</v>
      </c>
      <c r="AK184" s="2">
        <f t="shared" si="50"/>
        <v>0.977777777777778</v>
      </c>
    </row>
    <row r="185" spans="1:37">
      <c r="A185" s="4" t="s">
        <v>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4" t="s">
        <v>85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7"/>
        <v>1</v>
      </c>
      <c r="AI186" s="2">
        <f t="shared" si="48"/>
        <v>1</v>
      </c>
      <c r="AJ186" s="2">
        <f t="shared" si="49"/>
        <v>1</v>
      </c>
      <c r="AK186" s="2">
        <f t="shared" si="50"/>
        <v>1</v>
      </c>
    </row>
    <row r="187" spans="1:37">
      <c r="A187" s="4" t="s">
        <v>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10" t="s">
        <v>87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7"/>
        <v>1</v>
      </c>
      <c r="AI188" s="2">
        <f t="shared" si="48"/>
        <v>1</v>
      </c>
      <c r="AJ188" s="2">
        <f t="shared" si="49"/>
        <v>1</v>
      </c>
      <c r="AK188" s="2">
        <f t="shared" si="50"/>
        <v>1</v>
      </c>
    </row>
    <row r="189" spans="28:37">
      <c r="AB189" s="42" t="s">
        <v>58</v>
      </c>
      <c r="AC189" s="42"/>
      <c r="AD189" s="45">
        <f t="shared" ref="AD189:AF189" si="51">SUM(AD161:AD188)</f>
        <v>129</v>
      </c>
      <c r="AE189" s="45">
        <f t="shared" si="51"/>
        <v>4</v>
      </c>
      <c r="AF189" s="45">
        <f t="shared" si="51"/>
        <v>4</v>
      </c>
      <c r="AG189" s="45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19" t="s">
        <v>32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0.95</v>
      </c>
      <c r="B192" s="13" t="s">
        <v>36</v>
      </c>
      <c r="C192" s="13"/>
      <c r="D192" s="13"/>
    </row>
    <row r="193" ht="14.25" spans="1:24">
      <c r="A193" s="21" t="str">
        <f>A1</f>
        <v>norehira</v>
      </c>
      <c r="B193" s="22" t="s">
        <v>38</v>
      </c>
      <c r="C193" s="22" t="s">
        <v>39</v>
      </c>
      <c r="D193" s="22" t="s">
        <v>40</v>
      </c>
      <c r="E193" s="22" t="s">
        <v>41</v>
      </c>
      <c r="F193" s="22" t="s">
        <v>42</v>
      </c>
      <c r="G193" s="22" t="s">
        <v>43</v>
      </c>
      <c r="H193" s="22" t="s">
        <v>44</v>
      </c>
      <c r="I193" s="22" t="s">
        <v>45</v>
      </c>
      <c r="J193" s="37" t="s">
        <v>46</v>
      </c>
      <c r="Q193" s="44" t="s">
        <v>9</v>
      </c>
      <c r="R193" s="44" t="s">
        <v>10</v>
      </c>
      <c r="S193" s="44" t="s">
        <v>11</v>
      </c>
      <c r="T193" s="44" t="s">
        <v>12</v>
      </c>
      <c r="U193" s="2" t="s">
        <v>13</v>
      </c>
      <c r="V193" s="2" t="s">
        <v>14</v>
      </c>
      <c r="W193" s="2" t="s">
        <v>15</v>
      </c>
      <c r="X193" s="2" t="s">
        <v>16</v>
      </c>
    </row>
    <row r="194" ht="14.25" spans="1:24">
      <c r="A194" s="6" t="s">
        <v>38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1</v>
      </c>
      <c r="L194" s="3" t="s">
        <v>38</v>
      </c>
      <c r="M194" s="13" t="s">
        <v>47</v>
      </c>
      <c r="N194" s="13"/>
      <c r="O194" s="13"/>
      <c r="P194" s="13"/>
      <c r="Q194" s="45">
        <f>B194</f>
        <v>17</v>
      </c>
      <c r="R194" s="45">
        <f>SUM(C194:J194)</f>
        <v>3</v>
      </c>
      <c r="S194" s="45">
        <f>SUM(B195:B202)</f>
        <v>1</v>
      </c>
      <c r="T194" s="45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7" t="s">
        <v>39</v>
      </c>
      <c r="B195" s="25"/>
      <c r="C195" s="26">
        <v>10</v>
      </c>
      <c r="D195" s="25"/>
      <c r="E195" s="25">
        <v>1</v>
      </c>
      <c r="F195" s="25"/>
      <c r="G195" s="25"/>
      <c r="H195" s="25"/>
      <c r="I195" s="25"/>
      <c r="J195" s="25">
        <v>1</v>
      </c>
      <c r="L195" s="3" t="s">
        <v>39</v>
      </c>
      <c r="M195" s="13" t="s">
        <v>48</v>
      </c>
      <c r="N195" s="13"/>
      <c r="O195" s="13"/>
      <c r="P195" s="13"/>
      <c r="Q195" s="44">
        <f>C195</f>
        <v>10</v>
      </c>
      <c r="R195" s="44">
        <f>SUM(B195,D195:J195)</f>
        <v>2</v>
      </c>
      <c r="S195" s="44">
        <f>SUM(C194,C196:C202)</f>
        <v>2</v>
      </c>
      <c r="T195" s="44">
        <v>0</v>
      </c>
      <c r="U195" s="2">
        <f t="shared" si="52"/>
        <v>0.714285714285714</v>
      </c>
      <c r="V195" s="2">
        <f t="shared" si="53"/>
        <v>0.833333333333333</v>
      </c>
      <c r="W195" s="2">
        <f t="shared" si="54"/>
        <v>0.833333333333333</v>
      </c>
      <c r="X195" s="2">
        <f t="shared" si="55"/>
        <v>0.833333333333333</v>
      </c>
    </row>
    <row r="196" spans="1:24">
      <c r="A196" s="7" t="s">
        <v>40</v>
      </c>
      <c r="B196" s="25">
        <v>1</v>
      </c>
      <c r="C196" s="25"/>
      <c r="D196" s="26">
        <v>8</v>
      </c>
      <c r="E196" s="25"/>
      <c r="F196" s="25"/>
      <c r="G196" s="25"/>
      <c r="H196" s="25"/>
      <c r="I196" s="25"/>
      <c r="J196" s="39"/>
      <c r="L196" s="3" t="s">
        <v>40</v>
      </c>
      <c r="M196" s="13" t="s">
        <v>49</v>
      </c>
      <c r="N196" s="13"/>
      <c r="O196" s="13"/>
      <c r="P196" s="13"/>
      <c r="Q196" s="45">
        <f>D196</f>
        <v>8</v>
      </c>
      <c r="R196" s="45">
        <f>SUM(B196:C196,E196:J196)</f>
        <v>1</v>
      </c>
      <c r="S196" s="45">
        <f>SUM(D194:D195,D197:D202)</f>
        <v>2</v>
      </c>
      <c r="T196" s="45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7" t="s">
        <v>41</v>
      </c>
      <c r="B197" s="25"/>
      <c r="C197" s="25"/>
      <c r="D197" s="25"/>
      <c r="E197" s="26">
        <v>20</v>
      </c>
      <c r="F197" s="25"/>
      <c r="G197" s="25">
        <v>1</v>
      </c>
      <c r="H197" s="25"/>
      <c r="I197" s="25"/>
      <c r="J197" s="39"/>
      <c r="L197" s="3" t="s">
        <v>41</v>
      </c>
      <c r="M197" s="13" t="s">
        <v>50</v>
      </c>
      <c r="N197" s="13"/>
      <c r="O197" s="13"/>
      <c r="P197" s="13"/>
      <c r="Q197" s="44">
        <f>E197</f>
        <v>20</v>
      </c>
      <c r="R197" s="44">
        <f>SUM(B197:D197,F197:J197)</f>
        <v>1</v>
      </c>
      <c r="S197" s="44">
        <f>SUM(E194:E196,E198:E202)</f>
        <v>2</v>
      </c>
      <c r="T197" s="44">
        <v>0</v>
      </c>
      <c r="U197" s="2">
        <f t="shared" si="52"/>
        <v>0.869565217391304</v>
      </c>
      <c r="V197" s="2">
        <f t="shared" si="53"/>
        <v>0.952380952380952</v>
      </c>
      <c r="W197" s="2">
        <f t="shared" si="54"/>
        <v>0.909090909090909</v>
      </c>
      <c r="X197" s="2">
        <f t="shared" si="55"/>
        <v>0.930232558139535</v>
      </c>
    </row>
    <row r="198" spans="1:24">
      <c r="A198" s="7" t="s">
        <v>42</v>
      </c>
      <c r="B198" s="25"/>
      <c r="C198" s="25"/>
      <c r="D198" s="25"/>
      <c r="E198" s="25"/>
      <c r="F198" s="26">
        <v>22</v>
      </c>
      <c r="G198" s="25"/>
      <c r="H198" s="25"/>
      <c r="I198" s="25"/>
      <c r="J198" s="39">
        <v>4</v>
      </c>
      <c r="L198" s="3" t="s">
        <v>42</v>
      </c>
      <c r="M198" s="13" t="s">
        <v>52</v>
      </c>
      <c r="N198" s="13"/>
      <c r="O198" s="13"/>
      <c r="P198" s="13"/>
      <c r="Q198" s="45">
        <f>F198</f>
        <v>22</v>
      </c>
      <c r="R198" s="45">
        <f>SUM(B198:E198,G198:J198)</f>
        <v>4</v>
      </c>
      <c r="S198" s="45">
        <f>SUM(F194:F197,F199:F202)</f>
        <v>7</v>
      </c>
      <c r="T198" s="45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7" t="s">
        <v>43</v>
      </c>
      <c r="B199" s="25"/>
      <c r="C199" s="25"/>
      <c r="D199" s="25"/>
      <c r="E199" s="25"/>
      <c r="F199" s="25"/>
      <c r="G199" s="26">
        <v>25</v>
      </c>
      <c r="H199" s="25"/>
      <c r="I199" s="25"/>
      <c r="J199" s="39">
        <v>2</v>
      </c>
      <c r="L199" s="3" t="s">
        <v>43</v>
      </c>
      <c r="M199" s="13" t="s">
        <v>53</v>
      </c>
      <c r="N199" s="13"/>
      <c r="O199" s="13"/>
      <c r="P199" s="13"/>
      <c r="Q199" s="44">
        <f>G199</f>
        <v>25</v>
      </c>
      <c r="R199" s="44">
        <f>SUM(B199:F199,H199:J199)</f>
        <v>2</v>
      </c>
      <c r="S199" s="44">
        <f>SUM(G194:G198,G200:G202)</f>
        <v>5</v>
      </c>
      <c r="T199" s="44">
        <v>0</v>
      </c>
      <c r="U199" s="2">
        <f t="shared" si="52"/>
        <v>0.78125</v>
      </c>
      <c r="V199" s="2">
        <f t="shared" si="53"/>
        <v>0.925925925925926</v>
      </c>
      <c r="W199" s="2">
        <f t="shared" si="54"/>
        <v>0.833333333333333</v>
      </c>
      <c r="X199" s="2">
        <f t="shared" si="55"/>
        <v>0.87719298245614</v>
      </c>
    </row>
    <row r="200" spans="1:24">
      <c r="A200" s="7" t="s">
        <v>44</v>
      </c>
      <c r="B200" s="25"/>
      <c r="C200" s="25"/>
      <c r="D200" s="25"/>
      <c r="E200" s="25"/>
      <c r="F200" s="25"/>
      <c r="G200" s="25"/>
      <c r="H200" s="26">
        <v>8</v>
      </c>
      <c r="I200" s="25"/>
      <c r="J200" s="39"/>
      <c r="L200" s="3" t="s">
        <v>44</v>
      </c>
      <c r="M200" s="13" t="s">
        <v>54</v>
      </c>
      <c r="N200" s="13"/>
      <c r="O200" s="13"/>
      <c r="P200" s="13"/>
      <c r="Q200" s="45">
        <f>H200</f>
        <v>8</v>
      </c>
      <c r="R200" s="45">
        <f>SUM(B200:G200,I200:J200)</f>
        <v>0</v>
      </c>
      <c r="S200" s="45">
        <f>SUM(H194:H199,H201:H202)</f>
        <v>3</v>
      </c>
      <c r="T200" s="45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7" t="s">
        <v>45</v>
      </c>
      <c r="B201" s="25"/>
      <c r="C201" s="25"/>
      <c r="D201" s="25"/>
      <c r="E201" s="25"/>
      <c r="F201" s="25"/>
      <c r="G201" s="25">
        <v>1</v>
      </c>
      <c r="H201" s="25"/>
      <c r="I201" s="26">
        <v>9</v>
      </c>
      <c r="J201" s="39"/>
      <c r="L201" s="3" t="s">
        <v>45</v>
      </c>
      <c r="M201" s="13" t="s">
        <v>55</v>
      </c>
      <c r="N201" s="13"/>
      <c r="O201" s="13"/>
      <c r="P201" s="13"/>
      <c r="Q201" s="44">
        <f>I201</f>
        <v>9</v>
      </c>
      <c r="R201" s="44">
        <f>SUM(J201,B201:H201)</f>
        <v>1</v>
      </c>
      <c r="S201" s="44">
        <f>SUM(I194:I200,I202)</f>
        <v>2</v>
      </c>
      <c r="T201" s="44">
        <v>0</v>
      </c>
      <c r="U201" s="2">
        <f t="shared" si="52"/>
        <v>0.75</v>
      </c>
      <c r="V201" s="2">
        <f t="shared" si="53"/>
        <v>0.9</v>
      </c>
      <c r="W201" s="2">
        <f t="shared" si="54"/>
        <v>0.818181818181818</v>
      </c>
      <c r="X201" s="2">
        <f t="shared" si="55"/>
        <v>0.857142857142857</v>
      </c>
    </row>
    <row r="202" spans="1:24">
      <c r="A202" s="27" t="s">
        <v>46</v>
      </c>
      <c r="B202" s="28"/>
      <c r="C202" s="28">
        <v>1</v>
      </c>
      <c r="D202" s="28">
        <v>2</v>
      </c>
      <c r="E202" s="28">
        <v>1</v>
      </c>
      <c r="F202" s="28">
        <v>7</v>
      </c>
      <c r="G202" s="28">
        <v>2</v>
      </c>
      <c r="H202" s="28">
        <v>3</v>
      </c>
      <c r="I202" s="28">
        <v>2</v>
      </c>
      <c r="J202" s="40"/>
      <c r="L202" s="3" t="s">
        <v>46</v>
      </c>
      <c r="M202" s="13" t="s">
        <v>56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58</v>
      </c>
      <c r="P203" s="42"/>
      <c r="Q203" s="44">
        <f t="shared" ref="Q203:T203" si="56">SUM(Q194:Q201)</f>
        <v>119</v>
      </c>
      <c r="R203" s="44">
        <f t="shared" si="56"/>
        <v>14</v>
      </c>
      <c r="S203" s="44">
        <f t="shared" si="56"/>
        <v>24</v>
      </c>
      <c r="T203" s="44">
        <f t="shared" si="56"/>
        <v>0</v>
      </c>
      <c r="U203" s="2">
        <f>(SUM(Q203,T203)/SUM(Q203,R203,S203,T203))</f>
        <v>0.75796178343949</v>
      </c>
      <c r="V203" s="2">
        <f>Q203/(SUM(Q203,R203))</f>
        <v>0.894736842105263</v>
      </c>
      <c r="W203" s="2">
        <f>Q203/SUM(Q203,S203)</f>
        <v>0.832167832167832</v>
      </c>
      <c r="X203" s="2">
        <f>2*V203*W203/(SUM(V203,W203))</f>
        <v>0.86231884057971</v>
      </c>
    </row>
    <row r="204" spans="1:8">
      <c r="A204" s="29" t="str">
        <f>A191</f>
        <v>0.95</v>
      </c>
      <c r="B204" s="13" t="s">
        <v>36</v>
      </c>
      <c r="C204" s="13"/>
      <c r="D204" s="13"/>
      <c r="F204" s="36" t="s">
        <v>59</v>
      </c>
      <c r="G204" s="36"/>
      <c r="H204" s="3">
        <f>SUM(B206:AC233)</f>
        <v>117</v>
      </c>
    </row>
    <row r="205" ht="14.25" spans="1:37">
      <c r="A205" s="30" t="str">
        <f>A1</f>
        <v>norehira</v>
      </c>
      <c r="B205" s="11" t="s">
        <v>60</v>
      </c>
      <c r="C205" s="11" t="s">
        <v>61</v>
      </c>
      <c r="D205" s="11" t="s">
        <v>62</v>
      </c>
      <c r="E205" s="11" t="s">
        <v>63</v>
      </c>
      <c r="F205" s="11" t="s">
        <v>64</v>
      </c>
      <c r="G205" s="11" t="s">
        <v>65</v>
      </c>
      <c r="H205" s="11" t="s">
        <v>66</v>
      </c>
      <c r="I205" s="11" t="s">
        <v>67</v>
      </c>
      <c r="J205" s="11" t="s">
        <v>68</v>
      </c>
      <c r="K205" s="11" t="s">
        <v>69</v>
      </c>
      <c r="L205" s="11" t="s">
        <v>70</v>
      </c>
      <c r="M205" s="11" t="s">
        <v>71</v>
      </c>
      <c r="N205" s="11" t="s">
        <v>72</v>
      </c>
      <c r="O205" s="11" t="s">
        <v>73</v>
      </c>
      <c r="P205" s="11" t="s">
        <v>74</v>
      </c>
      <c r="Q205" s="11" t="s">
        <v>75</v>
      </c>
      <c r="R205" s="11" t="s">
        <v>76</v>
      </c>
      <c r="S205" s="11" t="s">
        <v>77</v>
      </c>
      <c r="T205" s="11" t="s">
        <v>78</v>
      </c>
      <c r="U205" s="11" t="s">
        <v>79</v>
      </c>
      <c r="V205" s="11" t="s">
        <v>80</v>
      </c>
      <c r="W205" s="11" t="s">
        <v>81</v>
      </c>
      <c r="X205" s="11" t="s">
        <v>82</v>
      </c>
      <c r="Y205" s="11" t="s">
        <v>83</v>
      </c>
      <c r="Z205" s="11" t="s">
        <v>84</v>
      </c>
      <c r="AA205" s="11" t="s">
        <v>85</v>
      </c>
      <c r="AB205" s="11" t="s">
        <v>86</v>
      </c>
      <c r="AC205" s="14" t="s">
        <v>87</v>
      </c>
      <c r="AD205" s="44" t="s">
        <v>9</v>
      </c>
      <c r="AE205" s="44" t="s">
        <v>10</v>
      </c>
      <c r="AF205" s="44" t="s">
        <v>11</v>
      </c>
      <c r="AG205" s="44" t="s">
        <v>12</v>
      </c>
      <c r="AH205" s="2" t="s">
        <v>13</v>
      </c>
      <c r="AI205" s="2" t="s">
        <v>14</v>
      </c>
      <c r="AJ205" s="2" t="s">
        <v>15</v>
      </c>
      <c r="AK205" s="2" t="s">
        <v>16</v>
      </c>
    </row>
    <row r="206" ht="14.25" spans="1:37">
      <c r="A206" s="1" t="s">
        <v>60</v>
      </c>
      <c r="B206" s="31">
        <v>12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12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4" t="s">
        <v>88</v>
      </c>
      <c r="B207" s="33"/>
      <c r="C207" s="34">
        <v>17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17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7"/>
        <v>1</v>
      </c>
      <c r="AI207" s="2">
        <f t="shared" si="58"/>
        <v>1</v>
      </c>
      <c r="AJ207" s="2">
        <f t="shared" si="59"/>
        <v>1</v>
      </c>
      <c r="AK207" s="2">
        <f t="shared" si="60"/>
        <v>1</v>
      </c>
    </row>
    <row r="208" spans="1:37">
      <c r="A208" s="4" t="s">
        <v>62</v>
      </c>
      <c r="B208" s="33"/>
      <c r="C208" s="33"/>
      <c r="D208" s="34">
        <v>5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5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4" t="s">
        <v>63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7"/>
        <v>1</v>
      </c>
      <c r="AI209" s="2">
        <f t="shared" si="58"/>
        <v>1</v>
      </c>
      <c r="AJ209" s="2">
        <f t="shared" si="59"/>
        <v>1</v>
      </c>
      <c r="AK209" s="2">
        <f t="shared" si="60"/>
        <v>1</v>
      </c>
    </row>
    <row r="210" spans="1:37">
      <c r="A210" s="4" t="s">
        <v>64</v>
      </c>
      <c r="B210" s="33"/>
      <c r="C210" s="33"/>
      <c r="D210" s="33"/>
      <c r="E210" s="33"/>
      <c r="F210" s="34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4" t="s">
        <v>65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7"/>
        <v>1</v>
      </c>
      <c r="AI211" s="2">
        <f t="shared" si="58"/>
        <v>1</v>
      </c>
      <c r="AJ211" s="2">
        <f t="shared" si="59"/>
        <v>1</v>
      </c>
      <c r="AK211" s="2">
        <f t="shared" si="60"/>
        <v>1</v>
      </c>
    </row>
    <row r="212" spans="1:37">
      <c r="A212" s="4" t="s">
        <v>66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>
        <v>2</v>
      </c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2</v>
      </c>
      <c r="AF212" s="45">
        <f>SUM(H206:H211,H213:H233)</f>
        <v>0</v>
      </c>
      <c r="AG212" s="45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4" t="s">
        <v>67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7"/>
        <v>1</v>
      </c>
      <c r="AI213" s="2">
        <f t="shared" si="58"/>
        <v>1</v>
      </c>
      <c r="AJ213" s="2">
        <f t="shared" si="59"/>
        <v>1</v>
      </c>
      <c r="AK213" s="2">
        <f t="shared" si="60"/>
        <v>1</v>
      </c>
    </row>
    <row r="214" spans="1:37">
      <c r="A214" s="4" t="s">
        <v>91</v>
      </c>
      <c r="B214" s="33"/>
      <c r="C214" s="33"/>
      <c r="D214" s="33"/>
      <c r="E214" s="33"/>
      <c r="F214" s="33"/>
      <c r="G214" s="33"/>
      <c r="H214" s="33"/>
      <c r="I214" s="33"/>
      <c r="J214" s="34"/>
      <c r="K214" s="33"/>
      <c r="L214" s="33">
        <v>1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0</v>
      </c>
      <c r="AE214" s="45">
        <f>SUM(B214:I214,K214:AC214)</f>
        <v>1</v>
      </c>
      <c r="AF214" s="45">
        <f>SUM(J206:J213,J215:J233)</f>
        <v>2</v>
      </c>
      <c r="AG214" s="44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4" t="s">
        <v>69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6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6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7"/>
        <v>1</v>
      </c>
      <c r="AI215" s="2">
        <f t="shared" si="58"/>
        <v>1</v>
      </c>
      <c r="AJ215" s="2">
        <f t="shared" si="59"/>
        <v>1</v>
      </c>
      <c r="AK215" s="2">
        <f t="shared" si="60"/>
        <v>1</v>
      </c>
    </row>
    <row r="216" spans="1:37">
      <c r="A216" s="4" t="s">
        <v>70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1</v>
      </c>
      <c r="AG216" s="44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4" t="s">
        <v>71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7"/>
        <v>1</v>
      </c>
      <c r="AI217" s="2">
        <f t="shared" si="58"/>
        <v>1</v>
      </c>
      <c r="AJ217" s="2">
        <f t="shared" si="59"/>
        <v>1</v>
      </c>
      <c r="AK217" s="2">
        <f t="shared" si="60"/>
        <v>1</v>
      </c>
    </row>
    <row r="218" spans="1:37">
      <c r="A218" s="4" t="s">
        <v>72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4" t="s">
        <v>73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7"/>
        <v>1</v>
      </c>
      <c r="AI219" s="2">
        <f t="shared" si="58"/>
        <v>1</v>
      </c>
      <c r="AJ219" s="2">
        <f t="shared" si="59"/>
        <v>1</v>
      </c>
      <c r="AK219" s="2">
        <f t="shared" si="60"/>
        <v>1</v>
      </c>
    </row>
    <row r="220" spans="1:37">
      <c r="A220" s="4" t="s">
        <v>74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4" t="s">
        <v>75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7"/>
        <v>1</v>
      </c>
      <c r="AI221" s="2">
        <f t="shared" si="58"/>
        <v>1</v>
      </c>
      <c r="AJ221" s="2">
        <f t="shared" si="59"/>
        <v>1</v>
      </c>
      <c r="AK221" s="2">
        <f t="shared" si="60"/>
        <v>1</v>
      </c>
    </row>
    <row r="222" spans="1:37">
      <c r="A222" s="4" t="s">
        <v>76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4" t="s">
        <v>77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1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1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7"/>
        <v>1</v>
      </c>
      <c r="AI223" s="2">
        <f t="shared" si="58"/>
        <v>1</v>
      </c>
      <c r="AJ223" s="2">
        <f t="shared" si="59"/>
        <v>1</v>
      </c>
      <c r="AK223" s="2">
        <f t="shared" si="60"/>
        <v>1</v>
      </c>
    </row>
    <row r="224" spans="1:37">
      <c r="A224" s="4" t="s">
        <v>78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4" t="s">
        <v>79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4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4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7"/>
        <v>1</v>
      </c>
      <c r="AI225" s="2">
        <f t="shared" si="58"/>
        <v>1</v>
      </c>
      <c r="AJ225" s="2">
        <f t="shared" si="59"/>
        <v>1</v>
      </c>
      <c r="AK225" s="2">
        <f t="shared" si="60"/>
        <v>1</v>
      </c>
    </row>
    <row r="226" spans="1:37">
      <c r="A226" s="4" t="s">
        <v>80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4" t="s">
        <v>81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7"/>
        <v>1</v>
      </c>
      <c r="AI227" s="2">
        <f t="shared" si="58"/>
        <v>1</v>
      </c>
      <c r="AJ227" s="2">
        <f t="shared" si="59"/>
        <v>1</v>
      </c>
      <c r="AK227" s="2">
        <f t="shared" si="60"/>
        <v>1</v>
      </c>
    </row>
    <row r="228" spans="1:37">
      <c r="A228" s="4" t="s">
        <v>82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4" t="s">
        <v>83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57"/>
        <v>0.956521739130435</v>
      </c>
      <c r="AI229" s="2">
        <f t="shared" si="58"/>
        <v>0.956521739130435</v>
      </c>
      <c r="AJ229" s="2">
        <f t="shared" si="59"/>
        <v>1</v>
      </c>
      <c r="AK229" s="2">
        <f t="shared" si="60"/>
        <v>0.977777777777778</v>
      </c>
    </row>
    <row r="230" spans="1:37">
      <c r="A230" s="4" t="s">
        <v>84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4" t="s">
        <v>85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7"/>
        <v>1</v>
      </c>
      <c r="AI231" s="2">
        <f t="shared" si="58"/>
        <v>1</v>
      </c>
      <c r="AJ231" s="2">
        <f t="shared" si="59"/>
        <v>1</v>
      </c>
      <c r="AK231" s="2">
        <f t="shared" si="60"/>
        <v>1</v>
      </c>
    </row>
    <row r="232" spans="1:37">
      <c r="A232" s="4" t="s">
        <v>86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10" t="s">
        <v>87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7"/>
        <v>1</v>
      </c>
      <c r="AI233" s="2">
        <f t="shared" si="58"/>
        <v>1</v>
      </c>
      <c r="AJ233" s="2">
        <f t="shared" si="59"/>
        <v>1</v>
      </c>
      <c r="AK233" s="2">
        <f t="shared" si="60"/>
        <v>1</v>
      </c>
    </row>
    <row r="234" spans="28:37">
      <c r="AB234" s="42" t="s">
        <v>58</v>
      </c>
      <c r="AC234" s="42"/>
      <c r="AD234" s="45">
        <f t="shared" ref="AD234:AF234" si="61">SUM(AD206:AD233)</f>
        <v>113</v>
      </c>
      <c r="AE234" s="45">
        <f t="shared" si="61"/>
        <v>4</v>
      </c>
      <c r="AF234" s="45">
        <f t="shared" si="61"/>
        <v>4</v>
      </c>
      <c r="AG234" s="45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Full 10 FONT</vt:lpstr>
      <vt:lpstr>AlQalam</vt:lpstr>
      <vt:lpstr>LPMQ</vt:lpstr>
      <vt:lpstr>KFGQPC</vt:lpstr>
      <vt:lpstr>AlKareem</vt:lpstr>
      <vt:lpstr>PDMS</vt:lpstr>
      <vt:lpstr>Amiri</vt:lpstr>
      <vt:lpstr>meQuran</vt:lpstr>
      <vt:lpstr>norehira</vt:lpstr>
      <vt:lpstr>norehidayat</vt:lpstr>
      <vt:lpstr>norehuda</vt:lpstr>
      <vt:lpstr>Stat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2020-08-23T14:48:00Z</dcterms:created>
  <dcterms:modified xsi:type="dcterms:W3CDTF">2020-09-07T08:34:11Z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