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70" windowHeight="9090" firstSheet="8" activeTab="9"/>
  </bookViews>
  <sheets>
    <sheet name="Sheet1" sheetId="1" state="hidden" r:id="rId1"/>
    <sheet name="LPMQ" sheetId="2" state="hidden" r:id="rId2"/>
    <sheet name="AlQalam" sheetId="4" state="hidden" r:id="rId3"/>
    <sheet name="Full AlQalam" sheetId="6" r:id="rId4"/>
    <sheet name="Full AlQalam (2)" sheetId="9" r:id="rId5"/>
    <sheet name="Full AlQalam Zero TN" sheetId="7" r:id="rId6"/>
    <sheet name="Full LPMQ" sheetId="8" r:id="rId7"/>
    <sheet name="Full KFGQPC" sheetId="10" r:id="rId8"/>
    <sheet name="Full AlKareem" sheetId="11" r:id="rId9"/>
    <sheet name="Full PDMS" sheetId="12" r:id="rId10"/>
    <sheet name="Stat" sheetId="5" r:id="rId11"/>
  </sheets>
  <calcPr calcId="144525"/>
</workbook>
</file>

<file path=xl/sharedStrings.xml><?xml version="1.0" encoding="utf-8"?>
<sst xmlns="http://schemas.openxmlformats.org/spreadsheetml/2006/main" count="6938" uniqueCount="89">
  <si>
    <t>LPMQ</t>
  </si>
  <si>
    <t>Template Matching</t>
  </si>
  <si>
    <t>TOTAL</t>
  </si>
  <si>
    <t>True Label</t>
  </si>
  <si>
    <t>Tanwin</t>
  </si>
  <si>
    <t>Nun Sukun</t>
  </si>
  <si>
    <t>Mim Sukun</t>
  </si>
  <si>
    <t xml:space="preserve">Alif </t>
  </si>
  <si>
    <t xml:space="preserve">Ba </t>
  </si>
  <si>
    <t>Ta</t>
  </si>
  <si>
    <t>Tsa</t>
  </si>
  <si>
    <t>Jim</t>
  </si>
  <si>
    <t>ha</t>
  </si>
  <si>
    <t>Kha</t>
  </si>
  <si>
    <t>Dal</t>
  </si>
  <si>
    <t xml:space="preserve">Zal </t>
  </si>
  <si>
    <t>Ra</t>
  </si>
  <si>
    <t>Zai</t>
  </si>
  <si>
    <t>Sin</t>
  </si>
  <si>
    <t>Syin</t>
  </si>
  <si>
    <t>Sad</t>
  </si>
  <si>
    <t>Dad</t>
  </si>
  <si>
    <t>Tho</t>
  </si>
  <si>
    <t>Dza</t>
  </si>
  <si>
    <t>Ain</t>
  </si>
  <si>
    <t>Gain</t>
  </si>
  <si>
    <t>Fa</t>
  </si>
  <si>
    <t>Qaf</t>
  </si>
  <si>
    <t>Kaf</t>
  </si>
  <si>
    <t>Lam</t>
  </si>
  <si>
    <t>Mim</t>
  </si>
  <si>
    <t>Nun</t>
  </si>
  <si>
    <t>Waw</t>
  </si>
  <si>
    <t>Ha</t>
  </si>
  <si>
    <t>Ya</t>
  </si>
  <si>
    <t>TP</t>
  </si>
  <si>
    <t>FP</t>
  </si>
  <si>
    <t>FN</t>
  </si>
  <si>
    <t>TN</t>
  </si>
  <si>
    <t>0.75</t>
  </si>
  <si>
    <t>Ba</t>
  </si>
  <si>
    <t>0.775</t>
  </si>
  <si>
    <t>0.8</t>
  </si>
  <si>
    <t>0.825</t>
  </si>
  <si>
    <t>0.85</t>
  </si>
  <si>
    <t>Segmentasi</t>
  </si>
  <si>
    <t>T</t>
  </si>
  <si>
    <t>F</t>
  </si>
  <si>
    <t>Zal</t>
  </si>
  <si>
    <t>IDG</t>
  </si>
  <si>
    <t>IDL</t>
  </si>
  <si>
    <t>IDM</t>
  </si>
  <si>
    <t>IZH</t>
  </si>
  <si>
    <t>IZS</t>
  </si>
  <si>
    <t>IKH</t>
  </si>
  <si>
    <t>IKS</t>
  </si>
  <si>
    <t>IQB</t>
  </si>
  <si>
    <t>EMT</t>
  </si>
  <si>
    <t>Idgham Bigunnah</t>
  </si>
  <si>
    <t>Idgham Bilagunnah</t>
  </si>
  <si>
    <t>Idgham Mimi</t>
  </si>
  <si>
    <t>Idzhar Halqi</t>
  </si>
  <si>
    <t>Idzhar Syafawi</t>
  </si>
  <si>
    <t>Ikhfa Hakiki</t>
  </si>
  <si>
    <t>Ikhfa Syafawi</t>
  </si>
  <si>
    <t>Iqlab</t>
  </si>
  <si>
    <t>Empty</t>
  </si>
  <si>
    <t>AlQalam</t>
  </si>
  <si>
    <t>Pengenalan</t>
  </si>
  <si>
    <t>Hukum Bacaan</t>
  </si>
  <si>
    <t>A</t>
  </si>
  <si>
    <t>P</t>
  </si>
  <si>
    <t>R</t>
  </si>
  <si>
    <t>F1</t>
  </si>
  <si>
    <t>Total</t>
  </si>
  <si>
    <t>Total =</t>
  </si>
  <si>
    <t>0.875</t>
  </si>
  <si>
    <t>0.9</t>
  </si>
  <si>
    <t>KFGQPC</t>
  </si>
  <si>
    <t>AlKareem</t>
  </si>
  <si>
    <t>PDMS</t>
  </si>
  <si>
    <t>sum char</t>
  </si>
  <si>
    <t>3 waw, 12 mim, 2 nun</t>
  </si>
  <si>
    <t>8 ra, 4 lam</t>
  </si>
  <si>
    <t>10 mim</t>
  </si>
  <si>
    <t>2 Ha, 14 alif, 1 kha, 2 ha, 2 gain</t>
  </si>
  <si>
    <t>1 kaf, 1 jim, 1 kha, 1 qaf, 2 ta, 2 alif, 3 waw, 2 fa, 2 nun, 1 lam, 1 syin, 2 dal, 2 ra, 1 dza, 1 Ha, 1 ya, 1 sad, 1 zal, 2 ain, 1 tho</t>
  </si>
  <si>
    <t>4 fa, 5 kaf, 2 sin, 3 dal, 6 ta, 2 tsa, 2 qaf, 1 sad, 2 zal, 1 syin, 1 zai, 1 dad</t>
  </si>
  <si>
    <t>11 ba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</si>
</sst>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0"/>
      <name val="Liberation Serif"/>
      <charset val="134"/>
    </font>
    <font>
      <sz val="11"/>
      <color theme="1"/>
      <name val="Liberation Serif"/>
      <charset val="134"/>
    </font>
    <font>
      <b/>
      <sz val="11"/>
      <color theme="1"/>
      <name val="Liberation Serif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/>
        <bgColor theme="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4"/>
        <bgColor theme="5" tint="0.799981688894314"/>
      </patternFill>
    </fill>
    <fill>
      <patternFill patternType="solid">
        <fgColor theme="9" tint="0.4"/>
        <bgColor theme="9" tint="0.799981688894314"/>
      </patternFill>
    </fill>
    <fill>
      <patternFill patternType="solid">
        <fgColor theme="2" tint="-0.25"/>
        <bgColor theme="5" tint="0.799981688894314"/>
      </patternFill>
    </fill>
    <fill>
      <patternFill patternType="solid">
        <fgColor theme="9" tint="0.8"/>
        <bgColor theme="9" tint="0.599993896298105"/>
      </patternFill>
    </fill>
    <fill>
      <patternFill patternType="solid">
        <fgColor theme="9" tint="0.6"/>
        <bgColor theme="9" tint="0.59999389629810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4"/>
        <bgColor theme="9" tint="0.599993896298105"/>
      </patternFill>
    </fill>
    <fill>
      <patternFill patternType="solid">
        <fgColor theme="2" tint="-0.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6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0" fillId="44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30" borderId="22" applyNumberFormat="0" applyFont="0" applyAlignment="0" applyProtection="0">
      <alignment vertical="center"/>
    </xf>
    <xf numFmtId="0" fontId="11" fillId="21" borderId="2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44" borderId="21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18" applyNumberFormat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0" borderId="0" xfId="0" applyFont="1">
      <alignment vertical="center"/>
    </xf>
    <xf numFmtId="0" fontId="1" fillId="2" borderId="3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7" xfId="0" applyFont="1" applyFill="1" applyBorder="1">
      <alignment vertical="center"/>
    </xf>
    <xf numFmtId="0" fontId="3" fillId="6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1" fillId="5" borderId="9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2" fillId="9" borderId="10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1" xfId="0" applyFont="1" applyFill="1" applyBorder="1">
      <alignment vertical="center"/>
    </xf>
    <xf numFmtId="0" fontId="2" fillId="9" borderId="11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2" fillId="4" borderId="12" xfId="0" applyFont="1" applyFill="1" applyBorder="1">
      <alignment vertical="center"/>
    </xf>
    <xf numFmtId="0" fontId="3" fillId="0" borderId="0" xfId="0" applyFont="1" applyAlignment="1">
      <alignment vertical="center"/>
    </xf>
    <xf numFmtId="0" fontId="1" fillId="2" borderId="13" xfId="0" applyFont="1" applyFill="1" applyBorder="1" applyAlignment="1">
      <alignment vertical="center"/>
    </xf>
    <xf numFmtId="0" fontId="2" fillId="10" borderId="10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2" fillId="7" borderId="11" xfId="0" applyFont="1" applyFill="1" applyBorder="1">
      <alignment vertical="center"/>
    </xf>
    <xf numFmtId="0" fontId="2" fillId="10" borderId="11" xfId="0" applyFont="1" applyFill="1" applyBorder="1">
      <alignment vertical="center"/>
    </xf>
    <xf numFmtId="0" fontId="2" fillId="7" borderId="12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1" fillId="5" borderId="7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11" borderId="16" xfId="0" applyFont="1" applyFill="1" applyBorder="1">
      <alignment vertical="center"/>
    </xf>
    <xf numFmtId="0" fontId="2" fillId="1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4" borderId="17" xfId="0" applyFont="1" applyFill="1" applyBorder="1">
      <alignment vertical="center"/>
    </xf>
    <xf numFmtId="0" fontId="2" fillId="15" borderId="17" xfId="0" applyFont="1" applyFill="1" applyBorder="1">
      <alignment vertical="center"/>
    </xf>
    <xf numFmtId="0" fontId="2" fillId="16" borderId="8" xfId="0" applyFont="1" applyFill="1" applyBorder="1" applyAlignment="1">
      <alignment horizontal="center" vertical="center"/>
    </xf>
    <xf numFmtId="0" fontId="2" fillId="7" borderId="14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2" fillId="10" borderId="16" xfId="0" applyFont="1" applyFill="1" applyBorder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17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2" fillId="9" borderId="16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50"/>
  <sheetViews>
    <sheetView topLeftCell="A3" workbookViewId="0">
      <selection activeCell="A20" sqref="A20:A27"/>
    </sheetView>
  </sheetViews>
  <sheetFormatPr defaultColWidth="9" defaultRowHeight="13.5"/>
  <cols>
    <col min="1" max="1" width="9" style="3"/>
    <col min="2" max="16" width="4.625" style="3" customWidth="1"/>
    <col min="17" max="17" width="5.125" style="3" customWidth="1"/>
    <col min="18" max="45" width="4.625" style="3" customWidth="1"/>
    <col min="46" max="16384" width="9" style="3"/>
  </cols>
  <sheetData>
    <row r="1" spans="1:22">
      <c r="A1" s="50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2" t="s">
        <v>2</v>
      </c>
      <c r="Q1" s="42"/>
      <c r="R1" s="13" t="s">
        <v>3</v>
      </c>
      <c r="S1" s="13"/>
      <c r="T1" s="13"/>
      <c r="V1" s="3">
        <f>SUM(R3:AS30)</f>
        <v>134</v>
      </c>
    </row>
    <row r="2" ht="14.25" spans="1:45">
      <c r="A2" s="50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52" t="s">
        <v>0</v>
      </c>
      <c r="Q2" s="53"/>
      <c r="R2" s="11" t="s">
        <v>7</v>
      </c>
      <c r="S2" s="11" t="s">
        <v>8</v>
      </c>
      <c r="T2" s="11" t="s">
        <v>9</v>
      </c>
      <c r="U2" s="11" t="s">
        <v>10</v>
      </c>
      <c r="V2" s="11" t="s">
        <v>11</v>
      </c>
      <c r="W2" s="11" t="s">
        <v>12</v>
      </c>
      <c r="X2" s="11" t="s">
        <v>13</v>
      </c>
      <c r="Y2" s="11" t="s">
        <v>14</v>
      </c>
      <c r="Z2" s="11" t="s">
        <v>15</v>
      </c>
      <c r="AA2" s="11" t="s">
        <v>16</v>
      </c>
      <c r="AB2" s="11" t="s">
        <v>17</v>
      </c>
      <c r="AC2" s="11" t="s">
        <v>18</v>
      </c>
      <c r="AD2" s="11" t="s">
        <v>19</v>
      </c>
      <c r="AE2" s="11" t="s">
        <v>20</v>
      </c>
      <c r="AF2" s="11" t="s">
        <v>21</v>
      </c>
      <c r="AG2" s="11" t="s">
        <v>22</v>
      </c>
      <c r="AH2" s="11" t="s">
        <v>23</v>
      </c>
      <c r="AI2" s="11" t="s">
        <v>24</v>
      </c>
      <c r="AJ2" s="11" t="s">
        <v>25</v>
      </c>
      <c r="AK2" s="11" t="s">
        <v>26</v>
      </c>
      <c r="AL2" s="11" t="s">
        <v>27</v>
      </c>
      <c r="AM2" s="11" t="s">
        <v>28</v>
      </c>
      <c r="AN2" s="11" t="s">
        <v>29</v>
      </c>
      <c r="AO2" s="11" t="s">
        <v>30</v>
      </c>
      <c r="AP2" s="11" t="s">
        <v>31</v>
      </c>
      <c r="AQ2" s="11" t="s">
        <v>32</v>
      </c>
      <c r="AR2" s="11" t="s">
        <v>33</v>
      </c>
      <c r="AS2" s="14" t="s">
        <v>34</v>
      </c>
    </row>
    <row r="3" ht="14.25" spans="1:45">
      <c r="A3" s="50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Q3" s="1" t="s">
        <v>7</v>
      </c>
      <c r="R3" s="31">
        <v>16</v>
      </c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47"/>
    </row>
    <row r="4" spans="1:45">
      <c r="A4" s="18" t="s">
        <v>39</v>
      </c>
      <c r="B4" s="17">
        <v>49</v>
      </c>
      <c r="C4" s="18">
        <v>2</v>
      </c>
      <c r="D4" s="17">
        <v>0</v>
      </c>
      <c r="E4" s="18">
        <v>0</v>
      </c>
      <c r="F4" s="17">
        <v>41</v>
      </c>
      <c r="G4" s="18">
        <v>26</v>
      </c>
      <c r="H4" s="17">
        <v>0</v>
      </c>
      <c r="I4" s="18">
        <v>0</v>
      </c>
      <c r="J4" s="17">
        <v>47</v>
      </c>
      <c r="K4" s="18">
        <v>46</v>
      </c>
      <c r="L4" s="17">
        <v>0</v>
      </c>
      <c r="M4" s="18">
        <v>0</v>
      </c>
      <c r="O4" s="3">
        <f>SUM(B4,D4,F4,H4,J4,L4)</f>
        <v>137</v>
      </c>
      <c r="Q4" s="4" t="s">
        <v>40</v>
      </c>
      <c r="R4" s="33"/>
      <c r="S4" s="34">
        <v>20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48"/>
    </row>
    <row r="5" spans="1:45">
      <c r="A5" s="18" t="s">
        <v>41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O5" s="3">
        <f>SUM(B5,D5,F5,H5,J5,L5)</f>
        <v>0</v>
      </c>
      <c r="Q5" s="4" t="s">
        <v>9</v>
      </c>
      <c r="R5" s="33"/>
      <c r="S5" s="33"/>
      <c r="T5" s="34">
        <v>7</v>
      </c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48"/>
    </row>
    <row r="6" spans="1:45">
      <c r="A6" s="18" t="s">
        <v>42</v>
      </c>
      <c r="B6" s="17"/>
      <c r="C6" s="18"/>
      <c r="D6" s="17"/>
      <c r="E6" s="18"/>
      <c r="F6" s="17"/>
      <c r="G6" s="18"/>
      <c r="H6" s="17"/>
      <c r="I6" s="18"/>
      <c r="J6" s="17"/>
      <c r="K6" s="18"/>
      <c r="L6" s="17"/>
      <c r="M6" s="18"/>
      <c r="O6" s="3">
        <f>SUM(B6,D6,F6,H6,J6,L6)</f>
        <v>0</v>
      </c>
      <c r="Q6" s="4" t="s">
        <v>10</v>
      </c>
      <c r="R6" s="33"/>
      <c r="S6" s="33"/>
      <c r="T6" s="33"/>
      <c r="U6" s="34">
        <v>2</v>
      </c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48"/>
    </row>
    <row r="7" spans="1:45">
      <c r="A7" s="18" t="s">
        <v>43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O7" s="3">
        <f>SUM(B7,D7,F7,H7,J7,L7)</f>
        <v>0</v>
      </c>
      <c r="Q7" s="4" t="s">
        <v>11</v>
      </c>
      <c r="R7" s="33"/>
      <c r="S7" s="33"/>
      <c r="T7" s="33"/>
      <c r="U7" s="33"/>
      <c r="V7" s="34">
        <v>1</v>
      </c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48"/>
    </row>
    <row r="8" spans="1:45">
      <c r="A8" s="18" t="s">
        <v>44</v>
      </c>
      <c r="B8" s="17"/>
      <c r="C8" s="18"/>
      <c r="D8" s="17"/>
      <c r="E8" s="18"/>
      <c r="F8" s="17"/>
      <c r="G8" s="18"/>
      <c r="H8" s="17"/>
      <c r="I8" s="18"/>
      <c r="J8" s="17"/>
      <c r="K8" s="18"/>
      <c r="L8" s="17"/>
      <c r="M8" s="18"/>
      <c r="O8" s="3">
        <f>SUM(B8,D8,F8,H8,J8,L8)</f>
        <v>0</v>
      </c>
      <c r="Q8" s="4" t="s">
        <v>12</v>
      </c>
      <c r="R8" s="33"/>
      <c r="S8" s="33"/>
      <c r="T8" s="33"/>
      <c r="U8" s="33"/>
      <c r="V8" s="33"/>
      <c r="W8" s="34">
        <v>2</v>
      </c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48"/>
    </row>
    <row r="9" spans="17:45">
      <c r="Q9" s="4" t="s">
        <v>13</v>
      </c>
      <c r="R9" s="33"/>
      <c r="S9" s="33"/>
      <c r="T9" s="33"/>
      <c r="U9" s="33"/>
      <c r="V9" s="33"/>
      <c r="W9" s="33"/>
      <c r="X9" s="34">
        <v>2</v>
      </c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48"/>
    </row>
    <row r="10" spans="2:45">
      <c r="B10" s="13" t="s">
        <v>45</v>
      </c>
      <c r="C10" s="13"/>
      <c r="D10" s="13"/>
      <c r="E10" s="13"/>
      <c r="Q10" s="4" t="s">
        <v>14</v>
      </c>
      <c r="R10" s="33"/>
      <c r="S10" s="33"/>
      <c r="T10" s="33"/>
      <c r="U10" s="33"/>
      <c r="V10" s="33"/>
      <c r="W10" s="33"/>
      <c r="X10" s="33"/>
      <c r="Y10" s="34">
        <v>3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48"/>
    </row>
    <row r="11" spans="1:45">
      <c r="A11" s="3" t="s">
        <v>0</v>
      </c>
      <c r="B11" s="3" t="s">
        <v>46</v>
      </c>
      <c r="C11" s="3" t="s">
        <v>47</v>
      </c>
      <c r="Q11" s="4" t="s">
        <v>48</v>
      </c>
      <c r="R11" s="33"/>
      <c r="S11" s="33"/>
      <c r="T11" s="33"/>
      <c r="U11" s="33"/>
      <c r="V11" s="33"/>
      <c r="W11" s="33"/>
      <c r="X11" s="33"/>
      <c r="Y11" s="33"/>
      <c r="Z11" s="34">
        <v>3</v>
      </c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48"/>
    </row>
    <row r="12" spans="1:45">
      <c r="A12" s="18" t="s">
        <v>39</v>
      </c>
      <c r="B12" s="3">
        <f>F32</f>
        <v>134</v>
      </c>
      <c r="C12" s="3">
        <v>5</v>
      </c>
      <c r="E12" s="3">
        <f>SUM(B12,C12)</f>
        <v>139</v>
      </c>
      <c r="Q12" s="4" t="s">
        <v>16</v>
      </c>
      <c r="R12" s="33"/>
      <c r="S12" s="33"/>
      <c r="T12" s="33"/>
      <c r="U12" s="33"/>
      <c r="V12" s="33"/>
      <c r="W12" s="33"/>
      <c r="X12" s="33"/>
      <c r="Y12" s="33"/>
      <c r="Z12" s="33"/>
      <c r="AA12" s="34">
        <v>10</v>
      </c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48"/>
    </row>
    <row r="13" ht="15" customHeight="1" spans="1:45">
      <c r="A13" s="18" t="s">
        <v>41</v>
      </c>
      <c r="Q13" s="4" t="s">
        <v>17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4">
        <v>1</v>
      </c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48"/>
    </row>
    <row r="14" ht="15" customHeight="1" spans="1:45">
      <c r="A14" s="18" t="s">
        <v>42</v>
      </c>
      <c r="Q14" s="4" t="s">
        <v>18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>
        <v>2</v>
      </c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48"/>
    </row>
    <row r="15" ht="15" customHeight="1" spans="1:45">
      <c r="A15" s="18" t="s">
        <v>43</v>
      </c>
      <c r="Q15" s="4" t="s">
        <v>19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4">
        <v>1</v>
      </c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48"/>
    </row>
    <row r="16" ht="15" customHeight="1" spans="1:45">
      <c r="A16" s="18" t="s">
        <v>44</v>
      </c>
      <c r="Q16" s="4" t="s">
        <v>20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4">
        <v>2</v>
      </c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48"/>
    </row>
    <row r="17" ht="15" customHeight="1" spans="17:45">
      <c r="Q17" s="4" t="s">
        <v>21</v>
      </c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48"/>
    </row>
    <row r="18" ht="15" customHeight="1" spans="1:45">
      <c r="A18" s="3" t="s">
        <v>2</v>
      </c>
      <c r="B18" s="13" t="s">
        <v>3</v>
      </c>
      <c r="C18" s="13"/>
      <c r="D18" s="13"/>
      <c r="Q18" s="4" t="s">
        <v>22</v>
      </c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4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48"/>
    </row>
    <row r="19" ht="15" customHeight="1" spans="1:45">
      <c r="A19" s="21" t="s">
        <v>0</v>
      </c>
      <c r="B19" s="22" t="s">
        <v>49</v>
      </c>
      <c r="C19" s="22" t="s">
        <v>50</v>
      </c>
      <c r="D19" s="22" t="s">
        <v>51</v>
      </c>
      <c r="E19" s="22" t="s">
        <v>52</v>
      </c>
      <c r="F19" s="22" t="s">
        <v>53</v>
      </c>
      <c r="G19" s="22" t="s">
        <v>54</v>
      </c>
      <c r="H19" s="22" t="s">
        <v>55</v>
      </c>
      <c r="I19" s="22" t="s">
        <v>56</v>
      </c>
      <c r="J19" s="37" t="s">
        <v>57</v>
      </c>
      <c r="M19" s="3">
        <f>SUM(B20:I27)</f>
        <v>142</v>
      </c>
      <c r="Q19" s="4" t="s">
        <v>23</v>
      </c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>
        <v>1</v>
      </c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48"/>
    </row>
    <row r="20" ht="15" customHeight="1" spans="1:45">
      <c r="A20" s="6" t="s">
        <v>49</v>
      </c>
      <c r="B20" s="23">
        <v>17</v>
      </c>
      <c r="C20" s="24"/>
      <c r="D20" s="24"/>
      <c r="E20" s="24"/>
      <c r="F20" s="24"/>
      <c r="G20" s="24">
        <v>1</v>
      </c>
      <c r="H20" s="24"/>
      <c r="I20" s="24"/>
      <c r="J20" s="38">
        <v>7</v>
      </c>
      <c r="L20" s="3" t="s">
        <v>49</v>
      </c>
      <c r="M20" s="13" t="s">
        <v>58</v>
      </c>
      <c r="N20" s="13"/>
      <c r="O20" s="13"/>
      <c r="P20" s="13"/>
      <c r="Q20" s="4" t="s">
        <v>24</v>
      </c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>
        <v>2</v>
      </c>
      <c r="AJ20" s="33"/>
      <c r="AK20" s="33"/>
      <c r="AL20" s="33"/>
      <c r="AM20" s="33"/>
      <c r="AN20" s="33"/>
      <c r="AO20" s="33"/>
      <c r="AP20" s="33"/>
      <c r="AQ20" s="33"/>
      <c r="AR20" s="33"/>
      <c r="AS20" s="48"/>
    </row>
    <row r="21" spans="1:45">
      <c r="A21" s="7" t="s">
        <v>50</v>
      </c>
      <c r="B21" s="25"/>
      <c r="C21" s="26">
        <v>12</v>
      </c>
      <c r="D21" s="25"/>
      <c r="E21" s="25"/>
      <c r="F21" s="25"/>
      <c r="G21" s="25"/>
      <c r="H21" s="25"/>
      <c r="I21" s="25"/>
      <c r="J21" s="25">
        <v>4</v>
      </c>
      <c r="L21" s="3" t="s">
        <v>50</v>
      </c>
      <c r="M21" s="13" t="s">
        <v>59</v>
      </c>
      <c r="N21" s="13"/>
      <c r="O21" s="13"/>
      <c r="P21" s="13"/>
      <c r="Q21" s="4" t="s">
        <v>25</v>
      </c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4">
        <v>2</v>
      </c>
      <c r="AK21" s="33"/>
      <c r="AL21" s="33"/>
      <c r="AM21" s="33"/>
      <c r="AN21" s="33"/>
      <c r="AO21" s="33"/>
      <c r="AP21" s="33"/>
      <c r="AQ21" s="33"/>
      <c r="AR21" s="33"/>
      <c r="AS21" s="48"/>
    </row>
    <row r="22" spans="1:45">
      <c r="A22" s="7" t="s">
        <v>51</v>
      </c>
      <c r="B22" s="25"/>
      <c r="C22" s="25"/>
      <c r="D22" s="26">
        <v>10</v>
      </c>
      <c r="E22" s="25"/>
      <c r="F22" s="25"/>
      <c r="G22" s="25"/>
      <c r="H22" s="25"/>
      <c r="I22" s="25"/>
      <c r="J22" s="39"/>
      <c r="L22" s="3" t="s">
        <v>51</v>
      </c>
      <c r="M22" s="13" t="s">
        <v>60</v>
      </c>
      <c r="N22" s="13"/>
      <c r="O22" s="13"/>
      <c r="P22" s="13"/>
      <c r="Q22" s="4" t="s">
        <v>26</v>
      </c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4">
        <v>6</v>
      </c>
      <c r="AL22" s="33"/>
      <c r="AM22" s="33"/>
      <c r="AN22" s="33"/>
      <c r="AO22" s="33"/>
      <c r="AP22" s="33"/>
      <c r="AQ22" s="33"/>
      <c r="AR22" s="33"/>
      <c r="AS22" s="48"/>
    </row>
    <row r="23" spans="1:45">
      <c r="A23" s="7" t="s">
        <v>52</v>
      </c>
      <c r="B23" s="25"/>
      <c r="C23" s="25"/>
      <c r="D23" s="25"/>
      <c r="E23" s="26">
        <v>20</v>
      </c>
      <c r="F23" s="25"/>
      <c r="G23" s="25"/>
      <c r="H23" s="25"/>
      <c r="I23" s="25">
        <v>1</v>
      </c>
      <c r="J23" s="39">
        <v>3</v>
      </c>
      <c r="L23" s="3" t="s">
        <v>52</v>
      </c>
      <c r="M23" s="13" t="s">
        <v>61</v>
      </c>
      <c r="N23" s="13"/>
      <c r="O23" s="13"/>
      <c r="P23" s="13"/>
      <c r="Q23" s="4" t="s">
        <v>27</v>
      </c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4">
        <v>3</v>
      </c>
      <c r="AM23" s="33"/>
      <c r="AN23" s="33"/>
      <c r="AO23" s="33"/>
      <c r="AP23" s="33"/>
      <c r="AQ23" s="33"/>
      <c r="AR23" s="33"/>
      <c r="AS23" s="48"/>
    </row>
    <row r="24" spans="1:45">
      <c r="A24" s="7" t="s">
        <v>53</v>
      </c>
      <c r="B24" s="25"/>
      <c r="C24" s="25"/>
      <c r="D24" s="25"/>
      <c r="E24" s="25">
        <v>1</v>
      </c>
      <c r="F24" s="26">
        <v>29</v>
      </c>
      <c r="G24" s="25"/>
      <c r="H24" s="25">
        <v>1</v>
      </c>
      <c r="I24" s="25">
        <v>1</v>
      </c>
      <c r="J24" s="39">
        <v>43</v>
      </c>
      <c r="L24" s="3" t="s">
        <v>53</v>
      </c>
      <c r="M24" s="13" t="s">
        <v>62</v>
      </c>
      <c r="N24" s="13"/>
      <c r="O24" s="13"/>
      <c r="P24" s="13"/>
      <c r="Q24" s="4" t="s">
        <v>28</v>
      </c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4">
        <v>6</v>
      </c>
      <c r="AN24" s="33"/>
      <c r="AO24" s="33"/>
      <c r="AP24" s="33"/>
      <c r="AQ24" s="33"/>
      <c r="AR24" s="33"/>
      <c r="AS24" s="48"/>
    </row>
    <row r="25" spans="1:45">
      <c r="A25" s="7" t="s">
        <v>54</v>
      </c>
      <c r="B25" s="25"/>
      <c r="C25" s="25"/>
      <c r="D25" s="25"/>
      <c r="E25" s="25"/>
      <c r="F25" s="25">
        <v>1</v>
      </c>
      <c r="G25" s="26">
        <v>28</v>
      </c>
      <c r="H25" s="25"/>
      <c r="I25" s="25"/>
      <c r="J25" s="39">
        <v>11</v>
      </c>
      <c r="L25" s="3" t="s">
        <v>54</v>
      </c>
      <c r="M25" s="13" t="s">
        <v>63</v>
      </c>
      <c r="N25" s="13"/>
      <c r="O25" s="13"/>
      <c r="P25" s="13"/>
      <c r="Q25" s="4" t="s">
        <v>29</v>
      </c>
      <c r="R25" s="33"/>
      <c r="S25" s="33"/>
      <c r="T25" s="33"/>
      <c r="U25" s="33"/>
      <c r="V25" s="33"/>
      <c r="W25" s="33"/>
      <c r="X25" s="33"/>
      <c r="Y25" s="33">
        <v>2</v>
      </c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4">
        <v>5</v>
      </c>
      <c r="AO25" s="33"/>
      <c r="AP25" s="33"/>
      <c r="AQ25" s="33"/>
      <c r="AR25" s="33"/>
      <c r="AS25" s="48"/>
    </row>
    <row r="26" spans="1:45">
      <c r="A26" s="7" t="s">
        <v>55</v>
      </c>
      <c r="B26" s="25"/>
      <c r="C26" s="25"/>
      <c r="D26" s="25"/>
      <c r="E26" s="25"/>
      <c r="F26" s="25"/>
      <c r="G26" s="25"/>
      <c r="H26" s="26">
        <v>10</v>
      </c>
      <c r="I26" s="25"/>
      <c r="J26" s="39"/>
      <c r="L26" s="3" t="s">
        <v>55</v>
      </c>
      <c r="M26" s="13" t="s">
        <v>64</v>
      </c>
      <c r="N26" s="13"/>
      <c r="O26" s="13"/>
      <c r="P26" s="13"/>
      <c r="Q26" s="4" t="s">
        <v>30</v>
      </c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4">
        <v>22</v>
      </c>
      <c r="AP26" s="33"/>
      <c r="AQ26" s="33"/>
      <c r="AR26" s="33"/>
      <c r="AS26" s="48"/>
    </row>
    <row r="27" spans="1:45">
      <c r="A27" s="7" t="s">
        <v>56</v>
      </c>
      <c r="B27" s="25"/>
      <c r="C27" s="25"/>
      <c r="D27" s="25"/>
      <c r="E27" s="25"/>
      <c r="F27" s="25"/>
      <c r="G27" s="25"/>
      <c r="H27" s="25"/>
      <c r="I27" s="26">
        <v>10</v>
      </c>
      <c r="J27" s="39">
        <v>2</v>
      </c>
      <c r="L27" s="3" t="s">
        <v>56</v>
      </c>
      <c r="M27" s="13" t="s">
        <v>65</v>
      </c>
      <c r="N27" s="13"/>
      <c r="O27" s="13"/>
      <c r="P27" s="13"/>
      <c r="Q27" s="4" t="s">
        <v>31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4">
        <v>3</v>
      </c>
      <c r="AQ27" s="33"/>
      <c r="AR27" s="33"/>
      <c r="AS27" s="48"/>
    </row>
    <row r="28" spans="1:45">
      <c r="A28" s="27" t="s">
        <v>57</v>
      </c>
      <c r="B28" s="28"/>
      <c r="C28" s="28"/>
      <c r="D28" s="28"/>
      <c r="E28" s="28"/>
      <c r="F28" s="28"/>
      <c r="G28" s="28"/>
      <c r="H28" s="28"/>
      <c r="I28" s="28"/>
      <c r="J28" s="56"/>
      <c r="L28" s="3" t="s">
        <v>57</v>
      </c>
      <c r="M28" s="13" t="s">
        <v>66</v>
      </c>
      <c r="N28" s="13"/>
      <c r="O28" s="13"/>
      <c r="P28" s="13"/>
      <c r="Q28" s="4" t="s">
        <v>32</v>
      </c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4">
        <v>6</v>
      </c>
      <c r="AR28" s="33"/>
      <c r="AS28" s="48"/>
    </row>
    <row r="29" spans="17:45">
      <c r="Q29" s="4" t="s">
        <v>33</v>
      </c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4">
        <v>3</v>
      </c>
      <c r="AS29" s="48"/>
    </row>
    <row r="30" spans="17:45">
      <c r="Q30" s="10" t="s">
        <v>34</v>
      </c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49">
        <v>1</v>
      </c>
    </row>
    <row r="31" spans="1:29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2:6">
      <c r="B32" s="13" t="s">
        <v>3</v>
      </c>
      <c r="C32" s="13"/>
      <c r="D32" s="13"/>
      <c r="F32" s="3">
        <f>SUM(B34:AC61)</f>
        <v>134</v>
      </c>
    </row>
    <row r="33" ht="14.25" spans="1:29">
      <c r="A33" s="54" t="s">
        <v>39</v>
      </c>
      <c r="B33" s="11" t="s">
        <v>7</v>
      </c>
      <c r="C33" s="11" t="s">
        <v>8</v>
      </c>
      <c r="D33" s="11" t="s">
        <v>9</v>
      </c>
      <c r="E33" s="11" t="s">
        <v>10</v>
      </c>
      <c r="F33" s="11" t="s">
        <v>11</v>
      </c>
      <c r="G33" s="11" t="s">
        <v>12</v>
      </c>
      <c r="H33" s="11" t="s">
        <v>13</v>
      </c>
      <c r="I33" s="11" t="s">
        <v>14</v>
      </c>
      <c r="J33" s="11" t="s">
        <v>15</v>
      </c>
      <c r="K33" s="11" t="s">
        <v>16</v>
      </c>
      <c r="L33" s="11" t="s">
        <v>17</v>
      </c>
      <c r="M33" s="11" t="s">
        <v>18</v>
      </c>
      <c r="N33" s="11" t="s">
        <v>19</v>
      </c>
      <c r="O33" s="11" t="s">
        <v>20</v>
      </c>
      <c r="P33" s="11" t="s">
        <v>21</v>
      </c>
      <c r="Q33" s="11" t="s">
        <v>22</v>
      </c>
      <c r="R33" s="11" t="s">
        <v>23</v>
      </c>
      <c r="S33" s="11" t="s">
        <v>24</v>
      </c>
      <c r="T33" s="11" t="s">
        <v>25</v>
      </c>
      <c r="U33" s="11" t="s">
        <v>26</v>
      </c>
      <c r="V33" s="11" t="s">
        <v>27</v>
      </c>
      <c r="W33" s="11" t="s">
        <v>28</v>
      </c>
      <c r="X33" s="11" t="s">
        <v>29</v>
      </c>
      <c r="Y33" s="11" t="s">
        <v>30</v>
      </c>
      <c r="Z33" s="11" t="s">
        <v>31</v>
      </c>
      <c r="AA33" s="11" t="s">
        <v>32</v>
      </c>
      <c r="AB33" s="11" t="s">
        <v>33</v>
      </c>
      <c r="AC33" s="14" t="s">
        <v>34</v>
      </c>
    </row>
    <row r="34" ht="14.25" spans="1:29">
      <c r="A34" s="55" t="s">
        <v>7</v>
      </c>
      <c r="B34" s="31">
        <v>16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7"/>
    </row>
    <row r="35" spans="1:29">
      <c r="A35" s="4" t="s">
        <v>40</v>
      </c>
      <c r="B35" s="33"/>
      <c r="C35" s="34">
        <v>20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</row>
    <row r="36" spans="1:29">
      <c r="A36" s="4" t="s">
        <v>9</v>
      </c>
      <c r="B36" s="33"/>
      <c r="C36" s="33"/>
      <c r="D36" s="34">
        <v>7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</row>
    <row r="37" spans="1:29">
      <c r="A37" s="4" t="s">
        <v>10</v>
      </c>
      <c r="B37" s="33"/>
      <c r="C37" s="33"/>
      <c r="D37" s="33"/>
      <c r="E37" s="34">
        <v>2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</row>
    <row r="38" spans="1:29">
      <c r="A38" s="4" t="s">
        <v>11</v>
      </c>
      <c r="B38" s="33"/>
      <c r="C38" s="33"/>
      <c r="D38" s="33"/>
      <c r="E38" s="33"/>
      <c r="F38" s="34">
        <v>1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</row>
    <row r="39" spans="1:29">
      <c r="A39" s="4" t="s">
        <v>12</v>
      </c>
      <c r="B39" s="33"/>
      <c r="C39" s="33"/>
      <c r="D39" s="33"/>
      <c r="E39" s="33"/>
      <c r="F39" s="33"/>
      <c r="G39" s="34">
        <v>2</v>
      </c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</row>
    <row r="40" spans="1:29">
      <c r="A40" s="4" t="s">
        <v>13</v>
      </c>
      <c r="B40" s="33"/>
      <c r="C40" s="33"/>
      <c r="D40" s="33"/>
      <c r="E40" s="33"/>
      <c r="F40" s="33"/>
      <c r="G40" s="33"/>
      <c r="H40" s="34">
        <v>2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</row>
    <row r="41" spans="1:29">
      <c r="A41" s="4" t="s">
        <v>14</v>
      </c>
      <c r="B41" s="33"/>
      <c r="C41" s="33"/>
      <c r="D41" s="33"/>
      <c r="E41" s="33"/>
      <c r="F41" s="33"/>
      <c r="G41" s="33"/>
      <c r="H41" s="33"/>
      <c r="I41" s="34">
        <v>3</v>
      </c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</row>
    <row r="42" spans="1:29">
      <c r="A42" s="4" t="s">
        <v>48</v>
      </c>
      <c r="B42" s="33"/>
      <c r="C42" s="33"/>
      <c r="D42" s="33"/>
      <c r="E42" s="33"/>
      <c r="F42" s="33"/>
      <c r="G42" s="33"/>
      <c r="H42" s="33"/>
      <c r="I42" s="33"/>
      <c r="J42" s="34">
        <v>3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</row>
    <row r="43" spans="1:29">
      <c r="A43" s="4" t="s">
        <v>16</v>
      </c>
      <c r="B43" s="33"/>
      <c r="C43" s="33"/>
      <c r="D43" s="33"/>
      <c r="E43" s="33"/>
      <c r="F43" s="33"/>
      <c r="G43" s="33"/>
      <c r="H43" s="33"/>
      <c r="I43" s="33"/>
      <c r="J43" s="33"/>
      <c r="K43" s="34">
        <v>10</v>
      </c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48"/>
    </row>
    <row r="44" spans="1:29">
      <c r="A44" s="4" t="s">
        <v>17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4">
        <v>1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48"/>
    </row>
    <row r="45" spans="1:29">
      <c r="A45" s="4" t="s">
        <v>18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4">
        <v>2</v>
      </c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48"/>
    </row>
    <row r="46" spans="1:29">
      <c r="A46" s="4" t="s">
        <v>19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4">
        <v>1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48"/>
    </row>
    <row r="47" spans="1:29">
      <c r="A47" s="4" t="s">
        <v>20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>
        <v>2</v>
      </c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48"/>
    </row>
    <row r="48" spans="1:29">
      <c r="A48" s="4" t="s">
        <v>21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4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48"/>
    </row>
    <row r="49" spans="1:29">
      <c r="A49" s="4" t="s">
        <v>22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4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48"/>
    </row>
    <row r="50" spans="1:29">
      <c r="A50" s="4" t="s">
        <v>23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4">
        <v>1</v>
      </c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48"/>
    </row>
    <row r="51" spans="1:29">
      <c r="A51" s="4" t="s">
        <v>24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4">
        <v>2</v>
      </c>
      <c r="T51" s="33"/>
      <c r="U51" s="33"/>
      <c r="V51" s="33"/>
      <c r="W51" s="33"/>
      <c r="X51" s="33"/>
      <c r="Y51" s="33"/>
      <c r="Z51" s="33"/>
      <c r="AA51" s="33"/>
      <c r="AB51" s="33"/>
      <c r="AC51" s="48"/>
    </row>
    <row r="52" spans="1:29">
      <c r="A52" s="4" t="s">
        <v>25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4">
        <v>2</v>
      </c>
      <c r="U52" s="33"/>
      <c r="V52" s="33"/>
      <c r="W52" s="33"/>
      <c r="X52" s="33"/>
      <c r="Y52" s="33"/>
      <c r="Z52" s="33"/>
      <c r="AA52" s="33"/>
      <c r="AB52" s="33"/>
      <c r="AC52" s="48"/>
    </row>
    <row r="53" spans="1:29">
      <c r="A53" s="4" t="s">
        <v>26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4">
        <v>6</v>
      </c>
      <c r="V53" s="33"/>
      <c r="W53" s="33"/>
      <c r="X53" s="33"/>
      <c r="Y53" s="33"/>
      <c r="Z53" s="33"/>
      <c r="AA53" s="33"/>
      <c r="AB53" s="33"/>
      <c r="AC53" s="48"/>
    </row>
    <row r="54" spans="1:29">
      <c r="A54" s="4" t="s">
        <v>27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4">
        <v>3</v>
      </c>
      <c r="W54" s="33"/>
      <c r="X54" s="33"/>
      <c r="Y54" s="33"/>
      <c r="Z54" s="33"/>
      <c r="AA54" s="33"/>
      <c r="AB54" s="33"/>
      <c r="AC54" s="48"/>
    </row>
    <row r="55" spans="1:29">
      <c r="A55" s="4" t="s">
        <v>28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4">
        <v>6</v>
      </c>
      <c r="X55" s="33"/>
      <c r="Y55" s="33"/>
      <c r="Z55" s="33"/>
      <c r="AA55" s="33"/>
      <c r="AB55" s="33"/>
      <c r="AC55" s="48"/>
    </row>
    <row r="56" spans="1:29">
      <c r="A56" s="4" t="s">
        <v>29</v>
      </c>
      <c r="B56" s="33"/>
      <c r="C56" s="33"/>
      <c r="D56" s="33"/>
      <c r="E56" s="33"/>
      <c r="F56" s="33"/>
      <c r="G56" s="33"/>
      <c r="H56" s="33"/>
      <c r="I56" s="33">
        <v>2</v>
      </c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4">
        <v>5</v>
      </c>
      <c r="Y56" s="33"/>
      <c r="Z56" s="33"/>
      <c r="AA56" s="33"/>
      <c r="AB56" s="33"/>
      <c r="AC56" s="48"/>
    </row>
    <row r="57" spans="1:29">
      <c r="A57" s="4" t="s">
        <v>30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>
        <v>22</v>
      </c>
      <c r="Z57" s="33"/>
      <c r="AA57" s="33"/>
      <c r="AB57" s="33"/>
      <c r="AC57" s="48"/>
    </row>
    <row r="58" spans="1:29">
      <c r="A58" s="4" t="s">
        <v>31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4">
        <v>3</v>
      </c>
      <c r="AA58" s="33"/>
      <c r="AB58" s="33"/>
      <c r="AC58" s="48"/>
    </row>
    <row r="59" spans="1:29">
      <c r="A59" s="4" t="s">
        <v>32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4">
        <v>6</v>
      </c>
      <c r="AB59" s="33"/>
      <c r="AC59" s="48"/>
    </row>
    <row r="60" spans="1:29">
      <c r="A60" s="4" t="s">
        <v>33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4">
        <v>3</v>
      </c>
      <c r="AC60" s="48"/>
    </row>
    <row r="61" spans="1:29">
      <c r="A61" s="10" t="s">
        <v>34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49">
        <v>1</v>
      </c>
    </row>
    <row r="63" spans="2:4">
      <c r="B63" s="13" t="s">
        <v>3</v>
      </c>
      <c r="C63" s="13"/>
      <c r="D63" s="13"/>
    </row>
    <row r="64" ht="14.25" spans="1:13">
      <c r="A64" s="21" t="s">
        <v>39</v>
      </c>
      <c r="B64" s="22" t="s">
        <v>49</v>
      </c>
      <c r="C64" s="22" t="s">
        <v>50</v>
      </c>
      <c r="D64" s="22" t="s">
        <v>51</v>
      </c>
      <c r="E64" s="22" t="s">
        <v>52</v>
      </c>
      <c r="F64" s="22" t="s">
        <v>53</v>
      </c>
      <c r="G64" s="22" t="s">
        <v>54</v>
      </c>
      <c r="H64" s="22" t="s">
        <v>55</v>
      </c>
      <c r="I64" s="22" t="s">
        <v>56</v>
      </c>
      <c r="J64" s="37" t="s">
        <v>57</v>
      </c>
      <c r="M64" s="3">
        <f>SUM(B65:I72)</f>
        <v>142</v>
      </c>
    </row>
    <row r="65" ht="14.25" spans="1:16">
      <c r="A65" s="6" t="s">
        <v>49</v>
      </c>
      <c r="B65" s="23">
        <v>17</v>
      </c>
      <c r="C65" s="24"/>
      <c r="D65" s="24"/>
      <c r="E65" s="24"/>
      <c r="F65" s="24"/>
      <c r="G65" s="24">
        <v>1</v>
      </c>
      <c r="H65" s="24"/>
      <c r="I65" s="24"/>
      <c r="J65" s="38">
        <v>7</v>
      </c>
      <c r="L65" s="3" t="s">
        <v>49</v>
      </c>
      <c r="M65" s="13" t="s">
        <v>58</v>
      </c>
      <c r="N65" s="13"/>
      <c r="O65" s="13"/>
      <c r="P65" s="13"/>
    </row>
    <row r="66" spans="1:16">
      <c r="A66" s="7" t="s">
        <v>50</v>
      </c>
      <c r="B66" s="25"/>
      <c r="C66" s="26">
        <v>12</v>
      </c>
      <c r="D66" s="25"/>
      <c r="E66" s="25"/>
      <c r="F66" s="25"/>
      <c r="G66" s="25"/>
      <c r="H66" s="25"/>
      <c r="I66" s="25"/>
      <c r="J66" s="25">
        <v>4</v>
      </c>
      <c r="L66" s="3" t="s">
        <v>50</v>
      </c>
      <c r="M66" s="13" t="s">
        <v>59</v>
      </c>
      <c r="N66" s="13"/>
      <c r="O66" s="13"/>
      <c r="P66" s="13"/>
    </row>
    <row r="67" spans="1:16">
      <c r="A67" s="7" t="s">
        <v>51</v>
      </c>
      <c r="B67" s="25"/>
      <c r="C67" s="25"/>
      <c r="D67" s="26">
        <v>10</v>
      </c>
      <c r="E67" s="25"/>
      <c r="F67" s="25"/>
      <c r="G67" s="25"/>
      <c r="H67" s="25"/>
      <c r="I67" s="25"/>
      <c r="J67" s="39"/>
      <c r="L67" s="3" t="s">
        <v>51</v>
      </c>
      <c r="M67" s="13" t="s">
        <v>60</v>
      </c>
      <c r="N67" s="13"/>
      <c r="O67" s="13"/>
      <c r="P67" s="13"/>
    </row>
    <row r="68" spans="1:16">
      <c r="A68" s="7" t="s">
        <v>52</v>
      </c>
      <c r="B68" s="25"/>
      <c r="C68" s="25"/>
      <c r="D68" s="25"/>
      <c r="E68" s="26">
        <v>20</v>
      </c>
      <c r="F68" s="25"/>
      <c r="G68" s="25"/>
      <c r="H68" s="25"/>
      <c r="I68" s="25">
        <v>1</v>
      </c>
      <c r="J68" s="39">
        <v>3</v>
      </c>
      <c r="L68" s="3" t="s">
        <v>52</v>
      </c>
      <c r="M68" s="13" t="s">
        <v>61</v>
      </c>
      <c r="N68" s="13"/>
      <c r="O68" s="13"/>
      <c r="P68" s="13"/>
    </row>
    <row r="69" spans="1:16">
      <c r="A69" s="7" t="s">
        <v>53</v>
      </c>
      <c r="B69" s="25"/>
      <c r="C69" s="25"/>
      <c r="D69" s="25"/>
      <c r="E69" s="25">
        <v>1</v>
      </c>
      <c r="F69" s="26">
        <v>29</v>
      </c>
      <c r="G69" s="25"/>
      <c r="H69" s="25">
        <v>1</v>
      </c>
      <c r="I69" s="25">
        <v>1</v>
      </c>
      <c r="J69" s="39">
        <v>43</v>
      </c>
      <c r="L69" s="3" t="s">
        <v>53</v>
      </c>
      <c r="M69" s="13" t="s">
        <v>62</v>
      </c>
      <c r="N69" s="13"/>
      <c r="O69" s="13"/>
      <c r="P69" s="13"/>
    </row>
    <row r="70" spans="1:16">
      <c r="A70" s="7" t="s">
        <v>54</v>
      </c>
      <c r="B70" s="25"/>
      <c r="C70" s="25"/>
      <c r="D70" s="25"/>
      <c r="E70" s="25"/>
      <c r="F70" s="25">
        <v>1</v>
      </c>
      <c r="G70" s="26">
        <v>28</v>
      </c>
      <c r="H70" s="25"/>
      <c r="I70" s="25"/>
      <c r="J70" s="39">
        <v>11</v>
      </c>
      <c r="L70" s="3" t="s">
        <v>54</v>
      </c>
      <c r="M70" s="13" t="s">
        <v>63</v>
      </c>
      <c r="N70" s="13"/>
      <c r="O70" s="13"/>
      <c r="P70" s="13"/>
    </row>
    <row r="71" spans="1:16">
      <c r="A71" s="7" t="s">
        <v>55</v>
      </c>
      <c r="B71" s="25"/>
      <c r="C71" s="25"/>
      <c r="D71" s="25"/>
      <c r="E71" s="25"/>
      <c r="F71" s="25"/>
      <c r="G71" s="25"/>
      <c r="H71" s="26">
        <v>10</v>
      </c>
      <c r="I71" s="25"/>
      <c r="J71" s="39"/>
      <c r="L71" s="3" t="s">
        <v>55</v>
      </c>
      <c r="M71" s="13" t="s">
        <v>64</v>
      </c>
      <c r="N71" s="13"/>
      <c r="O71" s="13"/>
      <c r="P71" s="13"/>
    </row>
    <row r="72" spans="1:16">
      <c r="A72" s="7" t="s">
        <v>56</v>
      </c>
      <c r="B72" s="25"/>
      <c r="C72" s="25"/>
      <c r="D72" s="25"/>
      <c r="E72" s="25"/>
      <c r="F72" s="25"/>
      <c r="G72" s="25"/>
      <c r="H72" s="25"/>
      <c r="I72" s="26">
        <v>10</v>
      </c>
      <c r="J72" s="39">
        <v>2</v>
      </c>
      <c r="L72" s="3" t="s">
        <v>56</v>
      </c>
      <c r="M72" s="13" t="s">
        <v>65</v>
      </c>
      <c r="N72" s="13"/>
      <c r="O72" s="13"/>
      <c r="P72" s="13"/>
    </row>
    <row r="73" spans="1:16">
      <c r="A73" s="27" t="s">
        <v>57</v>
      </c>
      <c r="B73" s="28"/>
      <c r="C73" s="28"/>
      <c r="D73" s="28"/>
      <c r="E73" s="28"/>
      <c r="F73" s="28"/>
      <c r="G73" s="28"/>
      <c r="H73" s="28"/>
      <c r="I73" s="28"/>
      <c r="J73" s="56"/>
      <c r="L73" s="3" t="s">
        <v>57</v>
      </c>
      <c r="M73" s="13" t="s">
        <v>66</v>
      </c>
      <c r="N73" s="13"/>
      <c r="O73" s="13"/>
      <c r="P73" s="13"/>
    </row>
    <row r="76" spans="1:29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</row>
    <row r="77" spans="2:6">
      <c r="B77" s="13" t="s">
        <v>3</v>
      </c>
      <c r="C77" s="13"/>
      <c r="D77" s="13"/>
      <c r="F77" s="3">
        <f>SUM(B79:AC106)</f>
        <v>134</v>
      </c>
    </row>
    <row r="78" ht="14.25" spans="1:29">
      <c r="A78" s="54" t="s">
        <v>41</v>
      </c>
      <c r="B78" s="11" t="s">
        <v>7</v>
      </c>
      <c r="C78" s="11" t="s">
        <v>8</v>
      </c>
      <c r="D78" s="11" t="s">
        <v>9</v>
      </c>
      <c r="E78" s="11" t="s">
        <v>10</v>
      </c>
      <c r="F78" s="11" t="s">
        <v>11</v>
      </c>
      <c r="G78" s="11" t="s">
        <v>12</v>
      </c>
      <c r="H78" s="11" t="s">
        <v>13</v>
      </c>
      <c r="I78" s="11" t="s">
        <v>14</v>
      </c>
      <c r="J78" s="11" t="s">
        <v>15</v>
      </c>
      <c r="K78" s="11" t="s">
        <v>16</v>
      </c>
      <c r="L78" s="11" t="s">
        <v>17</v>
      </c>
      <c r="M78" s="11" t="s">
        <v>18</v>
      </c>
      <c r="N78" s="11" t="s">
        <v>19</v>
      </c>
      <c r="O78" s="11" t="s">
        <v>20</v>
      </c>
      <c r="P78" s="11" t="s">
        <v>21</v>
      </c>
      <c r="Q78" s="11" t="s">
        <v>22</v>
      </c>
      <c r="R78" s="11" t="s">
        <v>23</v>
      </c>
      <c r="S78" s="11" t="s">
        <v>24</v>
      </c>
      <c r="T78" s="11" t="s">
        <v>25</v>
      </c>
      <c r="U78" s="11" t="s">
        <v>26</v>
      </c>
      <c r="V78" s="11" t="s">
        <v>27</v>
      </c>
      <c r="W78" s="11" t="s">
        <v>28</v>
      </c>
      <c r="X78" s="11" t="s">
        <v>29</v>
      </c>
      <c r="Y78" s="11" t="s">
        <v>30</v>
      </c>
      <c r="Z78" s="11" t="s">
        <v>31</v>
      </c>
      <c r="AA78" s="11" t="s">
        <v>32</v>
      </c>
      <c r="AB78" s="11" t="s">
        <v>33</v>
      </c>
      <c r="AC78" s="14" t="s">
        <v>34</v>
      </c>
    </row>
    <row r="79" ht="14.25" spans="1:29">
      <c r="A79" s="55" t="s">
        <v>7</v>
      </c>
      <c r="B79" s="31">
        <v>16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47"/>
    </row>
    <row r="80" spans="1:29">
      <c r="A80" s="4" t="s">
        <v>40</v>
      </c>
      <c r="B80" s="33"/>
      <c r="C80" s="34">
        <v>20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</row>
    <row r="81" spans="1:29">
      <c r="A81" s="4" t="s">
        <v>9</v>
      </c>
      <c r="B81" s="33"/>
      <c r="C81" s="33"/>
      <c r="D81" s="34">
        <v>7</v>
      </c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</row>
    <row r="82" spans="1:29">
      <c r="A82" s="4" t="s">
        <v>10</v>
      </c>
      <c r="B82" s="33"/>
      <c r="C82" s="33"/>
      <c r="D82" s="33"/>
      <c r="E82" s="34">
        <v>2</v>
      </c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</row>
    <row r="83" spans="1:29">
      <c r="A83" s="4" t="s">
        <v>11</v>
      </c>
      <c r="B83" s="33"/>
      <c r="C83" s="33"/>
      <c r="D83" s="33"/>
      <c r="E83" s="33"/>
      <c r="F83" s="34">
        <v>1</v>
      </c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</row>
    <row r="84" spans="1:29">
      <c r="A84" s="4" t="s">
        <v>12</v>
      </c>
      <c r="B84" s="33"/>
      <c r="C84" s="33"/>
      <c r="D84" s="33"/>
      <c r="E84" s="33"/>
      <c r="F84" s="33"/>
      <c r="G84" s="34">
        <v>2</v>
      </c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</row>
    <row r="85" spans="1:29">
      <c r="A85" s="4" t="s">
        <v>13</v>
      </c>
      <c r="B85" s="33"/>
      <c r="C85" s="33"/>
      <c r="D85" s="33"/>
      <c r="E85" s="33"/>
      <c r="F85" s="33"/>
      <c r="G85" s="33"/>
      <c r="H85" s="34">
        <v>2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</row>
    <row r="86" spans="1:29">
      <c r="A86" s="4" t="s">
        <v>14</v>
      </c>
      <c r="B86" s="33"/>
      <c r="C86" s="33"/>
      <c r="D86" s="33"/>
      <c r="E86" s="33"/>
      <c r="F86" s="33"/>
      <c r="G86" s="33"/>
      <c r="H86" s="33"/>
      <c r="I86" s="34">
        <v>3</v>
      </c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</row>
    <row r="87" spans="1:29">
      <c r="A87" s="4" t="s">
        <v>48</v>
      </c>
      <c r="B87" s="33"/>
      <c r="C87" s="33"/>
      <c r="D87" s="33"/>
      <c r="E87" s="33"/>
      <c r="F87" s="33"/>
      <c r="G87" s="33"/>
      <c r="H87" s="33"/>
      <c r="I87" s="33"/>
      <c r="J87" s="34">
        <v>3</v>
      </c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</row>
    <row r="88" spans="1:29">
      <c r="A88" s="4" t="s">
        <v>16</v>
      </c>
      <c r="B88" s="33"/>
      <c r="C88" s="33"/>
      <c r="D88" s="33"/>
      <c r="E88" s="33"/>
      <c r="F88" s="33"/>
      <c r="G88" s="33"/>
      <c r="H88" s="33"/>
      <c r="I88" s="33"/>
      <c r="J88" s="33"/>
      <c r="K88" s="34">
        <v>10</v>
      </c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48"/>
    </row>
    <row r="89" spans="1:29">
      <c r="A89" s="4" t="s">
        <v>17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4">
        <v>1</v>
      </c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48"/>
    </row>
    <row r="90" spans="1:29">
      <c r="A90" s="4" t="s">
        <v>18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4">
        <v>2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48"/>
    </row>
    <row r="91" spans="1:29">
      <c r="A91" s="4" t="s">
        <v>19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4">
        <v>1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48"/>
    </row>
    <row r="92" spans="1:29">
      <c r="A92" s="4" t="s">
        <v>20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4">
        <v>2</v>
      </c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48"/>
    </row>
    <row r="93" spans="1:29">
      <c r="A93" s="4" t="s">
        <v>21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4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48"/>
    </row>
    <row r="94" spans="1:29">
      <c r="A94" s="4" t="s">
        <v>22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4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48"/>
    </row>
    <row r="95" spans="1:29">
      <c r="A95" s="4" t="s">
        <v>23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4">
        <v>1</v>
      </c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48"/>
    </row>
    <row r="96" spans="1:29">
      <c r="A96" s="4" t="s">
        <v>24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4">
        <v>2</v>
      </c>
      <c r="T96" s="33"/>
      <c r="U96" s="33"/>
      <c r="V96" s="33"/>
      <c r="W96" s="33"/>
      <c r="X96" s="33"/>
      <c r="Y96" s="33"/>
      <c r="Z96" s="33"/>
      <c r="AA96" s="33"/>
      <c r="AB96" s="33"/>
      <c r="AC96" s="48"/>
    </row>
    <row r="97" spans="1:29">
      <c r="A97" s="4" t="s">
        <v>25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4">
        <v>2</v>
      </c>
      <c r="U97" s="33"/>
      <c r="V97" s="33"/>
      <c r="W97" s="33"/>
      <c r="X97" s="33"/>
      <c r="Y97" s="33"/>
      <c r="Z97" s="33"/>
      <c r="AA97" s="33"/>
      <c r="AB97" s="33"/>
      <c r="AC97" s="48"/>
    </row>
    <row r="98" spans="1:29">
      <c r="A98" s="4" t="s">
        <v>26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>
        <v>6</v>
      </c>
      <c r="V98" s="33"/>
      <c r="W98" s="33"/>
      <c r="X98" s="33"/>
      <c r="Y98" s="33"/>
      <c r="Z98" s="33"/>
      <c r="AA98" s="33"/>
      <c r="AB98" s="33"/>
      <c r="AC98" s="48"/>
    </row>
    <row r="99" spans="1:29">
      <c r="A99" s="4" t="s">
        <v>27</v>
      </c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4">
        <v>3</v>
      </c>
      <c r="W99" s="33"/>
      <c r="X99" s="33"/>
      <c r="Y99" s="33"/>
      <c r="Z99" s="33"/>
      <c r="AA99" s="33"/>
      <c r="AB99" s="33"/>
      <c r="AC99" s="48"/>
    </row>
    <row r="100" spans="1:29">
      <c r="A100" s="4" t="s">
        <v>28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4">
        <v>6</v>
      </c>
      <c r="X100" s="33"/>
      <c r="Y100" s="33"/>
      <c r="Z100" s="33"/>
      <c r="AA100" s="33"/>
      <c r="AB100" s="33"/>
      <c r="AC100" s="48"/>
    </row>
    <row r="101" spans="1:29">
      <c r="A101" s="4" t="s">
        <v>29</v>
      </c>
      <c r="B101" s="33"/>
      <c r="C101" s="33"/>
      <c r="D101" s="33"/>
      <c r="E101" s="33"/>
      <c r="F101" s="33"/>
      <c r="G101" s="33"/>
      <c r="H101" s="33"/>
      <c r="I101" s="33">
        <v>2</v>
      </c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4">
        <v>5</v>
      </c>
      <c r="Y101" s="33"/>
      <c r="Z101" s="33"/>
      <c r="AA101" s="33"/>
      <c r="AB101" s="33"/>
      <c r="AC101" s="48"/>
    </row>
    <row r="102" spans="1:29">
      <c r="A102" s="4" t="s">
        <v>30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4">
        <v>22</v>
      </c>
      <c r="Z102" s="33"/>
      <c r="AA102" s="33"/>
      <c r="AB102" s="33"/>
      <c r="AC102" s="48"/>
    </row>
    <row r="103" spans="1:29">
      <c r="A103" s="4" t="s">
        <v>31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4">
        <v>3</v>
      </c>
      <c r="AA103" s="33"/>
      <c r="AB103" s="33"/>
      <c r="AC103" s="48"/>
    </row>
    <row r="104" spans="1:29">
      <c r="A104" s="4" t="s">
        <v>32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4">
        <v>6</v>
      </c>
      <c r="AB104" s="33"/>
      <c r="AC104" s="48"/>
    </row>
    <row r="105" spans="1:29">
      <c r="A105" s="4" t="s">
        <v>33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4">
        <v>3</v>
      </c>
      <c r="AC105" s="48"/>
    </row>
    <row r="106" spans="1:29">
      <c r="A106" s="10" t="s">
        <v>34</v>
      </c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49">
        <v>1</v>
      </c>
    </row>
    <row r="108" spans="2:4">
      <c r="B108" s="13" t="s">
        <v>3</v>
      </c>
      <c r="C108" s="13"/>
      <c r="D108" s="13"/>
    </row>
    <row r="109" ht="14.25" spans="1:13">
      <c r="A109" s="21" t="s">
        <v>41</v>
      </c>
      <c r="B109" s="22" t="s">
        <v>49</v>
      </c>
      <c r="C109" s="22" t="s">
        <v>50</v>
      </c>
      <c r="D109" s="22" t="s">
        <v>51</v>
      </c>
      <c r="E109" s="22" t="s">
        <v>52</v>
      </c>
      <c r="F109" s="22" t="s">
        <v>53</v>
      </c>
      <c r="G109" s="22" t="s">
        <v>54</v>
      </c>
      <c r="H109" s="22" t="s">
        <v>55</v>
      </c>
      <c r="I109" s="22" t="s">
        <v>56</v>
      </c>
      <c r="J109" s="37" t="s">
        <v>57</v>
      </c>
      <c r="M109" s="3">
        <f>SUM(B110:I117)</f>
        <v>142</v>
      </c>
    </row>
    <row r="110" ht="14.25" spans="1:16">
      <c r="A110" s="6" t="s">
        <v>49</v>
      </c>
      <c r="B110" s="23">
        <v>17</v>
      </c>
      <c r="C110" s="24"/>
      <c r="D110" s="24"/>
      <c r="E110" s="24"/>
      <c r="F110" s="24"/>
      <c r="G110" s="24">
        <v>1</v>
      </c>
      <c r="H110" s="24"/>
      <c r="I110" s="24"/>
      <c r="J110" s="38">
        <v>7</v>
      </c>
      <c r="L110" s="3" t="s">
        <v>49</v>
      </c>
      <c r="M110" s="13" t="s">
        <v>58</v>
      </c>
      <c r="N110" s="13"/>
      <c r="O110" s="13"/>
      <c r="P110" s="13"/>
    </row>
    <row r="111" spans="1:16">
      <c r="A111" s="7" t="s">
        <v>50</v>
      </c>
      <c r="B111" s="25"/>
      <c r="C111" s="26">
        <v>12</v>
      </c>
      <c r="D111" s="25"/>
      <c r="E111" s="25"/>
      <c r="F111" s="25"/>
      <c r="G111" s="25"/>
      <c r="H111" s="25"/>
      <c r="I111" s="25"/>
      <c r="J111" s="25">
        <v>4</v>
      </c>
      <c r="L111" s="3" t="s">
        <v>50</v>
      </c>
      <c r="M111" s="13" t="s">
        <v>59</v>
      </c>
      <c r="N111" s="13"/>
      <c r="O111" s="13"/>
      <c r="P111" s="13"/>
    </row>
    <row r="112" spans="1:16">
      <c r="A112" s="7" t="s">
        <v>51</v>
      </c>
      <c r="B112" s="25"/>
      <c r="C112" s="25"/>
      <c r="D112" s="26">
        <v>10</v>
      </c>
      <c r="E112" s="25"/>
      <c r="F112" s="25"/>
      <c r="G112" s="25"/>
      <c r="H112" s="25"/>
      <c r="I112" s="25"/>
      <c r="J112" s="39"/>
      <c r="L112" s="3" t="s">
        <v>51</v>
      </c>
      <c r="M112" s="13" t="s">
        <v>60</v>
      </c>
      <c r="N112" s="13"/>
      <c r="O112" s="13"/>
      <c r="P112" s="13"/>
    </row>
    <row r="113" spans="1:16">
      <c r="A113" s="7" t="s">
        <v>52</v>
      </c>
      <c r="B113" s="25"/>
      <c r="C113" s="25"/>
      <c r="D113" s="25"/>
      <c r="E113" s="26">
        <v>20</v>
      </c>
      <c r="F113" s="25"/>
      <c r="G113" s="25"/>
      <c r="H113" s="25"/>
      <c r="I113" s="25">
        <v>1</v>
      </c>
      <c r="J113" s="39">
        <v>3</v>
      </c>
      <c r="L113" s="3" t="s">
        <v>52</v>
      </c>
      <c r="M113" s="13" t="s">
        <v>61</v>
      </c>
      <c r="N113" s="13"/>
      <c r="O113" s="13"/>
      <c r="P113" s="13"/>
    </row>
    <row r="114" spans="1:16">
      <c r="A114" s="7" t="s">
        <v>53</v>
      </c>
      <c r="B114" s="25"/>
      <c r="C114" s="25"/>
      <c r="D114" s="25"/>
      <c r="E114" s="25">
        <v>1</v>
      </c>
      <c r="F114" s="26">
        <v>29</v>
      </c>
      <c r="G114" s="25"/>
      <c r="H114" s="25">
        <v>1</v>
      </c>
      <c r="I114" s="25">
        <v>1</v>
      </c>
      <c r="J114" s="39">
        <v>43</v>
      </c>
      <c r="L114" s="3" t="s">
        <v>53</v>
      </c>
      <c r="M114" s="13" t="s">
        <v>62</v>
      </c>
      <c r="N114" s="13"/>
      <c r="O114" s="13"/>
      <c r="P114" s="13"/>
    </row>
    <row r="115" spans="1:16">
      <c r="A115" s="7" t="s">
        <v>54</v>
      </c>
      <c r="B115" s="25"/>
      <c r="C115" s="25"/>
      <c r="D115" s="25"/>
      <c r="E115" s="25"/>
      <c r="F115" s="25">
        <v>1</v>
      </c>
      <c r="G115" s="26">
        <v>28</v>
      </c>
      <c r="H115" s="25"/>
      <c r="I115" s="25"/>
      <c r="J115" s="39">
        <v>11</v>
      </c>
      <c r="L115" s="3" t="s">
        <v>54</v>
      </c>
      <c r="M115" s="13" t="s">
        <v>63</v>
      </c>
      <c r="N115" s="13"/>
      <c r="O115" s="13"/>
      <c r="P115" s="13"/>
    </row>
    <row r="116" spans="1:16">
      <c r="A116" s="7" t="s">
        <v>55</v>
      </c>
      <c r="B116" s="25"/>
      <c r="C116" s="25"/>
      <c r="D116" s="25"/>
      <c r="E116" s="25"/>
      <c r="F116" s="25"/>
      <c r="G116" s="25"/>
      <c r="H116" s="26">
        <v>10</v>
      </c>
      <c r="I116" s="25"/>
      <c r="J116" s="39"/>
      <c r="L116" s="3" t="s">
        <v>55</v>
      </c>
      <c r="M116" s="13" t="s">
        <v>64</v>
      </c>
      <c r="N116" s="13"/>
      <c r="O116" s="13"/>
      <c r="P116" s="13"/>
    </row>
    <row r="117" spans="1:16">
      <c r="A117" s="7" t="s">
        <v>56</v>
      </c>
      <c r="B117" s="25"/>
      <c r="C117" s="25"/>
      <c r="D117" s="25"/>
      <c r="E117" s="25"/>
      <c r="F117" s="25"/>
      <c r="G117" s="25"/>
      <c r="H117" s="25"/>
      <c r="I117" s="26">
        <v>10</v>
      </c>
      <c r="J117" s="39">
        <v>2</v>
      </c>
      <c r="L117" s="3" t="s">
        <v>56</v>
      </c>
      <c r="M117" s="13" t="s">
        <v>65</v>
      </c>
      <c r="N117" s="13"/>
      <c r="O117" s="13"/>
      <c r="P117" s="13"/>
    </row>
    <row r="118" spans="1:16">
      <c r="A118" s="27" t="s">
        <v>57</v>
      </c>
      <c r="B118" s="28"/>
      <c r="C118" s="28"/>
      <c r="D118" s="28"/>
      <c r="E118" s="28"/>
      <c r="F118" s="28"/>
      <c r="G118" s="28"/>
      <c r="H118" s="28"/>
      <c r="I118" s="28"/>
      <c r="J118" s="56"/>
      <c r="L118" s="3" t="s">
        <v>57</v>
      </c>
      <c r="M118" s="13" t="s">
        <v>66</v>
      </c>
      <c r="N118" s="13"/>
      <c r="O118" s="13"/>
      <c r="P118" s="13"/>
    </row>
    <row r="120" spans="1:29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</row>
    <row r="121" spans="2:6">
      <c r="B121" s="13" t="s">
        <v>3</v>
      </c>
      <c r="C121" s="13"/>
      <c r="D121" s="13"/>
      <c r="F121" s="3">
        <f>SUM(B123:AC150)</f>
        <v>134</v>
      </c>
    </row>
    <row r="122" ht="14.25" spans="1:29">
      <c r="A122" s="54" t="s">
        <v>42</v>
      </c>
      <c r="B122" s="11" t="s">
        <v>7</v>
      </c>
      <c r="C122" s="11" t="s">
        <v>8</v>
      </c>
      <c r="D122" s="11" t="s">
        <v>9</v>
      </c>
      <c r="E122" s="11" t="s">
        <v>10</v>
      </c>
      <c r="F122" s="11" t="s">
        <v>11</v>
      </c>
      <c r="G122" s="11" t="s">
        <v>12</v>
      </c>
      <c r="H122" s="11" t="s">
        <v>13</v>
      </c>
      <c r="I122" s="11" t="s">
        <v>14</v>
      </c>
      <c r="J122" s="11" t="s">
        <v>15</v>
      </c>
      <c r="K122" s="11" t="s">
        <v>16</v>
      </c>
      <c r="L122" s="11" t="s">
        <v>17</v>
      </c>
      <c r="M122" s="11" t="s">
        <v>18</v>
      </c>
      <c r="N122" s="11" t="s">
        <v>19</v>
      </c>
      <c r="O122" s="11" t="s">
        <v>20</v>
      </c>
      <c r="P122" s="11" t="s">
        <v>21</v>
      </c>
      <c r="Q122" s="11" t="s">
        <v>22</v>
      </c>
      <c r="R122" s="11" t="s">
        <v>23</v>
      </c>
      <c r="S122" s="11" t="s">
        <v>24</v>
      </c>
      <c r="T122" s="11" t="s">
        <v>25</v>
      </c>
      <c r="U122" s="11" t="s">
        <v>26</v>
      </c>
      <c r="V122" s="11" t="s">
        <v>27</v>
      </c>
      <c r="W122" s="11" t="s">
        <v>28</v>
      </c>
      <c r="X122" s="11" t="s">
        <v>29</v>
      </c>
      <c r="Y122" s="11" t="s">
        <v>30</v>
      </c>
      <c r="Z122" s="11" t="s">
        <v>31</v>
      </c>
      <c r="AA122" s="11" t="s">
        <v>32</v>
      </c>
      <c r="AB122" s="11" t="s">
        <v>33</v>
      </c>
      <c r="AC122" s="14" t="s">
        <v>34</v>
      </c>
    </row>
    <row r="123" ht="14.25" spans="1:29">
      <c r="A123" s="55" t="s">
        <v>7</v>
      </c>
      <c r="B123" s="31">
        <v>16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47"/>
    </row>
    <row r="124" spans="1:29">
      <c r="A124" s="4" t="s">
        <v>40</v>
      </c>
      <c r="B124" s="33"/>
      <c r="C124" s="34">
        <v>20</v>
      </c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</row>
    <row r="125" spans="1:29">
      <c r="A125" s="4" t="s">
        <v>9</v>
      </c>
      <c r="B125" s="33"/>
      <c r="C125" s="33"/>
      <c r="D125" s="34">
        <v>7</v>
      </c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</row>
    <row r="126" spans="1:29">
      <c r="A126" s="4" t="s">
        <v>10</v>
      </c>
      <c r="B126" s="33"/>
      <c r="C126" s="33"/>
      <c r="D126" s="33"/>
      <c r="E126" s="34">
        <v>2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</row>
    <row r="127" spans="1:29">
      <c r="A127" s="4" t="s">
        <v>11</v>
      </c>
      <c r="B127" s="33"/>
      <c r="C127" s="33"/>
      <c r="D127" s="33"/>
      <c r="E127" s="33"/>
      <c r="F127" s="34">
        <v>1</v>
      </c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</row>
    <row r="128" spans="1:29">
      <c r="A128" s="4" t="s">
        <v>12</v>
      </c>
      <c r="B128" s="33"/>
      <c r="C128" s="33"/>
      <c r="D128" s="33"/>
      <c r="E128" s="33"/>
      <c r="F128" s="33"/>
      <c r="G128" s="34">
        <v>2</v>
      </c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</row>
    <row r="129" spans="1:29">
      <c r="A129" s="4" t="s">
        <v>13</v>
      </c>
      <c r="B129" s="33"/>
      <c r="C129" s="33"/>
      <c r="D129" s="33"/>
      <c r="E129" s="33"/>
      <c r="F129" s="33"/>
      <c r="G129" s="33"/>
      <c r="H129" s="34">
        <v>2</v>
      </c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</row>
    <row r="130" spans="1:29">
      <c r="A130" s="4" t="s">
        <v>14</v>
      </c>
      <c r="B130" s="33"/>
      <c r="C130" s="33"/>
      <c r="D130" s="33"/>
      <c r="E130" s="33"/>
      <c r="F130" s="33"/>
      <c r="G130" s="33"/>
      <c r="H130" s="33"/>
      <c r="I130" s="34">
        <v>3</v>
      </c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</row>
    <row r="131" spans="1:29">
      <c r="A131" s="4" t="s">
        <v>48</v>
      </c>
      <c r="B131" s="33"/>
      <c r="C131" s="33"/>
      <c r="D131" s="33"/>
      <c r="E131" s="33"/>
      <c r="F131" s="33"/>
      <c r="G131" s="33"/>
      <c r="H131" s="33"/>
      <c r="I131" s="33"/>
      <c r="J131" s="34">
        <v>3</v>
      </c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</row>
    <row r="132" spans="1:29">
      <c r="A132" s="4" t="s">
        <v>16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4">
        <v>10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</row>
    <row r="133" spans="1:29">
      <c r="A133" s="4" t="s">
        <v>17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4">
        <v>1</v>
      </c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48"/>
    </row>
    <row r="134" spans="1:29">
      <c r="A134" s="4" t="s">
        <v>18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4">
        <v>2</v>
      </c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48"/>
    </row>
    <row r="135" spans="1:29">
      <c r="A135" s="4" t="s">
        <v>19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4">
        <v>1</v>
      </c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48"/>
    </row>
    <row r="136" spans="1:29">
      <c r="A136" s="4" t="s">
        <v>20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4">
        <v>2</v>
      </c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48"/>
    </row>
    <row r="137" spans="1:29">
      <c r="A137" s="4" t="s">
        <v>21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4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48"/>
    </row>
    <row r="138" spans="1:29">
      <c r="A138" s="4" t="s">
        <v>22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4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48"/>
    </row>
    <row r="139" spans="1:29">
      <c r="A139" s="4" t="s">
        <v>23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4">
        <v>1</v>
      </c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48"/>
    </row>
    <row r="140" spans="1:29">
      <c r="A140" s="4" t="s">
        <v>24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4">
        <v>2</v>
      </c>
      <c r="T140" s="33"/>
      <c r="U140" s="33"/>
      <c r="V140" s="33"/>
      <c r="W140" s="33"/>
      <c r="X140" s="33"/>
      <c r="Y140" s="33"/>
      <c r="Z140" s="33"/>
      <c r="AA140" s="33"/>
      <c r="AB140" s="33"/>
      <c r="AC140" s="48"/>
    </row>
    <row r="141" spans="1:29">
      <c r="A141" s="4" t="s">
        <v>25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4">
        <v>2</v>
      </c>
      <c r="U141" s="33"/>
      <c r="V141" s="33"/>
      <c r="W141" s="33"/>
      <c r="X141" s="33"/>
      <c r="Y141" s="33"/>
      <c r="Z141" s="33"/>
      <c r="AA141" s="33"/>
      <c r="AB141" s="33"/>
      <c r="AC141" s="48"/>
    </row>
    <row r="142" spans="1:29">
      <c r="A142" s="4" t="s">
        <v>26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>
        <v>6</v>
      </c>
      <c r="V142" s="33"/>
      <c r="W142" s="33"/>
      <c r="X142" s="33"/>
      <c r="Y142" s="33"/>
      <c r="Z142" s="33"/>
      <c r="AA142" s="33"/>
      <c r="AB142" s="33"/>
      <c r="AC142" s="48"/>
    </row>
    <row r="143" spans="1:29">
      <c r="A143" s="4" t="s">
        <v>27</v>
      </c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4">
        <v>3</v>
      </c>
      <c r="W143" s="33"/>
      <c r="X143" s="33"/>
      <c r="Y143" s="33"/>
      <c r="Z143" s="33"/>
      <c r="AA143" s="33"/>
      <c r="AB143" s="33"/>
      <c r="AC143" s="48"/>
    </row>
    <row r="144" spans="1:29">
      <c r="A144" s="4" t="s">
        <v>28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4">
        <v>6</v>
      </c>
      <c r="X144" s="33"/>
      <c r="Y144" s="33"/>
      <c r="Z144" s="33"/>
      <c r="AA144" s="33"/>
      <c r="AB144" s="33"/>
      <c r="AC144" s="48"/>
    </row>
    <row r="145" spans="1:29">
      <c r="A145" s="4" t="s">
        <v>29</v>
      </c>
      <c r="B145" s="33"/>
      <c r="C145" s="33"/>
      <c r="D145" s="33"/>
      <c r="E145" s="33"/>
      <c r="F145" s="33"/>
      <c r="G145" s="33"/>
      <c r="H145" s="33"/>
      <c r="I145" s="33">
        <v>2</v>
      </c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4">
        <v>5</v>
      </c>
      <c r="Y145" s="33"/>
      <c r="Z145" s="33"/>
      <c r="AA145" s="33"/>
      <c r="AB145" s="33"/>
      <c r="AC145" s="48"/>
    </row>
    <row r="146" spans="1:29">
      <c r="A146" s="4" t="s">
        <v>30</v>
      </c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4">
        <v>22</v>
      </c>
      <c r="Z146" s="33"/>
      <c r="AA146" s="33"/>
      <c r="AB146" s="33"/>
      <c r="AC146" s="48"/>
    </row>
    <row r="147" spans="1:29">
      <c r="A147" s="4" t="s">
        <v>31</v>
      </c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4">
        <v>3</v>
      </c>
      <c r="AA147" s="33"/>
      <c r="AB147" s="33"/>
      <c r="AC147" s="48"/>
    </row>
    <row r="148" spans="1:29">
      <c r="A148" s="4" t="s">
        <v>32</v>
      </c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4">
        <v>6</v>
      </c>
      <c r="AB148" s="33"/>
      <c r="AC148" s="48"/>
    </row>
    <row r="149" spans="1:29">
      <c r="A149" s="4" t="s">
        <v>33</v>
      </c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4">
        <v>3</v>
      </c>
      <c r="AC149" s="48"/>
    </row>
    <row r="150" spans="1:29">
      <c r="A150" s="10" t="s">
        <v>34</v>
      </c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49">
        <v>1</v>
      </c>
    </row>
    <row r="152" spans="2:4">
      <c r="B152" s="13" t="s">
        <v>3</v>
      </c>
      <c r="C152" s="13"/>
      <c r="D152" s="13"/>
    </row>
    <row r="153" ht="14.25" spans="1:13">
      <c r="A153" s="21" t="s">
        <v>42</v>
      </c>
      <c r="B153" s="22" t="s">
        <v>49</v>
      </c>
      <c r="C153" s="22" t="s">
        <v>50</v>
      </c>
      <c r="D153" s="22" t="s">
        <v>51</v>
      </c>
      <c r="E153" s="22" t="s">
        <v>52</v>
      </c>
      <c r="F153" s="22" t="s">
        <v>53</v>
      </c>
      <c r="G153" s="22" t="s">
        <v>54</v>
      </c>
      <c r="H153" s="22" t="s">
        <v>55</v>
      </c>
      <c r="I153" s="22" t="s">
        <v>56</v>
      </c>
      <c r="J153" s="37" t="s">
        <v>57</v>
      </c>
      <c r="M153" s="3">
        <f>SUM(B154:I161)</f>
        <v>142</v>
      </c>
    </row>
    <row r="154" ht="14.25" spans="1:16">
      <c r="A154" s="6" t="s">
        <v>49</v>
      </c>
      <c r="B154" s="23">
        <v>17</v>
      </c>
      <c r="C154" s="24"/>
      <c r="D154" s="24"/>
      <c r="E154" s="24"/>
      <c r="F154" s="24"/>
      <c r="G154" s="24">
        <v>1</v>
      </c>
      <c r="H154" s="24"/>
      <c r="I154" s="24"/>
      <c r="J154" s="38">
        <v>7</v>
      </c>
      <c r="L154" s="3" t="s">
        <v>49</v>
      </c>
      <c r="M154" s="13" t="s">
        <v>58</v>
      </c>
      <c r="N154" s="13"/>
      <c r="O154" s="13"/>
      <c r="P154" s="13"/>
    </row>
    <row r="155" spans="1:16">
      <c r="A155" s="7" t="s">
        <v>50</v>
      </c>
      <c r="B155" s="25"/>
      <c r="C155" s="26">
        <v>12</v>
      </c>
      <c r="D155" s="25"/>
      <c r="E155" s="25"/>
      <c r="F155" s="25"/>
      <c r="G155" s="25"/>
      <c r="H155" s="25"/>
      <c r="I155" s="25"/>
      <c r="J155" s="25">
        <v>4</v>
      </c>
      <c r="L155" s="3" t="s">
        <v>50</v>
      </c>
      <c r="M155" s="13" t="s">
        <v>59</v>
      </c>
      <c r="N155" s="13"/>
      <c r="O155" s="13"/>
      <c r="P155" s="13"/>
    </row>
    <row r="156" spans="1:16">
      <c r="A156" s="7" t="s">
        <v>51</v>
      </c>
      <c r="B156" s="25"/>
      <c r="C156" s="25"/>
      <c r="D156" s="26">
        <v>10</v>
      </c>
      <c r="E156" s="25"/>
      <c r="F156" s="25"/>
      <c r="G156" s="25"/>
      <c r="H156" s="25"/>
      <c r="I156" s="25"/>
      <c r="J156" s="39"/>
      <c r="L156" s="3" t="s">
        <v>51</v>
      </c>
      <c r="M156" s="13" t="s">
        <v>60</v>
      </c>
      <c r="N156" s="13"/>
      <c r="O156" s="13"/>
      <c r="P156" s="13"/>
    </row>
    <row r="157" spans="1:16">
      <c r="A157" s="7" t="s">
        <v>52</v>
      </c>
      <c r="B157" s="25"/>
      <c r="C157" s="25"/>
      <c r="D157" s="25"/>
      <c r="E157" s="26">
        <v>20</v>
      </c>
      <c r="F157" s="25"/>
      <c r="G157" s="25"/>
      <c r="H157" s="25"/>
      <c r="I157" s="25">
        <v>1</v>
      </c>
      <c r="J157" s="39">
        <v>3</v>
      </c>
      <c r="L157" s="3" t="s">
        <v>52</v>
      </c>
      <c r="M157" s="13" t="s">
        <v>61</v>
      </c>
      <c r="N157" s="13"/>
      <c r="O157" s="13"/>
      <c r="P157" s="13"/>
    </row>
    <row r="158" spans="1:16">
      <c r="A158" s="7" t="s">
        <v>53</v>
      </c>
      <c r="B158" s="25"/>
      <c r="C158" s="25"/>
      <c r="D158" s="25"/>
      <c r="E158" s="25">
        <v>1</v>
      </c>
      <c r="F158" s="26">
        <v>29</v>
      </c>
      <c r="G158" s="25"/>
      <c r="H158" s="25">
        <v>1</v>
      </c>
      <c r="I158" s="25">
        <v>1</v>
      </c>
      <c r="J158" s="39">
        <v>43</v>
      </c>
      <c r="L158" s="3" t="s">
        <v>53</v>
      </c>
      <c r="M158" s="13" t="s">
        <v>62</v>
      </c>
      <c r="N158" s="13"/>
      <c r="O158" s="13"/>
      <c r="P158" s="13"/>
    </row>
    <row r="159" spans="1:16">
      <c r="A159" s="7" t="s">
        <v>54</v>
      </c>
      <c r="B159" s="25"/>
      <c r="C159" s="25"/>
      <c r="D159" s="25"/>
      <c r="E159" s="25"/>
      <c r="F159" s="25">
        <v>1</v>
      </c>
      <c r="G159" s="26">
        <v>28</v>
      </c>
      <c r="H159" s="25"/>
      <c r="I159" s="25"/>
      <c r="J159" s="39">
        <v>11</v>
      </c>
      <c r="L159" s="3" t="s">
        <v>54</v>
      </c>
      <c r="M159" s="13" t="s">
        <v>63</v>
      </c>
      <c r="N159" s="13"/>
      <c r="O159" s="13"/>
      <c r="P159" s="13"/>
    </row>
    <row r="160" spans="1:16">
      <c r="A160" s="7" t="s">
        <v>55</v>
      </c>
      <c r="B160" s="25"/>
      <c r="C160" s="25"/>
      <c r="D160" s="25"/>
      <c r="E160" s="25"/>
      <c r="F160" s="25"/>
      <c r="G160" s="25"/>
      <c r="H160" s="26">
        <v>10</v>
      </c>
      <c r="I160" s="25"/>
      <c r="J160" s="39"/>
      <c r="L160" s="3" t="s">
        <v>55</v>
      </c>
      <c r="M160" s="13" t="s">
        <v>64</v>
      </c>
      <c r="N160" s="13"/>
      <c r="O160" s="13"/>
      <c r="P160" s="13"/>
    </row>
    <row r="161" spans="1:16">
      <c r="A161" s="7" t="s">
        <v>56</v>
      </c>
      <c r="B161" s="25"/>
      <c r="C161" s="25"/>
      <c r="D161" s="25"/>
      <c r="E161" s="25"/>
      <c r="F161" s="25"/>
      <c r="G161" s="25"/>
      <c r="H161" s="25"/>
      <c r="I161" s="26">
        <v>10</v>
      </c>
      <c r="J161" s="39">
        <v>2</v>
      </c>
      <c r="L161" s="3" t="s">
        <v>56</v>
      </c>
      <c r="M161" s="13" t="s">
        <v>65</v>
      </c>
      <c r="N161" s="13"/>
      <c r="O161" s="13"/>
      <c r="P161" s="13"/>
    </row>
    <row r="162" spans="1:16">
      <c r="A162" s="27" t="s">
        <v>57</v>
      </c>
      <c r="B162" s="28"/>
      <c r="C162" s="28"/>
      <c r="D162" s="28"/>
      <c r="E162" s="28"/>
      <c r="F162" s="28"/>
      <c r="G162" s="28"/>
      <c r="H162" s="28"/>
      <c r="I162" s="28"/>
      <c r="J162" s="56"/>
      <c r="L162" s="3" t="s">
        <v>57</v>
      </c>
      <c r="M162" s="13" t="s">
        <v>66</v>
      </c>
      <c r="N162" s="13"/>
      <c r="O162" s="13"/>
      <c r="P162" s="13"/>
    </row>
    <row r="164" spans="1:29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</row>
    <row r="165" spans="2:6">
      <c r="B165" s="13" t="s">
        <v>3</v>
      </c>
      <c r="C165" s="13"/>
      <c r="D165" s="13"/>
      <c r="F165" s="3">
        <f>SUM(B167:AC194)</f>
        <v>134</v>
      </c>
    </row>
    <row r="166" ht="14.25" spans="1:29">
      <c r="A166" s="54" t="s">
        <v>43</v>
      </c>
      <c r="B166" s="11" t="s">
        <v>7</v>
      </c>
      <c r="C166" s="11" t="s">
        <v>8</v>
      </c>
      <c r="D166" s="11" t="s">
        <v>9</v>
      </c>
      <c r="E166" s="11" t="s">
        <v>10</v>
      </c>
      <c r="F166" s="11" t="s">
        <v>11</v>
      </c>
      <c r="G166" s="11" t="s">
        <v>12</v>
      </c>
      <c r="H166" s="11" t="s">
        <v>13</v>
      </c>
      <c r="I166" s="11" t="s">
        <v>14</v>
      </c>
      <c r="J166" s="11" t="s">
        <v>15</v>
      </c>
      <c r="K166" s="11" t="s">
        <v>16</v>
      </c>
      <c r="L166" s="11" t="s">
        <v>17</v>
      </c>
      <c r="M166" s="11" t="s">
        <v>18</v>
      </c>
      <c r="N166" s="11" t="s">
        <v>19</v>
      </c>
      <c r="O166" s="11" t="s">
        <v>20</v>
      </c>
      <c r="P166" s="11" t="s">
        <v>21</v>
      </c>
      <c r="Q166" s="11" t="s">
        <v>22</v>
      </c>
      <c r="R166" s="11" t="s">
        <v>23</v>
      </c>
      <c r="S166" s="11" t="s">
        <v>24</v>
      </c>
      <c r="T166" s="11" t="s">
        <v>25</v>
      </c>
      <c r="U166" s="11" t="s">
        <v>26</v>
      </c>
      <c r="V166" s="11" t="s">
        <v>27</v>
      </c>
      <c r="W166" s="11" t="s">
        <v>28</v>
      </c>
      <c r="X166" s="11" t="s">
        <v>29</v>
      </c>
      <c r="Y166" s="11" t="s">
        <v>30</v>
      </c>
      <c r="Z166" s="11" t="s">
        <v>31</v>
      </c>
      <c r="AA166" s="11" t="s">
        <v>32</v>
      </c>
      <c r="AB166" s="11" t="s">
        <v>33</v>
      </c>
      <c r="AC166" s="14" t="s">
        <v>34</v>
      </c>
    </row>
    <row r="167" ht="14.25" spans="1:29">
      <c r="A167" s="55" t="s">
        <v>7</v>
      </c>
      <c r="B167" s="31">
        <v>16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47"/>
    </row>
    <row r="168" spans="1:29">
      <c r="A168" s="4" t="s">
        <v>40</v>
      </c>
      <c r="B168" s="33"/>
      <c r="C168" s="34">
        <v>20</v>
      </c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</row>
    <row r="169" spans="1:29">
      <c r="A169" s="4" t="s">
        <v>9</v>
      </c>
      <c r="B169" s="33"/>
      <c r="C169" s="33"/>
      <c r="D169" s="34">
        <v>7</v>
      </c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</row>
    <row r="170" spans="1:29">
      <c r="A170" s="4" t="s">
        <v>10</v>
      </c>
      <c r="B170" s="33"/>
      <c r="C170" s="33"/>
      <c r="D170" s="33"/>
      <c r="E170" s="34">
        <v>2</v>
      </c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</row>
    <row r="171" spans="1:29">
      <c r="A171" s="4" t="s">
        <v>11</v>
      </c>
      <c r="B171" s="33"/>
      <c r="C171" s="33"/>
      <c r="D171" s="33"/>
      <c r="E171" s="33"/>
      <c r="F171" s="34">
        <v>1</v>
      </c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</row>
    <row r="172" spans="1:29">
      <c r="A172" s="4" t="s">
        <v>12</v>
      </c>
      <c r="B172" s="33"/>
      <c r="C172" s="33"/>
      <c r="D172" s="33"/>
      <c r="E172" s="33"/>
      <c r="F172" s="33"/>
      <c r="G172" s="34">
        <v>2</v>
      </c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</row>
    <row r="173" spans="1:29">
      <c r="A173" s="4" t="s">
        <v>13</v>
      </c>
      <c r="B173" s="33"/>
      <c r="C173" s="33"/>
      <c r="D173" s="33"/>
      <c r="E173" s="33"/>
      <c r="F173" s="33"/>
      <c r="G173" s="33"/>
      <c r="H173" s="34">
        <v>2</v>
      </c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</row>
    <row r="174" spans="1:29">
      <c r="A174" s="4" t="s">
        <v>14</v>
      </c>
      <c r="B174" s="33"/>
      <c r="C174" s="33"/>
      <c r="D174" s="33"/>
      <c r="E174" s="33"/>
      <c r="F174" s="33"/>
      <c r="G174" s="33"/>
      <c r="H174" s="33"/>
      <c r="I174" s="34">
        <v>3</v>
      </c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</row>
    <row r="175" spans="1:29">
      <c r="A175" s="4" t="s">
        <v>48</v>
      </c>
      <c r="B175" s="33"/>
      <c r="C175" s="33"/>
      <c r="D175" s="33"/>
      <c r="E175" s="33"/>
      <c r="F175" s="33"/>
      <c r="G175" s="33"/>
      <c r="H175" s="33"/>
      <c r="I175" s="33"/>
      <c r="J175" s="34">
        <v>3</v>
      </c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</row>
    <row r="176" spans="1:29">
      <c r="A176" s="4" t="s">
        <v>16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4">
        <v>10</v>
      </c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</row>
    <row r="177" spans="1:29">
      <c r="A177" s="4" t="s">
        <v>17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4">
        <v>1</v>
      </c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</row>
    <row r="178" spans="1:29">
      <c r="A178" s="4" t="s">
        <v>18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4">
        <v>2</v>
      </c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48"/>
    </row>
    <row r="179" spans="1:29">
      <c r="A179" s="4" t="s">
        <v>19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4">
        <v>1</v>
      </c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48"/>
    </row>
    <row r="180" spans="1:29">
      <c r="A180" s="4" t="s">
        <v>20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4">
        <v>2</v>
      </c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48"/>
    </row>
    <row r="181" spans="1:29">
      <c r="A181" s="4" t="s">
        <v>21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4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48"/>
    </row>
    <row r="182" spans="1:29">
      <c r="A182" s="4" t="s">
        <v>22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4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48"/>
    </row>
    <row r="183" spans="1:29">
      <c r="A183" s="4" t="s">
        <v>23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4">
        <v>1</v>
      </c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48"/>
    </row>
    <row r="184" spans="1:29">
      <c r="A184" s="4" t="s">
        <v>24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4">
        <v>2</v>
      </c>
      <c r="T184" s="33"/>
      <c r="U184" s="33"/>
      <c r="V184" s="33"/>
      <c r="W184" s="33"/>
      <c r="X184" s="33"/>
      <c r="Y184" s="33"/>
      <c r="Z184" s="33"/>
      <c r="AA184" s="33"/>
      <c r="AB184" s="33"/>
      <c r="AC184" s="48"/>
    </row>
    <row r="185" spans="1:29">
      <c r="A185" s="4" t="s">
        <v>25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4">
        <v>2</v>
      </c>
      <c r="U185" s="33"/>
      <c r="V185" s="33"/>
      <c r="W185" s="33"/>
      <c r="X185" s="33"/>
      <c r="Y185" s="33"/>
      <c r="Z185" s="33"/>
      <c r="AA185" s="33"/>
      <c r="AB185" s="33"/>
      <c r="AC185" s="48"/>
    </row>
    <row r="186" spans="1:29">
      <c r="A186" s="4" t="s">
        <v>26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4">
        <v>6</v>
      </c>
      <c r="V186" s="33"/>
      <c r="W186" s="33"/>
      <c r="X186" s="33"/>
      <c r="Y186" s="33"/>
      <c r="Z186" s="33"/>
      <c r="AA186" s="33"/>
      <c r="AB186" s="33"/>
      <c r="AC186" s="48"/>
    </row>
    <row r="187" spans="1:29">
      <c r="A187" s="4" t="s">
        <v>27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4">
        <v>3</v>
      </c>
      <c r="W187" s="33"/>
      <c r="X187" s="33"/>
      <c r="Y187" s="33"/>
      <c r="Z187" s="33"/>
      <c r="AA187" s="33"/>
      <c r="AB187" s="33"/>
      <c r="AC187" s="48"/>
    </row>
    <row r="188" spans="1:29">
      <c r="A188" s="4" t="s">
        <v>28</v>
      </c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4">
        <v>6</v>
      </c>
      <c r="X188" s="33"/>
      <c r="Y188" s="33"/>
      <c r="Z188" s="33"/>
      <c r="AA188" s="33"/>
      <c r="AB188" s="33"/>
      <c r="AC188" s="48"/>
    </row>
    <row r="189" spans="1:29">
      <c r="A189" s="4" t="s">
        <v>29</v>
      </c>
      <c r="B189" s="33"/>
      <c r="C189" s="33"/>
      <c r="D189" s="33"/>
      <c r="E189" s="33"/>
      <c r="F189" s="33"/>
      <c r="G189" s="33"/>
      <c r="H189" s="33"/>
      <c r="I189" s="33">
        <v>2</v>
      </c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4">
        <v>5</v>
      </c>
      <c r="Y189" s="33"/>
      <c r="Z189" s="33"/>
      <c r="AA189" s="33"/>
      <c r="AB189" s="33"/>
      <c r="AC189" s="48"/>
    </row>
    <row r="190" spans="1:29">
      <c r="A190" s="4" t="s">
        <v>30</v>
      </c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4">
        <v>22</v>
      </c>
      <c r="Z190" s="33"/>
      <c r="AA190" s="33"/>
      <c r="AB190" s="33"/>
      <c r="AC190" s="48"/>
    </row>
    <row r="191" spans="1:29">
      <c r="A191" s="4" t="s">
        <v>31</v>
      </c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4">
        <v>3</v>
      </c>
      <c r="AA191" s="33"/>
      <c r="AB191" s="33"/>
      <c r="AC191" s="48"/>
    </row>
    <row r="192" spans="1:29">
      <c r="A192" s="4" t="s">
        <v>32</v>
      </c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4">
        <v>6</v>
      </c>
      <c r="AB192" s="33"/>
      <c r="AC192" s="48"/>
    </row>
    <row r="193" spans="1:29">
      <c r="A193" s="4" t="s">
        <v>33</v>
      </c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4">
        <v>3</v>
      </c>
      <c r="AC193" s="48"/>
    </row>
    <row r="194" spans="1:29">
      <c r="A194" s="10" t="s">
        <v>34</v>
      </c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49">
        <v>1</v>
      </c>
    </row>
    <row r="196" spans="2:4">
      <c r="B196" s="13" t="s">
        <v>3</v>
      </c>
      <c r="C196" s="13"/>
      <c r="D196" s="13"/>
    </row>
    <row r="197" ht="14.25" spans="1:13">
      <c r="A197" s="21" t="s">
        <v>43</v>
      </c>
      <c r="B197" s="22" t="s">
        <v>49</v>
      </c>
      <c r="C197" s="22" t="s">
        <v>50</v>
      </c>
      <c r="D197" s="22" t="s">
        <v>51</v>
      </c>
      <c r="E197" s="22" t="s">
        <v>52</v>
      </c>
      <c r="F197" s="22" t="s">
        <v>53</v>
      </c>
      <c r="G197" s="22" t="s">
        <v>54</v>
      </c>
      <c r="H197" s="22" t="s">
        <v>55</v>
      </c>
      <c r="I197" s="22" t="s">
        <v>56</v>
      </c>
      <c r="J197" s="37" t="s">
        <v>57</v>
      </c>
      <c r="M197" s="3">
        <f>SUM(B198:I205)</f>
        <v>142</v>
      </c>
    </row>
    <row r="198" ht="14.25" spans="1:16">
      <c r="A198" s="6" t="s">
        <v>49</v>
      </c>
      <c r="B198" s="23">
        <v>17</v>
      </c>
      <c r="C198" s="24"/>
      <c r="D198" s="24"/>
      <c r="E198" s="24"/>
      <c r="F198" s="24"/>
      <c r="G198" s="24">
        <v>1</v>
      </c>
      <c r="H198" s="24"/>
      <c r="I198" s="24"/>
      <c r="J198" s="38">
        <v>7</v>
      </c>
      <c r="L198" s="3" t="s">
        <v>49</v>
      </c>
      <c r="M198" s="13" t="s">
        <v>58</v>
      </c>
      <c r="N198" s="13"/>
      <c r="O198" s="13"/>
      <c r="P198" s="13"/>
    </row>
    <row r="199" spans="1:16">
      <c r="A199" s="7" t="s">
        <v>50</v>
      </c>
      <c r="B199" s="25"/>
      <c r="C199" s="26">
        <v>12</v>
      </c>
      <c r="D199" s="25"/>
      <c r="E199" s="25"/>
      <c r="F199" s="25"/>
      <c r="G199" s="25"/>
      <c r="H199" s="25"/>
      <c r="I199" s="25"/>
      <c r="J199" s="25">
        <v>4</v>
      </c>
      <c r="L199" s="3" t="s">
        <v>50</v>
      </c>
      <c r="M199" s="13" t="s">
        <v>59</v>
      </c>
      <c r="N199" s="13"/>
      <c r="O199" s="13"/>
      <c r="P199" s="13"/>
    </row>
    <row r="200" spans="1:16">
      <c r="A200" s="7" t="s">
        <v>51</v>
      </c>
      <c r="B200" s="25"/>
      <c r="C200" s="25"/>
      <c r="D200" s="26">
        <v>10</v>
      </c>
      <c r="E200" s="25"/>
      <c r="F200" s="25"/>
      <c r="G200" s="25"/>
      <c r="H200" s="25"/>
      <c r="I200" s="25"/>
      <c r="J200" s="39"/>
      <c r="L200" s="3" t="s">
        <v>51</v>
      </c>
      <c r="M200" s="13" t="s">
        <v>60</v>
      </c>
      <c r="N200" s="13"/>
      <c r="O200" s="13"/>
      <c r="P200" s="13"/>
    </row>
    <row r="201" spans="1:16">
      <c r="A201" s="7" t="s">
        <v>52</v>
      </c>
      <c r="B201" s="25"/>
      <c r="C201" s="25"/>
      <c r="D201" s="25"/>
      <c r="E201" s="26">
        <v>20</v>
      </c>
      <c r="F201" s="25"/>
      <c r="G201" s="25"/>
      <c r="H201" s="25"/>
      <c r="I201" s="25">
        <v>1</v>
      </c>
      <c r="J201" s="39">
        <v>3</v>
      </c>
      <c r="L201" s="3" t="s">
        <v>52</v>
      </c>
      <c r="M201" s="13" t="s">
        <v>61</v>
      </c>
      <c r="N201" s="13"/>
      <c r="O201" s="13"/>
      <c r="P201" s="13"/>
    </row>
    <row r="202" spans="1:16">
      <c r="A202" s="7" t="s">
        <v>53</v>
      </c>
      <c r="B202" s="25"/>
      <c r="C202" s="25"/>
      <c r="D202" s="25"/>
      <c r="E202" s="25">
        <v>1</v>
      </c>
      <c r="F202" s="26">
        <v>29</v>
      </c>
      <c r="G202" s="25"/>
      <c r="H202" s="25">
        <v>1</v>
      </c>
      <c r="I202" s="25">
        <v>1</v>
      </c>
      <c r="J202" s="39">
        <v>43</v>
      </c>
      <c r="L202" s="3" t="s">
        <v>53</v>
      </c>
      <c r="M202" s="13" t="s">
        <v>62</v>
      </c>
      <c r="N202" s="13"/>
      <c r="O202" s="13"/>
      <c r="P202" s="13"/>
    </row>
    <row r="203" spans="1:16">
      <c r="A203" s="7" t="s">
        <v>54</v>
      </c>
      <c r="B203" s="25"/>
      <c r="C203" s="25"/>
      <c r="D203" s="25"/>
      <c r="E203" s="25"/>
      <c r="F203" s="25">
        <v>1</v>
      </c>
      <c r="G203" s="26">
        <v>28</v>
      </c>
      <c r="H203" s="25"/>
      <c r="I203" s="25"/>
      <c r="J203" s="39">
        <v>11</v>
      </c>
      <c r="L203" s="3" t="s">
        <v>54</v>
      </c>
      <c r="M203" s="13" t="s">
        <v>63</v>
      </c>
      <c r="N203" s="13"/>
      <c r="O203" s="13"/>
      <c r="P203" s="13"/>
    </row>
    <row r="204" spans="1:16">
      <c r="A204" s="7" t="s">
        <v>55</v>
      </c>
      <c r="B204" s="25"/>
      <c r="C204" s="25"/>
      <c r="D204" s="25"/>
      <c r="E204" s="25"/>
      <c r="F204" s="25"/>
      <c r="G204" s="25"/>
      <c r="H204" s="26">
        <v>10</v>
      </c>
      <c r="I204" s="25"/>
      <c r="J204" s="39"/>
      <c r="L204" s="3" t="s">
        <v>55</v>
      </c>
      <c r="M204" s="13" t="s">
        <v>64</v>
      </c>
      <c r="N204" s="13"/>
      <c r="O204" s="13"/>
      <c r="P204" s="13"/>
    </row>
    <row r="205" spans="1:16">
      <c r="A205" s="7" t="s">
        <v>56</v>
      </c>
      <c r="B205" s="25"/>
      <c r="C205" s="25"/>
      <c r="D205" s="25"/>
      <c r="E205" s="25"/>
      <c r="F205" s="25"/>
      <c r="G205" s="25"/>
      <c r="H205" s="25"/>
      <c r="I205" s="26">
        <v>10</v>
      </c>
      <c r="J205" s="39">
        <v>2</v>
      </c>
      <c r="L205" s="3" t="s">
        <v>56</v>
      </c>
      <c r="M205" s="13" t="s">
        <v>65</v>
      </c>
      <c r="N205" s="13"/>
      <c r="O205" s="13"/>
      <c r="P205" s="13"/>
    </row>
    <row r="206" spans="1:16">
      <c r="A206" s="27" t="s">
        <v>57</v>
      </c>
      <c r="B206" s="28"/>
      <c r="C206" s="28"/>
      <c r="D206" s="28"/>
      <c r="E206" s="28"/>
      <c r="F206" s="28"/>
      <c r="G206" s="28"/>
      <c r="H206" s="28"/>
      <c r="I206" s="28"/>
      <c r="J206" s="56"/>
      <c r="L206" s="3" t="s">
        <v>57</v>
      </c>
      <c r="M206" s="13" t="s">
        <v>66</v>
      </c>
      <c r="N206" s="13"/>
      <c r="O206" s="13"/>
      <c r="P206" s="13"/>
    </row>
    <row r="208" spans="1:29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</row>
    <row r="209" spans="2:6">
      <c r="B209" s="13" t="s">
        <v>3</v>
      </c>
      <c r="C209" s="13"/>
      <c r="D209" s="13"/>
      <c r="F209" s="3">
        <f>SUM(B211:AC238)</f>
        <v>134</v>
      </c>
    </row>
    <row r="210" ht="14.25" spans="1:29">
      <c r="A210" s="54" t="s">
        <v>44</v>
      </c>
      <c r="B210" s="11" t="s">
        <v>7</v>
      </c>
      <c r="C210" s="11" t="s">
        <v>8</v>
      </c>
      <c r="D210" s="11" t="s">
        <v>9</v>
      </c>
      <c r="E210" s="11" t="s">
        <v>10</v>
      </c>
      <c r="F210" s="11" t="s">
        <v>11</v>
      </c>
      <c r="G210" s="11" t="s">
        <v>12</v>
      </c>
      <c r="H210" s="11" t="s">
        <v>13</v>
      </c>
      <c r="I210" s="11" t="s">
        <v>14</v>
      </c>
      <c r="J210" s="11" t="s">
        <v>15</v>
      </c>
      <c r="K210" s="11" t="s">
        <v>16</v>
      </c>
      <c r="L210" s="11" t="s">
        <v>17</v>
      </c>
      <c r="M210" s="11" t="s">
        <v>18</v>
      </c>
      <c r="N210" s="11" t="s">
        <v>19</v>
      </c>
      <c r="O210" s="11" t="s">
        <v>20</v>
      </c>
      <c r="P210" s="11" t="s">
        <v>21</v>
      </c>
      <c r="Q210" s="11" t="s">
        <v>22</v>
      </c>
      <c r="R210" s="11" t="s">
        <v>23</v>
      </c>
      <c r="S210" s="11" t="s">
        <v>24</v>
      </c>
      <c r="T210" s="11" t="s">
        <v>25</v>
      </c>
      <c r="U210" s="11" t="s">
        <v>26</v>
      </c>
      <c r="V210" s="11" t="s">
        <v>27</v>
      </c>
      <c r="W210" s="11" t="s">
        <v>28</v>
      </c>
      <c r="X210" s="11" t="s">
        <v>29</v>
      </c>
      <c r="Y210" s="11" t="s">
        <v>30</v>
      </c>
      <c r="Z210" s="11" t="s">
        <v>31</v>
      </c>
      <c r="AA210" s="11" t="s">
        <v>32</v>
      </c>
      <c r="AB210" s="11" t="s">
        <v>33</v>
      </c>
      <c r="AC210" s="14" t="s">
        <v>34</v>
      </c>
    </row>
    <row r="211" ht="14.25" spans="1:29">
      <c r="A211" s="55" t="s">
        <v>7</v>
      </c>
      <c r="B211" s="31">
        <v>16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47"/>
    </row>
    <row r="212" spans="1:29">
      <c r="A212" s="4" t="s">
        <v>40</v>
      </c>
      <c r="B212" s="33"/>
      <c r="C212" s="34">
        <v>20</v>
      </c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</row>
    <row r="213" spans="1:29">
      <c r="A213" s="4" t="s">
        <v>9</v>
      </c>
      <c r="B213" s="33"/>
      <c r="C213" s="33"/>
      <c r="D213" s="34">
        <v>7</v>
      </c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</row>
    <row r="214" spans="1:29">
      <c r="A214" s="4" t="s">
        <v>10</v>
      </c>
      <c r="B214" s="33"/>
      <c r="C214" s="33"/>
      <c r="D214" s="33"/>
      <c r="E214" s="34">
        <v>2</v>
      </c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</row>
    <row r="215" spans="1:29">
      <c r="A215" s="4" t="s">
        <v>11</v>
      </c>
      <c r="B215" s="33"/>
      <c r="C215" s="33"/>
      <c r="D215" s="33"/>
      <c r="E215" s="33"/>
      <c r="F215" s="34">
        <v>1</v>
      </c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</row>
    <row r="216" spans="1:29">
      <c r="A216" s="4" t="s">
        <v>12</v>
      </c>
      <c r="B216" s="33"/>
      <c r="C216" s="33"/>
      <c r="D216" s="33"/>
      <c r="E216" s="33"/>
      <c r="F216" s="33"/>
      <c r="G216" s="34">
        <v>2</v>
      </c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</row>
    <row r="217" spans="1:29">
      <c r="A217" s="4" t="s">
        <v>13</v>
      </c>
      <c r="B217" s="33"/>
      <c r="C217" s="33"/>
      <c r="D217" s="33"/>
      <c r="E217" s="33"/>
      <c r="F217" s="33"/>
      <c r="G217" s="33"/>
      <c r="H217" s="34">
        <v>2</v>
      </c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</row>
    <row r="218" spans="1:29">
      <c r="A218" s="4" t="s">
        <v>14</v>
      </c>
      <c r="B218" s="33"/>
      <c r="C218" s="33"/>
      <c r="D218" s="33"/>
      <c r="E218" s="33"/>
      <c r="F218" s="33"/>
      <c r="G218" s="33"/>
      <c r="H218" s="33"/>
      <c r="I218" s="34">
        <v>3</v>
      </c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</row>
    <row r="219" spans="1:29">
      <c r="A219" s="4" t="s">
        <v>48</v>
      </c>
      <c r="B219" s="33"/>
      <c r="C219" s="33"/>
      <c r="D219" s="33"/>
      <c r="E219" s="33"/>
      <c r="F219" s="33"/>
      <c r="G219" s="33"/>
      <c r="H219" s="33"/>
      <c r="I219" s="33"/>
      <c r="J219" s="34">
        <v>3</v>
      </c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</row>
    <row r="220" spans="1:29">
      <c r="A220" s="4" t="s">
        <v>16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4">
        <v>10</v>
      </c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</row>
    <row r="221" spans="1:29">
      <c r="A221" s="4" t="s">
        <v>17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4">
        <v>1</v>
      </c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</row>
    <row r="222" spans="1:29">
      <c r="A222" s="4" t="s">
        <v>18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4">
        <v>2</v>
      </c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</row>
    <row r="223" spans="1:29">
      <c r="A223" s="4" t="s">
        <v>19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4">
        <v>1</v>
      </c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48"/>
    </row>
    <row r="224" spans="1:29">
      <c r="A224" s="4" t="s">
        <v>20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4">
        <v>2</v>
      </c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48"/>
    </row>
    <row r="225" spans="1:29">
      <c r="A225" s="4" t="s">
        <v>21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4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48"/>
    </row>
    <row r="226" spans="1:29">
      <c r="A226" s="4" t="s">
        <v>22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4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48"/>
    </row>
    <row r="227" spans="1:29">
      <c r="A227" s="4" t="s">
        <v>23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4">
        <v>1</v>
      </c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48"/>
    </row>
    <row r="228" spans="1:29">
      <c r="A228" s="4" t="s">
        <v>24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4">
        <v>2</v>
      </c>
      <c r="T228" s="33"/>
      <c r="U228" s="33"/>
      <c r="V228" s="33"/>
      <c r="W228" s="33"/>
      <c r="X228" s="33"/>
      <c r="Y228" s="33"/>
      <c r="Z228" s="33"/>
      <c r="AA228" s="33"/>
      <c r="AB228" s="33"/>
      <c r="AC228" s="48"/>
    </row>
    <row r="229" spans="1:29">
      <c r="A229" s="4" t="s">
        <v>25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4">
        <v>2</v>
      </c>
      <c r="U229" s="33"/>
      <c r="V229" s="33"/>
      <c r="W229" s="33"/>
      <c r="X229" s="33"/>
      <c r="Y229" s="33"/>
      <c r="Z229" s="33"/>
      <c r="AA229" s="33"/>
      <c r="AB229" s="33"/>
      <c r="AC229" s="48"/>
    </row>
    <row r="230" spans="1:29">
      <c r="A230" s="4" t="s">
        <v>26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4">
        <v>6</v>
      </c>
      <c r="V230" s="33"/>
      <c r="W230" s="33"/>
      <c r="X230" s="33"/>
      <c r="Y230" s="33"/>
      <c r="Z230" s="33"/>
      <c r="AA230" s="33"/>
      <c r="AB230" s="33"/>
      <c r="AC230" s="48"/>
    </row>
    <row r="231" spans="1:29">
      <c r="A231" s="4" t="s">
        <v>27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4">
        <v>3</v>
      </c>
      <c r="W231" s="33"/>
      <c r="X231" s="33"/>
      <c r="Y231" s="33"/>
      <c r="Z231" s="33"/>
      <c r="AA231" s="33"/>
      <c r="AB231" s="33"/>
      <c r="AC231" s="48"/>
    </row>
    <row r="232" spans="1:29">
      <c r="A232" s="4" t="s">
        <v>28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4">
        <v>6</v>
      </c>
      <c r="X232" s="33"/>
      <c r="Y232" s="33"/>
      <c r="Z232" s="33"/>
      <c r="AA232" s="33"/>
      <c r="AB232" s="33"/>
      <c r="AC232" s="48"/>
    </row>
    <row r="233" spans="1:29">
      <c r="A233" s="4" t="s">
        <v>29</v>
      </c>
      <c r="B233" s="33"/>
      <c r="C233" s="33"/>
      <c r="D233" s="33"/>
      <c r="E233" s="33"/>
      <c r="F233" s="33"/>
      <c r="G233" s="33"/>
      <c r="H233" s="33"/>
      <c r="I233" s="33">
        <v>2</v>
      </c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4">
        <v>5</v>
      </c>
      <c r="Y233" s="33"/>
      <c r="Z233" s="33"/>
      <c r="AA233" s="33"/>
      <c r="AB233" s="33"/>
      <c r="AC233" s="48"/>
    </row>
    <row r="234" spans="1:29">
      <c r="A234" s="4" t="s">
        <v>30</v>
      </c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4">
        <v>22</v>
      </c>
      <c r="Z234" s="33"/>
      <c r="AA234" s="33"/>
      <c r="AB234" s="33"/>
      <c r="AC234" s="48"/>
    </row>
    <row r="235" spans="1:29">
      <c r="A235" s="4" t="s">
        <v>31</v>
      </c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4">
        <v>3</v>
      </c>
      <c r="AA235" s="33"/>
      <c r="AB235" s="33"/>
      <c r="AC235" s="48"/>
    </row>
    <row r="236" spans="1:29">
      <c r="A236" s="4" t="s">
        <v>32</v>
      </c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4">
        <v>6</v>
      </c>
      <c r="AB236" s="33"/>
      <c r="AC236" s="48"/>
    </row>
    <row r="237" spans="1:29">
      <c r="A237" s="4" t="s">
        <v>33</v>
      </c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4">
        <v>3</v>
      </c>
      <c r="AC237" s="48"/>
    </row>
    <row r="238" spans="1:29">
      <c r="A238" s="10" t="s">
        <v>34</v>
      </c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49">
        <v>1</v>
      </c>
    </row>
    <row r="240" spans="2:4">
      <c r="B240" s="13" t="s">
        <v>3</v>
      </c>
      <c r="C240" s="13"/>
      <c r="D240" s="13"/>
    </row>
    <row r="241" ht="14.25" spans="1:13">
      <c r="A241" s="21" t="s">
        <v>44</v>
      </c>
      <c r="B241" s="22" t="s">
        <v>49</v>
      </c>
      <c r="C241" s="22" t="s">
        <v>50</v>
      </c>
      <c r="D241" s="22" t="s">
        <v>51</v>
      </c>
      <c r="E241" s="22" t="s">
        <v>52</v>
      </c>
      <c r="F241" s="22" t="s">
        <v>53</v>
      </c>
      <c r="G241" s="22" t="s">
        <v>54</v>
      </c>
      <c r="H241" s="22" t="s">
        <v>55</v>
      </c>
      <c r="I241" s="22" t="s">
        <v>56</v>
      </c>
      <c r="J241" s="37" t="s">
        <v>57</v>
      </c>
      <c r="M241" s="3">
        <f>SUM(B242:I249)</f>
        <v>142</v>
      </c>
    </row>
    <row r="242" ht="14.25" spans="1:16">
      <c r="A242" s="6" t="s">
        <v>49</v>
      </c>
      <c r="B242" s="23">
        <v>17</v>
      </c>
      <c r="C242" s="24"/>
      <c r="D242" s="24"/>
      <c r="E242" s="24"/>
      <c r="F242" s="24"/>
      <c r="G242" s="24">
        <v>1</v>
      </c>
      <c r="H242" s="24"/>
      <c r="I242" s="24"/>
      <c r="J242" s="38">
        <v>7</v>
      </c>
      <c r="L242" s="3" t="s">
        <v>49</v>
      </c>
      <c r="M242" s="13" t="s">
        <v>58</v>
      </c>
      <c r="N242" s="13"/>
      <c r="O242" s="13"/>
      <c r="P242" s="13"/>
    </row>
    <row r="243" spans="1:16">
      <c r="A243" s="7" t="s">
        <v>50</v>
      </c>
      <c r="B243" s="25"/>
      <c r="C243" s="26">
        <v>12</v>
      </c>
      <c r="D243" s="25"/>
      <c r="E243" s="25"/>
      <c r="F243" s="25"/>
      <c r="G243" s="25"/>
      <c r="H243" s="25"/>
      <c r="I243" s="25"/>
      <c r="J243" s="25">
        <v>4</v>
      </c>
      <c r="L243" s="3" t="s">
        <v>50</v>
      </c>
      <c r="M243" s="13" t="s">
        <v>59</v>
      </c>
      <c r="N243" s="13"/>
      <c r="O243" s="13"/>
      <c r="P243" s="13"/>
    </row>
    <row r="244" spans="1:16">
      <c r="A244" s="7" t="s">
        <v>51</v>
      </c>
      <c r="B244" s="25"/>
      <c r="C244" s="25"/>
      <c r="D244" s="26">
        <v>10</v>
      </c>
      <c r="E244" s="25"/>
      <c r="F244" s="25"/>
      <c r="G244" s="25"/>
      <c r="H244" s="25"/>
      <c r="I244" s="25"/>
      <c r="J244" s="39"/>
      <c r="L244" s="3" t="s">
        <v>51</v>
      </c>
      <c r="M244" s="13" t="s">
        <v>60</v>
      </c>
      <c r="N244" s="13"/>
      <c r="O244" s="13"/>
      <c r="P244" s="13"/>
    </row>
    <row r="245" spans="1:16">
      <c r="A245" s="7" t="s">
        <v>52</v>
      </c>
      <c r="B245" s="25"/>
      <c r="C245" s="25"/>
      <c r="D245" s="25"/>
      <c r="E245" s="26">
        <v>20</v>
      </c>
      <c r="F245" s="25"/>
      <c r="G245" s="25"/>
      <c r="H245" s="25"/>
      <c r="I245" s="25">
        <v>1</v>
      </c>
      <c r="J245" s="39">
        <v>3</v>
      </c>
      <c r="L245" s="3" t="s">
        <v>52</v>
      </c>
      <c r="M245" s="13" t="s">
        <v>61</v>
      </c>
      <c r="N245" s="13"/>
      <c r="O245" s="13"/>
      <c r="P245" s="13"/>
    </row>
    <row r="246" spans="1:16">
      <c r="A246" s="7" t="s">
        <v>53</v>
      </c>
      <c r="B246" s="25"/>
      <c r="C246" s="25"/>
      <c r="D246" s="25"/>
      <c r="E246" s="25">
        <v>1</v>
      </c>
      <c r="F246" s="26">
        <v>29</v>
      </c>
      <c r="G246" s="25"/>
      <c r="H246" s="25">
        <v>1</v>
      </c>
      <c r="I246" s="25">
        <v>1</v>
      </c>
      <c r="J246" s="39">
        <v>43</v>
      </c>
      <c r="L246" s="3" t="s">
        <v>53</v>
      </c>
      <c r="M246" s="13" t="s">
        <v>62</v>
      </c>
      <c r="N246" s="13"/>
      <c r="O246" s="13"/>
      <c r="P246" s="13"/>
    </row>
    <row r="247" spans="1:16">
      <c r="A247" s="7" t="s">
        <v>54</v>
      </c>
      <c r="B247" s="25"/>
      <c r="C247" s="25"/>
      <c r="D247" s="25"/>
      <c r="E247" s="25"/>
      <c r="F247" s="25">
        <v>1</v>
      </c>
      <c r="G247" s="26">
        <v>28</v>
      </c>
      <c r="H247" s="25"/>
      <c r="I247" s="25"/>
      <c r="J247" s="39">
        <v>11</v>
      </c>
      <c r="L247" s="3" t="s">
        <v>54</v>
      </c>
      <c r="M247" s="13" t="s">
        <v>63</v>
      </c>
      <c r="N247" s="13"/>
      <c r="O247" s="13"/>
      <c r="P247" s="13"/>
    </row>
    <row r="248" spans="1:16">
      <c r="A248" s="7" t="s">
        <v>55</v>
      </c>
      <c r="B248" s="25"/>
      <c r="C248" s="25"/>
      <c r="D248" s="25"/>
      <c r="E248" s="25"/>
      <c r="F248" s="25"/>
      <c r="G248" s="25"/>
      <c r="H248" s="26">
        <v>10</v>
      </c>
      <c r="I248" s="25"/>
      <c r="J248" s="39"/>
      <c r="L248" s="3" t="s">
        <v>55</v>
      </c>
      <c r="M248" s="13" t="s">
        <v>64</v>
      </c>
      <c r="N248" s="13"/>
      <c r="O248" s="13"/>
      <c r="P248" s="13"/>
    </row>
    <row r="249" spans="1:16">
      <c r="A249" s="7" t="s">
        <v>56</v>
      </c>
      <c r="B249" s="25"/>
      <c r="C249" s="25"/>
      <c r="D249" s="25"/>
      <c r="E249" s="25"/>
      <c r="F249" s="25"/>
      <c r="G249" s="25"/>
      <c r="H249" s="25"/>
      <c r="I249" s="26">
        <v>10</v>
      </c>
      <c r="J249" s="39">
        <v>2</v>
      </c>
      <c r="L249" s="3" t="s">
        <v>56</v>
      </c>
      <c r="M249" s="13" t="s">
        <v>65</v>
      </c>
      <c r="N249" s="13"/>
      <c r="O249" s="13"/>
      <c r="P249" s="13"/>
    </row>
    <row r="250" spans="1:16">
      <c r="A250" s="27" t="s">
        <v>57</v>
      </c>
      <c r="B250" s="28"/>
      <c r="C250" s="28"/>
      <c r="D250" s="28"/>
      <c r="E250" s="28"/>
      <c r="F250" s="28"/>
      <c r="G250" s="28"/>
      <c r="H250" s="28"/>
      <c r="I250" s="28"/>
      <c r="J250" s="56"/>
      <c r="L250" s="3" t="s">
        <v>57</v>
      </c>
      <c r="M250" s="13" t="s">
        <v>66</v>
      </c>
      <c r="N250" s="13"/>
      <c r="O250" s="13"/>
      <c r="P250" s="13"/>
    </row>
  </sheetData>
  <mergeCells count="74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2:D32"/>
    <mergeCell ref="B63:D63"/>
    <mergeCell ref="M65:P65"/>
    <mergeCell ref="M66:P66"/>
    <mergeCell ref="M67:P67"/>
    <mergeCell ref="M68:P68"/>
    <mergeCell ref="M69:P69"/>
    <mergeCell ref="M70:P70"/>
    <mergeCell ref="M71:P71"/>
    <mergeCell ref="M72:P72"/>
    <mergeCell ref="M73:P73"/>
    <mergeCell ref="B77:D77"/>
    <mergeCell ref="B108:D108"/>
    <mergeCell ref="M110:P110"/>
    <mergeCell ref="M111:P111"/>
    <mergeCell ref="M112:P112"/>
    <mergeCell ref="M113:P113"/>
    <mergeCell ref="M114:P114"/>
    <mergeCell ref="M115:P115"/>
    <mergeCell ref="M116:P116"/>
    <mergeCell ref="M117:P117"/>
    <mergeCell ref="M118:P118"/>
    <mergeCell ref="B121:D121"/>
    <mergeCell ref="B152:D152"/>
    <mergeCell ref="M154:P154"/>
    <mergeCell ref="M155:P155"/>
    <mergeCell ref="M156:P156"/>
    <mergeCell ref="M157:P157"/>
    <mergeCell ref="M158:P158"/>
    <mergeCell ref="M159:P159"/>
    <mergeCell ref="M160:P160"/>
    <mergeCell ref="M161:P161"/>
    <mergeCell ref="M162:P162"/>
    <mergeCell ref="B165:D165"/>
    <mergeCell ref="B196:D196"/>
    <mergeCell ref="M198:P198"/>
    <mergeCell ref="M199:P199"/>
    <mergeCell ref="M200:P200"/>
    <mergeCell ref="M201:P201"/>
    <mergeCell ref="M202:P202"/>
    <mergeCell ref="M203:P203"/>
    <mergeCell ref="M204:P204"/>
    <mergeCell ref="M205:P205"/>
    <mergeCell ref="M206:P206"/>
    <mergeCell ref="B209:D209"/>
    <mergeCell ref="B240:D240"/>
    <mergeCell ref="M242:P242"/>
    <mergeCell ref="M243:P243"/>
    <mergeCell ref="M244:P244"/>
    <mergeCell ref="M245:P245"/>
    <mergeCell ref="M246:P246"/>
    <mergeCell ref="M247:P247"/>
    <mergeCell ref="M248:P248"/>
    <mergeCell ref="M249:P249"/>
    <mergeCell ref="M250:P250"/>
    <mergeCell ref="A1:A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24"/>
  <sheetViews>
    <sheetView tabSelected="1" workbookViewId="0">
      <selection activeCell="L17" sqref="L17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80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/>
      <c r="C4" s="18"/>
      <c r="D4" s="17"/>
      <c r="E4" s="18"/>
      <c r="F4" s="17"/>
      <c r="G4" s="18"/>
      <c r="H4" s="17"/>
      <c r="I4" s="18"/>
      <c r="J4" s="17"/>
      <c r="K4" s="18"/>
      <c r="L4" s="17"/>
      <c r="M4" s="18"/>
      <c r="N4" s="3">
        <f t="shared" ref="N4:N8" si="0">SUM(B4,F4,J4)</f>
        <v>0</v>
      </c>
      <c r="P4" s="2">
        <f>H24</f>
        <v>140</v>
      </c>
      <c r="Q4" s="5">
        <f t="shared" ref="Q4:Q10" si="1">N4-P4</f>
        <v>-140</v>
      </c>
      <c r="R4" s="44">
        <f t="shared" ref="R4:Y4" si="2">AD54</f>
        <v>140</v>
      </c>
      <c r="S4" s="45">
        <f t="shared" si="2"/>
        <v>0</v>
      </c>
      <c r="T4" s="44">
        <f t="shared" si="2"/>
        <v>0</v>
      </c>
      <c r="U4" s="45">
        <f t="shared" si="2"/>
        <v>0</v>
      </c>
      <c r="V4" s="5">
        <f t="shared" si="2"/>
        <v>1</v>
      </c>
      <c r="W4" s="5">
        <f t="shared" si="2"/>
        <v>1</v>
      </c>
      <c r="X4" s="5">
        <f t="shared" si="2"/>
        <v>1</v>
      </c>
      <c r="Y4" s="5">
        <f t="shared" si="2"/>
        <v>1</v>
      </c>
      <c r="Z4" s="45">
        <f t="shared" ref="Z4:AG4" si="3">Q23</f>
        <v>140</v>
      </c>
      <c r="AA4" s="45">
        <f t="shared" si="3"/>
        <v>64</v>
      </c>
      <c r="AB4" s="45">
        <f t="shared" si="3"/>
        <v>5</v>
      </c>
      <c r="AC4" s="45">
        <f t="shared" si="3"/>
        <v>0</v>
      </c>
      <c r="AD4" s="2">
        <f t="shared" si="3"/>
        <v>0.669856459330144</v>
      </c>
      <c r="AE4" s="5">
        <f t="shared" si="3"/>
        <v>0.686274509803922</v>
      </c>
      <c r="AF4" s="2">
        <f t="shared" si="3"/>
        <v>0.96551724137931</v>
      </c>
      <c r="AG4" s="5">
        <f t="shared" si="3"/>
        <v>0.802292263610315</v>
      </c>
    </row>
    <row r="5" spans="1:33">
      <c r="A5" s="18" t="s">
        <v>41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N5" s="3">
        <f t="shared" si="0"/>
        <v>0</v>
      </c>
      <c r="P5" s="2">
        <f>H69</f>
        <v>140</v>
      </c>
      <c r="Q5" s="5">
        <f t="shared" si="1"/>
        <v>-140</v>
      </c>
      <c r="R5" s="44">
        <f t="shared" ref="R5:Y5" si="4">AD99</f>
        <v>140</v>
      </c>
      <c r="S5" s="45">
        <f t="shared" si="4"/>
        <v>0</v>
      </c>
      <c r="T5" s="44">
        <f t="shared" si="4"/>
        <v>0</v>
      </c>
      <c r="U5" s="45">
        <f t="shared" si="4"/>
        <v>0</v>
      </c>
      <c r="V5" s="2">
        <f t="shared" si="4"/>
        <v>1</v>
      </c>
      <c r="W5" s="2">
        <f t="shared" si="4"/>
        <v>1</v>
      </c>
      <c r="X5" s="2">
        <f t="shared" si="4"/>
        <v>1</v>
      </c>
      <c r="Y5" s="2">
        <f t="shared" si="4"/>
        <v>1</v>
      </c>
      <c r="Z5" s="44">
        <f t="shared" ref="Z5:AG5" si="5">Q68</f>
        <v>140</v>
      </c>
      <c r="AA5" s="44">
        <f t="shared" si="5"/>
        <v>58</v>
      </c>
      <c r="AB5" s="44">
        <f t="shared" si="5"/>
        <v>4</v>
      </c>
      <c r="AC5" s="44">
        <f t="shared" si="5"/>
        <v>0</v>
      </c>
      <c r="AD5" s="2">
        <f t="shared" si="5"/>
        <v>0.693069306930693</v>
      </c>
      <c r="AE5" s="5">
        <f t="shared" si="5"/>
        <v>0.707070707070707</v>
      </c>
      <c r="AF5" s="2">
        <f t="shared" si="5"/>
        <v>0.972222222222222</v>
      </c>
      <c r="AG5" s="5">
        <f t="shared" si="5"/>
        <v>0.818713450292398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42</v>
      </c>
      <c r="G6" s="18">
        <v>19</v>
      </c>
      <c r="H6" s="17">
        <v>0</v>
      </c>
      <c r="I6" s="18">
        <v>0</v>
      </c>
      <c r="J6" s="17">
        <v>50</v>
      </c>
      <c r="K6" s="18">
        <v>11</v>
      </c>
      <c r="L6" s="17">
        <v>0</v>
      </c>
      <c r="M6" s="18">
        <v>0</v>
      </c>
      <c r="N6" s="3">
        <f t="shared" si="0"/>
        <v>141</v>
      </c>
      <c r="P6" s="2">
        <f>H114</f>
        <v>113</v>
      </c>
      <c r="Q6" s="5">
        <f t="shared" si="1"/>
        <v>28</v>
      </c>
      <c r="R6" s="44">
        <f t="shared" ref="R6:Y6" si="6">AD144</f>
        <v>110</v>
      </c>
      <c r="S6" s="45">
        <f t="shared" si="6"/>
        <v>3</v>
      </c>
      <c r="T6" s="44">
        <f t="shared" si="6"/>
        <v>3</v>
      </c>
      <c r="U6" s="45">
        <f t="shared" si="6"/>
        <v>0</v>
      </c>
      <c r="V6" s="5">
        <f t="shared" si="6"/>
        <v>0.948275862068966</v>
      </c>
      <c r="W6" s="5">
        <f t="shared" si="6"/>
        <v>0.973451327433628</v>
      </c>
      <c r="X6" s="5">
        <f t="shared" si="6"/>
        <v>0.973451327433628</v>
      </c>
      <c r="Y6" s="5">
        <f t="shared" si="6"/>
        <v>0.973451327433628</v>
      </c>
      <c r="Z6" s="45">
        <f t="shared" ref="Z6:AG6" si="7">Q113</f>
        <v>119</v>
      </c>
      <c r="AA6" s="45">
        <f t="shared" si="7"/>
        <v>41</v>
      </c>
      <c r="AB6" s="45">
        <f t="shared" si="7"/>
        <v>21</v>
      </c>
      <c r="AC6" s="45">
        <f t="shared" si="7"/>
        <v>0</v>
      </c>
      <c r="AD6" s="2">
        <f t="shared" si="7"/>
        <v>0.657458563535912</v>
      </c>
      <c r="AE6" s="5">
        <f t="shared" si="7"/>
        <v>0.74375</v>
      </c>
      <c r="AF6" s="2">
        <f t="shared" si="7"/>
        <v>0.85</v>
      </c>
      <c r="AG6" s="5">
        <f t="shared" si="7"/>
        <v>0.793333333333333</v>
      </c>
    </row>
    <row r="7" spans="1:33">
      <c r="A7" s="18" t="s">
        <v>43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N7" s="3">
        <f t="shared" si="0"/>
        <v>0</v>
      </c>
      <c r="P7" s="2">
        <f>H159</f>
        <v>140</v>
      </c>
      <c r="Q7" s="5">
        <f t="shared" si="1"/>
        <v>-140</v>
      </c>
      <c r="R7" s="44">
        <f t="shared" ref="R7:Y7" si="8">AD189</f>
        <v>140</v>
      </c>
      <c r="S7" s="45">
        <f t="shared" si="8"/>
        <v>0</v>
      </c>
      <c r="T7" s="44">
        <f t="shared" si="8"/>
        <v>0</v>
      </c>
      <c r="U7" s="45">
        <f t="shared" si="8"/>
        <v>0</v>
      </c>
      <c r="V7" s="2">
        <f t="shared" si="8"/>
        <v>1</v>
      </c>
      <c r="W7" s="2">
        <f t="shared" si="8"/>
        <v>1</v>
      </c>
      <c r="X7" s="2">
        <f t="shared" si="8"/>
        <v>1</v>
      </c>
      <c r="Y7" s="2">
        <f t="shared" si="8"/>
        <v>1</v>
      </c>
      <c r="Z7" s="44">
        <f t="shared" ref="Z7:AG7" si="9">Q158</f>
        <v>140</v>
      </c>
      <c r="AA7" s="44">
        <f t="shared" si="9"/>
        <v>30</v>
      </c>
      <c r="AB7" s="44">
        <f t="shared" si="9"/>
        <v>4</v>
      </c>
      <c r="AC7" s="44">
        <f t="shared" si="9"/>
        <v>0</v>
      </c>
      <c r="AD7" s="2">
        <f t="shared" si="9"/>
        <v>0.804597701149425</v>
      </c>
      <c r="AE7" s="5">
        <f t="shared" si="9"/>
        <v>0.823529411764706</v>
      </c>
      <c r="AF7" s="2">
        <f t="shared" si="9"/>
        <v>0.972222222222222</v>
      </c>
      <c r="AG7" s="5">
        <f t="shared" si="9"/>
        <v>0.89171974522293</v>
      </c>
    </row>
    <row r="8" spans="1:33">
      <c r="A8" s="18" t="s">
        <v>44</v>
      </c>
      <c r="B8" s="17"/>
      <c r="C8" s="18"/>
      <c r="D8" s="17"/>
      <c r="E8" s="18"/>
      <c r="F8" s="17"/>
      <c r="G8" s="18"/>
      <c r="H8" s="17"/>
      <c r="I8" s="18"/>
      <c r="J8" s="17"/>
      <c r="K8" s="18"/>
      <c r="L8" s="17"/>
      <c r="M8" s="18"/>
      <c r="N8" s="3">
        <f t="shared" si="0"/>
        <v>0</v>
      </c>
      <c r="P8" s="2">
        <f>H204</f>
        <v>140</v>
      </c>
      <c r="Q8" s="5">
        <f t="shared" si="1"/>
        <v>-140</v>
      </c>
      <c r="R8" s="44">
        <f t="shared" ref="R8:Y8" si="10">AD234</f>
        <v>140</v>
      </c>
      <c r="S8" s="45">
        <f t="shared" si="10"/>
        <v>0</v>
      </c>
      <c r="T8" s="44">
        <f t="shared" si="10"/>
        <v>0</v>
      </c>
      <c r="U8" s="45">
        <f t="shared" si="10"/>
        <v>0</v>
      </c>
      <c r="V8" s="5">
        <f t="shared" si="10"/>
        <v>1</v>
      </c>
      <c r="W8" s="5">
        <f t="shared" si="10"/>
        <v>1</v>
      </c>
      <c r="X8" s="5">
        <f t="shared" si="10"/>
        <v>1</v>
      </c>
      <c r="Y8" s="5">
        <f t="shared" si="10"/>
        <v>1</v>
      </c>
      <c r="Z8" s="45">
        <f t="shared" ref="Z8:AG8" si="11">Q203</f>
        <v>140</v>
      </c>
      <c r="AA8" s="45">
        <f t="shared" si="11"/>
        <v>22</v>
      </c>
      <c r="AB8" s="45">
        <f t="shared" si="11"/>
        <v>2</v>
      </c>
      <c r="AC8" s="45">
        <f t="shared" si="11"/>
        <v>0</v>
      </c>
      <c r="AD8" s="2">
        <f t="shared" si="11"/>
        <v>0.853658536585366</v>
      </c>
      <c r="AE8" s="5">
        <f t="shared" si="11"/>
        <v>0.864197530864197</v>
      </c>
      <c r="AF8" s="2">
        <f t="shared" si="11"/>
        <v>0.985915492957746</v>
      </c>
      <c r="AG8" s="5">
        <f t="shared" si="11"/>
        <v>0.921052631578947</v>
      </c>
    </row>
    <row r="9" spans="1:33">
      <c r="A9" s="18" t="s">
        <v>76</v>
      </c>
      <c r="B9" s="17"/>
      <c r="C9" s="18"/>
      <c r="D9" s="17"/>
      <c r="E9" s="18"/>
      <c r="F9" s="17"/>
      <c r="G9" s="18"/>
      <c r="H9" s="17"/>
      <c r="I9" s="18"/>
      <c r="J9" s="17"/>
      <c r="K9" s="18"/>
      <c r="L9" s="17"/>
      <c r="M9" s="18"/>
      <c r="N9" s="3">
        <f>SUM(B9,D9,F9,H9,J9,L9)</f>
        <v>0</v>
      </c>
      <c r="P9" s="2">
        <f>H249</f>
        <v>140</v>
      </c>
      <c r="Q9" s="5">
        <f t="shared" si="1"/>
        <v>-140</v>
      </c>
      <c r="R9" s="44">
        <f t="shared" ref="R9:Y9" si="12">AD279</f>
        <v>140</v>
      </c>
      <c r="S9" s="44">
        <f t="shared" si="12"/>
        <v>0</v>
      </c>
      <c r="T9" s="44">
        <f t="shared" si="12"/>
        <v>0</v>
      </c>
      <c r="U9" s="44">
        <f t="shared" si="12"/>
        <v>0</v>
      </c>
      <c r="V9" s="2">
        <f t="shared" si="12"/>
        <v>1</v>
      </c>
      <c r="W9" s="5">
        <f t="shared" si="12"/>
        <v>1</v>
      </c>
      <c r="X9" s="2">
        <f t="shared" si="12"/>
        <v>1</v>
      </c>
      <c r="Y9" s="5">
        <f t="shared" si="12"/>
        <v>1</v>
      </c>
      <c r="Z9" s="44">
        <f t="shared" ref="Z9:AG9" si="13">Q248</f>
        <v>140</v>
      </c>
      <c r="AA9" s="44">
        <f t="shared" si="13"/>
        <v>22</v>
      </c>
      <c r="AB9" s="44">
        <f t="shared" si="13"/>
        <v>2</v>
      </c>
      <c r="AC9" s="44">
        <f t="shared" si="13"/>
        <v>0</v>
      </c>
      <c r="AD9" s="2">
        <f t="shared" si="13"/>
        <v>0.853658536585366</v>
      </c>
      <c r="AE9" s="5">
        <f t="shared" si="13"/>
        <v>0.864197530864197</v>
      </c>
      <c r="AF9" s="2">
        <f t="shared" si="13"/>
        <v>0.985915492957746</v>
      </c>
      <c r="AG9" s="5">
        <f t="shared" si="13"/>
        <v>0.921052631578947</v>
      </c>
    </row>
    <row r="10" spans="1:33">
      <c r="A10" s="18" t="s">
        <v>77</v>
      </c>
      <c r="B10" s="17"/>
      <c r="C10" s="18"/>
      <c r="D10" s="17"/>
      <c r="E10" s="18"/>
      <c r="F10" s="17"/>
      <c r="G10" s="18"/>
      <c r="H10" s="17"/>
      <c r="I10" s="18"/>
      <c r="J10" s="17"/>
      <c r="K10" s="18"/>
      <c r="L10" s="17"/>
      <c r="M10" s="18"/>
      <c r="N10" s="3">
        <f>SUM(B10,D10,F10,H10,J10,L10)</f>
        <v>0</v>
      </c>
      <c r="P10" s="2">
        <f>H294</f>
        <v>139</v>
      </c>
      <c r="Q10" s="5">
        <f t="shared" si="1"/>
        <v>-139</v>
      </c>
      <c r="R10" s="44">
        <f t="shared" ref="R10:Y10" si="14">AD234</f>
        <v>140</v>
      </c>
      <c r="S10" s="44">
        <f t="shared" si="14"/>
        <v>0</v>
      </c>
      <c r="T10" s="44">
        <f t="shared" si="14"/>
        <v>0</v>
      </c>
      <c r="U10" s="44">
        <f t="shared" si="14"/>
        <v>0</v>
      </c>
      <c r="V10" s="2">
        <f t="shared" si="14"/>
        <v>1</v>
      </c>
      <c r="W10" s="5">
        <f t="shared" si="14"/>
        <v>1</v>
      </c>
      <c r="X10" s="2">
        <f t="shared" si="14"/>
        <v>1</v>
      </c>
      <c r="Y10" s="5">
        <f t="shared" si="14"/>
        <v>1</v>
      </c>
      <c r="Z10" s="45">
        <f t="shared" ref="Z10:AG10" si="15">Q293</f>
        <v>139</v>
      </c>
      <c r="AA10" s="45">
        <f t="shared" si="15"/>
        <v>8</v>
      </c>
      <c r="AB10" s="45">
        <f t="shared" si="15"/>
        <v>1</v>
      </c>
      <c r="AC10" s="45">
        <f t="shared" si="15"/>
        <v>0</v>
      </c>
      <c r="AD10" s="2">
        <f t="shared" si="15"/>
        <v>0.939189189189189</v>
      </c>
      <c r="AE10" s="5">
        <f t="shared" si="15"/>
        <v>0.945578231292517</v>
      </c>
      <c r="AF10" s="2">
        <f t="shared" si="15"/>
        <v>0.992857142857143</v>
      </c>
      <c r="AG10" s="5">
        <f t="shared" si="15"/>
        <v>0.968641114982578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PDMS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/>
      <c r="D14" s="24"/>
      <c r="E14" s="24"/>
      <c r="F14" s="24"/>
      <c r="G14" s="24"/>
      <c r="H14" s="24"/>
      <c r="I14" s="24"/>
      <c r="J14" s="38">
        <v>8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8</v>
      </c>
      <c r="S14" s="45">
        <f>SUM(B15:B22)</f>
        <v>2</v>
      </c>
      <c r="T14" s="45">
        <v>0</v>
      </c>
      <c r="U14" s="5">
        <f t="shared" ref="U14:U21" si="16">(SUM(Q14,T14)/SUM(Q14,R14,S14,T14))</f>
        <v>0.62962962962963</v>
      </c>
      <c r="V14" s="5">
        <f t="shared" ref="V14:V21" si="17">Q14/(SUM(Q14,R14))</f>
        <v>0.68</v>
      </c>
      <c r="W14" s="5">
        <f t="shared" ref="W14:W21" si="18">Q14/SUM(Q14,S14)</f>
        <v>0.894736842105263</v>
      </c>
      <c r="X14" s="5">
        <f t="shared" ref="X14:X21" si="19">2*V14*W14/(SUM(V14,W14))</f>
        <v>0.772727272727273</v>
      </c>
    </row>
    <row r="15" spans="1:24">
      <c r="A15" s="7" t="s">
        <v>50</v>
      </c>
      <c r="B15" s="25"/>
      <c r="C15" s="26">
        <v>12</v>
      </c>
      <c r="D15" s="25"/>
      <c r="E15" s="25"/>
      <c r="F15" s="25"/>
      <c r="G15" s="25"/>
      <c r="H15" s="25"/>
      <c r="I15" s="25"/>
      <c r="J15" s="25">
        <v>5</v>
      </c>
      <c r="L15" s="3" t="s">
        <v>50</v>
      </c>
      <c r="M15" s="13" t="s">
        <v>59</v>
      </c>
      <c r="N15" s="13"/>
      <c r="O15" s="13"/>
      <c r="P15" s="13"/>
      <c r="Q15" s="44">
        <f>C15</f>
        <v>12</v>
      </c>
      <c r="R15" s="44">
        <f>SUM(B15,D15:J15)</f>
        <v>5</v>
      </c>
      <c r="S15" s="44">
        <f>SUM(C14,C16:C22)</f>
        <v>0</v>
      </c>
      <c r="T15" s="44">
        <v>0</v>
      </c>
      <c r="U15" s="2">
        <f t="shared" si="16"/>
        <v>0.705882352941177</v>
      </c>
      <c r="V15" s="2">
        <f t="shared" si="17"/>
        <v>0.705882352941177</v>
      </c>
      <c r="W15" s="2">
        <f t="shared" si="18"/>
        <v>1</v>
      </c>
      <c r="X15" s="2">
        <f t="shared" si="19"/>
        <v>0.827586206896552</v>
      </c>
    </row>
    <row r="16" spans="1:24">
      <c r="A16" s="7" t="s">
        <v>51</v>
      </c>
      <c r="B16" s="25">
        <v>1</v>
      </c>
      <c r="C16" s="25"/>
      <c r="D16" s="26">
        <v>10</v>
      </c>
      <c r="E16" s="25"/>
      <c r="F16" s="25"/>
      <c r="G16" s="25"/>
      <c r="H16" s="25"/>
      <c r="I16" s="25"/>
      <c r="J16" s="39"/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1</v>
      </c>
      <c r="S16" s="45">
        <f>SUM(D14:D15,D17:D22)</f>
        <v>0</v>
      </c>
      <c r="T16" s="45">
        <v>0</v>
      </c>
      <c r="U16" s="5">
        <f t="shared" si="16"/>
        <v>0.909090909090909</v>
      </c>
      <c r="V16" s="5">
        <f t="shared" si="17"/>
        <v>0.909090909090909</v>
      </c>
      <c r="W16" s="5">
        <f t="shared" si="18"/>
        <v>1</v>
      </c>
      <c r="X16" s="5">
        <f t="shared" si="19"/>
        <v>0.952380952380952</v>
      </c>
    </row>
    <row r="17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/>
      <c r="J17" s="39">
        <v>3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3</v>
      </c>
      <c r="S17" s="44">
        <f>SUM(E14:E16,E18:E22)</f>
        <v>0</v>
      </c>
      <c r="T17" s="44">
        <v>0</v>
      </c>
      <c r="U17" s="2">
        <f t="shared" si="16"/>
        <v>0.875</v>
      </c>
      <c r="V17" s="2">
        <f t="shared" si="17"/>
        <v>0.875</v>
      </c>
      <c r="W17" s="2">
        <f t="shared" si="18"/>
        <v>1</v>
      </c>
      <c r="X17" s="2">
        <f t="shared" si="19"/>
        <v>0.933333333333333</v>
      </c>
    </row>
    <row r="18" spans="1:24">
      <c r="A18" s="7" t="s">
        <v>53</v>
      </c>
      <c r="B18" s="25">
        <v>1</v>
      </c>
      <c r="C18" s="25"/>
      <c r="D18" s="25"/>
      <c r="E18" s="25"/>
      <c r="F18" s="26">
        <v>29</v>
      </c>
      <c r="G18" s="25">
        <v>1</v>
      </c>
      <c r="H18" s="25"/>
      <c r="I18" s="25"/>
      <c r="J18" s="39">
        <v>34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36</v>
      </c>
      <c r="S18" s="45">
        <f>SUM(F14:F17,F19:F22)</f>
        <v>0</v>
      </c>
      <c r="T18" s="45">
        <v>0</v>
      </c>
      <c r="U18" s="5">
        <f t="shared" si="16"/>
        <v>0.446153846153846</v>
      </c>
      <c r="V18" s="5">
        <f t="shared" si="17"/>
        <v>0.446153846153846</v>
      </c>
      <c r="W18" s="5">
        <f t="shared" si="18"/>
        <v>1</v>
      </c>
      <c r="X18" s="5">
        <f t="shared" si="19"/>
        <v>0.617021276595745</v>
      </c>
    </row>
    <row r="19" spans="1:24">
      <c r="A19" s="7" t="s">
        <v>54</v>
      </c>
      <c r="B19" s="25"/>
      <c r="C19" s="25"/>
      <c r="D19" s="25"/>
      <c r="E19" s="25"/>
      <c r="F19" s="25"/>
      <c r="G19" s="26">
        <v>29</v>
      </c>
      <c r="H19" s="25"/>
      <c r="I19" s="25"/>
      <c r="J19" s="39">
        <v>8</v>
      </c>
      <c r="L19" s="3" t="s">
        <v>54</v>
      </c>
      <c r="M19" s="13" t="s">
        <v>63</v>
      </c>
      <c r="N19" s="13"/>
      <c r="O19" s="13"/>
      <c r="P19" s="13"/>
      <c r="Q19" s="44">
        <f>G19</f>
        <v>29</v>
      </c>
      <c r="R19" s="44">
        <f>SUM(B19:F19,H19:J19)</f>
        <v>8</v>
      </c>
      <c r="S19" s="44">
        <f>SUM(G14:G18,G20:G22)</f>
        <v>2</v>
      </c>
      <c r="T19" s="44">
        <v>0</v>
      </c>
      <c r="U19" s="2">
        <f t="shared" si="16"/>
        <v>0.743589743589744</v>
      </c>
      <c r="V19" s="2">
        <f t="shared" si="17"/>
        <v>0.783783783783784</v>
      </c>
      <c r="W19" s="2">
        <f t="shared" si="18"/>
        <v>0.935483870967742</v>
      </c>
      <c r="X19" s="2">
        <f t="shared" si="19"/>
        <v>0.852941176470588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>
        <v>11</v>
      </c>
      <c r="I20" s="25">
        <v>1</v>
      </c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11</v>
      </c>
      <c r="R20" s="45">
        <f>SUM(B20:G20,I20:J20)</f>
        <v>1</v>
      </c>
      <c r="S20" s="45">
        <f>SUM(H14:H19,H21:H22)</f>
        <v>0</v>
      </c>
      <c r="T20" s="45">
        <v>0</v>
      </c>
      <c r="U20" s="5">
        <f t="shared" si="16"/>
        <v>0.916666666666667</v>
      </c>
      <c r="V20" s="5">
        <f t="shared" si="17"/>
        <v>0.916666666666667</v>
      </c>
      <c r="W20" s="5">
        <f t="shared" si="18"/>
        <v>1</v>
      </c>
      <c r="X20" s="5">
        <f t="shared" si="19"/>
        <v>0.956521739130435</v>
      </c>
    </row>
    <row r="21" spans="1:24">
      <c r="A21" s="7" t="s">
        <v>56</v>
      </c>
      <c r="B21" s="25"/>
      <c r="C21" s="25"/>
      <c r="D21" s="25"/>
      <c r="E21" s="25"/>
      <c r="F21" s="25"/>
      <c r="G21" s="25">
        <v>1</v>
      </c>
      <c r="H21" s="25"/>
      <c r="I21" s="26">
        <v>11</v>
      </c>
      <c r="J21" s="39">
        <v>1</v>
      </c>
      <c r="L21" s="3" t="s">
        <v>56</v>
      </c>
      <c r="M21" s="13" t="s">
        <v>65</v>
      </c>
      <c r="N21" s="13"/>
      <c r="O21" s="13"/>
      <c r="P21" s="13"/>
      <c r="Q21" s="44">
        <f>I21</f>
        <v>11</v>
      </c>
      <c r="R21" s="44">
        <f>SUM(J21,B21:H21)</f>
        <v>2</v>
      </c>
      <c r="S21" s="44">
        <f>SUM(I14:I20,I22)</f>
        <v>1</v>
      </c>
      <c r="T21" s="44">
        <v>0</v>
      </c>
      <c r="U21" s="2">
        <f t="shared" si="16"/>
        <v>0.785714285714286</v>
      </c>
      <c r="V21" s="2">
        <f t="shared" si="17"/>
        <v>0.846153846153846</v>
      </c>
      <c r="W21" s="2">
        <f t="shared" si="18"/>
        <v>0.916666666666667</v>
      </c>
      <c r="X21" s="2">
        <f t="shared" si="19"/>
        <v>0.88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20">SUM(Q14:Q21)</f>
        <v>140</v>
      </c>
      <c r="R23" s="44">
        <f t="shared" si="20"/>
        <v>64</v>
      </c>
      <c r="S23" s="44">
        <f t="shared" si="20"/>
        <v>5</v>
      </c>
      <c r="T23" s="44">
        <f t="shared" si="20"/>
        <v>0</v>
      </c>
      <c r="U23" s="2">
        <f>(SUM(Q23,T23)/SUM(Q23,R23,S23,T23))</f>
        <v>0.669856459330144</v>
      </c>
      <c r="V23" s="2">
        <f>Q23/(SUM(Q23,R23))</f>
        <v>0.686274509803922</v>
      </c>
      <c r="W23" s="2">
        <f>Q23/SUM(Q23,S23)</f>
        <v>0.96551724137931</v>
      </c>
      <c r="X23" s="2">
        <f>2*V23*W23/(SUM(V23,W23))</f>
        <v>0.802292263610315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140</v>
      </c>
    </row>
    <row r="25" ht="14.25" spans="1:37">
      <c r="A25" s="30" t="str">
        <f>A1</f>
        <v>PDMS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16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21">(SUM(AD26,AG26)/SUM(AD26,AE26,AF26,AG26))</f>
        <v>1</v>
      </c>
      <c r="AI26" s="5">
        <f t="shared" ref="AI26:AI54" si="22">AD26/(SUM(AD26,AE26))</f>
        <v>1</v>
      </c>
      <c r="AJ26" s="5">
        <f t="shared" ref="AJ26:AJ54" si="23">AD26/SUM(AD26,AF26)</f>
        <v>1</v>
      </c>
      <c r="AK26" s="5">
        <f t="shared" ref="AK26:AK54" si="24">2*AI26*AJ26/(SUM(AI26,AJ26))</f>
        <v>1</v>
      </c>
    </row>
    <row r="27" spans="1:37">
      <c r="A27" s="4" t="s">
        <v>40</v>
      </c>
      <c r="B27" s="33"/>
      <c r="C27" s="34">
        <v>22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22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21"/>
        <v>1</v>
      </c>
      <c r="AI27" s="2">
        <f t="shared" si="22"/>
        <v>1</v>
      </c>
      <c r="AJ27" s="2">
        <f t="shared" si="23"/>
        <v>1</v>
      </c>
      <c r="AK27" s="2">
        <f t="shared" si="24"/>
        <v>1</v>
      </c>
    </row>
    <row r="28" spans="1:37">
      <c r="A28" s="4" t="s">
        <v>9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21"/>
        <v>1</v>
      </c>
      <c r="AI28" s="5">
        <f t="shared" si="22"/>
        <v>1</v>
      </c>
      <c r="AJ28" s="5">
        <f t="shared" si="23"/>
        <v>1</v>
      </c>
      <c r="AK28" s="5">
        <f t="shared" si="24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21"/>
        <v>1</v>
      </c>
      <c r="AI29" s="2">
        <f t="shared" si="22"/>
        <v>1</v>
      </c>
      <c r="AJ29" s="2">
        <f t="shared" si="23"/>
        <v>1</v>
      </c>
      <c r="AK29" s="2">
        <f t="shared" si="24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21"/>
        <v>1</v>
      </c>
      <c r="AI30" s="5">
        <f t="shared" si="22"/>
        <v>1</v>
      </c>
      <c r="AJ30" s="5">
        <f t="shared" si="23"/>
        <v>1</v>
      </c>
      <c r="AK30" s="5">
        <f t="shared" si="24"/>
        <v>1</v>
      </c>
    </row>
    <row r="31" spans="1:37">
      <c r="A31" s="4" t="s">
        <v>12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21"/>
        <v>1</v>
      </c>
      <c r="AI31" s="2">
        <f t="shared" si="22"/>
        <v>1</v>
      </c>
      <c r="AJ31" s="2">
        <f t="shared" si="23"/>
        <v>1</v>
      </c>
      <c r="AK31" s="2">
        <f t="shared" si="24"/>
        <v>1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21"/>
        <v>1</v>
      </c>
      <c r="AI32" s="5">
        <f t="shared" si="22"/>
        <v>1</v>
      </c>
      <c r="AJ32" s="5">
        <f t="shared" si="23"/>
        <v>1</v>
      </c>
      <c r="AK32" s="5">
        <f t="shared" si="24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21"/>
        <v>1</v>
      </c>
      <c r="AI33" s="2">
        <f t="shared" si="22"/>
        <v>1</v>
      </c>
      <c r="AJ33" s="2">
        <f t="shared" si="23"/>
        <v>1</v>
      </c>
      <c r="AK33" s="2">
        <f t="shared" si="24"/>
        <v>1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21"/>
        <v>1</v>
      </c>
      <c r="AI34" s="5">
        <f t="shared" si="22"/>
        <v>1</v>
      </c>
      <c r="AJ34" s="5">
        <f t="shared" si="23"/>
        <v>1</v>
      </c>
      <c r="AK34" s="5">
        <f t="shared" si="24"/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21"/>
        <v>1</v>
      </c>
      <c r="AI35" s="2">
        <f t="shared" si="22"/>
        <v>1</v>
      </c>
      <c r="AJ35" s="2">
        <f t="shared" si="23"/>
        <v>1</v>
      </c>
      <c r="AK35" s="2">
        <f t="shared" si="24"/>
        <v>1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4">
        <v>0</v>
      </c>
      <c r="AH36" s="5">
        <f t="shared" si="21"/>
        <v>1</v>
      </c>
      <c r="AI36" s="5">
        <f t="shared" si="22"/>
        <v>1</v>
      </c>
      <c r="AJ36" s="5">
        <f t="shared" si="23"/>
        <v>1</v>
      </c>
      <c r="AK36" s="5">
        <f t="shared" si="24"/>
        <v>1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21"/>
        <v>1</v>
      </c>
      <c r="AI37" s="2">
        <f t="shared" si="22"/>
        <v>1</v>
      </c>
      <c r="AJ37" s="2">
        <f t="shared" si="23"/>
        <v>1</v>
      </c>
      <c r="AK37" s="2">
        <f t="shared" si="24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21"/>
        <v>1</v>
      </c>
      <c r="AI38" s="5">
        <f t="shared" si="22"/>
        <v>1</v>
      </c>
      <c r="AJ38" s="5">
        <f t="shared" si="23"/>
        <v>1</v>
      </c>
      <c r="AK38" s="5">
        <f t="shared" si="24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21"/>
        <v>1</v>
      </c>
      <c r="AI39" s="2">
        <f t="shared" si="22"/>
        <v>1</v>
      </c>
      <c r="AJ39" s="2">
        <f t="shared" si="23"/>
        <v>1</v>
      </c>
      <c r="AK39" s="2">
        <f t="shared" si="24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21"/>
        <v>1</v>
      </c>
      <c r="AI40" s="5">
        <f t="shared" si="22"/>
        <v>1</v>
      </c>
      <c r="AJ40" s="5">
        <f t="shared" si="23"/>
        <v>1</v>
      </c>
      <c r="AK40" s="5">
        <f t="shared" si="24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21"/>
        <v>1</v>
      </c>
      <c r="AI41" s="2">
        <f t="shared" si="22"/>
        <v>1</v>
      </c>
      <c r="AJ41" s="2">
        <f t="shared" si="23"/>
        <v>1</v>
      </c>
      <c r="AK41" s="2">
        <f t="shared" si="24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21"/>
        <v>1</v>
      </c>
      <c r="AI42" s="5">
        <f t="shared" si="22"/>
        <v>1</v>
      </c>
      <c r="AJ42" s="5">
        <f t="shared" si="23"/>
        <v>1</v>
      </c>
      <c r="AK42" s="5">
        <f t="shared" si="24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21"/>
        <v>1</v>
      </c>
      <c r="AI43" s="2">
        <f t="shared" si="22"/>
        <v>1</v>
      </c>
      <c r="AJ43" s="2">
        <f t="shared" si="23"/>
        <v>1</v>
      </c>
      <c r="AK43" s="2">
        <f t="shared" si="24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21"/>
        <v>1</v>
      </c>
      <c r="AI44" s="5">
        <f t="shared" si="22"/>
        <v>1</v>
      </c>
      <c r="AJ44" s="5">
        <f t="shared" si="23"/>
        <v>1</v>
      </c>
      <c r="AK44" s="5">
        <f t="shared" si="24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6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21"/>
        <v>1</v>
      </c>
      <c r="AI45" s="2">
        <f t="shared" si="22"/>
        <v>1</v>
      </c>
      <c r="AJ45" s="2">
        <f t="shared" si="23"/>
        <v>1</v>
      </c>
      <c r="AK45" s="2">
        <f t="shared" si="24"/>
        <v>1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21"/>
        <v>1</v>
      </c>
      <c r="AI46" s="5">
        <f t="shared" si="22"/>
        <v>1</v>
      </c>
      <c r="AJ46" s="5">
        <f t="shared" si="23"/>
        <v>1</v>
      </c>
      <c r="AK46" s="5">
        <f t="shared" si="24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21"/>
        <v>1</v>
      </c>
      <c r="AI47" s="2">
        <f t="shared" si="22"/>
        <v>1</v>
      </c>
      <c r="AJ47" s="2">
        <f t="shared" si="23"/>
        <v>1</v>
      </c>
      <c r="AK47" s="2">
        <f t="shared" si="24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5</v>
      </c>
      <c r="Y48" s="33"/>
      <c r="Z48" s="33"/>
      <c r="AA48" s="33"/>
      <c r="AB48" s="33"/>
      <c r="AC48" s="48"/>
      <c r="AD48" s="45">
        <f>X48</f>
        <v>5</v>
      </c>
      <c r="AE48" s="45">
        <f>SUM(B48:W48,Y48:AC48)</f>
        <v>0</v>
      </c>
      <c r="AF48" s="45">
        <f>SUM(X26:X47,X49:X53)</f>
        <v>0</v>
      </c>
      <c r="AG48" s="44">
        <v>0</v>
      </c>
      <c r="AH48" s="5">
        <f t="shared" si="21"/>
        <v>1</v>
      </c>
      <c r="AI48" s="5">
        <f t="shared" si="22"/>
        <v>1</v>
      </c>
      <c r="AJ48" s="5">
        <f t="shared" si="23"/>
        <v>1</v>
      </c>
      <c r="AK48" s="5">
        <f t="shared" si="24"/>
        <v>1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0</v>
      </c>
      <c r="AF49" s="44">
        <f>SUM(Y26:Y48,Y50:Y53)</f>
        <v>0</v>
      </c>
      <c r="AG49" s="45">
        <v>0</v>
      </c>
      <c r="AH49" s="2">
        <f t="shared" si="21"/>
        <v>1</v>
      </c>
      <c r="AI49" s="2">
        <f t="shared" si="22"/>
        <v>1</v>
      </c>
      <c r="AJ49" s="2">
        <f t="shared" si="23"/>
        <v>1</v>
      </c>
      <c r="AK49" s="2">
        <f t="shared" si="24"/>
        <v>1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21"/>
        <v>1</v>
      </c>
      <c r="AI50" s="5">
        <f t="shared" si="22"/>
        <v>1</v>
      </c>
      <c r="AJ50" s="5">
        <f t="shared" si="23"/>
        <v>1</v>
      </c>
      <c r="AK50" s="5">
        <f t="shared" si="24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21"/>
        <v>1</v>
      </c>
      <c r="AI51" s="2">
        <f t="shared" si="22"/>
        <v>1</v>
      </c>
      <c r="AJ51" s="2">
        <f t="shared" si="23"/>
        <v>1</v>
      </c>
      <c r="AK51" s="2">
        <f t="shared" si="24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3</v>
      </c>
      <c r="AC52" s="48"/>
      <c r="AD52" s="45">
        <f>AB52</f>
        <v>3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21"/>
        <v>1</v>
      </c>
      <c r="AI52" s="5">
        <f t="shared" si="22"/>
        <v>1</v>
      </c>
      <c r="AJ52" s="5">
        <f t="shared" si="23"/>
        <v>1</v>
      </c>
      <c r="AK52" s="5">
        <f t="shared" si="24"/>
        <v>1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21"/>
        <v>1</v>
      </c>
      <c r="AI53" s="2">
        <f t="shared" si="22"/>
        <v>1</v>
      </c>
      <c r="AJ53" s="2">
        <f t="shared" si="23"/>
        <v>1</v>
      </c>
      <c r="AK53" s="2">
        <f t="shared" si="24"/>
        <v>1</v>
      </c>
    </row>
    <row r="54" spans="28:37">
      <c r="AB54" s="42" t="s">
        <v>74</v>
      </c>
      <c r="AC54" s="42"/>
      <c r="AD54" s="45">
        <f t="shared" ref="AD54:AF54" si="25">SUM(AD26:AD53)</f>
        <v>140</v>
      </c>
      <c r="AE54" s="45">
        <f t="shared" si="25"/>
        <v>0</v>
      </c>
      <c r="AF54" s="45">
        <f t="shared" si="25"/>
        <v>0</v>
      </c>
      <c r="AG54" s="45">
        <v>0</v>
      </c>
      <c r="AH54" s="5">
        <f t="shared" si="21"/>
        <v>1</v>
      </c>
      <c r="AI54" s="5">
        <f t="shared" si="22"/>
        <v>1</v>
      </c>
      <c r="AJ54" s="5">
        <f t="shared" si="23"/>
        <v>1</v>
      </c>
      <c r="AK54" s="5">
        <f t="shared" si="24"/>
        <v>1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PDMS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17</v>
      </c>
      <c r="C59" s="24"/>
      <c r="D59" s="24"/>
      <c r="E59" s="24"/>
      <c r="F59" s="24"/>
      <c r="G59" s="24"/>
      <c r="H59" s="24"/>
      <c r="I59" s="24"/>
      <c r="J59" s="38">
        <v>8</v>
      </c>
      <c r="L59" s="3" t="s">
        <v>49</v>
      </c>
      <c r="M59" s="13" t="s">
        <v>58</v>
      </c>
      <c r="N59" s="13"/>
      <c r="O59" s="13"/>
      <c r="P59" s="13"/>
      <c r="Q59" s="45">
        <f>B59</f>
        <v>17</v>
      </c>
      <c r="R59" s="45">
        <f>SUM(C59:J59)</f>
        <v>8</v>
      </c>
      <c r="S59" s="45">
        <f>SUM(B60:B67)</f>
        <v>1</v>
      </c>
      <c r="T59" s="45">
        <v>0</v>
      </c>
      <c r="U59" s="5">
        <f t="shared" ref="U59:U66" si="26">(SUM(Q59,T59)/SUM(Q59,R59,S59,T59))</f>
        <v>0.653846153846154</v>
      </c>
      <c r="V59" s="5">
        <f t="shared" ref="V59:V66" si="27">Q59/(SUM(Q59,R59))</f>
        <v>0.68</v>
      </c>
      <c r="W59" s="5">
        <f t="shared" ref="W59:W66" si="28">Q59/SUM(Q59,S59)</f>
        <v>0.944444444444444</v>
      </c>
      <c r="X59" s="5">
        <f t="shared" ref="X59:X66" si="29">2*V59*W59/(SUM(V59,W59))</f>
        <v>0.790697674418605</v>
      </c>
    </row>
    <row r="60" spans="1:24">
      <c r="A60" s="7" t="s">
        <v>50</v>
      </c>
      <c r="B60" s="25"/>
      <c r="C60" s="26">
        <v>12</v>
      </c>
      <c r="D60" s="25"/>
      <c r="E60" s="25"/>
      <c r="F60" s="25"/>
      <c r="G60" s="25"/>
      <c r="H60" s="25"/>
      <c r="I60" s="25"/>
      <c r="J60" s="25">
        <v>5</v>
      </c>
      <c r="L60" s="3" t="s">
        <v>50</v>
      </c>
      <c r="M60" s="13" t="s">
        <v>59</v>
      </c>
      <c r="N60" s="13"/>
      <c r="O60" s="13"/>
      <c r="P60" s="13"/>
      <c r="Q60" s="44">
        <f>C60</f>
        <v>12</v>
      </c>
      <c r="R60" s="44">
        <f>SUM(B60,D60:J60)</f>
        <v>5</v>
      </c>
      <c r="S60" s="44">
        <f>SUM(C59,C61:C67)</f>
        <v>0</v>
      </c>
      <c r="T60" s="44">
        <v>0</v>
      </c>
      <c r="U60" s="2">
        <f t="shared" si="26"/>
        <v>0.705882352941177</v>
      </c>
      <c r="V60" s="2">
        <f t="shared" si="27"/>
        <v>0.705882352941177</v>
      </c>
      <c r="W60" s="2">
        <f t="shared" si="28"/>
        <v>1</v>
      </c>
      <c r="X60" s="2">
        <f t="shared" si="29"/>
        <v>0.827586206896552</v>
      </c>
    </row>
    <row r="61" spans="1:24">
      <c r="A61" s="7" t="s">
        <v>51</v>
      </c>
      <c r="B61" s="25">
        <v>1</v>
      </c>
      <c r="C61" s="25"/>
      <c r="D61" s="26">
        <v>10</v>
      </c>
      <c r="E61" s="25"/>
      <c r="F61" s="25"/>
      <c r="G61" s="25"/>
      <c r="H61" s="25"/>
      <c r="I61" s="25"/>
      <c r="J61" s="39"/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1</v>
      </c>
      <c r="S61" s="45">
        <f>SUM(D59:D60,D62:D67)</f>
        <v>0</v>
      </c>
      <c r="T61" s="45">
        <v>0</v>
      </c>
      <c r="U61" s="5">
        <f t="shared" si="26"/>
        <v>0.909090909090909</v>
      </c>
      <c r="V61" s="5">
        <f t="shared" si="27"/>
        <v>0.909090909090909</v>
      </c>
      <c r="W61" s="5">
        <f t="shared" si="28"/>
        <v>1</v>
      </c>
      <c r="X61" s="5">
        <f t="shared" si="29"/>
        <v>0.952380952380952</v>
      </c>
    </row>
    <row r="62" spans="1:24">
      <c r="A62" s="7" t="s">
        <v>52</v>
      </c>
      <c r="B62" s="25"/>
      <c r="C62" s="25"/>
      <c r="D62" s="25"/>
      <c r="E62" s="26">
        <v>21</v>
      </c>
      <c r="F62" s="25"/>
      <c r="G62" s="25"/>
      <c r="H62" s="25"/>
      <c r="I62" s="25"/>
      <c r="J62" s="39">
        <v>3</v>
      </c>
      <c r="L62" s="3" t="s">
        <v>52</v>
      </c>
      <c r="M62" s="13" t="s">
        <v>61</v>
      </c>
      <c r="N62" s="13"/>
      <c r="O62" s="13"/>
      <c r="P62" s="13"/>
      <c r="Q62" s="44">
        <f>E62</f>
        <v>21</v>
      </c>
      <c r="R62" s="44">
        <f>SUM(B62:D62,F62:J62)</f>
        <v>3</v>
      </c>
      <c r="S62" s="44">
        <f>SUM(E59:E61,E63:E67)</f>
        <v>0</v>
      </c>
      <c r="T62" s="44">
        <v>0</v>
      </c>
      <c r="U62" s="2">
        <f t="shared" si="26"/>
        <v>0.875</v>
      </c>
      <c r="V62" s="2">
        <f t="shared" si="27"/>
        <v>0.875</v>
      </c>
      <c r="W62" s="2">
        <f t="shared" si="28"/>
        <v>1</v>
      </c>
      <c r="X62" s="2">
        <f t="shared" si="29"/>
        <v>0.933333333333333</v>
      </c>
    </row>
    <row r="63" spans="1:24">
      <c r="A63" s="7" t="s">
        <v>53</v>
      </c>
      <c r="B63" s="25"/>
      <c r="C63" s="25"/>
      <c r="D63" s="25"/>
      <c r="E63" s="25"/>
      <c r="F63" s="26">
        <v>29</v>
      </c>
      <c r="G63" s="25">
        <v>1</v>
      </c>
      <c r="H63" s="25"/>
      <c r="I63" s="25"/>
      <c r="J63" s="39">
        <v>31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32</v>
      </c>
      <c r="S63" s="45">
        <f>SUM(F59:F62,F64:F67)</f>
        <v>0</v>
      </c>
      <c r="T63" s="45">
        <v>0</v>
      </c>
      <c r="U63" s="5">
        <f t="shared" si="26"/>
        <v>0.475409836065574</v>
      </c>
      <c r="V63" s="5">
        <f t="shared" si="27"/>
        <v>0.475409836065574</v>
      </c>
      <c r="W63" s="5">
        <f t="shared" si="28"/>
        <v>1</v>
      </c>
      <c r="X63" s="5">
        <f t="shared" si="29"/>
        <v>0.644444444444444</v>
      </c>
    </row>
    <row r="64" spans="1:24">
      <c r="A64" s="7" t="s">
        <v>54</v>
      </c>
      <c r="B64" s="25"/>
      <c r="C64" s="25"/>
      <c r="D64" s="25"/>
      <c r="E64" s="25"/>
      <c r="F64" s="25"/>
      <c r="G64" s="26">
        <v>29</v>
      </c>
      <c r="H64" s="25"/>
      <c r="I64" s="25"/>
      <c r="J64" s="39">
        <v>6</v>
      </c>
      <c r="L64" s="3" t="s">
        <v>54</v>
      </c>
      <c r="M64" s="13" t="s">
        <v>63</v>
      </c>
      <c r="N64" s="13"/>
      <c r="O64" s="13"/>
      <c r="P64" s="13"/>
      <c r="Q64" s="44">
        <f>G64</f>
        <v>29</v>
      </c>
      <c r="R64" s="44">
        <f>SUM(B64:F64,H64:J64)</f>
        <v>6</v>
      </c>
      <c r="S64" s="44">
        <f>SUM(G59:G63,G65:G67)</f>
        <v>2</v>
      </c>
      <c r="T64" s="44">
        <v>0</v>
      </c>
      <c r="U64" s="2">
        <f t="shared" si="26"/>
        <v>0.783783783783784</v>
      </c>
      <c r="V64" s="2">
        <f t="shared" si="27"/>
        <v>0.828571428571429</v>
      </c>
      <c r="W64" s="2">
        <f t="shared" si="28"/>
        <v>0.935483870967742</v>
      </c>
      <c r="X64" s="2">
        <f t="shared" si="29"/>
        <v>0.878787878787879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11</v>
      </c>
      <c r="I65" s="25">
        <v>1</v>
      </c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11</v>
      </c>
      <c r="R65" s="45">
        <f>SUM(B65:G65,I65:J65)</f>
        <v>1</v>
      </c>
      <c r="S65" s="45">
        <f>SUM(H59:H64,H66:H67)</f>
        <v>0</v>
      </c>
      <c r="T65" s="45">
        <v>0</v>
      </c>
      <c r="U65" s="5">
        <f t="shared" si="26"/>
        <v>0.916666666666667</v>
      </c>
      <c r="V65" s="5">
        <f t="shared" si="27"/>
        <v>0.916666666666667</v>
      </c>
      <c r="W65" s="5">
        <f t="shared" si="28"/>
        <v>1</v>
      </c>
      <c r="X65" s="5">
        <f t="shared" si="29"/>
        <v>0.956521739130435</v>
      </c>
    </row>
    <row r="66" spans="1:24">
      <c r="A66" s="7" t="s">
        <v>56</v>
      </c>
      <c r="B66" s="25"/>
      <c r="C66" s="25"/>
      <c r="D66" s="25"/>
      <c r="E66" s="25"/>
      <c r="F66" s="25"/>
      <c r="G66" s="25">
        <v>1</v>
      </c>
      <c r="H66" s="25"/>
      <c r="I66" s="26">
        <v>11</v>
      </c>
      <c r="J66" s="39">
        <v>1</v>
      </c>
      <c r="L66" s="3" t="s">
        <v>56</v>
      </c>
      <c r="M66" s="13" t="s">
        <v>65</v>
      </c>
      <c r="N66" s="13"/>
      <c r="O66" s="13"/>
      <c r="P66" s="13"/>
      <c r="Q66" s="44">
        <f>I66</f>
        <v>11</v>
      </c>
      <c r="R66" s="44">
        <f>SUM(J66,B66:H66)</f>
        <v>2</v>
      </c>
      <c r="S66" s="44">
        <f>SUM(I59:I65,I67)</f>
        <v>1</v>
      </c>
      <c r="T66" s="44">
        <v>0</v>
      </c>
      <c r="U66" s="2">
        <f t="shared" si="26"/>
        <v>0.785714285714286</v>
      </c>
      <c r="V66" s="2">
        <f t="shared" si="27"/>
        <v>0.846153846153846</v>
      </c>
      <c r="W66" s="2">
        <f t="shared" si="28"/>
        <v>0.916666666666667</v>
      </c>
      <c r="X66" s="2">
        <f t="shared" si="29"/>
        <v>0.88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30">SUM(Q59:Q66)</f>
        <v>140</v>
      </c>
      <c r="R68" s="44">
        <f t="shared" si="30"/>
        <v>58</v>
      </c>
      <c r="S68" s="44">
        <f t="shared" si="30"/>
        <v>4</v>
      </c>
      <c r="T68" s="44">
        <f t="shared" si="30"/>
        <v>0</v>
      </c>
      <c r="U68" s="2">
        <f>(SUM(Q68,T68)/SUM(Q68,R68,S68,T68))</f>
        <v>0.693069306930693</v>
      </c>
      <c r="V68" s="2">
        <f>Q68/(SUM(Q68,R68))</f>
        <v>0.707070707070707</v>
      </c>
      <c r="W68" s="2">
        <f>Q68/SUM(Q68,S68)</f>
        <v>0.972222222222222</v>
      </c>
      <c r="X68" s="2">
        <f>2*V68*W68/(SUM(V68,W68))</f>
        <v>0.818713450292398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140</v>
      </c>
    </row>
    <row r="70" ht="14.25" spans="1:37">
      <c r="A70" s="21" t="str">
        <f>A13</f>
        <v>PDMS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16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31">(SUM(AD71,AG71)/SUM(AD71,AE71,AF71,AG71))</f>
        <v>1</v>
      </c>
      <c r="AI71" s="5">
        <f t="shared" ref="AI71:AI99" si="32">AD71/(SUM(AD71,AE71))</f>
        <v>1</v>
      </c>
      <c r="AJ71" s="5">
        <f t="shared" ref="AJ71:AJ99" si="33">AD71/SUM(AD71,AF71)</f>
        <v>1</v>
      </c>
      <c r="AK71" s="5">
        <f t="shared" ref="AK71:AK99" si="34">2*AI71*AJ71/(SUM(AI71,AJ71))</f>
        <v>1</v>
      </c>
    </row>
    <row r="72" spans="1:37">
      <c r="A72" s="4" t="s">
        <v>40</v>
      </c>
      <c r="B72" s="33"/>
      <c r="C72" s="34">
        <v>22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22</v>
      </c>
      <c r="AE72" s="44">
        <f>SUM(D72:AC72,B72)</f>
        <v>0</v>
      </c>
      <c r="AF72" s="44">
        <v>0</v>
      </c>
      <c r="AG72" s="44">
        <v>0</v>
      </c>
      <c r="AH72" s="2">
        <f t="shared" si="31"/>
        <v>1</v>
      </c>
      <c r="AI72" s="2">
        <f t="shared" si="32"/>
        <v>1</v>
      </c>
      <c r="AJ72" s="2">
        <f t="shared" si="33"/>
        <v>1</v>
      </c>
      <c r="AK72" s="2">
        <f t="shared" si="34"/>
        <v>1</v>
      </c>
    </row>
    <row r="73" spans="1:37">
      <c r="A73" s="4" t="s">
        <v>9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31"/>
        <v>1</v>
      </c>
      <c r="AI73" s="5">
        <f t="shared" si="32"/>
        <v>1</v>
      </c>
      <c r="AJ73" s="5">
        <f t="shared" si="33"/>
        <v>1</v>
      </c>
      <c r="AK73" s="5">
        <f t="shared" si="34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31"/>
        <v>1</v>
      </c>
      <c r="AI74" s="2">
        <f t="shared" si="32"/>
        <v>1</v>
      </c>
      <c r="AJ74" s="2">
        <f t="shared" si="33"/>
        <v>1</v>
      </c>
      <c r="AK74" s="2">
        <f t="shared" si="34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31"/>
        <v>1</v>
      </c>
      <c r="AI75" s="5">
        <f t="shared" si="32"/>
        <v>1</v>
      </c>
      <c r="AJ75" s="5">
        <f t="shared" si="33"/>
        <v>1</v>
      </c>
      <c r="AK75" s="5">
        <f t="shared" si="34"/>
        <v>1</v>
      </c>
    </row>
    <row r="76" spans="1:37">
      <c r="A76" s="4" t="s">
        <v>12</v>
      </c>
      <c r="B76" s="33"/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31"/>
        <v>1</v>
      </c>
      <c r="AI76" s="2">
        <f t="shared" si="32"/>
        <v>1</v>
      </c>
      <c r="AJ76" s="2">
        <f t="shared" si="33"/>
        <v>1</v>
      </c>
      <c r="AK76" s="2">
        <f t="shared" si="34"/>
        <v>1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v>0</v>
      </c>
      <c r="AH77" s="5">
        <f t="shared" si="31"/>
        <v>1</v>
      </c>
      <c r="AI77" s="5">
        <f t="shared" si="32"/>
        <v>1</v>
      </c>
      <c r="AJ77" s="5">
        <f t="shared" si="33"/>
        <v>1</v>
      </c>
      <c r="AK77" s="5">
        <f t="shared" si="34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31"/>
        <v>1</v>
      </c>
      <c r="AI78" s="2">
        <f t="shared" si="32"/>
        <v>1</v>
      </c>
      <c r="AJ78" s="2">
        <f t="shared" si="33"/>
        <v>1</v>
      </c>
      <c r="AK78" s="2">
        <f t="shared" si="34"/>
        <v>1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31"/>
        <v>1</v>
      </c>
      <c r="AI79" s="5">
        <f t="shared" si="32"/>
        <v>1</v>
      </c>
      <c r="AJ79" s="5">
        <f t="shared" si="33"/>
        <v>1</v>
      </c>
      <c r="AK79" s="5">
        <f t="shared" si="34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31"/>
        <v>1</v>
      </c>
      <c r="AI80" s="2">
        <f t="shared" si="32"/>
        <v>1</v>
      </c>
      <c r="AJ80" s="2">
        <f t="shared" si="33"/>
        <v>1</v>
      </c>
      <c r="AK80" s="2">
        <f t="shared" si="34"/>
        <v>1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4">
        <v>0</v>
      </c>
      <c r="AH81" s="5">
        <f t="shared" si="31"/>
        <v>1</v>
      </c>
      <c r="AI81" s="5">
        <f t="shared" si="32"/>
        <v>1</v>
      </c>
      <c r="AJ81" s="5">
        <f t="shared" si="33"/>
        <v>1</v>
      </c>
      <c r="AK81" s="5">
        <f t="shared" si="34"/>
        <v>1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31"/>
        <v>1</v>
      </c>
      <c r="AI82" s="2">
        <f t="shared" si="32"/>
        <v>1</v>
      </c>
      <c r="AJ82" s="2">
        <f t="shared" si="33"/>
        <v>1</v>
      </c>
      <c r="AK82" s="2">
        <f t="shared" si="34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31"/>
        <v>1</v>
      </c>
      <c r="AI83" s="5">
        <f t="shared" si="32"/>
        <v>1</v>
      </c>
      <c r="AJ83" s="5">
        <f t="shared" si="33"/>
        <v>1</v>
      </c>
      <c r="AK83" s="5">
        <f t="shared" si="34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31"/>
        <v>1</v>
      </c>
      <c r="AI84" s="2">
        <f t="shared" si="32"/>
        <v>1</v>
      </c>
      <c r="AJ84" s="2">
        <f t="shared" si="33"/>
        <v>1</v>
      </c>
      <c r="AK84" s="2">
        <f t="shared" si="34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31"/>
        <v>1</v>
      </c>
      <c r="AI85" s="5">
        <f t="shared" si="32"/>
        <v>1</v>
      </c>
      <c r="AJ85" s="5">
        <f t="shared" si="33"/>
        <v>1</v>
      </c>
      <c r="AK85" s="5">
        <f t="shared" si="34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31"/>
        <v>1</v>
      </c>
      <c r="AI86" s="2">
        <f t="shared" si="32"/>
        <v>1</v>
      </c>
      <c r="AJ86" s="2">
        <f t="shared" si="33"/>
        <v>1</v>
      </c>
      <c r="AK86" s="2">
        <f t="shared" si="34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31"/>
        <v>1</v>
      </c>
      <c r="AI87" s="5">
        <f t="shared" si="32"/>
        <v>1</v>
      </c>
      <c r="AJ87" s="5">
        <f t="shared" si="33"/>
        <v>1</v>
      </c>
      <c r="AK87" s="5">
        <f t="shared" si="34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31"/>
        <v>1</v>
      </c>
      <c r="AI88" s="2">
        <f t="shared" si="32"/>
        <v>1</v>
      </c>
      <c r="AJ88" s="2">
        <f t="shared" si="33"/>
        <v>1</v>
      </c>
      <c r="AK88" s="2">
        <f t="shared" si="34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31"/>
        <v>1</v>
      </c>
      <c r="AI89" s="5">
        <f t="shared" si="32"/>
        <v>1</v>
      </c>
      <c r="AJ89" s="5">
        <f t="shared" si="33"/>
        <v>1</v>
      </c>
      <c r="AK89" s="5">
        <f t="shared" si="34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6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31"/>
        <v>1</v>
      </c>
      <c r="AI90" s="2">
        <f t="shared" si="32"/>
        <v>1</v>
      </c>
      <c r="AJ90" s="2">
        <f t="shared" si="33"/>
        <v>1</v>
      </c>
      <c r="AK90" s="2">
        <f t="shared" si="34"/>
        <v>1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31"/>
        <v>1</v>
      </c>
      <c r="AI91" s="5">
        <f t="shared" si="32"/>
        <v>1</v>
      </c>
      <c r="AJ91" s="5">
        <f t="shared" si="33"/>
        <v>1</v>
      </c>
      <c r="AK91" s="5">
        <f t="shared" si="34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31"/>
        <v>1</v>
      </c>
      <c r="AI92" s="2">
        <f t="shared" si="32"/>
        <v>1</v>
      </c>
      <c r="AJ92" s="2">
        <f t="shared" si="33"/>
        <v>1</v>
      </c>
      <c r="AK92" s="2">
        <f t="shared" si="34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5</v>
      </c>
      <c r="Y93" s="33"/>
      <c r="Z93" s="33"/>
      <c r="AA93" s="33"/>
      <c r="AB93" s="33"/>
      <c r="AC93" s="48"/>
      <c r="AD93" s="45">
        <f>X93</f>
        <v>5</v>
      </c>
      <c r="AE93" s="45">
        <f>SUM(B93:W93,Y93:AC93)</f>
        <v>0</v>
      </c>
      <c r="AF93" s="45">
        <f>SUM(X71:X92,X94:X98)</f>
        <v>0</v>
      </c>
      <c r="AG93" s="44">
        <v>0</v>
      </c>
      <c r="AH93" s="5">
        <f t="shared" si="31"/>
        <v>1</v>
      </c>
      <c r="AI93" s="5">
        <f t="shared" si="32"/>
        <v>1</v>
      </c>
      <c r="AJ93" s="5">
        <f t="shared" si="33"/>
        <v>1</v>
      </c>
      <c r="AK93" s="5">
        <f t="shared" si="34"/>
        <v>1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0</v>
      </c>
      <c r="AF94" s="44">
        <f>SUM(Y71:Y93,Y95:Y98)</f>
        <v>0</v>
      </c>
      <c r="AG94" s="45">
        <v>0</v>
      </c>
      <c r="AH94" s="2">
        <f t="shared" si="31"/>
        <v>1</v>
      </c>
      <c r="AI94" s="2">
        <f t="shared" si="32"/>
        <v>1</v>
      </c>
      <c r="AJ94" s="2">
        <f t="shared" si="33"/>
        <v>1</v>
      </c>
      <c r="AK94" s="2">
        <f t="shared" si="34"/>
        <v>1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31"/>
        <v>1</v>
      </c>
      <c r="AI95" s="5">
        <f t="shared" si="32"/>
        <v>1</v>
      </c>
      <c r="AJ95" s="5">
        <f t="shared" si="33"/>
        <v>1</v>
      </c>
      <c r="AK95" s="5">
        <f t="shared" si="34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31"/>
        <v>1</v>
      </c>
      <c r="AI96" s="2">
        <f t="shared" si="32"/>
        <v>1</v>
      </c>
      <c r="AJ96" s="2">
        <f t="shared" si="33"/>
        <v>1</v>
      </c>
      <c r="AK96" s="2">
        <f t="shared" si="34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3</v>
      </c>
      <c r="AC97" s="48"/>
      <c r="AD97" s="45">
        <f>AB97</f>
        <v>3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31"/>
        <v>1</v>
      </c>
      <c r="AI97" s="5">
        <f t="shared" si="32"/>
        <v>1</v>
      </c>
      <c r="AJ97" s="5">
        <f t="shared" si="33"/>
        <v>1</v>
      </c>
      <c r="AK97" s="5">
        <f t="shared" si="34"/>
        <v>1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31"/>
        <v>1</v>
      </c>
      <c r="AI98" s="2">
        <f t="shared" si="32"/>
        <v>1</v>
      </c>
      <c r="AJ98" s="2">
        <f t="shared" si="33"/>
        <v>1</v>
      </c>
      <c r="AK98" s="2">
        <f t="shared" si="34"/>
        <v>1</v>
      </c>
    </row>
    <row r="99" spans="28:37">
      <c r="AB99" s="42" t="s">
        <v>74</v>
      </c>
      <c r="AC99" s="42"/>
      <c r="AD99" s="45">
        <f t="shared" ref="AD99:AF99" si="35">SUM(AD71:AD98)</f>
        <v>140</v>
      </c>
      <c r="AE99" s="45">
        <f t="shared" si="35"/>
        <v>0</v>
      </c>
      <c r="AF99" s="45">
        <f t="shared" si="35"/>
        <v>0</v>
      </c>
      <c r="AG99" s="45">
        <v>0</v>
      </c>
      <c r="AH99" s="5">
        <f t="shared" si="31"/>
        <v>1</v>
      </c>
      <c r="AI99" s="5">
        <f t="shared" si="32"/>
        <v>1</v>
      </c>
      <c r="AJ99" s="5">
        <f t="shared" si="33"/>
        <v>1</v>
      </c>
      <c r="AK99" s="5">
        <f t="shared" si="34"/>
        <v>1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PDMS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/>
      <c r="D104" s="24"/>
      <c r="E104" s="24"/>
      <c r="F104" s="24"/>
      <c r="G104" s="24">
        <v>5</v>
      </c>
      <c r="H104" s="24"/>
      <c r="I104" s="24">
        <v>2</v>
      </c>
      <c r="J104" s="38">
        <v>3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10</v>
      </c>
      <c r="S104" s="45">
        <f>SUM(B105:B112)</f>
        <v>0</v>
      </c>
      <c r="T104" s="45">
        <v>0</v>
      </c>
      <c r="U104" s="5">
        <f t="shared" ref="U104:U111" si="36">(SUM(Q104,T104)/SUM(Q104,R104,S104,T104))</f>
        <v>0.62962962962963</v>
      </c>
      <c r="V104" s="5">
        <f t="shared" ref="V104:V111" si="37">Q104/(SUM(Q104,R104))</f>
        <v>0.62962962962963</v>
      </c>
      <c r="W104" s="5">
        <f t="shared" ref="W104:W111" si="38">Q104/SUM(Q104,S104)</f>
        <v>1</v>
      </c>
      <c r="X104" s="5">
        <f t="shared" ref="X104:X111" si="39">2*V104*W104/(SUM(V104,W104))</f>
        <v>0.772727272727273</v>
      </c>
    </row>
    <row r="105" spans="1:24">
      <c r="A105" s="7" t="s">
        <v>50</v>
      </c>
      <c r="B105" s="25"/>
      <c r="C105" s="26">
        <v>9</v>
      </c>
      <c r="D105" s="25"/>
      <c r="E105" s="25">
        <v>3</v>
      </c>
      <c r="F105" s="25"/>
      <c r="G105" s="25">
        <v>2</v>
      </c>
      <c r="H105" s="25"/>
      <c r="I105" s="25"/>
      <c r="J105" s="25">
        <v>3</v>
      </c>
      <c r="L105" s="3" t="s">
        <v>50</v>
      </c>
      <c r="M105" s="13" t="s">
        <v>59</v>
      </c>
      <c r="N105" s="13"/>
      <c r="O105" s="13"/>
      <c r="P105" s="13"/>
      <c r="Q105" s="44">
        <f>C105</f>
        <v>9</v>
      </c>
      <c r="R105" s="44">
        <v>5</v>
      </c>
      <c r="S105" s="44">
        <f>SUM(C104,C106:C112)</f>
        <v>3</v>
      </c>
      <c r="T105" s="44">
        <v>0</v>
      </c>
      <c r="U105" s="2">
        <f t="shared" si="36"/>
        <v>0.529411764705882</v>
      </c>
      <c r="V105" s="2">
        <f t="shared" si="37"/>
        <v>0.642857142857143</v>
      </c>
      <c r="W105" s="2">
        <f t="shared" si="38"/>
        <v>0.75</v>
      </c>
      <c r="X105" s="2">
        <f t="shared" si="39"/>
        <v>0.692307692307692</v>
      </c>
    </row>
    <row r="106" spans="1:24">
      <c r="A106" s="7" t="s">
        <v>51</v>
      </c>
      <c r="B106" s="25"/>
      <c r="C106" s="25"/>
      <c r="D106" s="26">
        <v>8</v>
      </c>
      <c r="E106" s="25"/>
      <c r="F106" s="25"/>
      <c r="G106" s="25"/>
      <c r="H106" s="25"/>
      <c r="I106" s="25"/>
      <c r="J106" s="39"/>
      <c r="L106" s="3" t="s">
        <v>51</v>
      </c>
      <c r="M106" s="13" t="s">
        <v>60</v>
      </c>
      <c r="N106" s="13"/>
      <c r="O106" s="13"/>
      <c r="P106" s="13"/>
      <c r="Q106" s="45">
        <f>D106</f>
        <v>8</v>
      </c>
      <c r="R106" s="45">
        <f>SUM(B106:C106,E106:J106)</f>
        <v>0</v>
      </c>
      <c r="S106" s="45">
        <f>SUM(D104:D105,D107:D112)</f>
        <v>0</v>
      </c>
      <c r="T106" s="45">
        <v>0</v>
      </c>
      <c r="U106" s="5">
        <f t="shared" si="36"/>
        <v>1</v>
      </c>
      <c r="V106" s="5">
        <f t="shared" si="37"/>
        <v>1</v>
      </c>
      <c r="W106" s="5">
        <f t="shared" si="38"/>
        <v>1</v>
      </c>
      <c r="X106" s="5">
        <f t="shared" si="39"/>
        <v>1</v>
      </c>
    </row>
    <row r="107" spans="1:24">
      <c r="A107" s="7" t="s">
        <v>52</v>
      </c>
      <c r="B107" s="25"/>
      <c r="C107" s="25"/>
      <c r="D107" s="25"/>
      <c r="E107" s="26">
        <v>17</v>
      </c>
      <c r="F107" s="25"/>
      <c r="G107" s="25">
        <v>1</v>
      </c>
      <c r="H107" s="25"/>
      <c r="I107" s="25"/>
      <c r="J107" s="39">
        <v>4</v>
      </c>
      <c r="L107" s="3" t="s">
        <v>52</v>
      </c>
      <c r="M107" s="13" t="s">
        <v>61</v>
      </c>
      <c r="N107" s="13"/>
      <c r="O107" s="13"/>
      <c r="P107" s="13"/>
      <c r="Q107" s="44">
        <f>E107</f>
        <v>17</v>
      </c>
      <c r="R107" s="44">
        <f>SUM(B107:D107,F107:J107)</f>
        <v>5</v>
      </c>
      <c r="S107" s="44">
        <f>SUM(E104:E106,E108:E112)</f>
        <v>4</v>
      </c>
      <c r="T107" s="44">
        <v>0</v>
      </c>
      <c r="U107" s="2">
        <f t="shared" si="36"/>
        <v>0.653846153846154</v>
      </c>
      <c r="V107" s="2">
        <f t="shared" si="37"/>
        <v>0.772727272727273</v>
      </c>
      <c r="W107" s="2">
        <f t="shared" si="38"/>
        <v>0.80952380952381</v>
      </c>
      <c r="X107" s="2">
        <f t="shared" si="39"/>
        <v>0.790697674418605</v>
      </c>
    </row>
    <row r="108" spans="1:24">
      <c r="A108" s="7" t="s">
        <v>53</v>
      </c>
      <c r="B108" s="25"/>
      <c r="C108" s="25">
        <v>3</v>
      </c>
      <c r="D108" s="25"/>
      <c r="E108" s="25"/>
      <c r="F108" s="26">
        <v>29</v>
      </c>
      <c r="G108" s="25">
        <v>1</v>
      </c>
      <c r="H108" s="25">
        <v>2</v>
      </c>
      <c r="I108" s="25"/>
      <c r="J108" s="39">
        <v>7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13</v>
      </c>
      <c r="S108" s="45">
        <f>SUM(F104:F107,F109:F112)</f>
        <v>0</v>
      </c>
      <c r="T108" s="45">
        <v>0</v>
      </c>
      <c r="U108" s="5">
        <f t="shared" si="36"/>
        <v>0.69047619047619</v>
      </c>
      <c r="V108" s="5">
        <f t="shared" si="37"/>
        <v>0.69047619047619</v>
      </c>
      <c r="W108" s="5">
        <f t="shared" si="38"/>
        <v>1</v>
      </c>
      <c r="X108" s="5">
        <f t="shared" si="39"/>
        <v>0.816901408450704</v>
      </c>
    </row>
    <row r="109" spans="1:24">
      <c r="A109" s="7" t="s">
        <v>54</v>
      </c>
      <c r="B109" s="25"/>
      <c r="C109" s="25"/>
      <c r="D109" s="25"/>
      <c r="E109" s="25">
        <v>1</v>
      </c>
      <c r="F109" s="25"/>
      <c r="G109" s="26">
        <v>21</v>
      </c>
      <c r="H109" s="25"/>
      <c r="I109" s="25"/>
      <c r="J109" s="39">
        <v>5</v>
      </c>
      <c r="L109" s="3" t="s">
        <v>54</v>
      </c>
      <c r="M109" s="13" t="s">
        <v>63</v>
      </c>
      <c r="N109" s="13"/>
      <c r="O109" s="13"/>
      <c r="P109" s="13"/>
      <c r="Q109" s="44">
        <f>G109</f>
        <v>21</v>
      </c>
      <c r="R109" s="44">
        <f>SUM(B109:F109,H109:J109)</f>
        <v>6</v>
      </c>
      <c r="S109" s="44">
        <f>SUM(G104:G108,G110:G112)</f>
        <v>9</v>
      </c>
      <c r="T109" s="44">
        <v>0</v>
      </c>
      <c r="U109" s="2">
        <f t="shared" si="36"/>
        <v>0.583333333333333</v>
      </c>
      <c r="V109" s="2">
        <f t="shared" si="37"/>
        <v>0.777777777777778</v>
      </c>
      <c r="W109" s="2">
        <f t="shared" si="38"/>
        <v>0.7</v>
      </c>
      <c r="X109" s="2">
        <f t="shared" si="39"/>
        <v>0.736842105263158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9</v>
      </c>
      <c r="I110" s="25">
        <v>1</v>
      </c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9</v>
      </c>
      <c r="R110" s="45">
        <f>SUM(B110:G110,I110:J110)</f>
        <v>1</v>
      </c>
      <c r="S110" s="45">
        <f>SUM(H104:H109,H111:H112)</f>
        <v>2</v>
      </c>
      <c r="T110" s="45">
        <v>0</v>
      </c>
      <c r="U110" s="5">
        <f t="shared" si="36"/>
        <v>0.75</v>
      </c>
      <c r="V110" s="5">
        <f t="shared" si="37"/>
        <v>0.9</v>
      </c>
      <c r="W110" s="5">
        <f t="shared" si="38"/>
        <v>0.818181818181818</v>
      </c>
      <c r="X110" s="5">
        <f t="shared" si="39"/>
        <v>0.857142857142857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9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9</v>
      </c>
      <c r="R111" s="44">
        <f>SUM(J111,B111:H111)</f>
        <v>1</v>
      </c>
      <c r="S111" s="44">
        <f>SUM(I104:I110,I112)</f>
        <v>3</v>
      </c>
      <c r="T111" s="44">
        <v>0</v>
      </c>
      <c r="U111" s="2">
        <f t="shared" si="36"/>
        <v>0.692307692307692</v>
      </c>
      <c r="V111" s="2">
        <f t="shared" si="37"/>
        <v>0.9</v>
      </c>
      <c r="W111" s="2">
        <f t="shared" si="38"/>
        <v>0.75</v>
      </c>
      <c r="X111" s="2">
        <f t="shared" si="39"/>
        <v>0.818181818181818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40">SUM(Q104:Q111)</f>
        <v>119</v>
      </c>
      <c r="R113" s="44">
        <f t="shared" si="40"/>
        <v>41</v>
      </c>
      <c r="S113" s="44">
        <f t="shared" si="40"/>
        <v>21</v>
      </c>
      <c r="T113" s="44">
        <f t="shared" si="40"/>
        <v>0</v>
      </c>
      <c r="U113" s="2">
        <f>(SUM(Q113,T113)/SUM(Q113,R113,S113,T113))</f>
        <v>0.657458563535912</v>
      </c>
      <c r="V113" s="2">
        <f>Q113/(SUM(Q113,R113))</f>
        <v>0.74375</v>
      </c>
      <c r="W113" s="2">
        <f>Q113/SUM(Q113,S113)</f>
        <v>0.85</v>
      </c>
      <c r="X113" s="2">
        <f>2*V113*W113/(SUM(V113,W113))</f>
        <v>0.793333333333333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113</v>
      </c>
    </row>
    <row r="115" ht="14.25" spans="1:37">
      <c r="A115" s="30" t="str">
        <f>A1</f>
        <v>PDMS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13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13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41">(SUM(AD116,AG116)/SUM(AD116,AE116,AF116,AG116))</f>
        <v>1</v>
      </c>
      <c r="AI116" s="5">
        <f t="shared" ref="AI116:AI144" si="42">AD116/(SUM(AD116,AE116))</f>
        <v>1</v>
      </c>
      <c r="AJ116" s="5">
        <f t="shared" ref="AJ116:AJ144" si="43">AD116/SUM(AD116,AF116)</f>
        <v>1</v>
      </c>
      <c r="AK116" s="5">
        <f t="shared" ref="AK116:AK144" si="44">2*AI116*AJ116/(SUM(AI116,AJ116))</f>
        <v>1</v>
      </c>
    </row>
    <row r="117" spans="1:37">
      <c r="A117" s="4" t="s">
        <v>40</v>
      </c>
      <c r="B117" s="33"/>
      <c r="C117" s="34">
        <v>18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18</v>
      </c>
      <c r="AE117" s="44">
        <f>SUM(D117:AC117,B117)</f>
        <v>0</v>
      </c>
      <c r="AF117" s="44">
        <f>SUM(C116,C118:C143)</f>
        <v>2</v>
      </c>
      <c r="AG117" s="44">
        <v>0</v>
      </c>
      <c r="AH117" s="2">
        <f t="shared" si="41"/>
        <v>0.9</v>
      </c>
      <c r="AI117" s="2">
        <f t="shared" si="42"/>
        <v>1</v>
      </c>
      <c r="AJ117" s="2">
        <f t="shared" si="43"/>
        <v>0.9</v>
      </c>
      <c r="AK117" s="2">
        <f t="shared" si="44"/>
        <v>0.947368421052632</v>
      </c>
    </row>
    <row r="118" spans="1:37">
      <c r="A118" s="4" t="s">
        <v>9</v>
      </c>
      <c r="B118" s="33"/>
      <c r="C118" s="33"/>
      <c r="D118" s="34">
        <v>4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4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41"/>
        <v>1</v>
      </c>
      <c r="AI118" s="5">
        <f t="shared" si="42"/>
        <v>1</v>
      </c>
      <c r="AJ118" s="5">
        <f t="shared" si="43"/>
        <v>1</v>
      </c>
      <c r="AK118" s="5">
        <f t="shared" si="44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41"/>
        <v>1</v>
      </c>
      <c r="AI119" s="2">
        <f t="shared" si="42"/>
        <v>1</v>
      </c>
      <c r="AJ119" s="2">
        <f t="shared" si="43"/>
        <v>1</v>
      </c>
      <c r="AK119" s="2">
        <f t="shared" si="44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41"/>
        <v>1</v>
      </c>
      <c r="AI120" s="5">
        <f t="shared" si="42"/>
        <v>1</v>
      </c>
      <c r="AJ120" s="5">
        <f t="shared" si="43"/>
        <v>1</v>
      </c>
      <c r="AK120" s="5">
        <f t="shared" si="44"/>
        <v>1</v>
      </c>
    </row>
    <row r="121" spans="1:37">
      <c r="A121" s="4" t="s">
        <v>12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41"/>
        <v>1</v>
      </c>
      <c r="AI121" s="2">
        <f t="shared" si="42"/>
        <v>1</v>
      </c>
      <c r="AJ121" s="2">
        <f t="shared" si="43"/>
        <v>1</v>
      </c>
      <c r="AK121" s="2">
        <f t="shared" si="44"/>
        <v>1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>
        <v>1</v>
      </c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1</v>
      </c>
      <c r="AF122" s="45">
        <f>SUM(H116:H121,H123:H143)</f>
        <v>0</v>
      </c>
      <c r="AG122" s="45">
        <v>0</v>
      </c>
      <c r="AH122" s="5">
        <f t="shared" si="41"/>
        <v>0.666666666666667</v>
      </c>
      <c r="AI122" s="5">
        <f t="shared" si="42"/>
        <v>0.666666666666667</v>
      </c>
      <c r="AJ122" s="5">
        <f t="shared" si="43"/>
        <v>1</v>
      </c>
      <c r="AK122" s="5">
        <f t="shared" si="44"/>
        <v>0.8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41"/>
        <v>1</v>
      </c>
      <c r="AI123" s="2">
        <f t="shared" si="42"/>
        <v>1</v>
      </c>
      <c r="AJ123" s="2">
        <f t="shared" si="43"/>
        <v>1</v>
      </c>
      <c r="AK123" s="2">
        <f t="shared" si="44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2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2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41"/>
        <v>1</v>
      </c>
      <c r="AI124" s="5">
        <f t="shared" si="42"/>
        <v>1</v>
      </c>
      <c r="AJ124" s="5">
        <f t="shared" si="43"/>
        <v>1</v>
      </c>
      <c r="AK124" s="5">
        <f t="shared" si="44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9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9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41"/>
        <v>1</v>
      </c>
      <c r="AI125" s="2">
        <f t="shared" si="42"/>
        <v>1</v>
      </c>
      <c r="AJ125" s="2">
        <f t="shared" si="43"/>
        <v>1</v>
      </c>
      <c r="AK125" s="2">
        <f t="shared" si="44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0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 t="e">
        <f t="shared" si="41"/>
        <v>#DIV/0!</v>
      </c>
      <c r="AI126" s="5" t="e">
        <f t="shared" si="42"/>
        <v>#DIV/0!</v>
      </c>
      <c r="AJ126" s="5" t="e">
        <f t="shared" si="43"/>
        <v>#DIV/0!</v>
      </c>
      <c r="AK126" s="5" t="e">
        <f t="shared" si="44"/>
        <v>#DIV/0!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41"/>
        <v>1</v>
      </c>
      <c r="AI127" s="2">
        <f t="shared" si="42"/>
        <v>1</v>
      </c>
      <c r="AJ127" s="2">
        <f t="shared" si="43"/>
        <v>1</v>
      </c>
      <c r="AK127" s="2">
        <f t="shared" si="44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41"/>
        <v>1</v>
      </c>
      <c r="AI128" s="5">
        <f t="shared" si="42"/>
        <v>1</v>
      </c>
      <c r="AJ128" s="5">
        <f t="shared" si="43"/>
        <v>1</v>
      </c>
      <c r="AK128" s="5">
        <f t="shared" si="44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41"/>
        <v>1</v>
      </c>
      <c r="AI129" s="2">
        <f t="shared" si="42"/>
        <v>1</v>
      </c>
      <c r="AJ129" s="2">
        <f t="shared" si="43"/>
        <v>1</v>
      </c>
      <c r="AK129" s="2">
        <f t="shared" si="44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41"/>
        <v>1</v>
      </c>
      <c r="AI130" s="5">
        <f t="shared" si="42"/>
        <v>1</v>
      </c>
      <c r="AJ130" s="5">
        <f t="shared" si="43"/>
        <v>1</v>
      </c>
      <c r="AK130" s="5">
        <f t="shared" si="44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41"/>
        <v>1</v>
      </c>
      <c r="AI131" s="2">
        <f t="shared" si="42"/>
        <v>1</v>
      </c>
      <c r="AJ131" s="2">
        <f t="shared" si="43"/>
        <v>1</v>
      </c>
      <c r="AK131" s="2">
        <f t="shared" si="44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41"/>
        <v>1</v>
      </c>
      <c r="AI132" s="5">
        <f t="shared" si="42"/>
        <v>1</v>
      </c>
      <c r="AJ132" s="5">
        <f t="shared" si="43"/>
        <v>1</v>
      </c>
      <c r="AK132" s="5">
        <f t="shared" si="44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41"/>
        <v>1</v>
      </c>
      <c r="AI133" s="2">
        <f t="shared" si="42"/>
        <v>1</v>
      </c>
      <c r="AJ133" s="2">
        <f t="shared" si="43"/>
        <v>1</v>
      </c>
      <c r="AK133" s="2">
        <f t="shared" si="44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41"/>
        <v>1</v>
      </c>
      <c r="AI134" s="5">
        <f t="shared" si="42"/>
        <v>1</v>
      </c>
      <c r="AJ134" s="5">
        <f t="shared" si="43"/>
        <v>1</v>
      </c>
      <c r="AK134" s="5">
        <f t="shared" si="44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4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4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41"/>
        <v>1</v>
      </c>
      <c r="AI135" s="2">
        <f t="shared" si="42"/>
        <v>1</v>
      </c>
      <c r="AJ135" s="2">
        <f t="shared" si="43"/>
        <v>1</v>
      </c>
      <c r="AK135" s="2">
        <f t="shared" si="44"/>
        <v>1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2</v>
      </c>
      <c r="W136" s="33"/>
      <c r="X136" s="33"/>
      <c r="Y136" s="33"/>
      <c r="Z136" s="33"/>
      <c r="AA136" s="33"/>
      <c r="AB136" s="33"/>
      <c r="AC136" s="48"/>
      <c r="AD136" s="45">
        <f>V136</f>
        <v>2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41"/>
        <v>1</v>
      </c>
      <c r="AI136" s="5">
        <f t="shared" si="42"/>
        <v>1</v>
      </c>
      <c r="AJ136" s="5">
        <f t="shared" si="43"/>
        <v>1</v>
      </c>
      <c r="AK136" s="5">
        <f t="shared" si="44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4</v>
      </c>
      <c r="X137" s="33"/>
      <c r="Y137" s="33"/>
      <c r="Z137" s="33"/>
      <c r="AA137" s="33"/>
      <c r="AB137" s="33"/>
      <c r="AC137" s="48"/>
      <c r="AD137" s="44">
        <f>W137</f>
        <v>4</v>
      </c>
      <c r="AE137" s="44">
        <f>SUM(B137:V137,X137:AC137)</f>
        <v>0</v>
      </c>
      <c r="AF137" s="44">
        <f>SUM(W116:W136,W138:W143)</f>
        <v>1</v>
      </c>
      <c r="AG137" s="45">
        <v>0</v>
      </c>
      <c r="AH137" s="2">
        <f t="shared" si="41"/>
        <v>0.8</v>
      </c>
      <c r="AI137" s="2">
        <f t="shared" si="42"/>
        <v>1</v>
      </c>
      <c r="AJ137" s="2">
        <f t="shared" si="43"/>
        <v>0.8</v>
      </c>
      <c r="AK137" s="2">
        <f t="shared" si="44"/>
        <v>0.888888888888889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1</v>
      </c>
      <c r="Y138" s="33"/>
      <c r="Z138" s="33"/>
      <c r="AA138" s="33"/>
      <c r="AB138" s="33"/>
      <c r="AC138" s="48"/>
      <c r="AD138" s="45">
        <f>X138</f>
        <v>1</v>
      </c>
      <c r="AE138" s="45">
        <f>SUM(B138:W138,Y138:AC138)</f>
        <v>0</v>
      </c>
      <c r="AF138" s="45">
        <f>SUM(X116:X137,X139:X143)</f>
        <v>0</v>
      </c>
      <c r="AG138" s="44">
        <v>0</v>
      </c>
      <c r="AH138" s="5">
        <f t="shared" si="41"/>
        <v>1</v>
      </c>
      <c r="AI138" s="5">
        <f t="shared" si="42"/>
        <v>1</v>
      </c>
      <c r="AJ138" s="5">
        <f t="shared" si="43"/>
        <v>1</v>
      </c>
      <c r="AK138" s="5">
        <f t="shared" si="44"/>
        <v>1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17</v>
      </c>
      <c r="Z139" s="33"/>
      <c r="AA139" s="33"/>
      <c r="AB139" s="33"/>
      <c r="AC139" s="48"/>
      <c r="AD139" s="44">
        <f>Y139</f>
        <v>17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41"/>
        <v>1</v>
      </c>
      <c r="AI139" s="2">
        <f t="shared" si="42"/>
        <v>1</v>
      </c>
      <c r="AJ139" s="2">
        <f t="shared" si="43"/>
        <v>1</v>
      </c>
      <c r="AK139" s="2">
        <f t="shared" si="44"/>
        <v>1</v>
      </c>
    </row>
    <row r="140" spans="1:37">
      <c r="A140" s="4" t="s">
        <v>31</v>
      </c>
      <c r="B140" s="33"/>
      <c r="C140" s="33">
        <v>2</v>
      </c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3</v>
      </c>
      <c r="AA140" s="33"/>
      <c r="AB140" s="33"/>
      <c r="AC140" s="48"/>
      <c r="AD140" s="45">
        <f>Z140</f>
        <v>3</v>
      </c>
      <c r="AE140" s="45">
        <f>SUM(B140:Y140,AA140:AC140)</f>
        <v>2</v>
      </c>
      <c r="AF140" s="45">
        <f>SUM(Z116:Z139,Z141:Z143)</f>
        <v>0</v>
      </c>
      <c r="AG140" s="44">
        <v>0</v>
      </c>
      <c r="AH140" s="5">
        <f t="shared" si="41"/>
        <v>0.6</v>
      </c>
      <c r="AI140" s="5">
        <f t="shared" si="42"/>
        <v>0.6</v>
      </c>
      <c r="AJ140" s="5">
        <f t="shared" si="43"/>
        <v>1</v>
      </c>
      <c r="AK140" s="5">
        <f t="shared" si="44"/>
        <v>0.75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41"/>
        <v>1</v>
      </c>
      <c r="AI141" s="2">
        <f t="shared" si="42"/>
        <v>1</v>
      </c>
      <c r="AJ141" s="2">
        <f t="shared" si="43"/>
        <v>1</v>
      </c>
      <c r="AK141" s="2">
        <f t="shared" si="44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1</v>
      </c>
      <c r="AC142" s="48"/>
      <c r="AD142" s="45">
        <f>AB142</f>
        <v>1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41"/>
        <v>1</v>
      </c>
      <c r="AI142" s="5">
        <f t="shared" si="42"/>
        <v>1</v>
      </c>
      <c r="AJ142" s="5">
        <f t="shared" si="43"/>
        <v>1</v>
      </c>
      <c r="AK142" s="5">
        <f t="shared" si="44"/>
        <v>1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41"/>
        <v>1</v>
      </c>
      <c r="AI143" s="2">
        <f t="shared" si="42"/>
        <v>1</v>
      </c>
      <c r="AJ143" s="2">
        <f t="shared" si="43"/>
        <v>1</v>
      </c>
      <c r="AK143" s="2">
        <f t="shared" si="44"/>
        <v>1</v>
      </c>
    </row>
    <row r="144" spans="28:37">
      <c r="AB144" s="42" t="s">
        <v>74</v>
      </c>
      <c r="AC144" s="42"/>
      <c r="AD144" s="45">
        <f t="shared" ref="AD144:AF144" si="45">SUM(AD116:AD143)</f>
        <v>110</v>
      </c>
      <c r="AE144" s="45">
        <f t="shared" si="45"/>
        <v>3</v>
      </c>
      <c r="AF144" s="45">
        <f t="shared" si="45"/>
        <v>3</v>
      </c>
      <c r="AG144" s="45">
        <v>0</v>
      </c>
      <c r="AH144" s="5">
        <f t="shared" si="41"/>
        <v>0.948275862068966</v>
      </c>
      <c r="AI144" s="5">
        <f t="shared" si="42"/>
        <v>0.973451327433628</v>
      </c>
      <c r="AJ144" s="5">
        <f t="shared" si="43"/>
        <v>0.973451327433628</v>
      </c>
      <c r="AK144" s="5">
        <f t="shared" si="44"/>
        <v>0.973451327433628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PDMS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17</v>
      </c>
      <c r="C149" s="24"/>
      <c r="D149" s="24"/>
      <c r="E149" s="24"/>
      <c r="F149" s="24"/>
      <c r="G149" s="24"/>
      <c r="H149" s="24"/>
      <c r="I149" s="24"/>
      <c r="J149" s="38">
        <v>5</v>
      </c>
      <c r="L149" s="3" t="s">
        <v>49</v>
      </c>
      <c r="M149" s="13" t="s">
        <v>58</v>
      </c>
      <c r="N149" s="13"/>
      <c r="O149" s="13"/>
      <c r="P149" s="13"/>
      <c r="Q149" s="45">
        <f>B149</f>
        <v>17</v>
      </c>
      <c r="R149" s="45">
        <f>SUM(C149:J149)</f>
        <v>5</v>
      </c>
      <c r="S149" s="45">
        <f>SUM(B150:B157)</f>
        <v>1</v>
      </c>
      <c r="T149" s="45">
        <v>0</v>
      </c>
      <c r="U149" s="5">
        <f t="shared" ref="U149:U156" si="46">(SUM(Q149,T149)/SUM(Q149,R149,S149,T149))</f>
        <v>0.739130434782609</v>
      </c>
      <c r="V149" s="5">
        <f t="shared" ref="V149:V156" si="47">Q149/(SUM(Q149,R149))</f>
        <v>0.772727272727273</v>
      </c>
      <c r="W149" s="5">
        <f t="shared" ref="W149:W156" si="48">Q149/SUM(Q149,S149)</f>
        <v>0.944444444444444</v>
      </c>
      <c r="X149" s="5">
        <f t="shared" ref="X149:X156" si="49">2*V149*W149/(SUM(V149,W149))</f>
        <v>0.85</v>
      </c>
    </row>
    <row r="150" spans="1:24">
      <c r="A150" s="7" t="s">
        <v>50</v>
      </c>
      <c r="B150" s="25"/>
      <c r="C150" s="26">
        <v>12</v>
      </c>
      <c r="D150" s="25"/>
      <c r="E150" s="25"/>
      <c r="F150" s="25"/>
      <c r="G150" s="25"/>
      <c r="H150" s="25"/>
      <c r="I150" s="25"/>
      <c r="J150" s="25">
        <v>5</v>
      </c>
      <c r="L150" s="3" t="s">
        <v>50</v>
      </c>
      <c r="M150" s="13" t="s">
        <v>59</v>
      </c>
      <c r="N150" s="13"/>
      <c r="O150" s="13"/>
      <c r="P150" s="13"/>
      <c r="Q150" s="44">
        <f>C150</f>
        <v>12</v>
      </c>
      <c r="R150" s="44">
        <f>SUM(B150,D150:J150)</f>
        <v>5</v>
      </c>
      <c r="S150" s="44">
        <f>SUM(C149,C151:C157)</f>
        <v>0</v>
      </c>
      <c r="T150" s="44">
        <v>0</v>
      </c>
      <c r="U150" s="2">
        <f t="shared" si="46"/>
        <v>0.705882352941177</v>
      </c>
      <c r="V150" s="2">
        <f t="shared" si="47"/>
        <v>0.705882352941177</v>
      </c>
      <c r="W150" s="2">
        <f t="shared" si="48"/>
        <v>1</v>
      </c>
      <c r="X150" s="2">
        <f t="shared" si="49"/>
        <v>0.827586206896552</v>
      </c>
    </row>
    <row r="151" spans="1:24">
      <c r="A151" s="7" t="s">
        <v>51</v>
      </c>
      <c r="B151" s="25">
        <v>1</v>
      </c>
      <c r="C151" s="25"/>
      <c r="D151" s="26">
        <v>10</v>
      </c>
      <c r="E151" s="25"/>
      <c r="F151" s="25"/>
      <c r="G151" s="25"/>
      <c r="H151" s="25"/>
      <c r="I151" s="25"/>
      <c r="J151" s="39"/>
      <c r="L151" s="3" t="s">
        <v>51</v>
      </c>
      <c r="M151" s="13" t="s">
        <v>60</v>
      </c>
      <c r="N151" s="13"/>
      <c r="O151" s="13"/>
      <c r="P151" s="13"/>
      <c r="Q151" s="45">
        <f>D151</f>
        <v>10</v>
      </c>
      <c r="R151" s="45">
        <f>SUM(B151:C151,E151:J151)</f>
        <v>1</v>
      </c>
      <c r="S151" s="45">
        <f>SUM(D149:D150,D152:D157)</f>
        <v>0</v>
      </c>
      <c r="T151" s="45">
        <v>0</v>
      </c>
      <c r="U151" s="5">
        <f t="shared" si="46"/>
        <v>0.909090909090909</v>
      </c>
      <c r="V151" s="5">
        <f t="shared" si="47"/>
        <v>0.909090909090909</v>
      </c>
      <c r="W151" s="5">
        <f t="shared" si="48"/>
        <v>1</v>
      </c>
      <c r="X151" s="5">
        <f t="shared" si="49"/>
        <v>0.952380952380952</v>
      </c>
    </row>
    <row r="152" spans="1:24">
      <c r="A152" s="7" t="s">
        <v>52</v>
      </c>
      <c r="B152" s="25"/>
      <c r="C152" s="25"/>
      <c r="D152" s="25"/>
      <c r="E152" s="26">
        <v>21</v>
      </c>
      <c r="F152" s="25"/>
      <c r="G152" s="25"/>
      <c r="H152" s="25"/>
      <c r="I152" s="25"/>
      <c r="J152" s="39">
        <v>1</v>
      </c>
      <c r="L152" s="3" t="s">
        <v>52</v>
      </c>
      <c r="M152" s="13" t="s">
        <v>61</v>
      </c>
      <c r="N152" s="13"/>
      <c r="O152" s="13"/>
      <c r="P152" s="13"/>
      <c r="Q152" s="44">
        <f>E152</f>
        <v>21</v>
      </c>
      <c r="R152" s="44">
        <f>SUM(B152:D152,F152:J152)</f>
        <v>1</v>
      </c>
      <c r="S152" s="44">
        <f>SUM(E149:E151,E153:E157)</f>
        <v>0</v>
      </c>
      <c r="T152" s="44">
        <v>0</v>
      </c>
      <c r="U152" s="2">
        <f t="shared" si="46"/>
        <v>0.954545454545455</v>
      </c>
      <c r="V152" s="2">
        <f t="shared" si="47"/>
        <v>0.954545454545455</v>
      </c>
      <c r="W152" s="2">
        <f t="shared" si="48"/>
        <v>1</v>
      </c>
      <c r="X152" s="2">
        <f t="shared" si="49"/>
        <v>0.976744186046512</v>
      </c>
    </row>
    <row r="153" spans="1:24">
      <c r="A153" s="7" t="s">
        <v>53</v>
      </c>
      <c r="B153" s="25"/>
      <c r="C153" s="25"/>
      <c r="D153" s="25"/>
      <c r="E153" s="25"/>
      <c r="F153" s="26">
        <v>29</v>
      </c>
      <c r="G153" s="25">
        <v>1</v>
      </c>
      <c r="H153" s="25"/>
      <c r="I153" s="25"/>
      <c r="J153" s="39">
        <v>10</v>
      </c>
      <c r="L153" s="3" t="s">
        <v>53</v>
      </c>
      <c r="M153" s="13" t="s">
        <v>62</v>
      </c>
      <c r="N153" s="13"/>
      <c r="O153" s="13"/>
      <c r="P153" s="13"/>
      <c r="Q153" s="45">
        <f>F153</f>
        <v>29</v>
      </c>
      <c r="R153" s="45">
        <f>SUM(B153:E153,G153:J153)</f>
        <v>11</v>
      </c>
      <c r="S153" s="45">
        <f>SUM(F149:F152,F154:F157)</f>
        <v>0</v>
      </c>
      <c r="T153" s="45">
        <v>0</v>
      </c>
      <c r="U153" s="5">
        <f t="shared" si="46"/>
        <v>0.725</v>
      </c>
      <c r="V153" s="5">
        <f t="shared" si="47"/>
        <v>0.725</v>
      </c>
      <c r="W153" s="5">
        <f t="shared" si="48"/>
        <v>1</v>
      </c>
      <c r="X153" s="5">
        <f t="shared" si="49"/>
        <v>0.840579710144927</v>
      </c>
    </row>
    <row r="154" spans="1:24">
      <c r="A154" s="7" t="s">
        <v>54</v>
      </c>
      <c r="B154" s="25"/>
      <c r="C154" s="25"/>
      <c r="D154" s="25"/>
      <c r="E154" s="25"/>
      <c r="F154" s="25"/>
      <c r="G154" s="26">
        <v>29</v>
      </c>
      <c r="H154" s="25"/>
      <c r="I154" s="25"/>
      <c r="J154" s="39">
        <v>4</v>
      </c>
      <c r="L154" s="3" t="s">
        <v>54</v>
      </c>
      <c r="M154" s="13" t="s">
        <v>63</v>
      </c>
      <c r="N154" s="13"/>
      <c r="O154" s="13"/>
      <c r="P154" s="13"/>
      <c r="Q154" s="44">
        <f>G154</f>
        <v>29</v>
      </c>
      <c r="R154" s="44">
        <f>SUM(B154:F154,H154:J154)</f>
        <v>4</v>
      </c>
      <c r="S154" s="44">
        <f>SUM(G149:G153,G155:G157)</f>
        <v>2</v>
      </c>
      <c r="T154" s="44">
        <v>0</v>
      </c>
      <c r="U154" s="2">
        <f t="shared" si="46"/>
        <v>0.828571428571429</v>
      </c>
      <c r="V154" s="2">
        <f t="shared" si="47"/>
        <v>0.878787878787879</v>
      </c>
      <c r="W154" s="2">
        <f t="shared" si="48"/>
        <v>0.935483870967742</v>
      </c>
      <c r="X154" s="2">
        <f t="shared" si="49"/>
        <v>0.90625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11</v>
      </c>
      <c r="I155" s="25">
        <v>1</v>
      </c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11</v>
      </c>
      <c r="R155" s="45">
        <f>SUM(B155:G155,I155:J155)</f>
        <v>1</v>
      </c>
      <c r="S155" s="45">
        <f>SUM(H149:H154,H156:H157)</f>
        <v>0</v>
      </c>
      <c r="T155" s="45">
        <v>0</v>
      </c>
      <c r="U155" s="5">
        <f t="shared" si="46"/>
        <v>0.916666666666667</v>
      </c>
      <c r="V155" s="5">
        <f t="shared" si="47"/>
        <v>0.916666666666667</v>
      </c>
      <c r="W155" s="5">
        <f t="shared" si="48"/>
        <v>1</v>
      </c>
      <c r="X155" s="5">
        <f t="shared" si="49"/>
        <v>0.956521739130435</v>
      </c>
    </row>
    <row r="156" spans="1:24">
      <c r="A156" s="7" t="s">
        <v>56</v>
      </c>
      <c r="B156" s="25"/>
      <c r="C156" s="25"/>
      <c r="D156" s="25"/>
      <c r="E156" s="25"/>
      <c r="F156" s="25"/>
      <c r="G156" s="25">
        <v>1</v>
      </c>
      <c r="H156" s="25"/>
      <c r="I156" s="26">
        <v>11</v>
      </c>
      <c r="J156" s="39">
        <v>1</v>
      </c>
      <c r="L156" s="3" t="s">
        <v>56</v>
      </c>
      <c r="M156" s="13" t="s">
        <v>65</v>
      </c>
      <c r="N156" s="13"/>
      <c r="O156" s="13"/>
      <c r="P156" s="13"/>
      <c r="Q156" s="44">
        <f>I156</f>
        <v>11</v>
      </c>
      <c r="R156" s="44">
        <f>SUM(J156,B156:H156)</f>
        <v>2</v>
      </c>
      <c r="S156" s="44">
        <f>SUM(I149:I155,I157)</f>
        <v>1</v>
      </c>
      <c r="T156" s="44">
        <v>0</v>
      </c>
      <c r="U156" s="2">
        <f t="shared" si="46"/>
        <v>0.785714285714286</v>
      </c>
      <c r="V156" s="2">
        <f t="shared" si="47"/>
        <v>0.846153846153846</v>
      </c>
      <c r="W156" s="2">
        <f t="shared" si="48"/>
        <v>0.916666666666667</v>
      </c>
      <c r="X156" s="2">
        <f t="shared" si="49"/>
        <v>0.88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50">SUM(Q149:Q156)</f>
        <v>140</v>
      </c>
      <c r="R158" s="44">
        <f t="shared" si="50"/>
        <v>30</v>
      </c>
      <c r="S158" s="44">
        <f t="shared" si="50"/>
        <v>4</v>
      </c>
      <c r="T158" s="44">
        <f t="shared" si="50"/>
        <v>0</v>
      </c>
      <c r="U158" s="2">
        <f>(SUM(Q158,T158)/SUM(Q158,R158,S158,T158))</f>
        <v>0.804597701149425</v>
      </c>
      <c r="V158" s="2">
        <f>Q158/(SUM(Q158,R158))</f>
        <v>0.823529411764706</v>
      </c>
      <c r="W158" s="2">
        <f>Q158/SUM(Q158,S158)</f>
        <v>0.972222222222222</v>
      </c>
      <c r="X158" s="2">
        <f>2*V158*W158/(SUM(V158,W158))</f>
        <v>0.89171974522293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140</v>
      </c>
    </row>
    <row r="160" ht="14.25" spans="1:37">
      <c r="A160" s="30" t="str">
        <f>A1</f>
        <v>PDMS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16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16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51">(SUM(AD161,AG161)/SUM(AD161,AE161,AF161,AG161))</f>
        <v>1</v>
      </c>
      <c r="AI161" s="5">
        <f t="shared" ref="AI161:AI189" si="52">AD161/(SUM(AD161,AE161))</f>
        <v>1</v>
      </c>
      <c r="AJ161" s="5">
        <f t="shared" ref="AJ161:AJ189" si="53">AD161/SUM(AD161,AF161)</f>
        <v>1</v>
      </c>
      <c r="AK161" s="5">
        <f t="shared" ref="AK161:AK189" si="54">2*AI161*AJ161/(SUM(AI161,AJ161))</f>
        <v>1</v>
      </c>
    </row>
    <row r="162" spans="1:37">
      <c r="A162" s="4" t="s">
        <v>40</v>
      </c>
      <c r="B162" s="33"/>
      <c r="C162" s="34">
        <v>22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22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51"/>
        <v>1</v>
      </c>
      <c r="AI162" s="2">
        <f t="shared" si="52"/>
        <v>1</v>
      </c>
      <c r="AJ162" s="2">
        <f t="shared" si="53"/>
        <v>1</v>
      </c>
      <c r="AK162" s="2">
        <f t="shared" si="54"/>
        <v>1</v>
      </c>
    </row>
    <row r="163" spans="1:37">
      <c r="A163" s="4" t="s">
        <v>9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51"/>
        <v>1</v>
      </c>
      <c r="AI163" s="5">
        <f t="shared" si="52"/>
        <v>1</v>
      </c>
      <c r="AJ163" s="5">
        <f t="shared" si="53"/>
        <v>1</v>
      </c>
      <c r="AK163" s="5">
        <f t="shared" si="54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51"/>
        <v>1</v>
      </c>
      <c r="AI164" s="2">
        <f t="shared" si="52"/>
        <v>1</v>
      </c>
      <c r="AJ164" s="2">
        <f t="shared" si="53"/>
        <v>1</v>
      </c>
      <c r="AK164" s="2">
        <f t="shared" si="54"/>
        <v>1</v>
      </c>
    </row>
    <row r="165" spans="1:37">
      <c r="A165" s="4" t="s">
        <v>11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51"/>
        <v>1</v>
      </c>
      <c r="AI165" s="5">
        <f t="shared" si="52"/>
        <v>1</v>
      </c>
      <c r="AJ165" s="5">
        <f t="shared" si="53"/>
        <v>1</v>
      </c>
      <c r="AK165" s="5">
        <f t="shared" si="54"/>
        <v>1</v>
      </c>
    </row>
    <row r="166" spans="1:37">
      <c r="A166" s="4" t="s">
        <v>12</v>
      </c>
      <c r="B166" s="33"/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51"/>
        <v>1</v>
      </c>
      <c r="AI166" s="2">
        <f t="shared" si="52"/>
        <v>1</v>
      </c>
      <c r="AJ166" s="2">
        <f t="shared" si="53"/>
        <v>1</v>
      </c>
      <c r="AK166" s="2">
        <f t="shared" si="54"/>
        <v>1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51"/>
        <v>1</v>
      </c>
      <c r="AI167" s="5">
        <f t="shared" si="52"/>
        <v>1</v>
      </c>
      <c r="AJ167" s="5">
        <f t="shared" si="53"/>
        <v>1</v>
      </c>
      <c r="AK167" s="5">
        <f t="shared" si="54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51"/>
        <v>1</v>
      </c>
      <c r="AI168" s="2">
        <f t="shared" si="52"/>
        <v>1</v>
      </c>
      <c r="AJ168" s="2">
        <f t="shared" si="53"/>
        <v>1</v>
      </c>
      <c r="AK168" s="2">
        <f t="shared" si="54"/>
        <v>1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51"/>
        <v>1</v>
      </c>
      <c r="AI169" s="5">
        <f t="shared" si="52"/>
        <v>1</v>
      </c>
      <c r="AJ169" s="5">
        <f t="shared" si="53"/>
        <v>1</v>
      </c>
      <c r="AK169" s="5">
        <f t="shared" si="54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51"/>
        <v>1</v>
      </c>
      <c r="AI170" s="2">
        <f t="shared" si="52"/>
        <v>1</v>
      </c>
      <c r="AJ170" s="2">
        <f t="shared" si="53"/>
        <v>1</v>
      </c>
      <c r="AK170" s="2">
        <f t="shared" si="54"/>
        <v>1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>
        <f t="shared" si="51"/>
        <v>1</v>
      </c>
      <c r="AI171" s="5">
        <f t="shared" si="52"/>
        <v>1</v>
      </c>
      <c r="AJ171" s="5">
        <f t="shared" si="53"/>
        <v>1</v>
      </c>
      <c r="AK171" s="5">
        <f t="shared" si="54"/>
        <v>1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51"/>
        <v>1</v>
      </c>
      <c r="AI172" s="2">
        <f t="shared" si="52"/>
        <v>1</v>
      </c>
      <c r="AJ172" s="2">
        <f t="shared" si="53"/>
        <v>1</v>
      </c>
      <c r="AK172" s="2">
        <f t="shared" si="54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51"/>
        <v>1</v>
      </c>
      <c r="AI173" s="5">
        <f t="shared" si="52"/>
        <v>1</v>
      </c>
      <c r="AJ173" s="5">
        <f t="shared" si="53"/>
        <v>1</v>
      </c>
      <c r="AK173" s="5">
        <f t="shared" si="54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51"/>
        <v>1</v>
      </c>
      <c r="AI174" s="2">
        <f t="shared" si="52"/>
        <v>1</v>
      </c>
      <c r="AJ174" s="2">
        <f t="shared" si="53"/>
        <v>1</v>
      </c>
      <c r="AK174" s="2">
        <f t="shared" si="54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51"/>
        <v>1</v>
      </c>
      <c r="AI175" s="5">
        <f t="shared" si="52"/>
        <v>1</v>
      </c>
      <c r="AJ175" s="5">
        <f t="shared" si="53"/>
        <v>1</v>
      </c>
      <c r="AK175" s="5">
        <f t="shared" si="54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51"/>
        <v>1</v>
      </c>
      <c r="AI176" s="2">
        <f t="shared" si="52"/>
        <v>1</v>
      </c>
      <c r="AJ176" s="2">
        <f t="shared" si="53"/>
        <v>1</v>
      </c>
      <c r="AK176" s="2">
        <f t="shared" si="54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51"/>
        <v>1</v>
      </c>
      <c r="AI177" s="5">
        <f t="shared" si="52"/>
        <v>1</v>
      </c>
      <c r="AJ177" s="5">
        <f t="shared" si="53"/>
        <v>1</v>
      </c>
      <c r="AK177" s="5">
        <f t="shared" si="54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51"/>
        <v>1</v>
      </c>
      <c r="AI178" s="2">
        <f t="shared" si="52"/>
        <v>1</v>
      </c>
      <c r="AJ178" s="2">
        <f t="shared" si="53"/>
        <v>1</v>
      </c>
      <c r="AK178" s="2">
        <f t="shared" si="54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51"/>
        <v>1</v>
      </c>
      <c r="AI179" s="5">
        <f t="shared" si="52"/>
        <v>1</v>
      </c>
      <c r="AJ179" s="5">
        <f t="shared" si="53"/>
        <v>1</v>
      </c>
      <c r="AK179" s="5">
        <f t="shared" si="54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6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6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51"/>
        <v>1</v>
      </c>
      <c r="AI180" s="2">
        <f t="shared" si="52"/>
        <v>1</v>
      </c>
      <c r="AJ180" s="2">
        <f t="shared" si="53"/>
        <v>1</v>
      </c>
      <c r="AK180" s="2">
        <f t="shared" si="54"/>
        <v>1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3</v>
      </c>
      <c r="W181" s="33"/>
      <c r="X181" s="33"/>
      <c r="Y181" s="33"/>
      <c r="Z181" s="33"/>
      <c r="AA181" s="33"/>
      <c r="AB181" s="33"/>
      <c r="AC181" s="48"/>
      <c r="AD181" s="45">
        <f>V181</f>
        <v>3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51"/>
        <v>1</v>
      </c>
      <c r="AI181" s="5">
        <f t="shared" si="52"/>
        <v>1</v>
      </c>
      <c r="AJ181" s="5">
        <f t="shared" si="53"/>
        <v>1</v>
      </c>
      <c r="AK181" s="5">
        <f t="shared" si="54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51"/>
        <v>1</v>
      </c>
      <c r="AI182" s="2">
        <f t="shared" si="52"/>
        <v>1</v>
      </c>
      <c r="AJ182" s="2">
        <f t="shared" si="53"/>
        <v>1</v>
      </c>
      <c r="AK182" s="2">
        <f t="shared" si="54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5</v>
      </c>
      <c r="Y183" s="33"/>
      <c r="Z183" s="33"/>
      <c r="AA183" s="33"/>
      <c r="AB183" s="33"/>
      <c r="AC183" s="48"/>
      <c r="AD183" s="45">
        <f>X183</f>
        <v>5</v>
      </c>
      <c r="AE183" s="45">
        <f>SUM(B183:W183,Y183:AC183)</f>
        <v>0</v>
      </c>
      <c r="AF183" s="45">
        <f>SUM(X161:X182,X184:X188)</f>
        <v>0</v>
      </c>
      <c r="AG183" s="44">
        <v>0</v>
      </c>
      <c r="AH183" s="5">
        <f t="shared" si="51"/>
        <v>1</v>
      </c>
      <c r="AI183" s="5">
        <f t="shared" si="52"/>
        <v>1</v>
      </c>
      <c r="AJ183" s="5">
        <f t="shared" si="53"/>
        <v>1</v>
      </c>
      <c r="AK183" s="5">
        <f t="shared" si="54"/>
        <v>1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>
        <v>22</v>
      </c>
      <c r="Z184" s="33"/>
      <c r="AA184" s="33"/>
      <c r="AB184" s="33"/>
      <c r="AC184" s="48"/>
      <c r="AD184" s="44">
        <f>Y184</f>
        <v>22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>
        <f t="shared" si="51"/>
        <v>1</v>
      </c>
      <c r="AI184" s="2">
        <f t="shared" si="52"/>
        <v>1</v>
      </c>
      <c r="AJ184" s="2">
        <f t="shared" si="53"/>
        <v>1</v>
      </c>
      <c r="AK184" s="2">
        <f t="shared" si="54"/>
        <v>1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51"/>
        <v>1</v>
      </c>
      <c r="AI185" s="5">
        <f t="shared" si="52"/>
        <v>1</v>
      </c>
      <c r="AJ185" s="5">
        <f t="shared" si="53"/>
        <v>1</v>
      </c>
      <c r="AK185" s="5">
        <f t="shared" si="54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51"/>
        <v>1</v>
      </c>
      <c r="AI186" s="2">
        <f t="shared" si="52"/>
        <v>1</v>
      </c>
      <c r="AJ186" s="2">
        <f t="shared" si="53"/>
        <v>1</v>
      </c>
      <c r="AK186" s="2">
        <f t="shared" si="54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3</v>
      </c>
      <c r="AC187" s="48"/>
      <c r="AD187" s="45">
        <f>AB187</f>
        <v>3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>
        <f t="shared" si="51"/>
        <v>1</v>
      </c>
      <c r="AI187" s="5">
        <f t="shared" si="52"/>
        <v>1</v>
      </c>
      <c r="AJ187" s="5">
        <f t="shared" si="53"/>
        <v>1</v>
      </c>
      <c r="AK187" s="5">
        <f t="shared" si="54"/>
        <v>1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51"/>
        <v>1</v>
      </c>
      <c r="AI188" s="2">
        <f t="shared" si="52"/>
        <v>1</v>
      </c>
      <c r="AJ188" s="2">
        <f t="shared" si="53"/>
        <v>1</v>
      </c>
      <c r="AK188" s="2">
        <f t="shared" si="54"/>
        <v>1</v>
      </c>
    </row>
    <row r="189" spans="28:37">
      <c r="AB189" s="42" t="s">
        <v>74</v>
      </c>
      <c r="AC189" s="42"/>
      <c r="AD189" s="45">
        <f t="shared" ref="AD189:AF189" si="55">SUM(AD161:AD188)</f>
        <v>140</v>
      </c>
      <c r="AE189" s="45">
        <f t="shared" si="55"/>
        <v>0</v>
      </c>
      <c r="AF189" s="45">
        <f t="shared" si="55"/>
        <v>0</v>
      </c>
      <c r="AG189" s="45">
        <v>0</v>
      </c>
      <c r="AH189" s="5">
        <f t="shared" si="51"/>
        <v>1</v>
      </c>
      <c r="AI189" s="5">
        <f t="shared" si="52"/>
        <v>1</v>
      </c>
      <c r="AJ189" s="5">
        <f t="shared" si="53"/>
        <v>1</v>
      </c>
      <c r="AK189" s="5">
        <f t="shared" si="54"/>
        <v>1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PDMS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/>
      <c r="D194" s="24"/>
      <c r="E194" s="24"/>
      <c r="F194" s="24"/>
      <c r="G194" s="24"/>
      <c r="H194" s="24"/>
      <c r="I194" s="24"/>
      <c r="J194" s="38">
        <v>4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4</v>
      </c>
      <c r="S194" s="45">
        <f>SUM(B195:B202)</f>
        <v>1</v>
      </c>
      <c r="T194" s="45">
        <v>0</v>
      </c>
      <c r="U194" s="5">
        <f t="shared" ref="U194:U201" si="56">(SUM(Q194,T194)/SUM(Q194,R194,S194,T194))</f>
        <v>0.772727272727273</v>
      </c>
      <c r="V194" s="5">
        <f t="shared" ref="V194:V201" si="57">Q194/(SUM(Q194,R194))</f>
        <v>0.80952380952381</v>
      </c>
      <c r="W194" s="5">
        <f t="shared" ref="W194:W201" si="58">Q194/SUM(Q194,S194)</f>
        <v>0.944444444444444</v>
      </c>
      <c r="X194" s="5">
        <f t="shared" ref="X194:X201" si="59">2*V194*W194/(SUM(V194,W194))</f>
        <v>0.871794871794872</v>
      </c>
    </row>
    <row r="195" spans="1:24">
      <c r="A195" s="7" t="s">
        <v>50</v>
      </c>
      <c r="B195" s="25"/>
      <c r="C195" s="26">
        <v>12</v>
      </c>
      <c r="D195" s="25"/>
      <c r="E195" s="25"/>
      <c r="F195" s="25"/>
      <c r="G195" s="25"/>
      <c r="H195" s="25"/>
      <c r="I195" s="25"/>
      <c r="J195" s="25">
        <v>4</v>
      </c>
      <c r="L195" s="3" t="s">
        <v>50</v>
      </c>
      <c r="M195" s="13" t="s">
        <v>59</v>
      </c>
      <c r="N195" s="13"/>
      <c r="O195" s="13"/>
      <c r="P195" s="13"/>
      <c r="Q195" s="44">
        <f>C195</f>
        <v>12</v>
      </c>
      <c r="R195" s="44">
        <f>SUM(B195,D195:J195)</f>
        <v>4</v>
      </c>
      <c r="S195" s="44">
        <f>SUM(C194,C196:C202)</f>
        <v>0</v>
      </c>
      <c r="T195" s="44">
        <v>0</v>
      </c>
      <c r="U195" s="2">
        <f t="shared" si="56"/>
        <v>0.75</v>
      </c>
      <c r="V195" s="2">
        <f t="shared" si="57"/>
        <v>0.75</v>
      </c>
      <c r="W195" s="2">
        <f t="shared" si="58"/>
        <v>1</v>
      </c>
      <c r="X195" s="2">
        <f t="shared" si="59"/>
        <v>0.857142857142857</v>
      </c>
    </row>
    <row r="196" spans="1:24">
      <c r="A196" s="7" t="s">
        <v>51</v>
      </c>
      <c r="B196" s="25">
        <v>1</v>
      </c>
      <c r="C196" s="25"/>
      <c r="D196" s="26">
        <v>10</v>
      </c>
      <c r="E196" s="25"/>
      <c r="F196" s="25"/>
      <c r="G196" s="25"/>
      <c r="H196" s="25"/>
      <c r="I196" s="25"/>
      <c r="J196" s="39"/>
      <c r="L196" s="3" t="s">
        <v>51</v>
      </c>
      <c r="M196" s="13" t="s">
        <v>60</v>
      </c>
      <c r="N196" s="13"/>
      <c r="O196" s="13"/>
      <c r="P196" s="13"/>
      <c r="Q196" s="45">
        <f>D196</f>
        <v>10</v>
      </c>
      <c r="R196" s="45">
        <f>SUM(B196:C196,E196:J196)</f>
        <v>1</v>
      </c>
      <c r="S196" s="45">
        <f>SUM(D194:D195,D197:D202)</f>
        <v>0</v>
      </c>
      <c r="T196" s="45">
        <v>0</v>
      </c>
      <c r="U196" s="5">
        <f t="shared" si="56"/>
        <v>0.909090909090909</v>
      </c>
      <c r="V196" s="5">
        <f t="shared" si="57"/>
        <v>0.909090909090909</v>
      </c>
      <c r="W196" s="5">
        <f t="shared" si="58"/>
        <v>1</v>
      </c>
      <c r="X196" s="5">
        <f t="shared" si="59"/>
        <v>0.952380952380952</v>
      </c>
    </row>
    <row r="197" spans="1:24">
      <c r="A197" s="7" t="s">
        <v>52</v>
      </c>
      <c r="B197" s="25"/>
      <c r="C197" s="25"/>
      <c r="D197" s="25"/>
      <c r="E197" s="26">
        <v>21</v>
      </c>
      <c r="F197" s="25"/>
      <c r="G197" s="25"/>
      <c r="H197" s="25"/>
      <c r="I197" s="25"/>
      <c r="J197" s="39">
        <v>1</v>
      </c>
      <c r="L197" s="3" t="s">
        <v>52</v>
      </c>
      <c r="M197" s="13" t="s">
        <v>61</v>
      </c>
      <c r="N197" s="13"/>
      <c r="O197" s="13"/>
      <c r="P197" s="13"/>
      <c r="Q197" s="44">
        <f>E197</f>
        <v>21</v>
      </c>
      <c r="R197" s="44">
        <f>SUM(B197:D197,F197:J197)</f>
        <v>1</v>
      </c>
      <c r="S197" s="44">
        <f>SUM(E194:E196,E198:E202)</f>
        <v>0</v>
      </c>
      <c r="T197" s="44">
        <v>0</v>
      </c>
      <c r="U197" s="2">
        <f t="shared" si="56"/>
        <v>0.954545454545455</v>
      </c>
      <c r="V197" s="2">
        <f t="shared" si="57"/>
        <v>0.954545454545455</v>
      </c>
      <c r="W197" s="2">
        <f t="shared" si="58"/>
        <v>1</v>
      </c>
      <c r="X197" s="2">
        <f t="shared" si="59"/>
        <v>0.976744186046512</v>
      </c>
    </row>
    <row r="198" spans="1:24">
      <c r="A198" s="7" t="s">
        <v>53</v>
      </c>
      <c r="B198" s="25"/>
      <c r="C198" s="25"/>
      <c r="D198" s="25"/>
      <c r="E198" s="25"/>
      <c r="F198" s="26">
        <v>29</v>
      </c>
      <c r="G198" s="25"/>
      <c r="H198" s="25"/>
      <c r="I198" s="25"/>
      <c r="J198" s="39">
        <v>6</v>
      </c>
      <c r="L198" s="3" t="s">
        <v>53</v>
      </c>
      <c r="M198" s="13" t="s">
        <v>62</v>
      </c>
      <c r="N198" s="13"/>
      <c r="O198" s="13"/>
      <c r="P198" s="13"/>
      <c r="Q198" s="45">
        <f>F198</f>
        <v>29</v>
      </c>
      <c r="R198" s="45">
        <f>SUM(B198:E198,G198:J198)</f>
        <v>6</v>
      </c>
      <c r="S198" s="45">
        <f>SUM(F194:F197,F199:F202)</f>
        <v>0</v>
      </c>
      <c r="T198" s="45">
        <v>0</v>
      </c>
      <c r="U198" s="5">
        <f t="shared" si="56"/>
        <v>0.828571428571429</v>
      </c>
      <c r="V198" s="5">
        <f t="shared" si="57"/>
        <v>0.828571428571429</v>
      </c>
      <c r="W198" s="5">
        <f t="shared" si="58"/>
        <v>1</v>
      </c>
      <c r="X198" s="5">
        <f t="shared" si="59"/>
        <v>0.90625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29</v>
      </c>
      <c r="H199" s="25"/>
      <c r="I199" s="25"/>
      <c r="J199" s="39">
        <v>4</v>
      </c>
      <c r="L199" s="3" t="s">
        <v>54</v>
      </c>
      <c r="M199" s="13" t="s">
        <v>63</v>
      </c>
      <c r="N199" s="13"/>
      <c r="O199" s="13"/>
      <c r="P199" s="13"/>
      <c r="Q199" s="44">
        <f>G199</f>
        <v>29</v>
      </c>
      <c r="R199" s="44">
        <f>SUM(B199:F199,H199:J199)</f>
        <v>4</v>
      </c>
      <c r="S199" s="44">
        <f>SUM(G194:G198,G200:G202)</f>
        <v>1</v>
      </c>
      <c r="T199" s="44">
        <v>0</v>
      </c>
      <c r="U199" s="2">
        <f t="shared" si="56"/>
        <v>0.852941176470588</v>
      </c>
      <c r="V199" s="2">
        <f t="shared" si="57"/>
        <v>0.878787878787879</v>
      </c>
      <c r="W199" s="2">
        <f t="shared" si="58"/>
        <v>0.966666666666667</v>
      </c>
      <c r="X199" s="2">
        <f t="shared" si="59"/>
        <v>0.920634920634921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v>0</v>
      </c>
      <c r="U200" s="5">
        <f t="shared" si="56"/>
        <v>1</v>
      </c>
      <c r="V200" s="5">
        <f t="shared" si="57"/>
        <v>1</v>
      </c>
      <c r="W200" s="5">
        <f t="shared" si="58"/>
        <v>1</v>
      </c>
      <c r="X200" s="5">
        <f t="shared" si="59"/>
        <v>1</v>
      </c>
    </row>
    <row r="201" spans="1:24">
      <c r="A201" s="7" t="s">
        <v>56</v>
      </c>
      <c r="B201" s="25"/>
      <c r="C201" s="25"/>
      <c r="D201" s="25"/>
      <c r="E201" s="25"/>
      <c r="F201" s="25"/>
      <c r="G201" s="25">
        <v>1</v>
      </c>
      <c r="H201" s="25"/>
      <c r="I201" s="26">
        <v>11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11</v>
      </c>
      <c r="R201" s="44">
        <f>SUM(J201,B201:H201)</f>
        <v>2</v>
      </c>
      <c r="S201" s="44">
        <f>SUM(I194:I200,I202)</f>
        <v>0</v>
      </c>
      <c r="T201" s="44">
        <v>0</v>
      </c>
      <c r="U201" s="2">
        <f t="shared" si="56"/>
        <v>0.846153846153846</v>
      </c>
      <c r="V201" s="2">
        <f t="shared" si="57"/>
        <v>0.846153846153846</v>
      </c>
      <c r="W201" s="2">
        <f t="shared" si="58"/>
        <v>1</v>
      </c>
      <c r="X201" s="2">
        <f t="shared" si="59"/>
        <v>0.916666666666667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60">SUM(Q194:Q201)</f>
        <v>140</v>
      </c>
      <c r="R203" s="44">
        <f t="shared" si="60"/>
        <v>22</v>
      </c>
      <c r="S203" s="44">
        <f t="shared" si="60"/>
        <v>2</v>
      </c>
      <c r="T203" s="44">
        <f t="shared" si="60"/>
        <v>0</v>
      </c>
      <c r="U203" s="2">
        <f>(SUM(Q203,T203)/SUM(Q203,R203,S203,T203))</f>
        <v>0.853658536585366</v>
      </c>
      <c r="V203" s="2">
        <f>Q203/(SUM(Q203,R203))</f>
        <v>0.864197530864197</v>
      </c>
      <c r="W203" s="2">
        <f>Q203/SUM(Q203,S203)</f>
        <v>0.985915492957746</v>
      </c>
      <c r="X203" s="2">
        <f>2*V203*W203/(SUM(V203,W203))</f>
        <v>0.921052631578947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140</v>
      </c>
    </row>
    <row r="205" ht="14.25" spans="1:37">
      <c r="A205" s="30" t="str">
        <f>A1</f>
        <v>PDMS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16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16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61">(SUM(AD206,AG206)/SUM(AD206,AE206,AF206,AG206))</f>
        <v>1</v>
      </c>
      <c r="AI206" s="5">
        <f t="shared" ref="AI206:AI234" si="62">AD206/(SUM(AD206,AE206))</f>
        <v>1</v>
      </c>
      <c r="AJ206" s="5">
        <f t="shared" ref="AJ206:AJ234" si="63">AD206/SUM(AD206,AF206)</f>
        <v>1</v>
      </c>
      <c r="AK206" s="5">
        <f t="shared" ref="AK206:AK234" si="64">2*AI206*AJ206/(SUM(AI206,AJ206))</f>
        <v>1</v>
      </c>
    </row>
    <row r="207" spans="1:37">
      <c r="A207" s="4" t="s">
        <v>40</v>
      </c>
      <c r="B207" s="33"/>
      <c r="C207" s="34">
        <v>22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22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61"/>
        <v>1</v>
      </c>
      <c r="AI207" s="2">
        <f t="shared" si="62"/>
        <v>1</v>
      </c>
      <c r="AJ207" s="2">
        <f t="shared" si="63"/>
        <v>1</v>
      </c>
      <c r="AK207" s="2">
        <f t="shared" si="64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61"/>
        <v>1</v>
      </c>
      <c r="AI208" s="5">
        <f t="shared" si="62"/>
        <v>1</v>
      </c>
      <c r="AJ208" s="5">
        <f t="shared" si="63"/>
        <v>1</v>
      </c>
      <c r="AK208" s="5">
        <f t="shared" si="64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61"/>
        <v>1</v>
      </c>
      <c r="AI209" s="2">
        <f t="shared" si="62"/>
        <v>1</v>
      </c>
      <c r="AJ209" s="2">
        <f t="shared" si="63"/>
        <v>1</v>
      </c>
      <c r="AK209" s="2">
        <f t="shared" si="64"/>
        <v>1</v>
      </c>
    </row>
    <row r="210" spans="1:37">
      <c r="A210" s="4" t="s">
        <v>11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61"/>
        <v>1</v>
      </c>
      <c r="AI210" s="5">
        <f t="shared" si="62"/>
        <v>1</v>
      </c>
      <c r="AJ210" s="5">
        <f t="shared" si="63"/>
        <v>1</v>
      </c>
      <c r="AK210" s="5">
        <f t="shared" si="64"/>
        <v>1</v>
      </c>
    </row>
    <row r="211" spans="1:37">
      <c r="A211" s="4" t="s">
        <v>12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61"/>
        <v>1</v>
      </c>
      <c r="AI211" s="2">
        <f t="shared" si="62"/>
        <v>1</v>
      </c>
      <c r="AJ211" s="2">
        <f t="shared" si="63"/>
        <v>1</v>
      </c>
      <c r="AK211" s="2">
        <f t="shared" si="64"/>
        <v>1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61"/>
        <v>1</v>
      </c>
      <c r="AI212" s="5">
        <f t="shared" si="62"/>
        <v>1</v>
      </c>
      <c r="AJ212" s="5">
        <f t="shared" si="63"/>
        <v>1</v>
      </c>
      <c r="AK212" s="5">
        <f t="shared" si="64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61"/>
        <v>1</v>
      </c>
      <c r="AI213" s="2">
        <f t="shared" si="62"/>
        <v>1</v>
      </c>
      <c r="AJ213" s="2">
        <f t="shared" si="63"/>
        <v>1</v>
      </c>
      <c r="AK213" s="2">
        <f t="shared" si="64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61"/>
        <v>1</v>
      </c>
      <c r="AI214" s="5">
        <f t="shared" si="62"/>
        <v>1</v>
      </c>
      <c r="AJ214" s="5">
        <f t="shared" si="63"/>
        <v>1</v>
      </c>
      <c r="AK214" s="5">
        <f t="shared" si="64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61"/>
        <v>1</v>
      </c>
      <c r="AI215" s="2">
        <f t="shared" si="62"/>
        <v>1</v>
      </c>
      <c r="AJ215" s="2">
        <f t="shared" si="63"/>
        <v>1</v>
      </c>
      <c r="AK215" s="2">
        <f t="shared" si="64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>
        <f t="shared" si="61"/>
        <v>1</v>
      </c>
      <c r="AI216" s="5">
        <f t="shared" si="62"/>
        <v>1</v>
      </c>
      <c r="AJ216" s="5">
        <f t="shared" si="63"/>
        <v>1</v>
      </c>
      <c r="AK216" s="5">
        <f t="shared" si="64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61"/>
        <v>1</v>
      </c>
      <c r="AI217" s="2">
        <f t="shared" si="62"/>
        <v>1</v>
      </c>
      <c r="AJ217" s="2">
        <f t="shared" si="63"/>
        <v>1</v>
      </c>
      <c r="AK217" s="2">
        <f t="shared" si="64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61"/>
        <v>1</v>
      </c>
      <c r="AI218" s="5">
        <f t="shared" si="62"/>
        <v>1</v>
      </c>
      <c r="AJ218" s="5">
        <f t="shared" si="63"/>
        <v>1</v>
      </c>
      <c r="AK218" s="5">
        <f t="shared" si="64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61"/>
        <v>1</v>
      </c>
      <c r="AI219" s="2">
        <f t="shared" si="62"/>
        <v>1</v>
      </c>
      <c r="AJ219" s="2">
        <f t="shared" si="63"/>
        <v>1</v>
      </c>
      <c r="AK219" s="2">
        <f t="shared" si="64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61"/>
        <v>1</v>
      </c>
      <c r="AI220" s="5">
        <f t="shared" si="62"/>
        <v>1</v>
      </c>
      <c r="AJ220" s="5">
        <f t="shared" si="63"/>
        <v>1</v>
      </c>
      <c r="AK220" s="5">
        <f t="shared" si="64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61"/>
        <v>1</v>
      </c>
      <c r="AI221" s="2">
        <f t="shared" si="62"/>
        <v>1</v>
      </c>
      <c r="AJ221" s="2">
        <f t="shared" si="63"/>
        <v>1</v>
      </c>
      <c r="AK221" s="2">
        <f t="shared" si="64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61"/>
        <v>1</v>
      </c>
      <c r="AI222" s="5">
        <f t="shared" si="62"/>
        <v>1</v>
      </c>
      <c r="AJ222" s="5">
        <f t="shared" si="63"/>
        <v>1</v>
      </c>
      <c r="AK222" s="5">
        <f t="shared" si="64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61"/>
        <v>1</v>
      </c>
      <c r="AI223" s="2">
        <f t="shared" si="62"/>
        <v>1</v>
      </c>
      <c r="AJ223" s="2">
        <f t="shared" si="63"/>
        <v>1</v>
      </c>
      <c r="AK223" s="2">
        <f t="shared" si="64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61"/>
        <v>1</v>
      </c>
      <c r="AI224" s="5">
        <f t="shared" si="62"/>
        <v>1</v>
      </c>
      <c r="AJ224" s="5">
        <f t="shared" si="63"/>
        <v>1</v>
      </c>
      <c r="AK224" s="5">
        <f t="shared" si="64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6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6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61"/>
        <v>1</v>
      </c>
      <c r="AI225" s="2">
        <f t="shared" si="62"/>
        <v>1</v>
      </c>
      <c r="AJ225" s="2">
        <f t="shared" si="63"/>
        <v>1</v>
      </c>
      <c r="AK225" s="2">
        <f t="shared" si="64"/>
        <v>1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3</v>
      </c>
      <c r="W226" s="33"/>
      <c r="X226" s="33"/>
      <c r="Y226" s="33"/>
      <c r="Z226" s="33"/>
      <c r="AA226" s="33"/>
      <c r="AB226" s="33"/>
      <c r="AC226" s="48"/>
      <c r="AD226" s="45">
        <f>V226</f>
        <v>3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61"/>
        <v>1</v>
      </c>
      <c r="AI226" s="5">
        <f t="shared" si="62"/>
        <v>1</v>
      </c>
      <c r="AJ226" s="5">
        <f t="shared" si="63"/>
        <v>1</v>
      </c>
      <c r="AK226" s="5">
        <f t="shared" si="64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61"/>
        <v>1</v>
      </c>
      <c r="AI227" s="2">
        <f t="shared" si="62"/>
        <v>1</v>
      </c>
      <c r="AJ227" s="2">
        <f t="shared" si="63"/>
        <v>1</v>
      </c>
      <c r="AK227" s="2">
        <f t="shared" si="64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5</v>
      </c>
      <c r="Y228" s="33"/>
      <c r="Z228" s="33"/>
      <c r="AA228" s="33"/>
      <c r="AB228" s="33"/>
      <c r="AC228" s="48"/>
      <c r="AD228" s="45">
        <f>X228</f>
        <v>5</v>
      </c>
      <c r="AE228" s="45">
        <f>SUM(B228:W228,Y228:AC228)</f>
        <v>0</v>
      </c>
      <c r="AF228" s="45">
        <f>SUM(X206:X227,X229:X233)</f>
        <v>0</v>
      </c>
      <c r="AG228" s="44">
        <v>0</v>
      </c>
      <c r="AH228" s="5">
        <f t="shared" si="61"/>
        <v>1</v>
      </c>
      <c r="AI228" s="5">
        <f t="shared" si="62"/>
        <v>1</v>
      </c>
      <c r="AJ228" s="5">
        <f t="shared" si="63"/>
        <v>1</v>
      </c>
      <c r="AK228" s="5">
        <f t="shared" si="64"/>
        <v>1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22</v>
      </c>
      <c r="Z229" s="33"/>
      <c r="AA229" s="33"/>
      <c r="AB229" s="33"/>
      <c r="AC229" s="48"/>
      <c r="AD229" s="44">
        <f>Y229</f>
        <v>22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61"/>
        <v>1</v>
      </c>
      <c r="AI229" s="2">
        <f t="shared" si="62"/>
        <v>1</v>
      </c>
      <c r="AJ229" s="2">
        <f t="shared" si="63"/>
        <v>1</v>
      </c>
      <c r="AK229" s="2">
        <f t="shared" si="64"/>
        <v>1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61"/>
        <v>1</v>
      </c>
      <c r="AI230" s="5">
        <f t="shared" si="62"/>
        <v>1</v>
      </c>
      <c r="AJ230" s="5">
        <f t="shared" si="63"/>
        <v>1</v>
      </c>
      <c r="AK230" s="5">
        <f t="shared" si="64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61"/>
        <v>1</v>
      </c>
      <c r="AI231" s="2">
        <f t="shared" si="62"/>
        <v>1</v>
      </c>
      <c r="AJ231" s="2">
        <f t="shared" si="63"/>
        <v>1</v>
      </c>
      <c r="AK231" s="2">
        <f t="shared" si="64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61"/>
        <v>1</v>
      </c>
      <c r="AI232" s="5">
        <f t="shared" si="62"/>
        <v>1</v>
      </c>
      <c r="AJ232" s="5">
        <f t="shared" si="63"/>
        <v>1</v>
      </c>
      <c r="AK232" s="5">
        <f t="shared" si="64"/>
        <v>1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61"/>
        <v>1</v>
      </c>
      <c r="AI233" s="2">
        <f t="shared" si="62"/>
        <v>1</v>
      </c>
      <c r="AJ233" s="2">
        <f t="shared" si="63"/>
        <v>1</v>
      </c>
      <c r="AK233" s="2">
        <f t="shared" si="64"/>
        <v>1</v>
      </c>
    </row>
    <row r="234" spans="28:37">
      <c r="AB234" s="42" t="s">
        <v>74</v>
      </c>
      <c r="AC234" s="42"/>
      <c r="AD234" s="45">
        <f t="shared" ref="AD234:AF234" si="65">SUM(AD206:AD233)</f>
        <v>140</v>
      </c>
      <c r="AE234" s="45">
        <f t="shared" si="65"/>
        <v>0</v>
      </c>
      <c r="AF234" s="45">
        <f t="shared" si="65"/>
        <v>0</v>
      </c>
      <c r="AG234" s="45">
        <v>0</v>
      </c>
      <c r="AH234" s="5">
        <f t="shared" si="61"/>
        <v>1</v>
      </c>
      <c r="AI234" s="5">
        <f t="shared" si="62"/>
        <v>1</v>
      </c>
      <c r="AJ234" s="5">
        <f t="shared" si="63"/>
        <v>1</v>
      </c>
      <c r="AK234" s="5">
        <f t="shared" si="64"/>
        <v>1</v>
      </c>
    </row>
    <row r="236" spans="1:37">
      <c r="A236" s="19" t="s">
        <v>76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4">
      <c r="A237" s="20" t="str">
        <f>A236</f>
        <v>0.875</v>
      </c>
      <c r="B237" s="13" t="s">
        <v>3</v>
      </c>
      <c r="C237" s="13"/>
      <c r="D237" s="13"/>
    </row>
    <row r="238" ht="14.25" spans="1:24">
      <c r="A238" s="21" t="str">
        <f>A46</f>
        <v>Qaf</v>
      </c>
      <c r="B238" s="22" t="s">
        <v>49</v>
      </c>
      <c r="C238" s="22" t="s">
        <v>50</v>
      </c>
      <c r="D238" s="22" t="s">
        <v>51</v>
      </c>
      <c r="E238" s="22" t="s">
        <v>52</v>
      </c>
      <c r="F238" s="22" t="s">
        <v>53</v>
      </c>
      <c r="G238" s="22" t="s">
        <v>54</v>
      </c>
      <c r="H238" s="22" t="s">
        <v>55</v>
      </c>
      <c r="I238" s="22" t="s">
        <v>56</v>
      </c>
      <c r="J238" s="37" t="s">
        <v>57</v>
      </c>
      <c r="Q238" s="44" t="s">
        <v>35</v>
      </c>
      <c r="R238" s="44" t="s">
        <v>36</v>
      </c>
      <c r="S238" s="44" t="s">
        <v>37</v>
      </c>
      <c r="T238" s="44" t="s">
        <v>38</v>
      </c>
      <c r="U238" s="2" t="s">
        <v>70</v>
      </c>
      <c r="V238" s="2" t="s">
        <v>71</v>
      </c>
      <c r="W238" s="2" t="s">
        <v>72</v>
      </c>
      <c r="X238" s="2" t="s">
        <v>73</v>
      </c>
    </row>
    <row r="239" ht="14.25" spans="1:24">
      <c r="A239" s="6" t="s">
        <v>49</v>
      </c>
      <c r="B239" s="23">
        <v>17</v>
      </c>
      <c r="C239" s="24"/>
      <c r="D239" s="24"/>
      <c r="E239" s="24"/>
      <c r="F239" s="24"/>
      <c r="G239" s="24"/>
      <c r="H239" s="24"/>
      <c r="I239" s="24"/>
      <c r="J239" s="38">
        <v>4</v>
      </c>
      <c r="L239" s="3" t="s">
        <v>49</v>
      </c>
      <c r="M239" s="13" t="s">
        <v>58</v>
      </c>
      <c r="N239" s="13"/>
      <c r="O239" s="13"/>
      <c r="P239" s="13"/>
      <c r="Q239" s="45">
        <f>B239</f>
        <v>17</v>
      </c>
      <c r="R239" s="45">
        <f>SUM(C239:J239)</f>
        <v>4</v>
      </c>
      <c r="S239" s="45">
        <f>SUM(B240:B247)</f>
        <v>1</v>
      </c>
      <c r="T239" s="45">
        <v>0</v>
      </c>
      <c r="U239" s="5">
        <f t="shared" ref="U239:U246" si="66">(SUM(Q239,T239)/SUM(Q239,R239,S239,T239))</f>
        <v>0.772727272727273</v>
      </c>
      <c r="V239" s="5">
        <f t="shared" ref="V239:V246" si="67">Q239/(SUM(Q239,R239))</f>
        <v>0.80952380952381</v>
      </c>
      <c r="W239" s="5">
        <f t="shared" ref="W239:W246" si="68">Q239/SUM(Q239,S239)</f>
        <v>0.944444444444444</v>
      </c>
      <c r="X239" s="5">
        <f t="shared" ref="X239:X246" si="69">2*V239*W239/(SUM(V239,W239))</f>
        <v>0.871794871794872</v>
      </c>
    </row>
    <row r="240" spans="1:24">
      <c r="A240" s="7" t="s">
        <v>50</v>
      </c>
      <c r="B240" s="25"/>
      <c r="C240" s="26">
        <v>12</v>
      </c>
      <c r="D240" s="25"/>
      <c r="E240" s="25"/>
      <c r="F240" s="25"/>
      <c r="G240" s="25"/>
      <c r="H240" s="25"/>
      <c r="I240" s="25"/>
      <c r="J240" s="25">
        <v>4</v>
      </c>
      <c r="L240" s="3" t="s">
        <v>50</v>
      </c>
      <c r="M240" s="13" t="s">
        <v>59</v>
      </c>
      <c r="N240" s="13"/>
      <c r="O240" s="13"/>
      <c r="P240" s="13"/>
      <c r="Q240" s="44">
        <f>C240</f>
        <v>12</v>
      </c>
      <c r="R240" s="44">
        <f>SUM(B240,D240:J240)</f>
        <v>4</v>
      </c>
      <c r="S240" s="44">
        <f>SUM(C239,C241:C247)</f>
        <v>0</v>
      </c>
      <c r="T240" s="44">
        <v>0</v>
      </c>
      <c r="U240" s="2">
        <f t="shared" si="66"/>
        <v>0.75</v>
      </c>
      <c r="V240" s="2">
        <f t="shared" si="67"/>
        <v>0.75</v>
      </c>
      <c r="W240" s="2">
        <f t="shared" si="68"/>
        <v>1</v>
      </c>
      <c r="X240" s="2">
        <f t="shared" si="69"/>
        <v>0.857142857142857</v>
      </c>
    </row>
    <row r="241" spans="1:24">
      <c r="A241" s="7" t="s">
        <v>51</v>
      </c>
      <c r="B241" s="25">
        <v>1</v>
      </c>
      <c r="C241" s="25"/>
      <c r="D241" s="26">
        <v>10</v>
      </c>
      <c r="E241" s="25"/>
      <c r="F241" s="25"/>
      <c r="G241" s="25"/>
      <c r="H241" s="25"/>
      <c r="I241" s="25"/>
      <c r="J241" s="39"/>
      <c r="L241" s="3" t="s">
        <v>51</v>
      </c>
      <c r="M241" s="13" t="s">
        <v>60</v>
      </c>
      <c r="N241" s="13"/>
      <c r="O241" s="13"/>
      <c r="P241" s="13"/>
      <c r="Q241" s="45">
        <f>D241</f>
        <v>10</v>
      </c>
      <c r="R241" s="45">
        <f>SUM(B241:C241,E241:J241)</f>
        <v>1</v>
      </c>
      <c r="S241" s="45">
        <f>SUM(D239:D240,D242:D247)</f>
        <v>0</v>
      </c>
      <c r="T241" s="45">
        <v>0</v>
      </c>
      <c r="U241" s="5">
        <f t="shared" si="66"/>
        <v>0.909090909090909</v>
      </c>
      <c r="V241" s="5">
        <f t="shared" si="67"/>
        <v>0.909090909090909</v>
      </c>
      <c r="W241" s="5">
        <f t="shared" si="68"/>
        <v>1</v>
      </c>
      <c r="X241" s="5">
        <f t="shared" si="69"/>
        <v>0.952380952380952</v>
      </c>
    </row>
    <row r="242" spans="1:24">
      <c r="A242" s="7" t="s">
        <v>52</v>
      </c>
      <c r="B242" s="25"/>
      <c r="C242" s="25"/>
      <c r="D242" s="25"/>
      <c r="E242" s="26">
        <v>21</v>
      </c>
      <c r="F242" s="25"/>
      <c r="G242" s="25"/>
      <c r="H242" s="25"/>
      <c r="I242" s="25"/>
      <c r="J242" s="39">
        <v>1</v>
      </c>
      <c r="L242" s="3" t="s">
        <v>52</v>
      </c>
      <c r="M242" s="13" t="s">
        <v>61</v>
      </c>
      <c r="N242" s="13"/>
      <c r="O242" s="13"/>
      <c r="P242" s="13"/>
      <c r="Q242" s="44">
        <f>E242</f>
        <v>21</v>
      </c>
      <c r="R242" s="44">
        <f>SUM(B242:D242,F242:J242)</f>
        <v>1</v>
      </c>
      <c r="S242" s="44">
        <f>SUM(E239:E241,E243:E247)</f>
        <v>0</v>
      </c>
      <c r="T242" s="44">
        <v>0</v>
      </c>
      <c r="U242" s="2">
        <f t="shared" si="66"/>
        <v>0.954545454545455</v>
      </c>
      <c r="V242" s="2">
        <f t="shared" si="67"/>
        <v>0.954545454545455</v>
      </c>
      <c r="W242" s="2">
        <f t="shared" si="68"/>
        <v>1</v>
      </c>
      <c r="X242" s="2">
        <f t="shared" si="69"/>
        <v>0.976744186046512</v>
      </c>
    </row>
    <row r="243" spans="1:24">
      <c r="A243" s="7" t="s">
        <v>53</v>
      </c>
      <c r="B243" s="25"/>
      <c r="C243" s="25"/>
      <c r="D243" s="25"/>
      <c r="E243" s="25"/>
      <c r="F243" s="26">
        <v>29</v>
      </c>
      <c r="G243" s="25"/>
      <c r="H243" s="25"/>
      <c r="I243" s="25"/>
      <c r="J243" s="39">
        <v>6</v>
      </c>
      <c r="L243" s="3" t="s">
        <v>53</v>
      </c>
      <c r="M243" s="13" t="s">
        <v>62</v>
      </c>
      <c r="N243" s="13"/>
      <c r="O243" s="13"/>
      <c r="P243" s="13"/>
      <c r="Q243" s="45">
        <f>F243</f>
        <v>29</v>
      </c>
      <c r="R243" s="45">
        <f>SUM(B243:E243,G243:J243)</f>
        <v>6</v>
      </c>
      <c r="S243" s="45">
        <f>SUM(F239:F242,F244:F247)</f>
        <v>0</v>
      </c>
      <c r="T243" s="45">
        <v>0</v>
      </c>
      <c r="U243" s="5">
        <f t="shared" si="66"/>
        <v>0.828571428571429</v>
      </c>
      <c r="V243" s="5">
        <f t="shared" si="67"/>
        <v>0.828571428571429</v>
      </c>
      <c r="W243" s="5">
        <f t="shared" si="68"/>
        <v>1</v>
      </c>
      <c r="X243" s="5">
        <f t="shared" si="69"/>
        <v>0.90625</v>
      </c>
    </row>
    <row r="244" spans="1:24">
      <c r="A244" s="7" t="s">
        <v>54</v>
      </c>
      <c r="B244" s="25"/>
      <c r="C244" s="25"/>
      <c r="D244" s="25"/>
      <c r="E244" s="25"/>
      <c r="F244" s="25"/>
      <c r="G244" s="26">
        <v>29</v>
      </c>
      <c r="H244" s="25"/>
      <c r="I244" s="25"/>
      <c r="J244" s="39">
        <v>4</v>
      </c>
      <c r="L244" s="3" t="s">
        <v>54</v>
      </c>
      <c r="M244" s="13" t="s">
        <v>63</v>
      </c>
      <c r="N244" s="13"/>
      <c r="O244" s="13"/>
      <c r="P244" s="13"/>
      <c r="Q244" s="44">
        <f>G244</f>
        <v>29</v>
      </c>
      <c r="R244" s="44">
        <f>SUM(B244:F244,H244:J244)</f>
        <v>4</v>
      </c>
      <c r="S244" s="44">
        <f>SUM(G239:G243,G245:G247)</f>
        <v>1</v>
      </c>
      <c r="T244" s="44">
        <v>0</v>
      </c>
      <c r="U244" s="2">
        <f t="shared" si="66"/>
        <v>0.852941176470588</v>
      </c>
      <c r="V244" s="2">
        <f t="shared" si="67"/>
        <v>0.878787878787879</v>
      </c>
      <c r="W244" s="2">
        <f t="shared" si="68"/>
        <v>0.966666666666667</v>
      </c>
      <c r="X244" s="2">
        <f t="shared" si="69"/>
        <v>0.920634920634921</v>
      </c>
    </row>
    <row r="245" spans="1:24">
      <c r="A245" s="7" t="s">
        <v>55</v>
      </c>
      <c r="B245" s="25"/>
      <c r="C245" s="25"/>
      <c r="D245" s="25"/>
      <c r="E245" s="25"/>
      <c r="F245" s="25"/>
      <c r="G245" s="25"/>
      <c r="H245" s="26">
        <v>11</v>
      </c>
      <c r="I245" s="25"/>
      <c r="J245" s="39"/>
      <c r="L245" s="3" t="s">
        <v>55</v>
      </c>
      <c r="M245" s="13" t="s">
        <v>64</v>
      </c>
      <c r="N245" s="13"/>
      <c r="O245" s="13"/>
      <c r="P245" s="13"/>
      <c r="Q245" s="45">
        <f>H245</f>
        <v>11</v>
      </c>
      <c r="R245" s="45">
        <f>SUM(B245:G245,I245:J245)</f>
        <v>0</v>
      </c>
      <c r="S245" s="45">
        <f>SUM(H239:H244,H246:H247)</f>
        <v>0</v>
      </c>
      <c r="T245" s="45">
        <v>0</v>
      </c>
      <c r="U245" s="5">
        <f t="shared" si="66"/>
        <v>1</v>
      </c>
      <c r="V245" s="5">
        <f t="shared" si="67"/>
        <v>1</v>
      </c>
      <c r="W245" s="5">
        <f t="shared" si="68"/>
        <v>1</v>
      </c>
      <c r="X245" s="5">
        <f t="shared" si="69"/>
        <v>1</v>
      </c>
    </row>
    <row r="246" spans="1:24">
      <c r="A246" s="7" t="s">
        <v>56</v>
      </c>
      <c r="B246" s="25"/>
      <c r="C246" s="25"/>
      <c r="D246" s="25"/>
      <c r="E246" s="25"/>
      <c r="F246" s="25"/>
      <c r="G246" s="25">
        <v>1</v>
      </c>
      <c r="H246" s="25"/>
      <c r="I246" s="26">
        <v>11</v>
      </c>
      <c r="J246" s="39">
        <v>1</v>
      </c>
      <c r="L246" s="3" t="s">
        <v>56</v>
      </c>
      <c r="M246" s="13" t="s">
        <v>65</v>
      </c>
      <c r="N246" s="13"/>
      <c r="O246" s="13"/>
      <c r="P246" s="13"/>
      <c r="Q246" s="44">
        <f>I246</f>
        <v>11</v>
      </c>
      <c r="R246" s="44">
        <f>SUM(J246,B246:H246)</f>
        <v>2</v>
      </c>
      <c r="S246" s="44">
        <f>SUM(I239:I245,I247)</f>
        <v>0</v>
      </c>
      <c r="T246" s="44">
        <v>0</v>
      </c>
      <c r="U246" s="2">
        <f t="shared" si="66"/>
        <v>0.846153846153846</v>
      </c>
      <c r="V246" s="2">
        <f t="shared" si="67"/>
        <v>0.846153846153846</v>
      </c>
      <c r="W246" s="2">
        <f t="shared" si="68"/>
        <v>1</v>
      </c>
      <c r="X246" s="2">
        <f t="shared" si="69"/>
        <v>0.916666666666667</v>
      </c>
    </row>
    <row r="247" spans="1:24">
      <c r="A247" s="27" t="s">
        <v>57</v>
      </c>
      <c r="B247" s="28"/>
      <c r="C247" s="28"/>
      <c r="D247" s="28"/>
      <c r="E247" s="28"/>
      <c r="F247" s="28"/>
      <c r="G247" s="28"/>
      <c r="H247" s="28"/>
      <c r="I247" s="28"/>
      <c r="J247" s="40"/>
      <c r="L247" s="3" t="s">
        <v>57</v>
      </c>
      <c r="M247" s="13" t="s">
        <v>66</v>
      </c>
      <c r="N247" s="13"/>
      <c r="O247" s="13"/>
      <c r="P247" s="13"/>
      <c r="Q247" s="45"/>
      <c r="R247" s="45"/>
      <c r="S247" s="45"/>
      <c r="T247" s="45"/>
      <c r="U247" s="5"/>
      <c r="V247" s="5"/>
      <c r="W247" s="5"/>
      <c r="X247" s="5"/>
    </row>
    <row r="248" spans="15:24">
      <c r="O248" s="42" t="s">
        <v>74</v>
      </c>
      <c r="P248" s="42"/>
      <c r="Q248" s="44">
        <f t="shared" ref="Q248:T248" si="70">SUM(Q239:Q246)</f>
        <v>140</v>
      </c>
      <c r="R248" s="44">
        <f t="shared" si="70"/>
        <v>22</v>
      </c>
      <c r="S248" s="44">
        <f t="shared" si="70"/>
        <v>2</v>
      </c>
      <c r="T248" s="44">
        <f t="shared" si="70"/>
        <v>0</v>
      </c>
      <c r="U248" s="2">
        <f>(SUM(Q248,T248)/SUM(Q248,R248,S248,T248))</f>
        <v>0.853658536585366</v>
      </c>
      <c r="V248" s="2">
        <f>Q248/(SUM(Q248,R248))</f>
        <v>0.864197530864197</v>
      </c>
      <c r="W248" s="2">
        <f>Q248/SUM(Q248,S248)</f>
        <v>0.985915492957746</v>
      </c>
      <c r="X248" s="2">
        <f>2*V248*W248/(SUM(V248,W248))</f>
        <v>0.921052631578947</v>
      </c>
    </row>
    <row r="249" spans="1:8">
      <c r="A249" s="29" t="str">
        <f>A236</f>
        <v>0.875</v>
      </c>
      <c r="B249" s="13" t="s">
        <v>3</v>
      </c>
      <c r="C249" s="13"/>
      <c r="D249" s="13"/>
      <c r="F249" s="36" t="s">
        <v>75</v>
      </c>
      <c r="G249" s="36"/>
      <c r="H249" s="3">
        <f>SUM(B251:AC278)</f>
        <v>140</v>
      </c>
    </row>
    <row r="250" ht="14.25" spans="1:37">
      <c r="A250" s="30" t="str">
        <f>A46</f>
        <v>Qaf</v>
      </c>
      <c r="B250" s="11" t="s">
        <v>7</v>
      </c>
      <c r="C250" s="11" t="s">
        <v>8</v>
      </c>
      <c r="D250" s="11" t="s">
        <v>9</v>
      </c>
      <c r="E250" s="11" t="s">
        <v>10</v>
      </c>
      <c r="F250" s="11" t="s">
        <v>11</v>
      </c>
      <c r="G250" s="11" t="s">
        <v>12</v>
      </c>
      <c r="H250" s="11" t="s">
        <v>13</v>
      </c>
      <c r="I250" s="11" t="s">
        <v>14</v>
      </c>
      <c r="J250" s="11" t="s">
        <v>15</v>
      </c>
      <c r="K250" s="11" t="s">
        <v>16</v>
      </c>
      <c r="L250" s="11" t="s">
        <v>17</v>
      </c>
      <c r="M250" s="11" t="s">
        <v>18</v>
      </c>
      <c r="N250" s="11" t="s">
        <v>19</v>
      </c>
      <c r="O250" s="11" t="s">
        <v>20</v>
      </c>
      <c r="P250" s="11" t="s">
        <v>21</v>
      </c>
      <c r="Q250" s="11" t="s">
        <v>22</v>
      </c>
      <c r="R250" s="11" t="s">
        <v>23</v>
      </c>
      <c r="S250" s="11" t="s">
        <v>24</v>
      </c>
      <c r="T250" s="11" t="s">
        <v>25</v>
      </c>
      <c r="U250" s="11" t="s">
        <v>26</v>
      </c>
      <c r="V250" s="11" t="s">
        <v>27</v>
      </c>
      <c r="W250" s="11" t="s">
        <v>28</v>
      </c>
      <c r="X250" s="11" t="s">
        <v>29</v>
      </c>
      <c r="Y250" s="11" t="s">
        <v>30</v>
      </c>
      <c r="Z250" s="11" t="s">
        <v>31</v>
      </c>
      <c r="AA250" s="11" t="s">
        <v>32</v>
      </c>
      <c r="AB250" s="11" t="s">
        <v>33</v>
      </c>
      <c r="AC250" s="14" t="s">
        <v>34</v>
      </c>
      <c r="AD250" s="44" t="s">
        <v>35</v>
      </c>
      <c r="AE250" s="44" t="s">
        <v>36</v>
      </c>
      <c r="AF250" s="44" t="s">
        <v>37</v>
      </c>
      <c r="AG250" s="44" t="s">
        <v>38</v>
      </c>
      <c r="AH250" s="2" t="s">
        <v>70</v>
      </c>
      <c r="AI250" s="2" t="s">
        <v>71</v>
      </c>
      <c r="AJ250" s="2" t="s">
        <v>72</v>
      </c>
      <c r="AK250" s="2" t="s">
        <v>73</v>
      </c>
    </row>
    <row r="251" ht="14.25" spans="1:37">
      <c r="A251" s="1" t="s">
        <v>7</v>
      </c>
      <c r="B251" s="31">
        <v>16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47"/>
      <c r="AD251" s="45">
        <f>B251</f>
        <v>16</v>
      </c>
      <c r="AE251" s="45">
        <f>SUM(C251:AC251)</f>
        <v>0</v>
      </c>
      <c r="AF251" s="45">
        <f>SUM(B252:B278)</f>
        <v>0</v>
      </c>
      <c r="AG251" s="45">
        <v>0</v>
      </c>
      <c r="AH251" s="5">
        <f t="shared" ref="AH251:AH279" si="71">(SUM(AD251,AG251)/SUM(AD251,AE251,AF251,AG251))</f>
        <v>1</v>
      </c>
      <c r="AI251" s="5">
        <f t="shared" ref="AI251:AI279" si="72">AD251/(SUM(AD251,AE251))</f>
        <v>1</v>
      </c>
      <c r="AJ251" s="5">
        <f t="shared" ref="AJ251:AJ279" si="73">AD251/SUM(AD251,AF251)</f>
        <v>1</v>
      </c>
      <c r="AK251" s="5">
        <f t="shared" ref="AK251:AK279" si="74">2*AI251*AJ251/(SUM(AI251,AJ251))</f>
        <v>1</v>
      </c>
    </row>
    <row r="252" spans="1:37">
      <c r="A252" s="4" t="s">
        <v>40</v>
      </c>
      <c r="B252" s="33"/>
      <c r="C252" s="34">
        <v>22</v>
      </c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48"/>
      <c r="AD252" s="44">
        <f>C252</f>
        <v>22</v>
      </c>
      <c r="AE252" s="44">
        <f>SUM(D252:AC252,B252)</f>
        <v>0</v>
      </c>
      <c r="AF252" s="44">
        <f>SUM(C251,C253:C278)</f>
        <v>0</v>
      </c>
      <c r="AG252" s="44">
        <v>0</v>
      </c>
      <c r="AH252" s="2">
        <f t="shared" si="71"/>
        <v>1</v>
      </c>
      <c r="AI252" s="2">
        <f t="shared" si="72"/>
        <v>1</v>
      </c>
      <c r="AJ252" s="2">
        <f t="shared" si="73"/>
        <v>1</v>
      </c>
      <c r="AK252" s="2">
        <f t="shared" si="74"/>
        <v>1</v>
      </c>
    </row>
    <row r="253" spans="1:37">
      <c r="A253" s="4" t="s">
        <v>9</v>
      </c>
      <c r="B253" s="33"/>
      <c r="C253" s="33"/>
      <c r="D253" s="34">
        <v>7</v>
      </c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48"/>
      <c r="AD253" s="45">
        <f>D253</f>
        <v>7</v>
      </c>
      <c r="AE253" s="45">
        <f>SUM(B253,C253,E253:AC253)</f>
        <v>0</v>
      </c>
      <c r="AF253" s="45">
        <f>SUM(D251,D252,D254:D278)</f>
        <v>0</v>
      </c>
      <c r="AG253" s="45">
        <v>0</v>
      </c>
      <c r="AH253" s="5">
        <f t="shared" si="71"/>
        <v>1</v>
      </c>
      <c r="AI253" s="5">
        <f t="shared" si="72"/>
        <v>1</v>
      </c>
      <c r="AJ253" s="5">
        <f t="shared" si="73"/>
        <v>1</v>
      </c>
      <c r="AK253" s="5">
        <f t="shared" si="74"/>
        <v>1</v>
      </c>
    </row>
    <row r="254" spans="1:37">
      <c r="A254" s="4" t="s">
        <v>10</v>
      </c>
      <c r="B254" s="33"/>
      <c r="C254" s="33"/>
      <c r="D254" s="33"/>
      <c r="E254" s="34">
        <v>2</v>
      </c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48"/>
      <c r="AD254" s="44">
        <f>E254</f>
        <v>2</v>
      </c>
      <c r="AE254" s="44">
        <f>SUM(B254:D254,F254:AC254)</f>
        <v>0</v>
      </c>
      <c r="AF254" s="44">
        <f>SUM(E251:E253,E255:E278)</f>
        <v>0</v>
      </c>
      <c r="AG254" s="44">
        <v>0</v>
      </c>
      <c r="AH254" s="2">
        <f t="shared" si="71"/>
        <v>1</v>
      </c>
      <c r="AI254" s="2">
        <f t="shared" si="72"/>
        <v>1</v>
      </c>
      <c r="AJ254" s="2">
        <f t="shared" si="73"/>
        <v>1</v>
      </c>
      <c r="AK254" s="2">
        <f t="shared" si="74"/>
        <v>1</v>
      </c>
    </row>
    <row r="255" spans="1:37">
      <c r="A255" s="4" t="s">
        <v>11</v>
      </c>
      <c r="B255" s="33"/>
      <c r="C255" s="33"/>
      <c r="D255" s="33"/>
      <c r="E255" s="33"/>
      <c r="F255" s="34">
        <v>1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48"/>
      <c r="AD255" s="45">
        <f>F255</f>
        <v>1</v>
      </c>
      <c r="AE255" s="45">
        <f>SUM(B255:E255,G255:AC255)</f>
        <v>0</v>
      </c>
      <c r="AF255" s="45">
        <f>SUM(F251:F254,F256:F278)</f>
        <v>0</v>
      </c>
      <c r="AG255" s="45">
        <v>0</v>
      </c>
      <c r="AH255" s="5">
        <f t="shared" si="71"/>
        <v>1</v>
      </c>
      <c r="AI255" s="5">
        <f t="shared" si="72"/>
        <v>1</v>
      </c>
      <c r="AJ255" s="5">
        <f t="shared" si="73"/>
        <v>1</v>
      </c>
      <c r="AK255" s="5">
        <f t="shared" si="74"/>
        <v>1</v>
      </c>
    </row>
    <row r="256" spans="1:37">
      <c r="A256" s="4" t="s">
        <v>12</v>
      </c>
      <c r="B256" s="33"/>
      <c r="C256" s="33"/>
      <c r="D256" s="33"/>
      <c r="E256" s="33"/>
      <c r="F256" s="33"/>
      <c r="G256" s="34">
        <v>2</v>
      </c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48"/>
      <c r="AD256" s="44">
        <f>G256</f>
        <v>2</v>
      </c>
      <c r="AE256" s="44">
        <f>SUM(B256:F256,H256:AC256)</f>
        <v>0</v>
      </c>
      <c r="AF256" s="44">
        <f>SUM(G251:G255,G257:G278)</f>
        <v>0</v>
      </c>
      <c r="AG256" s="44">
        <v>0</v>
      </c>
      <c r="AH256" s="2">
        <f t="shared" si="71"/>
        <v>1</v>
      </c>
      <c r="AI256" s="2">
        <f t="shared" si="72"/>
        <v>1</v>
      </c>
      <c r="AJ256" s="2">
        <f t="shared" si="73"/>
        <v>1</v>
      </c>
      <c r="AK256" s="2">
        <f t="shared" si="74"/>
        <v>1</v>
      </c>
    </row>
    <row r="257" spans="1:37">
      <c r="A257" s="4" t="s">
        <v>13</v>
      </c>
      <c r="B257" s="33"/>
      <c r="C257" s="33"/>
      <c r="D257" s="33"/>
      <c r="E257" s="33"/>
      <c r="F257" s="33"/>
      <c r="G257" s="33"/>
      <c r="H257" s="34">
        <v>2</v>
      </c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48"/>
      <c r="AD257" s="45">
        <f>H257</f>
        <v>2</v>
      </c>
      <c r="AE257" s="45">
        <f>SUM(B257:G257,I257:AC257)</f>
        <v>0</v>
      </c>
      <c r="AF257" s="45">
        <f>SUM(H251:H256,H258:H278)</f>
        <v>0</v>
      </c>
      <c r="AG257" s="45">
        <v>0</v>
      </c>
      <c r="AH257" s="5">
        <f t="shared" si="71"/>
        <v>1</v>
      </c>
      <c r="AI257" s="5">
        <f t="shared" si="72"/>
        <v>1</v>
      </c>
      <c r="AJ257" s="5">
        <f t="shared" si="73"/>
        <v>1</v>
      </c>
      <c r="AK257" s="5">
        <f t="shared" si="74"/>
        <v>1</v>
      </c>
    </row>
    <row r="258" spans="1:37">
      <c r="A258" s="4" t="s">
        <v>14</v>
      </c>
      <c r="B258" s="33"/>
      <c r="C258" s="33"/>
      <c r="D258" s="33"/>
      <c r="E258" s="33"/>
      <c r="F258" s="33"/>
      <c r="G258" s="33"/>
      <c r="H258" s="33"/>
      <c r="I258" s="34">
        <v>5</v>
      </c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48"/>
      <c r="AD258" s="44">
        <f>I258</f>
        <v>5</v>
      </c>
      <c r="AE258" s="44">
        <f>SUM(B258:H258,J258:AC258)</f>
        <v>0</v>
      </c>
      <c r="AF258" s="44">
        <f>SUM(I251:I257,I259:I278)</f>
        <v>0</v>
      </c>
      <c r="AG258" s="45">
        <v>0</v>
      </c>
      <c r="AH258" s="2">
        <f t="shared" si="71"/>
        <v>1</v>
      </c>
      <c r="AI258" s="2">
        <f t="shared" si="72"/>
        <v>1</v>
      </c>
      <c r="AJ258" s="2">
        <f t="shared" si="73"/>
        <v>1</v>
      </c>
      <c r="AK258" s="2">
        <f t="shared" si="74"/>
        <v>1</v>
      </c>
    </row>
    <row r="259" spans="1:37">
      <c r="A259" s="4" t="s">
        <v>48</v>
      </c>
      <c r="B259" s="33"/>
      <c r="C259" s="33"/>
      <c r="D259" s="33"/>
      <c r="E259" s="33"/>
      <c r="F259" s="33"/>
      <c r="G259" s="33"/>
      <c r="H259" s="33"/>
      <c r="I259" s="33"/>
      <c r="J259" s="34">
        <v>3</v>
      </c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48"/>
      <c r="AD259" s="45">
        <f>J259</f>
        <v>3</v>
      </c>
      <c r="AE259" s="45">
        <f>SUM(B259:I259,K259:AC259)</f>
        <v>0</v>
      </c>
      <c r="AF259" s="45">
        <f>SUM(J251:J258,J260:J278)</f>
        <v>0</v>
      </c>
      <c r="AG259" s="44">
        <v>0</v>
      </c>
      <c r="AH259" s="5">
        <f t="shared" si="71"/>
        <v>1</v>
      </c>
      <c r="AI259" s="5">
        <f t="shared" si="72"/>
        <v>1</v>
      </c>
      <c r="AJ259" s="5">
        <f t="shared" si="73"/>
        <v>1</v>
      </c>
      <c r="AK259" s="5">
        <f t="shared" si="74"/>
        <v>1</v>
      </c>
    </row>
    <row r="260" spans="1:37">
      <c r="A260" s="4" t="s">
        <v>16</v>
      </c>
      <c r="B260" s="33"/>
      <c r="C260" s="33"/>
      <c r="D260" s="33"/>
      <c r="E260" s="33"/>
      <c r="F260" s="33"/>
      <c r="G260" s="33"/>
      <c r="H260" s="33"/>
      <c r="I260" s="33"/>
      <c r="J260" s="33"/>
      <c r="K260" s="34">
        <v>10</v>
      </c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48"/>
      <c r="AD260" s="44">
        <f>K260</f>
        <v>10</v>
      </c>
      <c r="AE260" s="44">
        <f>SUM(B260:J260,L260:AC260)</f>
        <v>0</v>
      </c>
      <c r="AF260" s="44">
        <f>SUM(K251:K259,K261:K278)</f>
        <v>0</v>
      </c>
      <c r="AG260" s="45">
        <v>0</v>
      </c>
      <c r="AH260" s="2">
        <f t="shared" si="71"/>
        <v>1</v>
      </c>
      <c r="AI260" s="2">
        <f t="shared" si="72"/>
        <v>1</v>
      </c>
      <c r="AJ260" s="2">
        <f t="shared" si="73"/>
        <v>1</v>
      </c>
      <c r="AK260" s="2">
        <f t="shared" si="74"/>
        <v>1</v>
      </c>
    </row>
    <row r="261" spans="1:37">
      <c r="A261" s="4" t="s">
        <v>17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4">
        <v>1</v>
      </c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48"/>
      <c r="AD261" s="45">
        <f>L261</f>
        <v>1</v>
      </c>
      <c r="AE261" s="45">
        <f>SUM(B261:K261,M261:AC261)</f>
        <v>0</v>
      </c>
      <c r="AF261" s="45">
        <f>SUM(L251:L260,L262:L278)</f>
        <v>0</v>
      </c>
      <c r="AG261" s="44">
        <v>0</v>
      </c>
      <c r="AH261" s="5">
        <f t="shared" si="71"/>
        <v>1</v>
      </c>
      <c r="AI261" s="5">
        <f t="shared" si="72"/>
        <v>1</v>
      </c>
      <c r="AJ261" s="5">
        <f t="shared" si="73"/>
        <v>1</v>
      </c>
      <c r="AK261" s="5">
        <f t="shared" si="74"/>
        <v>1</v>
      </c>
    </row>
    <row r="262" spans="1:37">
      <c r="A262" s="4" t="s">
        <v>18</v>
      </c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4">
        <v>2</v>
      </c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48"/>
      <c r="AD262" s="44">
        <f>M262</f>
        <v>2</v>
      </c>
      <c r="AE262" s="44">
        <f>SUM(B262:L262,N262:AC262)</f>
        <v>0</v>
      </c>
      <c r="AF262" s="44">
        <f>SUM(M251:M261,M263:M278)</f>
        <v>0</v>
      </c>
      <c r="AG262" s="45">
        <v>0</v>
      </c>
      <c r="AH262" s="2">
        <f t="shared" si="71"/>
        <v>1</v>
      </c>
      <c r="AI262" s="2">
        <f t="shared" si="72"/>
        <v>1</v>
      </c>
      <c r="AJ262" s="2">
        <f t="shared" si="73"/>
        <v>1</v>
      </c>
      <c r="AK262" s="2">
        <f t="shared" si="74"/>
        <v>1</v>
      </c>
    </row>
    <row r="263" spans="1:37">
      <c r="A263" s="4" t="s">
        <v>19</v>
      </c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4">
        <v>2</v>
      </c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48"/>
      <c r="AD263" s="45">
        <f>N263</f>
        <v>2</v>
      </c>
      <c r="AE263" s="45">
        <f>SUM(B263:M263,O263:AC263)</f>
        <v>0</v>
      </c>
      <c r="AF263" s="45">
        <f>SUM(N251:N262,N264:N278)</f>
        <v>0</v>
      </c>
      <c r="AG263" s="44">
        <v>0</v>
      </c>
      <c r="AH263" s="5">
        <f t="shared" si="71"/>
        <v>1</v>
      </c>
      <c r="AI263" s="5">
        <f t="shared" si="72"/>
        <v>1</v>
      </c>
      <c r="AJ263" s="5">
        <f t="shared" si="73"/>
        <v>1</v>
      </c>
      <c r="AK263" s="5">
        <f t="shared" si="74"/>
        <v>1</v>
      </c>
    </row>
    <row r="264" spans="1:37">
      <c r="A264" s="4" t="s">
        <v>20</v>
      </c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4">
        <v>2</v>
      </c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48"/>
      <c r="AD264" s="44">
        <f>O264</f>
        <v>2</v>
      </c>
      <c r="AE264" s="44">
        <f>SUM(B264:N264,P264:AC264)</f>
        <v>0</v>
      </c>
      <c r="AF264" s="44">
        <f>SUM(O251:O263,O265:O278)</f>
        <v>0</v>
      </c>
      <c r="AG264" s="45">
        <v>0</v>
      </c>
      <c r="AH264" s="2">
        <f t="shared" si="71"/>
        <v>1</v>
      </c>
      <c r="AI264" s="2">
        <f t="shared" si="72"/>
        <v>1</v>
      </c>
      <c r="AJ264" s="2">
        <f t="shared" si="73"/>
        <v>1</v>
      </c>
      <c r="AK264" s="2">
        <f t="shared" si="74"/>
        <v>1</v>
      </c>
    </row>
    <row r="265" spans="1:37">
      <c r="A265" s="4" t="s">
        <v>21</v>
      </c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4">
        <v>1</v>
      </c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48"/>
      <c r="AD265" s="45">
        <f>P265</f>
        <v>1</v>
      </c>
      <c r="AE265" s="45">
        <f>SUM(B265:O265,Q265:AC265)</f>
        <v>0</v>
      </c>
      <c r="AF265" s="45">
        <f>SUM(P251:P264,P266:P278)</f>
        <v>0</v>
      </c>
      <c r="AG265" s="45">
        <v>0</v>
      </c>
      <c r="AH265" s="5">
        <f t="shared" si="71"/>
        <v>1</v>
      </c>
      <c r="AI265" s="5">
        <f t="shared" si="72"/>
        <v>1</v>
      </c>
      <c r="AJ265" s="5">
        <f t="shared" si="73"/>
        <v>1</v>
      </c>
      <c r="AK265" s="5">
        <f t="shared" si="74"/>
        <v>1</v>
      </c>
    </row>
    <row r="266" spans="1:37">
      <c r="A266" s="4" t="s">
        <v>22</v>
      </c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4">
        <v>1</v>
      </c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48"/>
      <c r="AD266" s="44">
        <f>Q266</f>
        <v>1</v>
      </c>
      <c r="AE266" s="44">
        <f>SUM(B266:P266,R266:AC266)</f>
        <v>0</v>
      </c>
      <c r="AF266" s="44">
        <f>SUM(Q251:Q265,Q267:Q278)</f>
        <v>0</v>
      </c>
      <c r="AG266" s="44">
        <v>0</v>
      </c>
      <c r="AH266" s="2">
        <f t="shared" si="71"/>
        <v>1</v>
      </c>
      <c r="AI266" s="2">
        <f t="shared" si="72"/>
        <v>1</v>
      </c>
      <c r="AJ266" s="2">
        <f t="shared" si="73"/>
        <v>1</v>
      </c>
      <c r="AK266" s="2">
        <f t="shared" si="74"/>
        <v>1</v>
      </c>
    </row>
    <row r="267" spans="1:37">
      <c r="A267" s="4" t="s">
        <v>23</v>
      </c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4">
        <v>1</v>
      </c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48"/>
      <c r="AD267" s="45">
        <f>R267</f>
        <v>1</v>
      </c>
      <c r="AE267" s="45">
        <f>SUM(B267:Q267,S267:AC267)</f>
        <v>0</v>
      </c>
      <c r="AF267" s="45">
        <f>SUM(R251:R266,R268:R278)</f>
        <v>0</v>
      </c>
      <c r="AG267" s="45">
        <v>0</v>
      </c>
      <c r="AH267" s="5">
        <f t="shared" si="71"/>
        <v>1</v>
      </c>
      <c r="AI267" s="5">
        <f t="shared" si="72"/>
        <v>1</v>
      </c>
      <c r="AJ267" s="5">
        <f t="shared" si="73"/>
        <v>1</v>
      </c>
      <c r="AK267" s="5">
        <f t="shared" si="74"/>
        <v>1</v>
      </c>
    </row>
    <row r="268" spans="1:37">
      <c r="A268" s="4" t="s">
        <v>24</v>
      </c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4">
        <v>2</v>
      </c>
      <c r="T268" s="33"/>
      <c r="U268" s="33"/>
      <c r="V268" s="33"/>
      <c r="W268" s="33"/>
      <c r="X268" s="33"/>
      <c r="Y268" s="33"/>
      <c r="Z268" s="33"/>
      <c r="AA268" s="33"/>
      <c r="AB268" s="33"/>
      <c r="AC268" s="48"/>
      <c r="AD268" s="44">
        <f>S268</f>
        <v>2</v>
      </c>
      <c r="AE268" s="44">
        <f>SUM(B268:R268,T268:AC268)</f>
        <v>0</v>
      </c>
      <c r="AF268" s="44">
        <f>SUM(S251:S267,S269:S278)</f>
        <v>0</v>
      </c>
      <c r="AG268" s="44">
        <v>0</v>
      </c>
      <c r="AH268" s="2">
        <f t="shared" si="71"/>
        <v>1</v>
      </c>
      <c r="AI268" s="2">
        <f t="shared" si="72"/>
        <v>1</v>
      </c>
      <c r="AJ268" s="2">
        <f t="shared" si="73"/>
        <v>1</v>
      </c>
      <c r="AK268" s="2">
        <f t="shared" si="74"/>
        <v>1</v>
      </c>
    </row>
    <row r="269" spans="1:37">
      <c r="A269" s="4" t="s">
        <v>25</v>
      </c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4">
        <v>2</v>
      </c>
      <c r="U269" s="33"/>
      <c r="V269" s="33"/>
      <c r="W269" s="33"/>
      <c r="X269" s="33"/>
      <c r="Y269" s="33"/>
      <c r="Z269" s="33"/>
      <c r="AA269" s="33"/>
      <c r="AB269" s="33"/>
      <c r="AC269" s="48"/>
      <c r="AD269" s="45">
        <f>T269</f>
        <v>2</v>
      </c>
      <c r="AE269" s="45">
        <f>SUM(B269:S269,U269:AC269)</f>
        <v>0</v>
      </c>
      <c r="AF269" s="45">
        <f>SUM(T251:T268,T270:T278)</f>
        <v>0</v>
      </c>
      <c r="AG269" s="45">
        <v>0</v>
      </c>
      <c r="AH269" s="5">
        <f t="shared" si="71"/>
        <v>1</v>
      </c>
      <c r="AI269" s="5">
        <f t="shared" si="72"/>
        <v>1</v>
      </c>
      <c r="AJ269" s="5">
        <f t="shared" si="73"/>
        <v>1</v>
      </c>
      <c r="AK269" s="5">
        <f t="shared" si="74"/>
        <v>1</v>
      </c>
    </row>
    <row r="270" spans="1:37">
      <c r="A270" s="4" t="s">
        <v>26</v>
      </c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4">
        <v>6</v>
      </c>
      <c r="V270" s="33"/>
      <c r="W270" s="33"/>
      <c r="X270" s="33"/>
      <c r="Y270" s="33"/>
      <c r="Z270" s="33"/>
      <c r="AA270" s="33"/>
      <c r="AB270" s="33"/>
      <c r="AC270" s="48"/>
      <c r="AD270" s="44">
        <f>U270</f>
        <v>6</v>
      </c>
      <c r="AE270" s="44">
        <f>SUM(B270:T270,V270:AC270)</f>
        <v>0</v>
      </c>
      <c r="AF270" s="44">
        <f>SUM(U251:U269,U271:U278)</f>
        <v>0</v>
      </c>
      <c r="AG270" s="44">
        <v>0</v>
      </c>
      <c r="AH270" s="2">
        <f t="shared" si="71"/>
        <v>1</v>
      </c>
      <c r="AI270" s="2">
        <f t="shared" si="72"/>
        <v>1</v>
      </c>
      <c r="AJ270" s="2">
        <f t="shared" si="73"/>
        <v>1</v>
      </c>
      <c r="AK270" s="2">
        <f t="shared" si="74"/>
        <v>1</v>
      </c>
    </row>
    <row r="271" spans="1:37">
      <c r="A271" s="4" t="s">
        <v>27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4">
        <v>3</v>
      </c>
      <c r="W271" s="33"/>
      <c r="X271" s="33"/>
      <c r="Y271" s="33"/>
      <c r="Z271" s="33"/>
      <c r="AA271" s="33"/>
      <c r="AB271" s="33"/>
      <c r="AC271" s="48"/>
      <c r="AD271" s="45">
        <f>V271</f>
        <v>3</v>
      </c>
      <c r="AE271" s="45">
        <f>SUM(B271:U271,W271:AC271)</f>
        <v>0</v>
      </c>
      <c r="AF271" s="45">
        <f>SUM(V251:V270,V272:V278)</f>
        <v>0</v>
      </c>
      <c r="AG271" s="45">
        <v>0</v>
      </c>
      <c r="AH271" s="5">
        <f t="shared" si="71"/>
        <v>1</v>
      </c>
      <c r="AI271" s="5">
        <f t="shared" si="72"/>
        <v>1</v>
      </c>
      <c r="AJ271" s="5">
        <f t="shared" si="73"/>
        <v>1</v>
      </c>
      <c r="AK271" s="5">
        <f t="shared" si="74"/>
        <v>1</v>
      </c>
    </row>
    <row r="272" spans="1:37">
      <c r="A272" s="4" t="s">
        <v>28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4">
        <v>6</v>
      </c>
      <c r="X272" s="33"/>
      <c r="Y272" s="33"/>
      <c r="Z272" s="33"/>
      <c r="AA272" s="33"/>
      <c r="AB272" s="33"/>
      <c r="AC272" s="48"/>
      <c r="AD272" s="44">
        <f>W272</f>
        <v>6</v>
      </c>
      <c r="AE272" s="44">
        <f>SUM(B272:V272,X272:AC272)</f>
        <v>0</v>
      </c>
      <c r="AF272" s="44">
        <f>SUM(W251:W271,W273:W278)</f>
        <v>0</v>
      </c>
      <c r="AG272" s="45">
        <v>0</v>
      </c>
      <c r="AH272" s="2">
        <f t="shared" si="71"/>
        <v>1</v>
      </c>
      <c r="AI272" s="2">
        <f t="shared" si="72"/>
        <v>1</v>
      </c>
      <c r="AJ272" s="2">
        <f t="shared" si="73"/>
        <v>1</v>
      </c>
      <c r="AK272" s="2">
        <f t="shared" si="74"/>
        <v>1</v>
      </c>
    </row>
    <row r="273" spans="1:37">
      <c r="A273" s="4" t="s">
        <v>29</v>
      </c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4">
        <v>5</v>
      </c>
      <c r="Y273" s="33"/>
      <c r="Z273" s="33"/>
      <c r="AA273" s="33"/>
      <c r="AB273" s="33"/>
      <c r="AC273" s="48"/>
      <c r="AD273" s="45">
        <f>X273</f>
        <v>5</v>
      </c>
      <c r="AE273" s="45">
        <f>SUM(B273:W273,Y273:AC273)</f>
        <v>0</v>
      </c>
      <c r="AF273" s="45">
        <f>SUM(X251:X272,X274:X278)</f>
        <v>0</v>
      </c>
      <c r="AG273" s="44">
        <v>0</v>
      </c>
      <c r="AH273" s="5">
        <f t="shared" si="71"/>
        <v>1</v>
      </c>
      <c r="AI273" s="5">
        <f t="shared" si="72"/>
        <v>1</v>
      </c>
      <c r="AJ273" s="5">
        <f t="shared" si="73"/>
        <v>1</v>
      </c>
      <c r="AK273" s="5">
        <f t="shared" si="74"/>
        <v>1</v>
      </c>
    </row>
    <row r="274" spans="1:37">
      <c r="A274" s="4" t="s">
        <v>30</v>
      </c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4">
        <v>22</v>
      </c>
      <c r="Z274" s="33"/>
      <c r="AA274" s="33"/>
      <c r="AB274" s="33"/>
      <c r="AC274" s="48"/>
      <c r="AD274" s="44">
        <f>Y274</f>
        <v>22</v>
      </c>
      <c r="AE274" s="44">
        <f>SUM(B274:X274,Z274:AC274)</f>
        <v>0</v>
      </c>
      <c r="AF274" s="44">
        <f>SUM(Y251:Y273,Y275:Y278)</f>
        <v>0</v>
      </c>
      <c r="AG274" s="45">
        <v>0</v>
      </c>
      <c r="AH274" s="2">
        <f t="shared" si="71"/>
        <v>1</v>
      </c>
      <c r="AI274" s="2">
        <f t="shared" si="72"/>
        <v>1</v>
      </c>
      <c r="AJ274" s="2">
        <f t="shared" si="73"/>
        <v>1</v>
      </c>
      <c r="AK274" s="2">
        <f t="shared" si="74"/>
        <v>1</v>
      </c>
    </row>
    <row r="275" spans="1:37">
      <c r="A275" s="4" t="s">
        <v>31</v>
      </c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4">
        <v>4</v>
      </c>
      <c r="AA275" s="33"/>
      <c r="AB275" s="33"/>
      <c r="AC275" s="48"/>
      <c r="AD275" s="45">
        <f>Z275</f>
        <v>4</v>
      </c>
      <c r="AE275" s="45">
        <f>SUM(B275:Y275,AA275:AC275)</f>
        <v>0</v>
      </c>
      <c r="AF275" s="45">
        <f>SUM(Z251:Z274,Z276:Z278)</f>
        <v>0</v>
      </c>
      <c r="AG275" s="44">
        <v>0</v>
      </c>
      <c r="AH275" s="5">
        <f t="shared" si="71"/>
        <v>1</v>
      </c>
      <c r="AI275" s="5">
        <f t="shared" si="72"/>
        <v>1</v>
      </c>
      <c r="AJ275" s="5">
        <f t="shared" si="73"/>
        <v>1</v>
      </c>
      <c r="AK275" s="5">
        <f t="shared" si="74"/>
        <v>1</v>
      </c>
    </row>
    <row r="276" spans="1:37">
      <c r="A276" s="4" t="s">
        <v>32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4">
        <v>6</v>
      </c>
      <c r="AB276" s="33"/>
      <c r="AC276" s="48"/>
      <c r="AD276" s="44">
        <f>AA276</f>
        <v>6</v>
      </c>
      <c r="AE276" s="44">
        <f>SUM(B276:Z276,AB276:AC276)</f>
        <v>0</v>
      </c>
      <c r="AF276" s="44">
        <f>SUM(AA251:AA275,AA277:AA278)</f>
        <v>0</v>
      </c>
      <c r="AG276" s="45">
        <v>0</v>
      </c>
      <c r="AH276" s="2">
        <f t="shared" si="71"/>
        <v>1</v>
      </c>
      <c r="AI276" s="2">
        <f t="shared" si="72"/>
        <v>1</v>
      </c>
      <c r="AJ276" s="2">
        <f t="shared" si="73"/>
        <v>1</v>
      </c>
      <c r="AK276" s="2">
        <f t="shared" si="74"/>
        <v>1</v>
      </c>
    </row>
    <row r="277" spans="1:37">
      <c r="A277" s="4" t="s">
        <v>33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4">
        <v>3</v>
      </c>
      <c r="AC277" s="48"/>
      <c r="AD277" s="45">
        <f>AB277</f>
        <v>3</v>
      </c>
      <c r="AE277" s="45">
        <f>SUM(B277:AA277,AC277)</f>
        <v>0</v>
      </c>
      <c r="AF277" s="45">
        <f>SUM(AB251:AB276,AB278)</f>
        <v>0</v>
      </c>
      <c r="AG277" s="45">
        <v>0</v>
      </c>
      <c r="AH277" s="5">
        <f t="shared" si="71"/>
        <v>1</v>
      </c>
      <c r="AI277" s="5">
        <f t="shared" si="72"/>
        <v>1</v>
      </c>
      <c r="AJ277" s="5">
        <f t="shared" si="73"/>
        <v>1</v>
      </c>
      <c r="AK277" s="5">
        <f t="shared" si="74"/>
        <v>1</v>
      </c>
    </row>
    <row r="278" spans="1:37">
      <c r="A278" s="10" t="s">
        <v>34</v>
      </c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49">
        <v>1</v>
      </c>
      <c r="AD278" s="44">
        <f>AC278</f>
        <v>1</v>
      </c>
      <c r="AE278" s="44">
        <f>SUM(B278:AB278)</f>
        <v>0</v>
      </c>
      <c r="AF278" s="44">
        <f>SUM(AC251:AC277)</f>
        <v>0</v>
      </c>
      <c r="AG278" s="44">
        <v>0</v>
      </c>
      <c r="AH278" s="2">
        <f t="shared" si="71"/>
        <v>1</v>
      </c>
      <c r="AI278" s="2">
        <f t="shared" si="72"/>
        <v>1</v>
      </c>
      <c r="AJ278" s="2">
        <f t="shared" si="73"/>
        <v>1</v>
      </c>
      <c r="AK278" s="2">
        <f t="shared" si="74"/>
        <v>1</v>
      </c>
    </row>
    <row r="279" spans="28:37">
      <c r="AB279" s="42" t="s">
        <v>74</v>
      </c>
      <c r="AC279" s="42"/>
      <c r="AD279" s="45">
        <f t="shared" ref="AD279:AF279" si="75">SUM(AD251:AD278)</f>
        <v>140</v>
      </c>
      <c r="AE279" s="45">
        <f t="shared" si="75"/>
        <v>0</v>
      </c>
      <c r="AF279" s="45">
        <f t="shared" si="75"/>
        <v>0</v>
      </c>
      <c r="AG279" s="45">
        <v>0</v>
      </c>
      <c r="AH279" s="5">
        <f t="shared" si="71"/>
        <v>1</v>
      </c>
      <c r="AI279" s="5">
        <f t="shared" si="72"/>
        <v>1</v>
      </c>
      <c r="AJ279" s="5">
        <f t="shared" si="73"/>
        <v>1</v>
      </c>
      <c r="AK279" s="5">
        <f t="shared" si="74"/>
        <v>1</v>
      </c>
    </row>
    <row r="281" spans="1:37">
      <c r="A281" s="19" t="s">
        <v>77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</row>
    <row r="282" spans="1:4">
      <c r="A282" s="20" t="str">
        <f>A281</f>
        <v>0.9</v>
      </c>
      <c r="B282" s="13" t="s">
        <v>3</v>
      </c>
      <c r="C282" s="13"/>
      <c r="D282" s="13"/>
    </row>
    <row r="283" ht="14.25" spans="1:24">
      <c r="A283" s="21" t="str">
        <f>A91</f>
        <v>Qaf</v>
      </c>
      <c r="B283" s="22" t="s">
        <v>49</v>
      </c>
      <c r="C283" s="22" t="s">
        <v>50</v>
      </c>
      <c r="D283" s="22" t="s">
        <v>51</v>
      </c>
      <c r="E283" s="22" t="s">
        <v>52</v>
      </c>
      <c r="F283" s="22" t="s">
        <v>53</v>
      </c>
      <c r="G283" s="22" t="s">
        <v>54</v>
      </c>
      <c r="H283" s="22" t="s">
        <v>55</v>
      </c>
      <c r="I283" s="22" t="s">
        <v>56</v>
      </c>
      <c r="J283" s="37" t="s">
        <v>57</v>
      </c>
      <c r="Q283" s="44" t="s">
        <v>35</v>
      </c>
      <c r="R283" s="44" t="s">
        <v>36</v>
      </c>
      <c r="S283" s="44" t="s">
        <v>37</v>
      </c>
      <c r="T283" s="44" t="s">
        <v>38</v>
      </c>
      <c r="U283" s="2" t="s">
        <v>70</v>
      </c>
      <c r="V283" s="2" t="s">
        <v>71</v>
      </c>
      <c r="W283" s="2" t="s">
        <v>72</v>
      </c>
      <c r="X283" s="2" t="s">
        <v>73</v>
      </c>
    </row>
    <row r="284" ht="14.25" spans="1:24">
      <c r="A284" s="6" t="s">
        <v>49</v>
      </c>
      <c r="B284" s="23">
        <v>17</v>
      </c>
      <c r="C284" s="24"/>
      <c r="D284" s="24"/>
      <c r="E284" s="24"/>
      <c r="F284" s="24"/>
      <c r="G284" s="24"/>
      <c r="H284" s="24"/>
      <c r="I284" s="24"/>
      <c r="J284" s="38">
        <v>1</v>
      </c>
      <c r="L284" s="3" t="s">
        <v>49</v>
      </c>
      <c r="M284" s="13" t="s">
        <v>58</v>
      </c>
      <c r="N284" s="13"/>
      <c r="O284" s="13"/>
      <c r="P284" s="13"/>
      <c r="Q284" s="45">
        <f>B284</f>
        <v>17</v>
      </c>
      <c r="R284" s="45">
        <f>SUM(C284:J284)</f>
        <v>1</v>
      </c>
      <c r="S284" s="45">
        <f>SUM(B285:B292)</f>
        <v>1</v>
      </c>
      <c r="T284" s="45">
        <v>0</v>
      </c>
      <c r="U284" s="5">
        <f t="shared" ref="U284:U291" si="76">(SUM(Q284,T284)/SUM(Q284,R284,S284,T284))</f>
        <v>0.894736842105263</v>
      </c>
      <c r="V284" s="5">
        <f t="shared" ref="V284:V291" si="77">Q284/(SUM(Q284,R284))</f>
        <v>0.944444444444444</v>
      </c>
      <c r="W284" s="5">
        <f t="shared" ref="W284:W291" si="78">Q284/SUM(Q284,S284)</f>
        <v>0.944444444444444</v>
      </c>
      <c r="X284" s="5">
        <f t="shared" ref="X284:X291" si="79">2*V284*W284/(SUM(V284,W284))</f>
        <v>0.944444444444444</v>
      </c>
    </row>
    <row r="285" spans="1:24">
      <c r="A285" s="7" t="s">
        <v>50</v>
      </c>
      <c r="B285" s="25"/>
      <c r="C285" s="26">
        <v>12</v>
      </c>
      <c r="D285" s="25"/>
      <c r="E285" s="25"/>
      <c r="F285" s="25"/>
      <c r="G285" s="25"/>
      <c r="H285" s="25"/>
      <c r="I285" s="25"/>
      <c r="J285" s="25">
        <v>1</v>
      </c>
      <c r="L285" s="3" t="s">
        <v>50</v>
      </c>
      <c r="M285" s="13" t="s">
        <v>59</v>
      </c>
      <c r="N285" s="13"/>
      <c r="O285" s="13"/>
      <c r="P285" s="13"/>
      <c r="Q285" s="44">
        <f>C285</f>
        <v>12</v>
      </c>
      <c r="R285" s="44">
        <f>SUM(B285,D285:J285)</f>
        <v>1</v>
      </c>
      <c r="S285" s="44">
        <f>SUM(C284,C286:C292)</f>
        <v>0</v>
      </c>
      <c r="T285" s="44">
        <v>0</v>
      </c>
      <c r="U285" s="2">
        <f t="shared" si="76"/>
        <v>0.923076923076923</v>
      </c>
      <c r="V285" s="2">
        <f t="shared" si="77"/>
        <v>0.923076923076923</v>
      </c>
      <c r="W285" s="2">
        <f t="shared" si="78"/>
        <v>1</v>
      </c>
      <c r="X285" s="2">
        <f t="shared" si="79"/>
        <v>0.96</v>
      </c>
    </row>
    <row r="286" spans="1:24">
      <c r="A286" s="7" t="s">
        <v>51</v>
      </c>
      <c r="B286" s="25">
        <v>1</v>
      </c>
      <c r="C286" s="25"/>
      <c r="D286" s="26">
        <v>10</v>
      </c>
      <c r="E286" s="25"/>
      <c r="F286" s="25"/>
      <c r="G286" s="25"/>
      <c r="H286" s="25"/>
      <c r="I286" s="25"/>
      <c r="J286" s="39"/>
      <c r="L286" s="3" t="s">
        <v>51</v>
      </c>
      <c r="M286" s="13" t="s">
        <v>60</v>
      </c>
      <c r="N286" s="13"/>
      <c r="O286" s="13"/>
      <c r="P286" s="13"/>
      <c r="Q286" s="45">
        <f>D286</f>
        <v>10</v>
      </c>
      <c r="R286" s="45">
        <f>SUM(B286:C286,E286:J286)</f>
        <v>1</v>
      </c>
      <c r="S286" s="45">
        <f>SUM(D284:D285,D287:D292)</f>
        <v>0</v>
      </c>
      <c r="T286" s="45">
        <v>0</v>
      </c>
      <c r="U286" s="5">
        <f t="shared" si="76"/>
        <v>0.909090909090909</v>
      </c>
      <c r="V286" s="5">
        <f t="shared" si="77"/>
        <v>0.909090909090909</v>
      </c>
      <c r="W286" s="5">
        <f t="shared" si="78"/>
        <v>1</v>
      </c>
      <c r="X286" s="5">
        <f t="shared" si="79"/>
        <v>0.952380952380952</v>
      </c>
    </row>
    <row r="287" spans="1:24">
      <c r="A287" s="7" t="s">
        <v>52</v>
      </c>
      <c r="B287" s="25"/>
      <c r="C287" s="25"/>
      <c r="D287" s="25"/>
      <c r="E287" s="26">
        <v>21</v>
      </c>
      <c r="F287" s="25"/>
      <c r="G287" s="25"/>
      <c r="H287" s="25"/>
      <c r="I287" s="25"/>
      <c r="J287" s="39">
        <v>1</v>
      </c>
      <c r="L287" s="3" t="s">
        <v>52</v>
      </c>
      <c r="M287" s="13" t="s">
        <v>61</v>
      </c>
      <c r="N287" s="13"/>
      <c r="O287" s="13"/>
      <c r="P287" s="13"/>
      <c r="Q287" s="44">
        <f>E287</f>
        <v>21</v>
      </c>
      <c r="R287" s="44">
        <f>SUM(B287:D287,F287:J287)</f>
        <v>1</v>
      </c>
      <c r="S287" s="44">
        <f>SUM(E284:E286,E288:E292)</f>
        <v>0</v>
      </c>
      <c r="T287" s="44">
        <v>0</v>
      </c>
      <c r="U287" s="2">
        <f t="shared" si="76"/>
        <v>0.954545454545455</v>
      </c>
      <c r="V287" s="2">
        <f t="shared" si="77"/>
        <v>0.954545454545455</v>
      </c>
      <c r="W287" s="2">
        <f t="shared" si="78"/>
        <v>1</v>
      </c>
      <c r="X287" s="2">
        <f t="shared" si="79"/>
        <v>0.976744186046512</v>
      </c>
    </row>
    <row r="288" spans="1:24">
      <c r="A288" s="7" t="s">
        <v>53</v>
      </c>
      <c r="B288" s="25"/>
      <c r="C288" s="25"/>
      <c r="D288" s="25"/>
      <c r="E288" s="25"/>
      <c r="F288" s="26">
        <v>29</v>
      </c>
      <c r="G288" s="25"/>
      <c r="H288" s="25"/>
      <c r="I288" s="25"/>
      <c r="J288" s="39">
        <v>4</v>
      </c>
      <c r="L288" s="3" t="s">
        <v>53</v>
      </c>
      <c r="M288" s="13" t="s">
        <v>62</v>
      </c>
      <c r="N288" s="13"/>
      <c r="O288" s="13"/>
      <c r="P288" s="13"/>
      <c r="Q288" s="45">
        <f>F288</f>
        <v>29</v>
      </c>
      <c r="R288" s="45">
        <f>SUM(B288:E288,G288:J288)</f>
        <v>4</v>
      </c>
      <c r="S288" s="45">
        <f>SUM(F284:F287,F289:F292)</f>
        <v>0</v>
      </c>
      <c r="T288" s="45">
        <v>0</v>
      </c>
      <c r="U288" s="5">
        <f t="shared" si="76"/>
        <v>0.878787878787879</v>
      </c>
      <c r="V288" s="5">
        <f t="shared" si="77"/>
        <v>0.878787878787879</v>
      </c>
      <c r="W288" s="5">
        <f t="shared" si="78"/>
        <v>1</v>
      </c>
      <c r="X288" s="5">
        <f t="shared" si="79"/>
        <v>0.935483870967742</v>
      </c>
    </row>
    <row r="289" spans="1:24">
      <c r="A289" s="7" t="s">
        <v>54</v>
      </c>
      <c r="B289" s="25"/>
      <c r="C289" s="25"/>
      <c r="D289" s="25"/>
      <c r="E289" s="25"/>
      <c r="F289" s="25"/>
      <c r="G289" s="26">
        <v>28</v>
      </c>
      <c r="H289" s="25"/>
      <c r="I289" s="25"/>
      <c r="J289" s="39"/>
      <c r="L289" s="3" t="s">
        <v>54</v>
      </c>
      <c r="M289" s="13" t="s">
        <v>63</v>
      </c>
      <c r="N289" s="13"/>
      <c r="O289" s="13"/>
      <c r="P289" s="13"/>
      <c r="Q289" s="44">
        <f>G289</f>
        <v>28</v>
      </c>
      <c r="R289" s="44">
        <f>SUM(B289:F289,H289:J289)</f>
        <v>0</v>
      </c>
      <c r="S289" s="44">
        <f>SUM(G284:G288,G290:G292)</f>
        <v>0</v>
      </c>
      <c r="T289" s="44">
        <v>0</v>
      </c>
      <c r="U289" s="2">
        <f t="shared" si="76"/>
        <v>1</v>
      </c>
      <c r="V289" s="2">
        <f t="shared" si="77"/>
        <v>1</v>
      </c>
      <c r="W289" s="2">
        <f t="shared" si="78"/>
        <v>1</v>
      </c>
      <c r="X289" s="2">
        <f t="shared" si="79"/>
        <v>1</v>
      </c>
    </row>
    <row r="290" spans="1:24">
      <c r="A290" s="7" t="s">
        <v>55</v>
      </c>
      <c r="B290" s="25"/>
      <c r="C290" s="25"/>
      <c r="D290" s="25"/>
      <c r="E290" s="25"/>
      <c r="F290" s="25"/>
      <c r="G290" s="25"/>
      <c r="H290" s="26">
        <v>11</v>
      </c>
      <c r="I290" s="25"/>
      <c r="J290" s="39"/>
      <c r="L290" s="3" t="s">
        <v>55</v>
      </c>
      <c r="M290" s="13" t="s">
        <v>64</v>
      </c>
      <c r="N290" s="13"/>
      <c r="O290" s="13"/>
      <c r="P290" s="13"/>
      <c r="Q290" s="45">
        <f>H290</f>
        <v>11</v>
      </c>
      <c r="R290" s="45">
        <f>SUM(B290:G290,I290:J290)</f>
        <v>0</v>
      </c>
      <c r="S290" s="45">
        <f>SUM(H284:H289,H291:H292)</f>
        <v>0</v>
      </c>
      <c r="T290" s="45">
        <v>0</v>
      </c>
      <c r="U290" s="5">
        <f t="shared" si="76"/>
        <v>1</v>
      </c>
      <c r="V290" s="5">
        <f t="shared" si="77"/>
        <v>1</v>
      </c>
      <c r="W290" s="5">
        <f t="shared" si="78"/>
        <v>1</v>
      </c>
      <c r="X290" s="5">
        <f t="shared" si="79"/>
        <v>1</v>
      </c>
    </row>
    <row r="291" spans="1:24">
      <c r="A291" s="7" t="s">
        <v>56</v>
      </c>
      <c r="B291" s="25"/>
      <c r="C291" s="25"/>
      <c r="D291" s="25"/>
      <c r="E291" s="25"/>
      <c r="F291" s="25"/>
      <c r="G291" s="25"/>
      <c r="H291" s="25"/>
      <c r="I291" s="26">
        <v>11</v>
      </c>
      <c r="J291" s="39"/>
      <c r="L291" s="3" t="s">
        <v>56</v>
      </c>
      <c r="M291" s="13" t="s">
        <v>65</v>
      </c>
      <c r="N291" s="13"/>
      <c r="O291" s="13"/>
      <c r="P291" s="13"/>
      <c r="Q291" s="44">
        <f>I291</f>
        <v>11</v>
      </c>
      <c r="R291" s="44">
        <f>SUM(J291,B291:H291)</f>
        <v>0</v>
      </c>
      <c r="S291" s="44">
        <f>SUM(I284:I290,I292)</f>
        <v>0</v>
      </c>
      <c r="T291" s="44">
        <v>0</v>
      </c>
      <c r="U291" s="2">
        <f t="shared" si="76"/>
        <v>1</v>
      </c>
      <c r="V291" s="2">
        <f t="shared" si="77"/>
        <v>1</v>
      </c>
      <c r="W291" s="2">
        <f t="shared" si="78"/>
        <v>1</v>
      </c>
      <c r="X291" s="2">
        <f t="shared" si="79"/>
        <v>1</v>
      </c>
    </row>
    <row r="292" spans="1:24">
      <c r="A292" s="27" t="s">
        <v>57</v>
      </c>
      <c r="B292" s="28"/>
      <c r="C292" s="28"/>
      <c r="D292" s="28"/>
      <c r="E292" s="28"/>
      <c r="F292" s="28"/>
      <c r="G292" s="28"/>
      <c r="H292" s="28"/>
      <c r="I292" s="28"/>
      <c r="J292" s="40"/>
      <c r="L292" s="3" t="s">
        <v>57</v>
      </c>
      <c r="M292" s="13" t="s">
        <v>66</v>
      </c>
      <c r="N292" s="13"/>
      <c r="O292" s="13"/>
      <c r="P292" s="13"/>
      <c r="Q292" s="45"/>
      <c r="R292" s="45"/>
      <c r="S292" s="45"/>
      <c r="T292" s="45"/>
      <c r="U292" s="5"/>
      <c r="V292" s="5"/>
      <c r="W292" s="5"/>
      <c r="X292" s="5"/>
    </row>
    <row r="293" spans="15:24">
      <c r="O293" s="42" t="s">
        <v>74</v>
      </c>
      <c r="P293" s="42"/>
      <c r="Q293" s="44">
        <f t="shared" ref="Q293:T293" si="80">SUM(Q284:Q291)</f>
        <v>139</v>
      </c>
      <c r="R293" s="44">
        <f t="shared" si="80"/>
        <v>8</v>
      </c>
      <c r="S293" s="44">
        <f t="shared" si="80"/>
        <v>1</v>
      </c>
      <c r="T293" s="44">
        <f t="shared" si="80"/>
        <v>0</v>
      </c>
      <c r="U293" s="2">
        <f>(SUM(Q293,T293)/SUM(Q293,R293,S293,T293))</f>
        <v>0.939189189189189</v>
      </c>
      <c r="V293" s="2">
        <f>Q293/(SUM(Q293,R293))</f>
        <v>0.945578231292517</v>
      </c>
      <c r="W293" s="2">
        <f>Q293/SUM(Q293,S293)</f>
        <v>0.992857142857143</v>
      </c>
      <c r="X293" s="2">
        <f>2*V293*W293/(SUM(V293,W293))</f>
        <v>0.968641114982578</v>
      </c>
    </row>
    <row r="294" spans="1:8">
      <c r="A294" s="29" t="str">
        <f>A281</f>
        <v>0.9</v>
      </c>
      <c r="B294" s="13" t="s">
        <v>3</v>
      </c>
      <c r="C294" s="13"/>
      <c r="D294" s="13"/>
      <c r="F294" s="36" t="s">
        <v>75</v>
      </c>
      <c r="G294" s="36"/>
      <c r="H294" s="3">
        <f>SUM(B296:AC323)</f>
        <v>139</v>
      </c>
    </row>
    <row r="295" ht="14.25" spans="1:37">
      <c r="A295" s="30" t="str">
        <f>A91</f>
        <v>Qaf</v>
      </c>
      <c r="B295" s="11" t="s">
        <v>7</v>
      </c>
      <c r="C295" s="11" t="s">
        <v>8</v>
      </c>
      <c r="D295" s="11" t="s">
        <v>9</v>
      </c>
      <c r="E295" s="11" t="s">
        <v>10</v>
      </c>
      <c r="F295" s="11" t="s">
        <v>11</v>
      </c>
      <c r="G295" s="11" t="s">
        <v>12</v>
      </c>
      <c r="H295" s="11" t="s">
        <v>13</v>
      </c>
      <c r="I295" s="11" t="s">
        <v>14</v>
      </c>
      <c r="J295" s="11" t="s">
        <v>15</v>
      </c>
      <c r="K295" s="11" t="s">
        <v>16</v>
      </c>
      <c r="L295" s="11" t="s">
        <v>17</v>
      </c>
      <c r="M295" s="11" t="s">
        <v>18</v>
      </c>
      <c r="N295" s="11" t="s">
        <v>19</v>
      </c>
      <c r="O295" s="11" t="s">
        <v>20</v>
      </c>
      <c r="P295" s="11" t="s">
        <v>21</v>
      </c>
      <c r="Q295" s="11" t="s">
        <v>22</v>
      </c>
      <c r="R295" s="11" t="s">
        <v>23</v>
      </c>
      <c r="S295" s="11" t="s">
        <v>24</v>
      </c>
      <c r="T295" s="11" t="s">
        <v>25</v>
      </c>
      <c r="U295" s="11" t="s">
        <v>26</v>
      </c>
      <c r="V295" s="11" t="s">
        <v>27</v>
      </c>
      <c r="W295" s="11" t="s">
        <v>28</v>
      </c>
      <c r="X295" s="11" t="s">
        <v>29</v>
      </c>
      <c r="Y295" s="11" t="s">
        <v>30</v>
      </c>
      <c r="Z295" s="11" t="s">
        <v>31</v>
      </c>
      <c r="AA295" s="11" t="s">
        <v>32</v>
      </c>
      <c r="AB295" s="11" t="s">
        <v>33</v>
      </c>
      <c r="AC295" s="14" t="s">
        <v>34</v>
      </c>
      <c r="AD295" s="44" t="s">
        <v>35</v>
      </c>
      <c r="AE295" s="44" t="s">
        <v>36</v>
      </c>
      <c r="AF295" s="44" t="s">
        <v>37</v>
      </c>
      <c r="AG295" s="44" t="s">
        <v>38</v>
      </c>
      <c r="AH295" s="2" t="s">
        <v>70</v>
      </c>
      <c r="AI295" s="2" t="s">
        <v>71</v>
      </c>
      <c r="AJ295" s="2" t="s">
        <v>72</v>
      </c>
      <c r="AK295" s="2" t="s">
        <v>73</v>
      </c>
    </row>
    <row r="296" ht="14.25" spans="1:37">
      <c r="A296" s="1" t="s">
        <v>7</v>
      </c>
      <c r="B296" s="31">
        <v>16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47"/>
      <c r="AD296" s="45">
        <f>B296</f>
        <v>16</v>
      </c>
      <c r="AE296" s="45">
        <f>SUM(C296:AC296)</f>
        <v>0</v>
      </c>
      <c r="AF296" s="45">
        <f>SUM(B297:B323)</f>
        <v>0</v>
      </c>
      <c r="AG296" s="45">
        <v>0</v>
      </c>
      <c r="AH296" s="5">
        <f t="shared" ref="AH296:AH324" si="81">(SUM(AD296,AG296)/SUM(AD296,AE296,AF296,AG296))</f>
        <v>1</v>
      </c>
      <c r="AI296" s="5">
        <f t="shared" ref="AI296:AI324" si="82">AD296/(SUM(AD296,AE296))</f>
        <v>1</v>
      </c>
      <c r="AJ296" s="5">
        <f t="shared" ref="AJ296:AJ324" si="83">AD296/SUM(AD296,AF296)</f>
        <v>1</v>
      </c>
      <c r="AK296" s="5">
        <f t="shared" ref="AK296:AK324" si="84">2*AI296*AJ296/(SUM(AI296,AJ296))</f>
        <v>1</v>
      </c>
    </row>
    <row r="297" spans="1:37">
      <c r="A297" s="4" t="s">
        <v>40</v>
      </c>
      <c r="B297" s="33"/>
      <c r="C297" s="34">
        <v>22</v>
      </c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48"/>
      <c r="AD297" s="44">
        <f>C297</f>
        <v>22</v>
      </c>
      <c r="AE297" s="44">
        <f>SUM(D297:AC297,B297)</f>
        <v>0</v>
      </c>
      <c r="AF297" s="44">
        <f>SUM(C296,C298:C323)</f>
        <v>0</v>
      </c>
      <c r="AG297" s="44">
        <v>0</v>
      </c>
      <c r="AH297" s="2">
        <f t="shared" si="81"/>
        <v>1</v>
      </c>
      <c r="AI297" s="2">
        <f t="shared" si="82"/>
        <v>1</v>
      </c>
      <c r="AJ297" s="2">
        <f t="shared" si="83"/>
        <v>1</v>
      </c>
      <c r="AK297" s="2">
        <f t="shared" si="84"/>
        <v>1</v>
      </c>
    </row>
    <row r="298" spans="1:37">
      <c r="A298" s="4" t="s">
        <v>9</v>
      </c>
      <c r="B298" s="33"/>
      <c r="C298" s="33"/>
      <c r="D298" s="34">
        <v>7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48"/>
      <c r="AD298" s="45">
        <f>D298</f>
        <v>7</v>
      </c>
      <c r="AE298" s="45">
        <f>SUM(B298,C298,E298:AC298)</f>
        <v>0</v>
      </c>
      <c r="AF298" s="45">
        <f>SUM(D296,D297,D299:D323)</f>
        <v>0</v>
      </c>
      <c r="AG298" s="45">
        <v>0</v>
      </c>
      <c r="AH298" s="5">
        <f t="shared" si="81"/>
        <v>1</v>
      </c>
      <c r="AI298" s="5">
        <f t="shared" si="82"/>
        <v>1</v>
      </c>
      <c r="AJ298" s="5">
        <f t="shared" si="83"/>
        <v>1</v>
      </c>
      <c r="AK298" s="5">
        <f t="shared" si="84"/>
        <v>1</v>
      </c>
    </row>
    <row r="299" spans="1:37">
      <c r="A299" s="4" t="s">
        <v>10</v>
      </c>
      <c r="B299" s="33"/>
      <c r="C299" s="33"/>
      <c r="D299" s="33"/>
      <c r="E299" s="34">
        <v>2</v>
      </c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48"/>
      <c r="AD299" s="44">
        <f>E299</f>
        <v>2</v>
      </c>
      <c r="AE299" s="44">
        <f>SUM(B299:D299,F299:AC299)</f>
        <v>0</v>
      </c>
      <c r="AF299" s="44">
        <f>SUM(E296:E298,E300:E323)</f>
        <v>0</v>
      </c>
      <c r="AG299" s="44">
        <v>0</v>
      </c>
      <c r="AH299" s="2">
        <f t="shared" si="81"/>
        <v>1</v>
      </c>
      <c r="AI299" s="2">
        <f t="shared" si="82"/>
        <v>1</v>
      </c>
      <c r="AJ299" s="2">
        <f t="shared" si="83"/>
        <v>1</v>
      </c>
      <c r="AK299" s="2">
        <f t="shared" si="84"/>
        <v>1</v>
      </c>
    </row>
    <row r="300" spans="1:37">
      <c r="A300" s="4" t="s">
        <v>11</v>
      </c>
      <c r="B300" s="33"/>
      <c r="C300" s="33"/>
      <c r="D300" s="33"/>
      <c r="E300" s="33"/>
      <c r="F300" s="34">
        <v>1</v>
      </c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48"/>
      <c r="AD300" s="45">
        <f>F300</f>
        <v>1</v>
      </c>
      <c r="AE300" s="45">
        <f>SUM(B300:E300,G300:AC300)</f>
        <v>0</v>
      </c>
      <c r="AF300" s="45">
        <f>SUM(F296:F299,F301:F323)</f>
        <v>0</v>
      </c>
      <c r="AG300" s="45">
        <v>0</v>
      </c>
      <c r="AH300" s="5">
        <f t="shared" si="81"/>
        <v>1</v>
      </c>
      <c r="AI300" s="5">
        <f t="shared" si="82"/>
        <v>1</v>
      </c>
      <c r="AJ300" s="5">
        <f t="shared" si="83"/>
        <v>1</v>
      </c>
      <c r="AK300" s="5">
        <f t="shared" si="84"/>
        <v>1</v>
      </c>
    </row>
    <row r="301" spans="1:37">
      <c r="A301" s="4" t="s">
        <v>12</v>
      </c>
      <c r="B301" s="33"/>
      <c r="C301" s="33"/>
      <c r="D301" s="33"/>
      <c r="E301" s="33"/>
      <c r="F301" s="33"/>
      <c r="G301" s="34">
        <v>2</v>
      </c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48"/>
      <c r="AD301" s="44">
        <f>G301</f>
        <v>2</v>
      </c>
      <c r="AE301" s="44">
        <f>SUM(B301:F301,H301:AC301)</f>
        <v>0</v>
      </c>
      <c r="AF301" s="44">
        <f>SUM(G296:G300,G302:G323)</f>
        <v>0</v>
      </c>
      <c r="AG301" s="44">
        <v>0</v>
      </c>
      <c r="AH301" s="2">
        <f t="shared" si="81"/>
        <v>1</v>
      </c>
      <c r="AI301" s="2">
        <f t="shared" si="82"/>
        <v>1</v>
      </c>
      <c r="AJ301" s="2">
        <f t="shared" si="83"/>
        <v>1</v>
      </c>
      <c r="AK301" s="2">
        <f t="shared" si="84"/>
        <v>1</v>
      </c>
    </row>
    <row r="302" spans="1:37">
      <c r="A302" s="4" t="s">
        <v>13</v>
      </c>
      <c r="B302" s="33"/>
      <c r="C302" s="33"/>
      <c r="D302" s="33"/>
      <c r="E302" s="33"/>
      <c r="F302" s="33"/>
      <c r="G302" s="33"/>
      <c r="H302" s="34">
        <v>2</v>
      </c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48"/>
      <c r="AD302" s="45">
        <f>H302</f>
        <v>2</v>
      </c>
      <c r="AE302" s="45">
        <f>SUM(B302:G302,I302:AC302)</f>
        <v>0</v>
      </c>
      <c r="AF302" s="45">
        <f>SUM(H296:H301,H303:H323)</f>
        <v>0</v>
      </c>
      <c r="AG302" s="45">
        <v>0</v>
      </c>
      <c r="AH302" s="5">
        <f t="shared" si="81"/>
        <v>1</v>
      </c>
      <c r="AI302" s="5">
        <f t="shared" si="82"/>
        <v>1</v>
      </c>
      <c r="AJ302" s="5">
        <f t="shared" si="83"/>
        <v>1</v>
      </c>
      <c r="AK302" s="5">
        <f t="shared" si="84"/>
        <v>1</v>
      </c>
    </row>
    <row r="303" spans="1:37">
      <c r="A303" s="4" t="s">
        <v>14</v>
      </c>
      <c r="B303" s="33"/>
      <c r="C303" s="33"/>
      <c r="D303" s="33"/>
      <c r="E303" s="33"/>
      <c r="F303" s="33"/>
      <c r="G303" s="33"/>
      <c r="H303" s="33"/>
      <c r="I303" s="34">
        <v>5</v>
      </c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48"/>
      <c r="AD303" s="44">
        <f>I303</f>
        <v>5</v>
      </c>
      <c r="AE303" s="44">
        <f>SUM(B303:H303,J303:AC303)</f>
        <v>0</v>
      </c>
      <c r="AF303" s="44">
        <f>SUM(I296:I302,I304:I323)</f>
        <v>0</v>
      </c>
      <c r="AG303" s="45">
        <v>0</v>
      </c>
      <c r="AH303" s="2">
        <f t="shared" si="81"/>
        <v>1</v>
      </c>
      <c r="AI303" s="2">
        <f t="shared" si="82"/>
        <v>1</v>
      </c>
      <c r="AJ303" s="2">
        <f t="shared" si="83"/>
        <v>1</v>
      </c>
      <c r="AK303" s="2">
        <f t="shared" si="84"/>
        <v>1</v>
      </c>
    </row>
    <row r="304" spans="1:37">
      <c r="A304" s="4" t="s">
        <v>48</v>
      </c>
      <c r="B304" s="33"/>
      <c r="C304" s="33"/>
      <c r="D304" s="33"/>
      <c r="E304" s="33"/>
      <c r="F304" s="33"/>
      <c r="G304" s="33"/>
      <c r="H304" s="33"/>
      <c r="I304" s="33"/>
      <c r="J304" s="34">
        <v>3</v>
      </c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48"/>
      <c r="AD304" s="45">
        <f>J304</f>
        <v>3</v>
      </c>
      <c r="AE304" s="45">
        <f>SUM(B304:I304,K304:AC304)</f>
        <v>0</v>
      </c>
      <c r="AF304" s="45">
        <f>SUM(J296:J303,J305:J323)</f>
        <v>0</v>
      </c>
      <c r="AG304" s="44">
        <v>0</v>
      </c>
      <c r="AH304" s="5">
        <f t="shared" si="81"/>
        <v>1</v>
      </c>
      <c r="AI304" s="5">
        <f t="shared" si="82"/>
        <v>1</v>
      </c>
      <c r="AJ304" s="5">
        <f t="shared" si="83"/>
        <v>1</v>
      </c>
      <c r="AK304" s="5">
        <f t="shared" si="84"/>
        <v>1</v>
      </c>
    </row>
    <row r="305" spans="1:37">
      <c r="A305" s="4" t="s">
        <v>16</v>
      </c>
      <c r="B305" s="33"/>
      <c r="C305" s="33"/>
      <c r="D305" s="33"/>
      <c r="E305" s="33"/>
      <c r="F305" s="33"/>
      <c r="G305" s="33"/>
      <c r="H305" s="33"/>
      <c r="I305" s="33"/>
      <c r="J305" s="33"/>
      <c r="K305" s="34">
        <v>10</v>
      </c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48"/>
      <c r="AD305" s="44">
        <f>K305</f>
        <v>10</v>
      </c>
      <c r="AE305" s="44">
        <f>SUM(B305:J305,L305:AC305)</f>
        <v>0</v>
      </c>
      <c r="AF305" s="44">
        <f>SUM(K296:K304,K306:K323)</f>
        <v>0</v>
      </c>
      <c r="AG305" s="45">
        <v>0</v>
      </c>
      <c r="AH305" s="2">
        <f t="shared" si="81"/>
        <v>1</v>
      </c>
      <c r="AI305" s="2">
        <f t="shared" si="82"/>
        <v>1</v>
      </c>
      <c r="AJ305" s="2">
        <f t="shared" si="83"/>
        <v>1</v>
      </c>
      <c r="AK305" s="2">
        <f t="shared" si="84"/>
        <v>1</v>
      </c>
    </row>
    <row r="306" spans="1:37">
      <c r="A306" s="4" t="s">
        <v>17</v>
      </c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4">
        <v>1</v>
      </c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48"/>
      <c r="AD306" s="45">
        <f>L306</f>
        <v>1</v>
      </c>
      <c r="AE306" s="45">
        <f>SUM(B306:K306,M306:AC306)</f>
        <v>0</v>
      </c>
      <c r="AF306" s="45">
        <f>SUM(L296:L305,L307:L323)</f>
        <v>0</v>
      </c>
      <c r="AG306" s="44">
        <v>0</v>
      </c>
      <c r="AH306" s="5">
        <f t="shared" si="81"/>
        <v>1</v>
      </c>
      <c r="AI306" s="5">
        <f t="shared" si="82"/>
        <v>1</v>
      </c>
      <c r="AJ306" s="5">
        <f t="shared" si="83"/>
        <v>1</v>
      </c>
      <c r="AK306" s="5">
        <f t="shared" si="84"/>
        <v>1</v>
      </c>
    </row>
    <row r="307" spans="1:37">
      <c r="A307" s="4" t="s">
        <v>18</v>
      </c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4">
        <v>2</v>
      </c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48"/>
      <c r="AD307" s="44">
        <f>M307</f>
        <v>2</v>
      </c>
      <c r="AE307" s="44">
        <f>SUM(B307:L307,N307:AC307)</f>
        <v>0</v>
      </c>
      <c r="AF307" s="44">
        <f>SUM(M296:M306,M308:M323)</f>
        <v>0</v>
      </c>
      <c r="AG307" s="45">
        <v>0</v>
      </c>
      <c r="AH307" s="2">
        <f t="shared" si="81"/>
        <v>1</v>
      </c>
      <c r="AI307" s="2">
        <f t="shared" si="82"/>
        <v>1</v>
      </c>
      <c r="AJ307" s="2">
        <f t="shared" si="83"/>
        <v>1</v>
      </c>
      <c r="AK307" s="2">
        <f t="shared" si="84"/>
        <v>1</v>
      </c>
    </row>
    <row r="308" spans="1:37">
      <c r="A308" s="4" t="s">
        <v>19</v>
      </c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4">
        <v>2</v>
      </c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48"/>
      <c r="AD308" s="45">
        <f>N308</f>
        <v>2</v>
      </c>
      <c r="AE308" s="45">
        <f>SUM(B308:M308,O308:AC308)</f>
        <v>0</v>
      </c>
      <c r="AF308" s="45">
        <f>SUM(N296:N307,N309:N323)</f>
        <v>0</v>
      </c>
      <c r="AG308" s="44">
        <v>0</v>
      </c>
      <c r="AH308" s="5">
        <f t="shared" si="81"/>
        <v>1</v>
      </c>
      <c r="AI308" s="5">
        <f t="shared" si="82"/>
        <v>1</v>
      </c>
      <c r="AJ308" s="5">
        <f t="shared" si="83"/>
        <v>1</v>
      </c>
      <c r="AK308" s="5">
        <f t="shared" si="84"/>
        <v>1</v>
      </c>
    </row>
    <row r="309" spans="1:37">
      <c r="A309" s="4" t="s">
        <v>20</v>
      </c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4">
        <v>2</v>
      </c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48"/>
      <c r="AD309" s="44">
        <f>O309</f>
        <v>2</v>
      </c>
      <c r="AE309" s="44">
        <f>SUM(B309:N309,P309:AC309)</f>
        <v>0</v>
      </c>
      <c r="AF309" s="44">
        <f>SUM(O296:O308,O310:O323)</f>
        <v>0</v>
      </c>
      <c r="AG309" s="45">
        <v>0</v>
      </c>
      <c r="AH309" s="2">
        <f t="shared" si="81"/>
        <v>1</v>
      </c>
      <c r="AI309" s="2">
        <f t="shared" si="82"/>
        <v>1</v>
      </c>
      <c r="AJ309" s="2">
        <f t="shared" si="83"/>
        <v>1</v>
      </c>
      <c r="AK309" s="2">
        <f t="shared" si="84"/>
        <v>1</v>
      </c>
    </row>
    <row r="310" spans="1:37">
      <c r="A310" s="4" t="s">
        <v>21</v>
      </c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4">
        <v>1</v>
      </c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48"/>
      <c r="AD310" s="45">
        <f>P310</f>
        <v>1</v>
      </c>
      <c r="AE310" s="45">
        <f>SUM(B310:O310,Q310:AC310)</f>
        <v>0</v>
      </c>
      <c r="AF310" s="45">
        <f>SUM(P296:P309,P311:P323)</f>
        <v>0</v>
      </c>
      <c r="AG310" s="45">
        <v>0</v>
      </c>
      <c r="AH310" s="5">
        <f t="shared" si="81"/>
        <v>1</v>
      </c>
      <c r="AI310" s="5">
        <f t="shared" si="82"/>
        <v>1</v>
      </c>
      <c r="AJ310" s="5">
        <f t="shared" si="83"/>
        <v>1</v>
      </c>
      <c r="AK310" s="5">
        <f t="shared" si="84"/>
        <v>1</v>
      </c>
    </row>
    <row r="311" spans="1:37">
      <c r="A311" s="4" t="s">
        <v>22</v>
      </c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4">
        <v>1</v>
      </c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48"/>
      <c r="AD311" s="44">
        <f>Q311</f>
        <v>1</v>
      </c>
      <c r="AE311" s="44">
        <f>SUM(B311:P311,R311:AC311)</f>
        <v>0</v>
      </c>
      <c r="AF311" s="44">
        <f>SUM(Q296:Q310,Q312:Q323)</f>
        <v>0</v>
      </c>
      <c r="AG311" s="44">
        <v>0</v>
      </c>
      <c r="AH311" s="2">
        <f t="shared" si="81"/>
        <v>1</v>
      </c>
      <c r="AI311" s="2">
        <f t="shared" si="82"/>
        <v>1</v>
      </c>
      <c r="AJ311" s="2">
        <f t="shared" si="83"/>
        <v>1</v>
      </c>
      <c r="AK311" s="2">
        <f t="shared" si="84"/>
        <v>1</v>
      </c>
    </row>
    <row r="312" spans="1:37">
      <c r="A312" s="4" t="s">
        <v>23</v>
      </c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4">
        <v>1</v>
      </c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48"/>
      <c r="AD312" s="45">
        <f>R312</f>
        <v>1</v>
      </c>
      <c r="AE312" s="45">
        <f>SUM(B312:Q312,S312:AC312)</f>
        <v>0</v>
      </c>
      <c r="AF312" s="45">
        <f>SUM(R296:R311,R313:R323)</f>
        <v>0</v>
      </c>
      <c r="AG312" s="45">
        <v>0</v>
      </c>
      <c r="AH312" s="5">
        <f t="shared" si="81"/>
        <v>1</v>
      </c>
      <c r="AI312" s="5">
        <f t="shared" si="82"/>
        <v>1</v>
      </c>
      <c r="AJ312" s="5">
        <f t="shared" si="83"/>
        <v>1</v>
      </c>
      <c r="AK312" s="5">
        <f t="shared" si="84"/>
        <v>1</v>
      </c>
    </row>
    <row r="313" spans="1:37">
      <c r="A313" s="4" t="s">
        <v>24</v>
      </c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4">
        <v>2</v>
      </c>
      <c r="T313" s="33"/>
      <c r="U313" s="33"/>
      <c r="V313" s="33"/>
      <c r="W313" s="33"/>
      <c r="X313" s="33"/>
      <c r="Y313" s="33"/>
      <c r="Z313" s="33"/>
      <c r="AA313" s="33"/>
      <c r="AB313" s="33"/>
      <c r="AC313" s="48"/>
      <c r="AD313" s="44">
        <f>S313</f>
        <v>2</v>
      </c>
      <c r="AE313" s="44">
        <f>SUM(B313:R313,T313:AC313)</f>
        <v>0</v>
      </c>
      <c r="AF313" s="44">
        <f>SUM(S296:S312,S314:S323)</f>
        <v>0</v>
      </c>
      <c r="AG313" s="44">
        <v>0</v>
      </c>
      <c r="AH313" s="2">
        <f t="shared" si="81"/>
        <v>1</v>
      </c>
      <c r="AI313" s="2">
        <f t="shared" si="82"/>
        <v>1</v>
      </c>
      <c r="AJ313" s="2">
        <f t="shared" si="83"/>
        <v>1</v>
      </c>
      <c r="AK313" s="2">
        <f t="shared" si="84"/>
        <v>1</v>
      </c>
    </row>
    <row r="314" spans="1:37">
      <c r="A314" s="4" t="s">
        <v>25</v>
      </c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4">
        <v>2</v>
      </c>
      <c r="U314" s="33"/>
      <c r="V314" s="33"/>
      <c r="W314" s="33"/>
      <c r="X314" s="33"/>
      <c r="Y314" s="33"/>
      <c r="Z314" s="33"/>
      <c r="AA314" s="33"/>
      <c r="AB314" s="33"/>
      <c r="AC314" s="48"/>
      <c r="AD314" s="45">
        <f>T314</f>
        <v>2</v>
      </c>
      <c r="AE314" s="45">
        <f>SUM(B314:S314,U314:AC314)</f>
        <v>0</v>
      </c>
      <c r="AF314" s="45">
        <f>SUM(T296:T313,T315:T323)</f>
        <v>0</v>
      </c>
      <c r="AG314" s="45">
        <v>0</v>
      </c>
      <c r="AH314" s="5">
        <f t="shared" si="81"/>
        <v>1</v>
      </c>
      <c r="AI314" s="5">
        <f t="shared" si="82"/>
        <v>1</v>
      </c>
      <c r="AJ314" s="5">
        <f t="shared" si="83"/>
        <v>1</v>
      </c>
      <c r="AK314" s="5">
        <f t="shared" si="84"/>
        <v>1</v>
      </c>
    </row>
    <row r="315" spans="1:37">
      <c r="A315" s="4" t="s">
        <v>26</v>
      </c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4">
        <v>6</v>
      </c>
      <c r="V315" s="33"/>
      <c r="W315" s="33"/>
      <c r="X315" s="33"/>
      <c r="Y315" s="33"/>
      <c r="Z315" s="33"/>
      <c r="AA315" s="33"/>
      <c r="AB315" s="33"/>
      <c r="AC315" s="48"/>
      <c r="AD315" s="44">
        <f>U315</f>
        <v>6</v>
      </c>
      <c r="AE315" s="44">
        <f>SUM(B315:T315,V315:AC315)</f>
        <v>0</v>
      </c>
      <c r="AF315" s="44">
        <f>SUM(U296:U314,U316:U323)</f>
        <v>0</v>
      </c>
      <c r="AG315" s="44">
        <v>0</v>
      </c>
      <c r="AH315" s="2">
        <f t="shared" si="81"/>
        <v>1</v>
      </c>
      <c r="AI315" s="2">
        <f t="shared" si="82"/>
        <v>1</v>
      </c>
      <c r="AJ315" s="2">
        <f t="shared" si="83"/>
        <v>1</v>
      </c>
      <c r="AK315" s="2">
        <f t="shared" si="84"/>
        <v>1</v>
      </c>
    </row>
    <row r="316" spans="1:37">
      <c r="A316" s="4" t="s">
        <v>27</v>
      </c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4">
        <v>2</v>
      </c>
      <c r="W316" s="33"/>
      <c r="X316" s="33"/>
      <c r="Y316" s="33"/>
      <c r="Z316" s="33"/>
      <c r="AA316" s="33"/>
      <c r="AB316" s="33"/>
      <c r="AC316" s="48"/>
      <c r="AD316" s="45">
        <f>V316</f>
        <v>2</v>
      </c>
      <c r="AE316" s="45">
        <f>SUM(B316:U316,W316:AC316)</f>
        <v>0</v>
      </c>
      <c r="AF316" s="45">
        <f>SUM(V296:V315,V317:V323)</f>
        <v>0</v>
      </c>
      <c r="AG316" s="45">
        <v>0</v>
      </c>
      <c r="AH316" s="5">
        <f t="shared" si="81"/>
        <v>1</v>
      </c>
      <c r="AI316" s="5">
        <f t="shared" si="82"/>
        <v>1</v>
      </c>
      <c r="AJ316" s="5">
        <f t="shared" si="83"/>
        <v>1</v>
      </c>
      <c r="AK316" s="5">
        <f t="shared" si="84"/>
        <v>1</v>
      </c>
    </row>
    <row r="317" spans="1:37">
      <c r="A317" s="4" t="s">
        <v>28</v>
      </c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4">
        <v>6</v>
      </c>
      <c r="X317" s="33"/>
      <c r="Y317" s="33"/>
      <c r="Z317" s="33"/>
      <c r="AA317" s="33"/>
      <c r="AB317" s="33"/>
      <c r="AC317" s="48"/>
      <c r="AD317" s="44">
        <f>W317</f>
        <v>6</v>
      </c>
      <c r="AE317" s="44">
        <f>SUM(B317:V317,X317:AC317)</f>
        <v>0</v>
      </c>
      <c r="AF317" s="44">
        <f>SUM(W296:W316,W318:W323)</f>
        <v>0</v>
      </c>
      <c r="AG317" s="45">
        <v>0</v>
      </c>
      <c r="AH317" s="2">
        <f t="shared" si="81"/>
        <v>1</v>
      </c>
      <c r="AI317" s="2">
        <f t="shared" si="82"/>
        <v>1</v>
      </c>
      <c r="AJ317" s="2">
        <f t="shared" si="83"/>
        <v>1</v>
      </c>
      <c r="AK317" s="2">
        <f t="shared" si="84"/>
        <v>1</v>
      </c>
    </row>
    <row r="318" spans="1:37">
      <c r="A318" s="4" t="s">
        <v>29</v>
      </c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4">
        <v>5</v>
      </c>
      <c r="Y318" s="33"/>
      <c r="Z318" s="33"/>
      <c r="AA318" s="33"/>
      <c r="AB318" s="33"/>
      <c r="AC318" s="48"/>
      <c r="AD318" s="45">
        <f>X318</f>
        <v>5</v>
      </c>
      <c r="AE318" s="45">
        <f>SUM(B318:W318,Y318:AC318)</f>
        <v>0</v>
      </c>
      <c r="AF318" s="45">
        <f>SUM(X296:X317,X319:X323)</f>
        <v>0</v>
      </c>
      <c r="AG318" s="44">
        <v>0</v>
      </c>
      <c r="AH318" s="5">
        <f t="shared" si="81"/>
        <v>1</v>
      </c>
      <c r="AI318" s="5">
        <f t="shared" si="82"/>
        <v>1</v>
      </c>
      <c r="AJ318" s="5">
        <f t="shared" si="83"/>
        <v>1</v>
      </c>
      <c r="AK318" s="5">
        <f t="shared" si="84"/>
        <v>1</v>
      </c>
    </row>
    <row r="319" spans="1:37">
      <c r="A319" s="4" t="s">
        <v>30</v>
      </c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4">
        <v>22</v>
      </c>
      <c r="Z319" s="33"/>
      <c r="AA319" s="33"/>
      <c r="AB319" s="33"/>
      <c r="AC319" s="48"/>
      <c r="AD319" s="44">
        <f>Y319</f>
        <v>22</v>
      </c>
      <c r="AE319" s="44">
        <f>SUM(B319:X319,Z319:AC319)</f>
        <v>0</v>
      </c>
      <c r="AF319" s="44">
        <f>SUM(Y296:Y318,Y320:Y323)</f>
        <v>0</v>
      </c>
      <c r="AG319" s="45">
        <v>0</v>
      </c>
      <c r="AH319" s="2">
        <f t="shared" si="81"/>
        <v>1</v>
      </c>
      <c r="AI319" s="2">
        <f t="shared" si="82"/>
        <v>1</v>
      </c>
      <c r="AJ319" s="2">
        <f t="shared" si="83"/>
        <v>1</v>
      </c>
      <c r="AK319" s="2">
        <f t="shared" si="84"/>
        <v>1</v>
      </c>
    </row>
    <row r="320" spans="1:37">
      <c r="A320" s="4" t="s">
        <v>31</v>
      </c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4">
        <v>4</v>
      </c>
      <c r="AA320" s="33"/>
      <c r="AB320" s="33"/>
      <c r="AC320" s="48"/>
      <c r="AD320" s="45">
        <f>Z320</f>
        <v>4</v>
      </c>
      <c r="AE320" s="45">
        <f>SUM(B320:Y320,AA320:AC320)</f>
        <v>0</v>
      </c>
      <c r="AF320" s="45">
        <f>SUM(Z296:Z319,Z321:Z323)</f>
        <v>0</v>
      </c>
      <c r="AG320" s="44">
        <v>0</v>
      </c>
      <c r="AH320" s="5">
        <f t="shared" si="81"/>
        <v>1</v>
      </c>
      <c r="AI320" s="5">
        <f t="shared" si="82"/>
        <v>1</v>
      </c>
      <c r="AJ320" s="5">
        <f t="shared" si="83"/>
        <v>1</v>
      </c>
      <c r="AK320" s="5">
        <f t="shared" si="84"/>
        <v>1</v>
      </c>
    </row>
    <row r="321" spans="1:37">
      <c r="A321" s="4" t="s">
        <v>32</v>
      </c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4">
        <v>6</v>
      </c>
      <c r="AB321" s="33"/>
      <c r="AC321" s="48"/>
      <c r="AD321" s="44">
        <f>AA321</f>
        <v>6</v>
      </c>
      <c r="AE321" s="44">
        <f>SUM(B321:Z321,AB321:AC321)</f>
        <v>0</v>
      </c>
      <c r="AF321" s="44">
        <f>SUM(AA296:AA320,AA322:AA323)</f>
        <v>0</v>
      </c>
      <c r="AG321" s="45">
        <v>0</v>
      </c>
      <c r="AH321" s="2">
        <f t="shared" si="81"/>
        <v>1</v>
      </c>
      <c r="AI321" s="2">
        <f t="shared" si="82"/>
        <v>1</v>
      </c>
      <c r="AJ321" s="2">
        <f t="shared" si="83"/>
        <v>1</v>
      </c>
      <c r="AK321" s="2">
        <f t="shared" si="84"/>
        <v>1</v>
      </c>
    </row>
    <row r="322" spans="1:37">
      <c r="A322" s="4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4">
        <v>3</v>
      </c>
      <c r="AC322" s="48"/>
      <c r="AD322" s="45">
        <f>AB322</f>
        <v>3</v>
      </c>
      <c r="AE322" s="45">
        <f>SUM(B322:AA322,AC322)</f>
        <v>0</v>
      </c>
      <c r="AF322" s="45">
        <f>SUM(AB296:AB321,AB323)</f>
        <v>0</v>
      </c>
      <c r="AG322" s="45">
        <v>0</v>
      </c>
      <c r="AH322" s="5">
        <f t="shared" si="81"/>
        <v>1</v>
      </c>
      <c r="AI322" s="5">
        <f t="shared" si="82"/>
        <v>1</v>
      </c>
      <c r="AJ322" s="5">
        <f t="shared" si="83"/>
        <v>1</v>
      </c>
      <c r="AK322" s="5">
        <f t="shared" si="84"/>
        <v>1</v>
      </c>
    </row>
    <row r="323" spans="1:37">
      <c r="A323" s="10" t="s">
        <v>34</v>
      </c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49">
        <v>1</v>
      </c>
      <c r="AD323" s="44">
        <f>AC323</f>
        <v>1</v>
      </c>
      <c r="AE323" s="44">
        <f>SUM(B323:AB323)</f>
        <v>0</v>
      </c>
      <c r="AF323" s="44">
        <f>SUM(AC296:AC322)</f>
        <v>0</v>
      </c>
      <c r="AG323" s="44">
        <v>0</v>
      </c>
      <c r="AH323" s="2">
        <f t="shared" si="81"/>
        <v>1</v>
      </c>
      <c r="AI323" s="2">
        <f t="shared" si="82"/>
        <v>1</v>
      </c>
      <c r="AJ323" s="2">
        <f t="shared" si="83"/>
        <v>1</v>
      </c>
      <c r="AK323" s="2">
        <f t="shared" si="84"/>
        <v>1</v>
      </c>
    </row>
    <row r="324" spans="28:37">
      <c r="AB324" s="42" t="s">
        <v>74</v>
      </c>
      <c r="AC324" s="42"/>
      <c r="AD324" s="45">
        <f t="shared" ref="AD324:AF324" si="85">SUM(AD296:AD323)</f>
        <v>139</v>
      </c>
      <c r="AE324" s="45">
        <f t="shared" si="85"/>
        <v>0</v>
      </c>
      <c r="AF324" s="45">
        <f t="shared" si="85"/>
        <v>0</v>
      </c>
      <c r="AG324" s="45">
        <v>0</v>
      </c>
      <c r="AH324" s="5">
        <f t="shared" si="81"/>
        <v>1</v>
      </c>
      <c r="AI324" s="5">
        <f t="shared" si="82"/>
        <v>1</v>
      </c>
      <c r="AJ324" s="5">
        <f t="shared" si="83"/>
        <v>1</v>
      </c>
      <c r="AK324" s="5">
        <f t="shared" si="84"/>
        <v>1</v>
      </c>
    </row>
  </sheetData>
  <mergeCells count="11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236:AK236"/>
    <mergeCell ref="B237:D237"/>
    <mergeCell ref="M239:P239"/>
    <mergeCell ref="M240:P240"/>
    <mergeCell ref="M241:P241"/>
    <mergeCell ref="M242:P242"/>
    <mergeCell ref="M243:P243"/>
    <mergeCell ref="M244:P244"/>
    <mergeCell ref="M245:P245"/>
    <mergeCell ref="M246:P246"/>
    <mergeCell ref="M247:P247"/>
    <mergeCell ref="O248:P248"/>
    <mergeCell ref="B249:D249"/>
    <mergeCell ref="F249:G249"/>
    <mergeCell ref="AB279:AC279"/>
    <mergeCell ref="A281:AK281"/>
    <mergeCell ref="B282:D282"/>
    <mergeCell ref="M284:P284"/>
    <mergeCell ref="M285:P285"/>
    <mergeCell ref="M286:P286"/>
    <mergeCell ref="M287:P287"/>
    <mergeCell ref="M288:P288"/>
    <mergeCell ref="M289:P289"/>
    <mergeCell ref="M290:P290"/>
    <mergeCell ref="M291:P291"/>
    <mergeCell ref="M292:P292"/>
    <mergeCell ref="O293:P293"/>
    <mergeCell ref="B294:D294"/>
    <mergeCell ref="F294:G294"/>
    <mergeCell ref="AB324:AC32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8"/>
  <sheetViews>
    <sheetView workbookViewId="0">
      <selection activeCell="B29" sqref="B29"/>
    </sheetView>
  </sheetViews>
  <sheetFormatPr defaultColWidth="9" defaultRowHeight="15"/>
  <cols>
    <col min="6" max="33" width="4.125" customWidth="1"/>
  </cols>
  <sheetData>
    <row r="1" ht="15.75" spans="1:33">
      <c r="A1" s="1" t="s">
        <v>7</v>
      </c>
      <c r="B1" s="2">
        <v>16</v>
      </c>
      <c r="D1" s="3"/>
      <c r="E1" s="3"/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1" t="s">
        <v>22</v>
      </c>
      <c r="V1" s="11" t="s">
        <v>23</v>
      </c>
      <c r="W1" s="11" t="s">
        <v>24</v>
      </c>
      <c r="X1" s="11" t="s">
        <v>25</v>
      </c>
      <c r="Y1" s="11" t="s">
        <v>26</v>
      </c>
      <c r="Z1" s="11" t="s">
        <v>27</v>
      </c>
      <c r="AA1" s="11" t="s">
        <v>28</v>
      </c>
      <c r="AB1" s="11" t="s">
        <v>29</v>
      </c>
      <c r="AC1" s="11" t="s">
        <v>30</v>
      </c>
      <c r="AD1" s="11" t="s">
        <v>31</v>
      </c>
      <c r="AE1" s="11" t="s">
        <v>32</v>
      </c>
      <c r="AF1" s="11" t="s">
        <v>33</v>
      </c>
      <c r="AG1" s="14" t="s">
        <v>34</v>
      </c>
    </row>
    <row r="2" ht="15.75" spans="1:33">
      <c r="A2" s="4" t="s">
        <v>40</v>
      </c>
      <c r="B2" s="5">
        <v>22</v>
      </c>
      <c r="D2" s="6" t="s">
        <v>49</v>
      </c>
      <c r="E2" s="2">
        <v>17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>
        <v>12</v>
      </c>
      <c r="AD2" s="2">
        <v>2</v>
      </c>
      <c r="AE2" s="2">
        <v>3</v>
      </c>
      <c r="AF2" s="2"/>
      <c r="AG2" s="2"/>
    </row>
    <row r="3" spans="1:33">
      <c r="A3" s="4" t="s">
        <v>9</v>
      </c>
      <c r="B3" s="2">
        <v>8</v>
      </c>
      <c r="D3" s="7" t="s">
        <v>50</v>
      </c>
      <c r="E3" s="5">
        <v>12</v>
      </c>
      <c r="F3" s="5"/>
      <c r="G3" s="5"/>
      <c r="H3" s="5"/>
      <c r="I3" s="5"/>
      <c r="J3" s="5"/>
      <c r="K3" s="5"/>
      <c r="L3" s="5"/>
      <c r="M3" s="5"/>
      <c r="N3" s="5"/>
      <c r="O3" s="5">
        <v>8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>
        <v>4</v>
      </c>
      <c r="AC3" s="5"/>
      <c r="AD3" s="5"/>
      <c r="AE3" s="5"/>
      <c r="AF3" s="5"/>
      <c r="AG3" s="5"/>
    </row>
    <row r="4" spans="1:33">
      <c r="A4" s="4" t="s">
        <v>10</v>
      </c>
      <c r="B4" s="5">
        <v>2</v>
      </c>
      <c r="D4" s="7" t="s">
        <v>51</v>
      </c>
      <c r="E4" s="2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>
        <v>10</v>
      </c>
      <c r="AD4" s="2"/>
      <c r="AE4" s="2"/>
      <c r="AF4" s="2"/>
      <c r="AG4" s="2"/>
    </row>
    <row r="5" spans="1:33">
      <c r="A5" s="4" t="s">
        <v>11</v>
      </c>
      <c r="B5" s="2">
        <v>1</v>
      </c>
      <c r="D5" s="7" t="s">
        <v>52</v>
      </c>
      <c r="E5" s="5">
        <v>21</v>
      </c>
      <c r="F5" s="5">
        <v>14</v>
      </c>
      <c r="G5" s="5"/>
      <c r="H5" s="5"/>
      <c r="I5" s="5"/>
      <c r="J5" s="5"/>
      <c r="K5" s="5">
        <v>2</v>
      </c>
      <c r="L5" s="5"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>
        <v>2</v>
      </c>
      <c r="Y5" s="5"/>
      <c r="Z5" s="5"/>
      <c r="AA5" s="5"/>
      <c r="AB5" s="5"/>
      <c r="AC5" s="5"/>
      <c r="AD5" s="5"/>
      <c r="AE5" s="5"/>
      <c r="AF5" s="5">
        <v>2</v>
      </c>
      <c r="AG5" s="5"/>
    </row>
    <row r="6" spans="1:33">
      <c r="A6" s="4" t="s">
        <v>12</v>
      </c>
      <c r="B6" s="5">
        <v>2</v>
      </c>
      <c r="D6" s="7" t="s">
        <v>53</v>
      </c>
      <c r="E6" s="2">
        <v>29</v>
      </c>
      <c r="F6" s="2">
        <v>2</v>
      </c>
      <c r="G6" s="2"/>
      <c r="H6" s="2">
        <v>2</v>
      </c>
      <c r="I6" s="2"/>
      <c r="J6" s="2">
        <v>1</v>
      </c>
      <c r="K6" s="2"/>
      <c r="L6" s="2">
        <v>1</v>
      </c>
      <c r="M6" s="2">
        <v>2</v>
      </c>
      <c r="N6" s="2">
        <v>1</v>
      </c>
      <c r="O6" s="2">
        <v>2</v>
      </c>
      <c r="P6" s="2"/>
      <c r="Q6" s="2"/>
      <c r="R6" s="2">
        <v>1</v>
      </c>
      <c r="S6" s="2">
        <v>1</v>
      </c>
      <c r="T6" s="2"/>
      <c r="U6" s="2">
        <v>1</v>
      </c>
      <c r="V6" s="2">
        <v>1</v>
      </c>
      <c r="W6" s="2">
        <v>2</v>
      </c>
      <c r="X6" s="2"/>
      <c r="Y6" s="2">
        <v>2</v>
      </c>
      <c r="Z6" s="2">
        <v>1</v>
      </c>
      <c r="AA6" s="2">
        <v>1</v>
      </c>
      <c r="AB6" s="2">
        <v>1</v>
      </c>
      <c r="AC6" s="2"/>
      <c r="AD6" s="2">
        <v>2</v>
      </c>
      <c r="AE6" s="2">
        <v>3</v>
      </c>
      <c r="AF6" s="2">
        <v>1</v>
      </c>
      <c r="AG6" s="2">
        <v>1</v>
      </c>
    </row>
    <row r="7" spans="1:33">
      <c r="A7" s="4" t="s">
        <v>13</v>
      </c>
      <c r="B7" s="2">
        <v>2</v>
      </c>
      <c r="D7" s="7" t="s">
        <v>54</v>
      </c>
      <c r="E7" s="5">
        <v>30</v>
      </c>
      <c r="F7" s="5"/>
      <c r="G7" s="5"/>
      <c r="H7" s="5">
        <v>6</v>
      </c>
      <c r="I7" s="5">
        <v>2</v>
      </c>
      <c r="J7" s="5"/>
      <c r="K7" s="5"/>
      <c r="L7" s="5"/>
      <c r="M7" s="5">
        <v>3</v>
      </c>
      <c r="N7" s="5">
        <v>2</v>
      </c>
      <c r="O7" s="5"/>
      <c r="P7" s="5">
        <v>1</v>
      </c>
      <c r="Q7" s="5">
        <v>2</v>
      </c>
      <c r="R7" s="5">
        <v>1</v>
      </c>
      <c r="S7" s="5">
        <v>1</v>
      </c>
      <c r="T7" s="5">
        <v>1</v>
      </c>
      <c r="U7" s="5"/>
      <c r="V7" s="5"/>
      <c r="W7" s="5"/>
      <c r="X7" s="5"/>
      <c r="Y7" s="5">
        <v>4</v>
      </c>
      <c r="Z7" s="5">
        <v>2</v>
      </c>
      <c r="AA7" s="5">
        <v>5</v>
      </c>
      <c r="AB7" s="5"/>
      <c r="AC7" s="5"/>
      <c r="AD7" s="5"/>
      <c r="AE7" s="5"/>
      <c r="AF7" s="5"/>
      <c r="AG7" s="5"/>
    </row>
    <row r="8" spans="1:33">
      <c r="A8" s="4" t="s">
        <v>14</v>
      </c>
      <c r="B8" s="5">
        <v>5</v>
      </c>
      <c r="D8" s="7" t="s">
        <v>55</v>
      </c>
      <c r="E8" s="2">
        <v>11</v>
      </c>
      <c r="F8" s="2"/>
      <c r="G8" s="2">
        <v>11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>
      <c r="A9" s="4" t="s">
        <v>48</v>
      </c>
      <c r="B9" s="2">
        <v>3</v>
      </c>
      <c r="D9" s="7" t="s">
        <v>56</v>
      </c>
      <c r="E9" s="5">
        <v>11</v>
      </c>
      <c r="F9" s="5"/>
      <c r="G9" s="5">
        <v>11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 s="4" t="s">
        <v>16</v>
      </c>
      <c r="B10" s="5">
        <v>10</v>
      </c>
      <c r="D10" s="3"/>
      <c r="E10" s="3">
        <f>SUM(E2:E9)</f>
        <v>141</v>
      </c>
      <c r="F10" s="3">
        <f>SUM(F2:F9)</f>
        <v>16</v>
      </c>
      <c r="G10" s="3">
        <f t="shared" ref="G10:AG10" si="0">SUM(G2:G9)</f>
        <v>22</v>
      </c>
      <c r="H10" s="3">
        <f t="shared" si="0"/>
        <v>8</v>
      </c>
      <c r="I10" s="3">
        <f t="shared" si="0"/>
        <v>2</v>
      </c>
      <c r="J10" s="3">
        <f t="shared" si="0"/>
        <v>1</v>
      </c>
      <c r="K10" s="3">
        <f t="shared" si="0"/>
        <v>2</v>
      </c>
      <c r="L10" s="3">
        <f t="shared" si="0"/>
        <v>2</v>
      </c>
      <c r="M10" s="3">
        <f t="shared" si="0"/>
        <v>5</v>
      </c>
      <c r="N10" s="3">
        <f t="shared" si="0"/>
        <v>3</v>
      </c>
      <c r="O10" s="3">
        <f t="shared" si="0"/>
        <v>10</v>
      </c>
      <c r="P10" s="3">
        <f t="shared" si="0"/>
        <v>1</v>
      </c>
      <c r="Q10" s="3">
        <f t="shared" si="0"/>
        <v>2</v>
      </c>
      <c r="R10" s="3">
        <f t="shared" si="0"/>
        <v>2</v>
      </c>
      <c r="S10" s="3">
        <f t="shared" si="0"/>
        <v>2</v>
      </c>
      <c r="T10" s="3">
        <f t="shared" si="0"/>
        <v>1</v>
      </c>
      <c r="U10" s="3">
        <f t="shared" si="0"/>
        <v>1</v>
      </c>
      <c r="V10" s="3">
        <f t="shared" si="0"/>
        <v>1</v>
      </c>
      <c r="W10" s="3">
        <f t="shared" si="0"/>
        <v>2</v>
      </c>
      <c r="X10" s="3">
        <f t="shared" si="0"/>
        <v>2</v>
      </c>
      <c r="Y10" s="3">
        <f t="shared" si="0"/>
        <v>6</v>
      </c>
      <c r="Z10" s="3">
        <f t="shared" si="0"/>
        <v>3</v>
      </c>
      <c r="AA10" s="3">
        <f t="shared" si="0"/>
        <v>6</v>
      </c>
      <c r="AB10" s="3">
        <f t="shared" si="0"/>
        <v>5</v>
      </c>
      <c r="AC10" s="3">
        <f t="shared" si="0"/>
        <v>22</v>
      </c>
      <c r="AD10" s="3">
        <f t="shared" si="0"/>
        <v>4</v>
      </c>
      <c r="AE10" s="3">
        <f t="shared" si="0"/>
        <v>6</v>
      </c>
      <c r="AF10" s="3">
        <f t="shared" si="0"/>
        <v>3</v>
      </c>
      <c r="AG10" s="3">
        <f t="shared" si="0"/>
        <v>1</v>
      </c>
    </row>
    <row r="11" spans="1:33">
      <c r="A11" s="4" t="s">
        <v>17</v>
      </c>
      <c r="B11" s="2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3">
        <f>SUM(F10:AG10)</f>
        <v>141</v>
      </c>
      <c r="AF11" s="13"/>
      <c r="AG11" s="13"/>
    </row>
    <row r="12" spans="1:33">
      <c r="A12" s="4" t="s">
        <v>18</v>
      </c>
      <c r="B12" s="5">
        <v>2</v>
      </c>
      <c r="D12" s="3" t="s">
        <v>81</v>
      </c>
      <c r="E12" s="3">
        <f>SUM(B1:B28)</f>
        <v>141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2">
      <c r="A13" s="4" t="s">
        <v>19</v>
      </c>
      <c r="B13" s="2">
        <v>2</v>
      </c>
    </row>
    <row r="14" spans="1:2">
      <c r="A14" s="4" t="s">
        <v>20</v>
      </c>
      <c r="B14" s="5">
        <v>2</v>
      </c>
    </row>
    <row r="15" spans="1:2">
      <c r="A15" s="4" t="s">
        <v>21</v>
      </c>
      <c r="B15" s="2">
        <v>1</v>
      </c>
    </row>
    <row r="16" spans="1:2">
      <c r="A16" s="4" t="s">
        <v>22</v>
      </c>
      <c r="B16" s="5">
        <v>1</v>
      </c>
    </row>
    <row r="17" spans="1:2">
      <c r="A17" s="4" t="s">
        <v>23</v>
      </c>
      <c r="B17" s="2">
        <v>1</v>
      </c>
    </row>
    <row r="18" spans="1:8">
      <c r="A18" s="4" t="s">
        <v>24</v>
      </c>
      <c r="B18" s="5">
        <v>2</v>
      </c>
      <c r="D18" s="8" t="s">
        <v>82</v>
      </c>
      <c r="E18" s="8"/>
      <c r="F18" s="8"/>
      <c r="G18" s="8"/>
      <c r="H18" s="8"/>
    </row>
    <row r="19" spans="1:8">
      <c r="A19" s="4" t="s">
        <v>25</v>
      </c>
      <c r="B19" s="2">
        <v>2</v>
      </c>
      <c r="D19" s="8" t="s">
        <v>83</v>
      </c>
      <c r="E19" s="8"/>
      <c r="F19" s="8"/>
      <c r="G19" s="8"/>
      <c r="H19" s="8"/>
    </row>
    <row r="20" spans="1:8">
      <c r="A20" s="4" t="s">
        <v>26</v>
      </c>
      <c r="B20" s="5">
        <v>6</v>
      </c>
      <c r="D20" s="8" t="s">
        <v>84</v>
      </c>
      <c r="E20" s="8"/>
      <c r="F20" s="8"/>
      <c r="G20" s="8"/>
      <c r="H20" s="8"/>
    </row>
    <row r="21" spans="1:8">
      <c r="A21" s="4" t="s">
        <v>27</v>
      </c>
      <c r="B21" s="2">
        <v>3</v>
      </c>
      <c r="D21" s="8" t="s">
        <v>85</v>
      </c>
      <c r="E21" s="8"/>
      <c r="F21" s="8"/>
      <c r="G21" s="8"/>
      <c r="H21" s="8"/>
    </row>
    <row r="22" spans="1:22">
      <c r="A22" s="4" t="s">
        <v>28</v>
      </c>
      <c r="B22" s="5">
        <v>6</v>
      </c>
      <c r="D22" s="9" t="s">
        <v>86</v>
      </c>
      <c r="E22" s="9"/>
      <c r="F22" s="9"/>
      <c r="G22" s="9"/>
      <c r="H22" s="9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5">
      <c r="A23" s="4" t="s">
        <v>29</v>
      </c>
      <c r="B23" s="2">
        <v>5</v>
      </c>
      <c r="D23" s="9" t="s">
        <v>87</v>
      </c>
      <c r="E23" s="9"/>
      <c r="F23" s="9"/>
      <c r="G23" s="9"/>
      <c r="H23" s="9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8">
      <c r="A24" s="4" t="s">
        <v>30</v>
      </c>
      <c r="B24" s="5">
        <v>22</v>
      </c>
      <c r="D24" s="8" t="s">
        <v>88</v>
      </c>
      <c r="E24" s="8"/>
      <c r="F24" s="8"/>
      <c r="G24" s="8"/>
      <c r="H24" s="8"/>
    </row>
    <row r="25" spans="1:8">
      <c r="A25" s="4" t="s">
        <v>31</v>
      </c>
      <c r="B25" s="2">
        <v>4</v>
      </c>
      <c r="D25" s="8" t="s">
        <v>88</v>
      </c>
      <c r="E25" s="8"/>
      <c r="F25" s="8"/>
      <c r="G25" s="8"/>
      <c r="H25" s="8"/>
    </row>
    <row r="26" spans="1:2">
      <c r="A26" s="4" t="s">
        <v>32</v>
      </c>
      <c r="B26" s="5">
        <v>6</v>
      </c>
    </row>
    <row r="27" spans="1:2">
      <c r="A27" s="4" t="s">
        <v>33</v>
      </c>
      <c r="B27" s="2">
        <v>3</v>
      </c>
    </row>
    <row r="28" spans="1:2">
      <c r="A28" s="10" t="s">
        <v>34</v>
      </c>
      <c r="B28" s="5">
        <v>1</v>
      </c>
    </row>
  </sheetData>
  <mergeCells count="7">
    <mergeCell ref="AE11:AG11"/>
    <mergeCell ref="D18:H18"/>
    <mergeCell ref="D19:H19"/>
    <mergeCell ref="D20:H20"/>
    <mergeCell ref="D21:H21"/>
    <mergeCell ref="D24:H24"/>
    <mergeCell ref="D25:H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1"/>
    <col min="17" max="17" width="5.125" customWidth="1"/>
    <col min="18" max="45" width="4.625" customWidth="1"/>
  </cols>
  <sheetData>
    <row r="1" spans="1:45">
      <c r="A1" s="50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3"/>
      <c r="O1" s="3"/>
      <c r="P1" s="42" t="s">
        <v>39</v>
      </c>
      <c r="Q1" s="42"/>
      <c r="R1" s="13" t="s">
        <v>3</v>
      </c>
      <c r="S1" s="13"/>
      <c r="T1" s="13"/>
      <c r="U1" s="3"/>
      <c r="V1" s="3">
        <f>SUM(R3:AS30)</f>
        <v>136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ht="15.75" spans="1:45">
      <c r="A2" s="50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N2" s="3"/>
      <c r="O2" s="3"/>
      <c r="P2" s="52" t="s">
        <v>0</v>
      </c>
      <c r="Q2" s="53"/>
      <c r="R2" s="11" t="s">
        <v>7</v>
      </c>
      <c r="S2" s="11" t="s">
        <v>8</v>
      </c>
      <c r="T2" s="11" t="s">
        <v>9</v>
      </c>
      <c r="U2" s="11" t="s">
        <v>10</v>
      </c>
      <c r="V2" s="11" t="s">
        <v>11</v>
      </c>
      <c r="W2" s="11" t="s">
        <v>12</v>
      </c>
      <c r="X2" s="11" t="s">
        <v>13</v>
      </c>
      <c r="Y2" s="11" t="s">
        <v>14</v>
      </c>
      <c r="Z2" s="11" t="s">
        <v>15</v>
      </c>
      <c r="AA2" s="11" t="s">
        <v>16</v>
      </c>
      <c r="AB2" s="11" t="s">
        <v>17</v>
      </c>
      <c r="AC2" s="11" t="s">
        <v>18</v>
      </c>
      <c r="AD2" s="11" t="s">
        <v>19</v>
      </c>
      <c r="AE2" s="11" t="s">
        <v>20</v>
      </c>
      <c r="AF2" s="11" t="s">
        <v>21</v>
      </c>
      <c r="AG2" s="11" t="s">
        <v>22</v>
      </c>
      <c r="AH2" s="11" t="s">
        <v>23</v>
      </c>
      <c r="AI2" s="11" t="s">
        <v>24</v>
      </c>
      <c r="AJ2" s="11" t="s">
        <v>25</v>
      </c>
      <c r="AK2" s="11" t="s">
        <v>26</v>
      </c>
      <c r="AL2" s="11" t="s">
        <v>27</v>
      </c>
      <c r="AM2" s="11" t="s">
        <v>28</v>
      </c>
      <c r="AN2" s="11" t="s">
        <v>29</v>
      </c>
      <c r="AO2" s="11" t="s">
        <v>30</v>
      </c>
      <c r="AP2" s="11" t="s">
        <v>31</v>
      </c>
      <c r="AQ2" s="11" t="s">
        <v>32</v>
      </c>
      <c r="AR2" s="11" t="s">
        <v>33</v>
      </c>
      <c r="AS2" s="14" t="s">
        <v>34</v>
      </c>
    </row>
    <row r="3" ht="15.75" spans="1:45">
      <c r="A3" s="50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N3" s="3"/>
      <c r="O3" s="3"/>
      <c r="P3" s="3"/>
      <c r="Q3" s="1" t="s">
        <v>7</v>
      </c>
      <c r="R3" s="31">
        <v>16</v>
      </c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47"/>
    </row>
    <row r="4" spans="1:45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26</v>
      </c>
      <c r="H4" s="17">
        <v>0</v>
      </c>
      <c r="I4" s="18">
        <v>0</v>
      </c>
      <c r="J4" s="17">
        <v>50</v>
      </c>
      <c r="K4" s="18">
        <v>47</v>
      </c>
      <c r="L4" s="17">
        <v>0</v>
      </c>
      <c r="M4" s="18">
        <v>0</v>
      </c>
      <c r="N4" s="3"/>
      <c r="O4" s="3">
        <f t="shared" ref="O4:O8" si="0">SUM(B4,D4,F4,H4,J4,L4)</f>
        <v>141</v>
      </c>
      <c r="P4" s="3"/>
      <c r="Q4" s="4" t="s">
        <v>40</v>
      </c>
      <c r="R4" s="33"/>
      <c r="S4" s="34">
        <v>20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48"/>
    </row>
    <row r="5" spans="1:45">
      <c r="A5" s="18" t="s">
        <v>41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N5" s="3"/>
      <c r="O5" s="3">
        <f t="shared" si="0"/>
        <v>0</v>
      </c>
      <c r="P5" s="3"/>
      <c r="Q5" s="4" t="s">
        <v>9</v>
      </c>
      <c r="R5" s="33"/>
      <c r="S5" s="33"/>
      <c r="T5" s="34">
        <v>7</v>
      </c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48"/>
    </row>
    <row r="6" spans="1:45">
      <c r="A6" s="18" t="s">
        <v>42</v>
      </c>
      <c r="B6" s="17"/>
      <c r="C6" s="18"/>
      <c r="D6" s="17"/>
      <c r="E6" s="18"/>
      <c r="F6" s="17"/>
      <c r="G6" s="18"/>
      <c r="H6" s="17"/>
      <c r="I6" s="18"/>
      <c r="J6" s="17"/>
      <c r="K6" s="18"/>
      <c r="L6" s="17"/>
      <c r="M6" s="18"/>
      <c r="N6" s="3"/>
      <c r="O6" s="3">
        <f t="shared" si="0"/>
        <v>0</v>
      </c>
      <c r="P6" s="3"/>
      <c r="Q6" s="4" t="s">
        <v>10</v>
      </c>
      <c r="R6" s="33"/>
      <c r="S6" s="33"/>
      <c r="T6" s="33"/>
      <c r="U6" s="34">
        <v>2</v>
      </c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48"/>
    </row>
    <row r="7" spans="1:45">
      <c r="A7" s="18" t="s">
        <v>43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N7" s="3"/>
      <c r="O7" s="3">
        <f t="shared" si="0"/>
        <v>0</v>
      </c>
      <c r="P7" s="3"/>
      <c r="Q7" s="4" t="s">
        <v>11</v>
      </c>
      <c r="R7" s="33"/>
      <c r="S7" s="33"/>
      <c r="T7" s="33"/>
      <c r="U7" s="33"/>
      <c r="V7" s="34">
        <v>1</v>
      </c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48"/>
    </row>
    <row r="8" spans="1:45">
      <c r="A8" s="18" t="s">
        <v>44</v>
      </c>
      <c r="B8" s="17"/>
      <c r="C8" s="18"/>
      <c r="D8" s="17"/>
      <c r="E8" s="18"/>
      <c r="F8" s="17"/>
      <c r="G8" s="18"/>
      <c r="H8" s="17"/>
      <c r="I8" s="18"/>
      <c r="J8" s="17"/>
      <c r="K8" s="18"/>
      <c r="L8" s="17"/>
      <c r="M8" s="18"/>
      <c r="N8" s="3"/>
      <c r="O8" s="3">
        <f t="shared" si="0"/>
        <v>0</v>
      </c>
      <c r="P8" s="3"/>
      <c r="Q8" s="4" t="s">
        <v>12</v>
      </c>
      <c r="R8" s="33"/>
      <c r="S8" s="33"/>
      <c r="T8" s="33"/>
      <c r="U8" s="33"/>
      <c r="V8" s="33"/>
      <c r="W8" s="34">
        <v>2</v>
      </c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48"/>
    </row>
    <row r="9" spans="1:4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 t="s">
        <v>13</v>
      </c>
      <c r="R9" s="33"/>
      <c r="S9" s="33"/>
      <c r="T9" s="33"/>
      <c r="U9" s="33"/>
      <c r="V9" s="33"/>
      <c r="W9" s="33"/>
      <c r="X9" s="34">
        <v>2</v>
      </c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48"/>
    </row>
    <row r="10" spans="1:45">
      <c r="A10" s="3"/>
      <c r="B10" s="13" t="s">
        <v>45</v>
      </c>
      <c r="C10" s="13"/>
      <c r="D10" s="13"/>
      <c r="E10" s="1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 t="s">
        <v>14</v>
      </c>
      <c r="R10" s="33"/>
      <c r="S10" s="33"/>
      <c r="T10" s="33"/>
      <c r="U10" s="33"/>
      <c r="V10" s="33"/>
      <c r="W10" s="33"/>
      <c r="X10" s="33"/>
      <c r="Y10" s="34">
        <v>3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48"/>
    </row>
    <row r="11" spans="1:45">
      <c r="A11" s="3" t="s">
        <v>0</v>
      </c>
      <c r="B11" s="3" t="s">
        <v>46</v>
      </c>
      <c r="C11" s="3" t="s">
        <v>47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 t="s">
        <v>48</v>
      </c>
      <c r="R11" s="33"/>
      <c r="S11" s="33"/>
      <c r="T11" s="33"/>
      <c r="U11" s="33"/>
      <c r="V11" s="33"/>
      <c r="W11" s="33"/>
      <c r="X11" s="33"/>
      <c r="Y11" s="33"/>
      <c r="Z11" s="34">
        <v>3</v>
      </c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48"/>
    </row>
    <row r="12" spans="1:45">
      <c r="A12" s="18" t="s">
        <v>39</v>
      </c>
      <c r="B12" s="3">
        <f>V1</f>
        <v>136</v>
      </c>
      <c r="C12" s="3">
        <v>5</v>
      </c>
      <c r="D12" s="3"/>
      <c r="E12" s="3">
        <f>SUM(B12,C12)</f>
        <v>141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 t="s">
        <v>16</v>
      </c>
      <c r="R12" s="33"/>
      <c r="S12" s="33"/>
      <c r="T12" s="33"/>
      <c r="U12" s="33"/>
      <c r="V12" s="33"/>
      <c r="W12" s="33"/>
      <c r="X12" s="33"/>
      <c r="Y12" s="33"/>
      <c r="Z12" s="33"/>
      <c r="AA12" s="34">
        <v>10</v>
      </c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48"/>
    </row>
    <row r="13" spans="1:45">
      <c r="A13" s="18" t="s">
        <v>41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 t="s">
        <v>17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4">
        <v>1</v>
      </c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48"/>
    </row>
    <row r="14" spans="1:45">
      <c r="A14" s="18" t="s">
        <v>42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 t="s">
        <v>18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>
        <v>2</v>
      </c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48"/>
    </row>
    <row r="15" spans="1:45">
      <c r="A15" s="18" t="s">
        <v>43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 t="s">
        <v>19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4">
        <v>1</v>
      </c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48"/>
    </row>
    <row r="16" spans="1:45">
      <c r="A16" s="18" t="s">
        <v>44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 t="s">
        <v>20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4">
        <v>2</v>
      </c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48"/>
    </row>
    <row r="17" spans="1: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 t="s">
        <v>21</v>
      </c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>
        <v>1</v>
      </c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48"/>
    </row>
    <row r="18" spans="1:45">
      <c r="A18" s="20" t="s">
        <v>39</v>
      </c>
      <c r="B18" s="13" t="s">
        <v>3</v>
      </c>
      <c r="C18" s="13"/>
      <c r="D18" s="1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 t="s">
        <v>22</v>
      </c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4">
        <v>1</v>
      </c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48"/>
    </row>
    <row r="19" ht="15.75" spans="1:45">
      <c r="A19" s="21" t="s">
        <v>0</v>
      </c>
      <c r="B19" s="22" t="s">
        <v>49</v>
      </c>
      <c r="C19" s="22" t="s">
        <v>50</v>
      </c>
      <c r="D19" s="22" t="s">
        <v>51</v>
      </c>
      <c r="E19" s="22" t="s">
        <v>52</v>
      </c>
      <c r="F19" s="22" t="s">
        <v>53</v>
      </c>
      <c r="G19" s="22" t="s">
        <v>54</v>
      </c>
      <c r="H19" s="22" t="s">
        <v>55</v>
      </c>
      <c r="I19" s="22" t="s">
        <v>56</v>
      </c>
      <c r="J19" s="37" t="s">
        <v>57</v>
      </c>
      <c r="K19" s="3"/>
      <c r="L19" s="3"/>
      <c r="M19" s="3">
        <f>SUM(B20:I27)</f>
        <v>148</v>
      </c>
      <c r="N19" s="3"/>
      <c r="O19" s="3"/>
      <c r="P19" s="3"/>
      <c r="Q19" s="4" t="s">
        <v>23</v>
      </c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>
        <v>1</v>
      </c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48"/>
    </row>
    <row r="20" ht="15.75" spans="1:45">
      <c r="A20" s="6" t="s">
        <v>49</v>
      </c>
      <c r="B20" s="23">
        <v>17</v>
      </c>
      <c r="C20" s="24"/>
      <c r="D20" s="24"/>
      <c r="E20" s="24"/>
      <c r="F20" s="24"/>
      <c r="G20" s="24">
        <v>1</v>
      </c>
      <c r="H20" s="24"/>
      <c r="I20" s="24"/>
      <c r="J20" s="38">
        <v>7</v>
      </c>
      <c r="K20" s="3"/>
      <c r="L20" s="3" t="s">
        <v>49</v>
      </c>
      <c r="M20" s="13" t="s">
        <v>58</v>
      </c>
      <c r="N20" s="13"/>
      <c r="O20" s="13"/>
      <c r="P20" s="13"/>
      <c r="Q20" s="4" t="s">
        <v>24</v>
      </c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>
        <v>2</v>
      </c>
      <c r="AJ20" s="33"/>
      <c r="AK20" s="33"/>
      <c r="AL20" s="33"/>
      <c r="AM20" s="33"/>
      <c r="AN20" s="33"/>
      <c r="AO20" s="33"/>
      <c r="AP20" s="33"/>
      <c r="AQ20" s="33"/>
      <c r="AR20" s="33"/>
      <c r="AS20" s="48"/>
    </row>
    <row r="21" spans="1:45">
      <c r="A21" s="7" t="s">
        <v>50</v>
      </c>
      <c r="B21" s="25"/>
      <c r="C21" s="26">
        <v>12</v>
      </c>
      <c r="D21" s="25"/>
      <c r="E21" s="25"/>
      <c r="F21" s="25"/>
      <c r="G21" s="25"/>
      <c r="H21" s="25"/>
      <c r="I21" s="25"/>
      <c r="J21" s="25">
        <v>4</v>
      </c>
      <c r="K21" s="3"/>
      <c r="L21" s="3" t="s">
        <v>50</v>
      </c>
      <c r="M21" s="13" t="s">
        <v>59</v>
      </c>
      <c r="N21" s="13"/>
      <c r="O21" s="13"/>
      <c r="P21" s="13"/>
      <c r="Q21" s="4" t="s">
        <v>25</v>
      </c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4">
        <v>2</v>
      </c>
      <c r="AK21" s="33"/>
      <c r="AL21" s="33"/>
      <c r="AM21" s="33"/>
      <c r="AN21" s="33"/>
      <c r="AO21" s="33"/>
      <c r="AP21" s="33"/>
      <c r="AQ21" s="33"/>
      <c r="AR21" s="33"/>
      <c r="AS21" s="48"/>
    </row>
    <row r="22" spans="1:45">
      <c r="A22" s="7" t="s">
        <v>51</v>
      </c>
      <c r="B22" s="25"/>
      <c r="C22" s="25"/>
      <c r="D22" s="26">
        <v>10</v>
      </c>
      <c r="E22" s="25"/>
      <c r="F22" s="25"/>
      <c r="G22" s="25"/>
      <c r="H22" s="25"/>
      <c r="I22" s="25"/>
      <c r="J22" s="39"/>
      <c r="K22" s="3"/>
      <c r="L22" s="3" t="s">
        <v>51</v>
      </c>
      <c r="M22" s="13" t="s">
        <v>60</v>
      </c>
      <c r="N22" s="13"/>
      <c r="O22" s="13"/>
      <c r="P22" s="13"/>
      <c r="Q22" s="4" t="s">
        <v>26</v>
      </c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4">
        <v>6</v>
      </c>
      <c r="AL22" s="33"/>
      <c r="AM22" s="33"/>
      <c r="AN22" s="33"/>
      <c r="AO22" s="33"/>
      <c r="AP22" s="33"/>
      <c r="AQ22" s="33"/>
      <c r="AR22" s="33"/>
      <c r="AS22" s="48"/>
    </row>
    <row r="23" spans="1:45">
      <c r="A23" s="7" t="s">
        <v>52</v>
      </c>
      <c r="B23" s="25"/>
      <c r="C23" s="25"/>
      <c r="D23" s="25"/>
      <c r="E23" s="26">
        <v>21</v>
      </c>
      <c r="F23" s="25"/>
      <c r="G23" s="25"/>
      <c r="H23" s="25"/>
      <c r="I23" s="25">
        <v>3</v>
      </c>
      <c r="J23" s="39">
        <v>1</v>
      </c>
      <c r="K23" s="3"/>
      <c r="L23" s="3" t="s">
        <v>52</v>
      </c>
      <c r="M23" s="13" t="s">
        <v>61</v>
      </c>
      <c r="N23" s="13"/>
      <c r="O23" s="13"/>
      <c r="P23" s="13"/>
      <c r="Q23" s="4" t="s">
        <v>27</v>
      </c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4">
        <v>3</v>
      </c>
      <c r="AM23" s="33"/>
      <c r="AN23" s="33"/>
      <c r="AO23" s="33"/>
      <c r="AP23" s="33"/>
      <c r="AQ23" s="33"/>
      <c r="AR23" s="33"/>
      <c r="AS23" s="48"/>
    </row>
    <row r="24" spans="1:45">
      <c r="A24" s="7" t="s">
        <v>53</v>
      </c>
      <c r="B24" s="25"/>
      <c r="C24" s="25"/>
      <c r="D24" s="25"/>
      <c r="E24" s="25">
        <v>1</v>
      </c>
      <c r="F24" s="26">
        <v>29</v>
      </c>
      <c r="G24" s="25">
        <v>1</v>
      </c>
      <c r="H24" s="25">
        <v>1</v>
      </c>
      <c r="I24" s="25">
        <v>1</v>
      </c>
      <c r="J24" s="39">
        <v>44</v>
      </c>
      <c r="K24" s="3"/>
      <c r="L24" s="3" t="s">
        <v>53</v>
      </c>
      <c r="M24" s="13" t="s">
        <v>62</v>
      </c>
      <c r="N24" s="13"/>
      <c r="O24" s="13"/>
      <c r="P24" s="13"/>
      <c r="Q24" s="4" t="s">
        <v>28</v>
      </c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4">
        <v>6</v>
      </c>
      <c r="AN24" s="33"/>
      <c r="AO24" s="33"/>
      <c r="AP24" s="33"/>
      <c r="AQ24" s="33"/>
      <c r="AR24" s="33"/>
      <c r="AS24" s="48"/>
    </row>
    <row r="25" spans="1:45">
      <c r="A25" s="7" t="s">
        <v>54</v>
      </c>
      <c r="B25" s="25"/>
      <c r="C25" s="25"/>
      <c r="D25" s="25"/>
      <c r="E25" s="25"/>
      <c r="F25" s="25">
        <v>1</v>
      </c>
      <c r="G25" s="26">
        <v>30</v>
      </c>
      <c r="H25" s="25"/>
      <c r="I25" s="25"/>
      <c r="J25" s="39">
        <v>11</v>
      </c>
      <c r="K25" s="3"/>
      <c r="L25" s="3" t="s">
        <v>54</v>
      </c>
      <c r="M25" s="13" t="s">
        <v>63</v>
      </c>
      <c r="N25" s="13"/>
      <c r="O25" s="13"/>
      <c r="P25" s="13"/>
      <c r="Q25" s="4" t="s">
        <v>29</v>
      </c>
      <c r="R25" s="33"/>
      <c r="S25" s="33"/>
      <c r="T25" s="33"/>
      <c r="U25" s="33"/>
      <c r="V25" s="33"/>
      <c r="W25" s="33"/>
      <c r="X25" s="33"/>
      <c r="Y25" s="33">
        <v>2</v>
      </c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4">
        <v>5</v>
      </c>
      <c r="AO25" s="33"/>
      <c r="AP25" s="33"/>
      <c r="AQ25" s="33"/>
      <c r="AR25" s="33"/>
      <c r="AS25" s="48"/>
    </row>
    <row r="26" spans="1:45">
      <c r="A26" s="7" t="s">
        <v>55</v>
      </c>
      <c r="B26" s="25"/>
      <c r="C26" s="25"/>
      <c r="D26" s="25"/>
      <c r="E26" s="25"/>
      <c r="F26" s="25"/>
      <c r="G26" s="25"/>
      <c r="H26" s="26">
        <v>10</v>
      </c>
      <c r="I26" s="25"/>
      <c r="J26" s="39"/>
      <c r="K26" s="3"/>
      <c r="L26" s="3" t="s">
        <v>55</v>
      </c>
      <c r="M26" s="13" t="s">
        <v>64</v>
      </c>
      <c r="N26" s="13"/>
      <c r="O26" s="13"/>
      <c r="P26" s="13"/>
      <c r="Q26" s="4" t="s">
        <v>30</v>
      </c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4">
        <v>22</v>
      </c>
      <c r="AP26" s="33"/>
      <c r="AQ26" s="33"/>
      <c r="AR26" s="33"/>
      <c r="AS26" s="48"/>
    </row>
    <row r="27" spans="1:45">
      <c r="A27" s="7" t="s">
        <v>56</v>
      </c>
      <c r="B27" s="25"/>
      <c r="C27" s="25"/>
      <c r="D27" s="25"/>
      <c r="E27" s="25"/>
      <c r="F27" s="25"/>
      <c r="G27" s="25"/>
      <c r="H27" s="25"/>
      <c r="I27" s="26">
        <v>10</v>
      </c>
      <c r="J27" s="39">
        <v>3</v>
      </c>
      <c r="K27" s="3"/>
      <c r="L27" s="3" t="s">
        <v>56</v>
      </c>
      <c r="M27" s="13" t="s">
        <v>65</v>
      </c>
      <c r="N27" s="13"/>
      <c r="O27" s="13"/>
      <c r="P27" s="13"/>
      <c r="Q27" s="4" t="s">
        <v>31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4">
        <v>3</v>
      </c>
      <c r="AQ27" s="33"/>
      <c r="AR27" s="33"/>
      <c r="AS27" s="48"/>
    </row>
    <row r="28" spans="1:45">
      <c r="A28" s="27" t="s">
        <v>57</v>
      </c>
      <c r="B28" s="28"/>
      <c r="C28" s="28"/>
      <c r="D28" s="28"/>
      <c r="E28" s="28"/>
      <c r="F28" s="28"/>
      <c r="G28" s="28"/>
      <c r="H28" s="28"/>
      <c r="I28" s="28"/>
      <c r="J28" s="40"/>
      <c r="K28" s="3"/>
      <c r="L28" s="3" t="s">
        <v>57</v>
      </c>
      <c r="M28" s="13" t="s">
        <v>66</v>
      </c>
      <c r="N28" s="13"/>
      <c r="O28" s="13"/>
      <c r="P28" s="13"/>
      <c r="Q28" s="4" t="s">
        <v>32</v>
      </c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4">
        <v>6</v>
      </c>
      <c r="AR28" s="33"/>
      <c r="AS28" s="48"/>
    </row>
    <row r="29" spans="1:4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 t="s">
        <v>33</v>
      </c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4">
        <v>3</v>
      </c>
      <c r="AS29" s="48"/>
    </row>
    <row r="30" spans="1:4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10" t="s">
        <v>34</v>
      </c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49">
        <v>1</v>
      </c>
    </row>
    <row r="31" spans="1:4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</row>
    <row r="33" spans="1:45">
      <c r="A33" s="50" t="s">
        <v>0</v>
      </c>
      <c r="B33" s="16" t="s">
        <v>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3"/>
      <c r="O33" s="3"/>
      <c r="P33" s="42" t="s">
        <v>41</v>
      </c>
      <c r="Q33" s="42"/>
      <c r="R33" s="13" t="s">
        <v>3</v>
      </c>
      <c r="S33" s="13"/>
      <c r="T33" s="13"/>
      <c r="U33" s="3"/>
      <c r="V33" s="3">
        <f>SUM(R35:AS62)</f>
        <v>136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ht="15.75" spans="1:45">
      <c r="A34" s="50"/>
      <c r="B34" s="16" t="s">
        <v>4</v>
      </c>
      <c r="C34" s="16"/>
      <c r="D34" s="16"/>
      <c r="E34" s="16"/>
      <c r="F34" s="16" t="s">
        <v>5</v>
      </c>
      <c r="G34" s="16"/>
      <c r="H34" s="16"/>
      <c r="I34" s="16"/>
      <c r="J34" s="16" t="s">
        <v>6</v>
      </c>
      <c r="K34" s="16"/>
      <c r="L34" s="16"/>
      <c r="M34" s="16"/>
      <c r="N34" s="3"/>
      <c r="O34" s="3"/>
      <c r="P34" s="52" t="s">
        <v>0</v>
      </c>
      <c r="Q34" s="53"/>
      <c r="R34" s="11" t="s">
        <v>7</v>
      </c>
      <c r="S34" s="11" t="s">
        <v>8</v>
      </c>
      <c r="T34" s="11" t="s">
        <v>9</v>
      </c>
      <c r="U34" s="11" t="s">
        <v>10</v>
      </c>
      <c r="V34" s="11" t="s">
        <v>11</v>
      </c>
      <c r="W34" s="11" t="s">
        <v>12</v>
      </c>
      <c r="X34" s="11" t="s">
        <v>13</v>
      </c>
      <c r="Y34" s="11" t="s">
        <v>14</v>
      </c>
      <c r="Z34" s="11" t="s">
        <v>15</v>
      </c>
      <c r="AA34" s="11" t="s">
        <v>16</v>
      </c>
      <c r="AB34" s="11" t="s">
        <v>17</v>
      </c>
      <c r="AC34" s="11" t="s">
        <v>18</v>
      </c>
      <c r="AD34" s="11" t="s">
        <v>19</v>
      </c>
      <c r="AE34" s="11" t="s">
        <v>20</v>
      </c>
      <c r="AF34" s="11" t="s">
        <v>21</v>
      </c>
      <c r="AG34" s="11" t="s">
        <v>22</v>
      </c>
      <c r="AH34" s="11" t="s">
        <v>23</v>
      </c>
      <c r="AI34" s="11" t="s">
        <v>24</v>
      </c>
      <c r="AJ34" s="11" t="s">
        <v>25</v>
      </c>
      <c r="AK34" s="11" t="s">
        <v>26</v>
      </c>
      <c r="AL34" s="11" t="s">
        <v>27</v>
      </c>
      <c r="AM34" s="11" t="s">
        <v>28</v>
      </c>
      <c r="AN34" s="11" t="s">
        <v>29</v>
      </c>
      <c r="AO34" s="11" t="s">
        <v>30</v>
      </c>
      <c r="AP34" s="11" t="s">
        <v>31</v>
      </c>
      <c r="AQ34" s="11" t="s">
        <v>32</v>
      </c>
      <c r="AR34" s="11" t="s">
        <v>33</v>
      </c>
      <c r="AS34" s="14" t="s">
        <v>34</v>
      </c>
    </row>
    <row r="35" ht="15.75" spans="1:45">
      <c r="A35" s="50"/>
      <c r="B35" s="17" t="s">
        <v>35</v>
      </c>
      <c r="C35" s="18" t="s">
        <v>36</v>
      </c>
      <c r="D35" s="17" t="s">
        <v>37</v>
      </c>
      <c r="E35" s="18" t="s">
        <v>38</v>
      </c>
      <c r="F35" s="17" t="s">
        <v>35</v>
      </c>
      <c r="G35" s="18" t="s">
        <v>36</v>
      </c>
      <c r="H35" s="17" t="s">
        <v>37</v>
      </c>
      <c r="I35" s="18" t="s">
        <v>38</v>
      </c>
      <c r="J35" s="17" t="s">
        <v>35</v>
      </c>
      <c r="K35" s="18" t="s">
        <v>36</v>
      </c>
      <c r="L35" s="17" t="s">
        <v>37</v>
      </c>
      <c r="M35" s="18" t="s">
        <v>38</v>
      </c>
      <c r="N35" s="3"/>
      <c r="O35" s="3"/>
      <c r="P35" s="3"/>
      <c r="Q35" s="1" t="s">
        <v>7</v>
      </c>
      <c r="R35" s="31">
        <v>16</v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47"/>
    </row>
    <row r="36" spans="1:45">
      <c r="A36" s="18" t="s">
        <v>39</v>
      </c>
      <c r="B36" s="17">
        <f>B4</f>
        <v>49</v>
      </c>
      <c r="C36" s="18">
        <v>3</v>
      </c>
      <c r="D36" s="17">
        <v>0</v>
      </c>
      <c r="E36" s="18">
        <v>0</v>
      </c>
      <c r="F36" s="17">
        <v>42</v>
      </c>
      <c r="G36" s="18">
        <v>26</v>
      </c>
      <c r="H36" s="17">
        <v>0</v>
      </c>
      <c r="I36" s="18">
        <v>0</v>
      </c>
      <c r="J36" s="17">
        <v>50</v>
      </c>
      <c r="K36" s="18">
        <v>47</v>
      </c>
      <c r="L36" s="17">
        <v>0</v>
      </c>
      <c r="M36" s="18">
        <v>0</v>
      </c>
      <c r="N36" s="3"/>
      <c r="O36" s="3">
        <f t="shared" ref="O36:O40" si="1">SUM(B36,D36,F36,H36,J36,L36)</f>
        <v>141</v>
      </c>
      <c r="P36" s="3"/>
      <c r="Q36" s="4" t="s">
        <v>40</v>
      </c>
      <c r="R36" s="33"/>
      <c r="S36" s="34">
        <v>20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48"/>
    </row>
    <row r="37" spans="1:45">
      <c r="A37" s="18" t="s">
        <v>41</v>
      </c>
      <c r="B37" s="17">
        <v>49</v>
      </c>
      <c r="C37" s="18">
        <v>2</v>
      </c>
      <c r="D37" s="17">
        <v>0</v>
      </c>
      <c r="E37" s="18">
        <v>0</v>
      </c>
      <c r="F37" s="17">
        <v>42</v>
      </c>
      <c r="G37" s="18">
        <v>23</v>
      </c>
      <c r="H37" s="17">
        <v>0</v>
      </c>
      <c r="I37" s="18">
        <v>0</v>
      </c>
      <c r="J37" s="17">
        <v>50</v>
      </c>
      <c r="K37" s="18">
        <v>29</v>
      </c>
      <c r="L37" s="17">
        <v>0</v>
      </c>
      <c r="M37" s="18">
        <v>0</v>
      </c>
      <c r="N37" s="3"/>
      <c r="O37" s="3">
        <f t="shared" si="1"/>
        <v>141</v>
      </c>
      <c r="P37" s="3"/>
      <c r="Q37" s="4" t="s">
        <v>9</v>
      </c>
      <c r="R37" s="33"/>
      <c r="S37" s="33"/>
      <c r="T37" s="34">
        <v>7</v>
      </c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48"/>
    </row>
    <row r="38" spans="1:45">
      <c r="A38" s="18" t="s">
        <v>42</v>
      </c>
      <c r="B38" s="17"/>
      <c r="C38" s="18"/>
      <c r="D38" s="17"/>
      <c r="E38" s="18"/>
      <c r="F38" s="17"/>
      <c r="G38" s="18"/>
      <c r="H38" s="17"/>
      <c r="I38" s="18"/>
      <c r="J38" s="17"/>
      <c r="K38" s="18"/>
      <c r="L38" s="17"/>
      <c r="M38" s="18"/>
      <c r="N38" s="3"/>
      <c r="O38" s="3">
        <f t="shared" si="1"/>
        <v>0</v>
      </c>
      <c r="P38" s="3"/>
      <c r="Q38" s="4" t="s">
        <v>10</v>
      </c>
      <c r="R38" s="33"/>
      <c r="S38" s="33"/>
      <c r="T38" s="33"/>
      <c r="U38" s="34">
        <v>2</v>
      </c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48"/>
    </row>
    <row r="39" spans="1:45">
      <c r="A39" s="18" t="s">
        <v>43</v>
      </c>
      <c r="B39" s="17"/>
      <c r="C39" s="18"/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3"/>
      <c r="O39" s="3">
        <f t="shared" si="1"/>
        <v>0</v>
      </c>
      <c r="P39" s="3"/>
      <c r="Q39" s="4" t="s">
        <v>11</v>
      </c>
      <c r="R39" s="33"/>
      <c r="S39" s="33"/>
      <c r="T39" s="33"/>
      <c r="U39" s="33"/>
      <c r="V39" s="34">
        <v>1</v>
      </c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48"/>
    </row>
    <row r="40" spans="1:45">
      <c r="A40" s="18" t="s">
        <v>44</v>
      </c>
      <c r="B40" s="17"/>
      <c r="C40" s="18"/>
      <c r="D40" s="17"/>
      <c r="E40" s="18"/>
      <c r="F40" s="17"/>
      <c r="G40" s="18"/>
      <c r="H40" s="17"/>
      <c r="I40" s="18"/>
      <c r="J40" s="17"/>
      <c r="K40" s="18"/>
      <c r="L40" s="17"/>
      <c r="M40" s="18"/>
      <c r="N40" s="3"/>
      <c r="O40" s="3">
        <f t="shared" si="1"/>
        <v>0</v>
      </c>
      <c r="P40" s="3"/>
      <c r="Q40" s="4" t="s">
        <v>12</v>
      </c>
      <c r="R40" s="33"/>
      <c r="S40" s="33"/>
      <c r="T40" s="33"/>
      <c r="U40" s="33"/>
      <c r="V40" s="33"/>
      <c r="W40" s="34">
        <v>2</v>
      </c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48"/>
    </row>
    <row r="41" spans="1: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 t="s">
        <v>13</v>
      </c>
      <c r="R41" s="33"/>
      <c r="S41" s="33"/>
      <c r="T41" s="33"/>
      <c r="U41" s="33"/>
      <c r="V41" s="33"/>
      <c r="W41" s="33"/>
      <c r="X41" s="34">
        <v>2</v>
      </c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48"/>
    </row>
    <row r="42" spans="1:45">
      <c r="A42" s="3"/>
      <c r="B42" s="13" t="s">
        <v>45</v>
      </c>
      <c r="C42" s="13"/>
      <c r="D42" s="13"/>
      <c r="E42" s="1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 t="s">
        <v>14</v>
      </c>
      <c r="R42" s="33"/>
      <c r="S42" s="33"/>
      <c r="T42" s="33"/>
      <c r="U42" s="33"/>
      <c r="V42" s="33"/>
      <c r="W42" s="33"/>
      <c r="X42" s="33"/>
      <c r="Y42" s="34">
        <v>3</v>
      </c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48"/>
    </row>
    <row r="43" spans="1:45">
      <c r="A43" s="3" t="s">
        <v>0</v>
      </c>
      <c r="B43" s="3" t="s">
        <v>46</v>
      </c>
      <c r="C43" s="3" t="s">
        <v>47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 t="s">
        <v>48</v>
      </c>
      <c r="R43" s="33"/>
      <c r="S43" s="33"/>
      <c r="T43" s="33"/>
      <c r="U43" s="33"/>
      <c r="V43" s="33"/>
      <c r="W43" s="33"/>
      <c r="X43" s="33"/>
      <c r="Y43" s="33"/>
      <c r="Z43" s="34">
        <v>3</v>
      </c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48"/>
    </row>
    <row r="44" spans="1:45">
      <c r="A44" s="18" t="s">
        <v>39</v>
      </c>
      <c r="B44" s="3">
        <f>V33</f>
        <v>136</v>
      </c>
      <c r="C44" s="3">
        <v>5</v>
      </c>
      <c r="D44" s="3"/>
      <c r="E44" s="3">
        <f>SUM(B44,C44)</f>
        <v>141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 t="s">
        <v>16</v>
      </c>
      <c r="R44" s="33"/>
      <c r="S44" s="33"/>
      <c r="T44" s="33"/>
      <c r="U44" s="33"/>
      <c r="V44" s="33"/>
      <c r="W44" s="33"/>
      <c r="X44" s="33"/>
      <c r="Y44" s="33"/>
      <c r="Z44" s="33"/>
      <c r="AA44" s="34">
        <v>10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48"/>
    </row>
    <row r="45" spans="1:45">
      <c r="A45" s="18" t="s">
        <v>41</v>
      </c>
      <c r="B45" s="3">
        <v>136</v>
      </c>
      <c r="C45" s="3">
        <v>5</v>
      </c>
      <c r="D45" s="3"/>
      <c r="E45" s="3">
        <v>141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 t="s">
        <v>17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4">
        <v>1</v>
      </c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48"/>
    </row>
    <row r="46" spans="1:45">
      <c r="A46" s="18" t="s">
        <v>42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 t="s">
        <v>18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>
        <v>2</v>
      </c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48"/>
    </row>
    <row r="47" spans="1:45">
      <c r="A47" s="18" t="s">
        <v>43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 t="s">
        <v>19</v>
      </c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4">
        <v>1</v>
      </c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48"/>
    </row>
    <row r="48" spans="1:45">
      <c r="A48" s="18" t="s">
        <v>44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 t="s">
        <v>20</v>
      </c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4">
        <v>2</v>
      </c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48"/>
    </row>
    <row r="49" spans="1:4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 t="s">
        <v>21</v>
      </c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4">
        <v>1</v>
      </c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48"/>
    </row>
    <row r="50" spans="1:45">
      <c r="A50" s="20" t="s">
        <v>41</v>
      </c>
      <c r="B50" s="13" t="s">
        <v>3</v>
      </c>
      <c r="C50" s="13"/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 t="s">
        <v>22</v>
      </c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4">
        <v>1</v>
      </c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48"/>
    </row>
    <row r="51" ht="15.75" spans="1:45">
      <c r="A51" s="21" t="s">
        <v>0</v>
      </c>
      <c r="B51" s="22" t="s">
        <v>49</v>
      </c>
      <c r="C51" s="22" t="s">
        <v>50</v>
      </c>
      <c r="D51" s="22" t="s">
        <v>51</v>
      </c>
      <c r="E51" s="22" t="s">
        <v>52</v>
      </c>
      <c r="F51" s="22" t="s">
        <v>53</v>
      </c>
      <c r="G51" s="22" t="s">
        <v>54</v>
      </c>
      <c r="H51" s="22" t="s">
        <v>55</v>
      </c>
      <c r="I51" s="22" t="s">
        <v>56</v>
      </c>
      <c r="J51" s="37" t="s">
        <v>57</v>
      </c>
      <c r="K51" s="3"/>
      <c r="L51" s="3"/>
      <c r="M51" s="3">
        <f>SUM(B52:I59)</f>
        <v>148</v>
      </c>
      <c r="N51" s="3"/>
      <c r="O51" s="3"/>
      <c r="P51" s="3"/>
      <c r="Q51" s="4" t="s">
        <v>23</v>
      </c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4">
        <v>1</v>
      </c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48"/>
    </row>
    <row r="52" ht="15.75" spans="1:45">
      <c r="A52" s="6" t="s">
        <v>49</v>
      </c>
      <c r="B52" s="23">
        <v>17</v>
      </c>
      <c r="C52" s="24"/>
      <c r="D52" s="24"/>
      <c r="E52" s="24"/>
      <c r="F52" s="24"/>
      <c r="G52" s="24">
        <v>1</v>
      </c>
      <c r="H52" s="24"/>
      <c r="I52" s="24"/>
      <c r="J52" s="38">
        <v>6</v>
      </c>
      <c r="K52" s="3"/>
      <c r="L52" s="3" t="s">
        <v>49</v>
      </c>
      <c r="M52" s="13" t="s">
        <v>58</v>
      </c>
      <c r="N52" s="13"/>
      <c r="O52" s="13"/>
      <c r="P52" s="13"/>
      <c r="Q52" s="4" t="s">
        <v>24</v>
      </c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>
        <v>2</v>
      </c>
      <c r="AJ52" s="33"/>
      <c r="AK52" s="33"/>
      <c r="AL52" s="33"/>
      <c r="AM52" s="33"/>
      <c r="AN52" s="33"/>
      <c r="AO52" s="33"/>
      <c r="AP52" s="33"/>
      <c r="AQ52" s="33"/>
      <c r="AR52" s="33"/>
      <c r="AS52" s="48"/>
    </row>
    <row r="53" spans="1:45">
      <c r="A53" s="7" t="s">
        <v>50</v>
      </c>
      <c r="B53" s="25"/>
      <c r="C53" s="26">
        <v>12</v>
      </c>
      <c r="D53" s="25"/>
      <c r="E53" s="25"/>
      <c r="F53" s="25"/>
      <c r="G53" s="25"/>
      <c r="H53" s="25"/>
      <c r="I53" s="25"/>
      <c r="J53" s="25">
        <v>4</v>
      </c>
      <c r="K53" s="3"/>
      <c r="L53" s="3" t="s">
        <v>50</v>
      </c>
      <c r="M53" s="13" t="s">
        <v>59</v>
      </c>
      <c r="N53" s="13"/>
      <c r="O53" s="13"/>
      <c r="P53" s="13"/>
      <c r="Q53" s="4" t="s">
        <v>25</v>
      </c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4">
        <v>2</v>
      </c>
      <c r="AK53" s="33"/>
      <c r="AL53" s="33"/>
      <c r="AM53" s="33"/>
      <c r="AN53" s="33"/>
      <c r="AO53" s="33"/>
      <c r="AP53" s="33"/>
      <c r="AQ53" s="33"/>
      <c r="AR53" s="33"/>
      <c r="AS53" s="48"/>
    </row>
    <row r="54" spans="1:45">
      <c r="A54" s="7" t="s">
        <v>51</v>
      </c>
      <c r="B54" s="25"/>
      <c r="C54" s="25"/>
      <c r="D54" s="26">
        <v>10</v>
      </c>
      <c r="E54" s="25"/>
      <c r="F54" s="25"/>
      <c r="G54" s="25"/>
      <c r="H54" s="25"/>
      <c r="I54" s="25"/>
      <c r="J54" s="39"/>
      <c r="K54" s="3"/>
      <c r="L54" s="3" t="s">
        <v>51</v>
      </c>
      <c r="M54" s="13" t="s">
        <v>60</v>
      </c>
      <c r="N54" s="13"/>
      <c r="O54" s="13"/>
      <c r="P54" s="13"/>
      <c r="Q54" s="4" t="s">
        <v>26</v>
      </c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4">
        <v>6</v>
      </c>
      <c r="AL54" s="33"/>
      <c r="AM54" s="33"/>
      <c r="AN54" s="33"/>
      <c r="AO54" s="33"/>
      <c r="AP54" s="33"/>
      <c r="AQ54" s="33"/>
      <c r="AR54" s="33"/>
      <c r="AS54" s="48"/>
    </row>
    <row r="55" spans="1:45">
      <c r="A55" s="7" t="s">
        <v>52</v>
      </c>
      <c r="B55" s="25"/>
      <c r="C55" s="25"/>
      <c r="D55" s="25"/>
      <c r="E55" s="26">
        <v>21</v>
      </c>
      <c r="F55" s="25"/>
      <c r="G55" s="25"/>
      <c r="H55" s="25"/>
      <c r="I55" s="25">
        <v>3</v>
      </c>
      <c r="J55" s="39">
        <v>1</v>
      </c>
      <c r="K55" s="3"/>
      <c r="L55" s="3" t="s">
        <v>52</v>
      </c>
      <c r="M55" s="13" t="s">
        <v>61</v>
      </c>
      <c r="N55" s="13"/>
      <c r="O55" s="13"/>
      <c r="P55" s="13"/>
      <c r="Q55" s="4" t="s">
        <v>27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4">
        <v>3</v>
      </c>
      <c r="AM55" s="33"/>
      <c r="AN55" s="33"/>
      <c r="AO55" s="33"/>
      <c r="AP55" s="33"/>
      <c r="AQ55" s="33"/>
      <c r="AR55" s="33"/>
      <c r="AS55" s="48"/>
    </row>
    <row r="56" spans="1:45">
      <c r="A56" s="7" t="s">
        <v>53</v>
      </c>
      <c r="B56" s="25"/>
      <c r="C56" s="25"/>
      <c r="D56" s="25"/>
      <c r="E56" s="25">
        <v>1</v>
      </c>
      <c r="F56" s="26">
        <v>29</v>
      </c>
      <c r="G56" s="25">
        <v>1</v>
      </c>
      <c r="H56" s="25">
        <v>1</v>
      </c>
      <c r="I56" s="25">
        <v>1</v>
      </c>
      <c r="J56" s="39">
        <v>23</v>
      </c>
      <c r="K56" s="3"/>
      <c r="L56" s="3" t="s">
        <v>53</v>
      </c>
      <c r="M56" s="13" t="s">
        <v>62</v>
      </c>
      <c r="N56" s="13"/>
      <c r="O56" s="13"/>
      <c r="P56" s="13"/>
      <c r="Q56" s="4" t="s">
        <v>28</v>
      </c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4">
        <v>6</v>
      </c>
      <c r="AN56" s="33"/>
      <c r="AO56" s="33"/>
      <c r="AP56" s="33"/>
      <c r="AQ56" s="33"/>
      <c r="AR56" s="33"/>
      <c r="AS56" s="48"/>
    </row>
    <row r="57" spans="1:45">
      <c r="A57" s="7" t="s">
        <v>54</v>
      </c>
      <c r="B57" s="25"/>
      <c r="C57" s="25"/>
      <c r="D57" s="25"/>
      <c r="E57" s="25"/>
      <c r="F57" s="25">
        <v>1</v>
      </c>
      <c r="G57" s="26">
        <v>30</v>
      </c>
      <c r="H57" s="25"/>
      <c r="I57" s="25"/>
      <c r="J57" s="39">
        <v>7</v>
      </c>
      <c r="K57" s="3"/>
      <c r="L57" s="3" t="s">
        <v>54</v>
      </c>
      <c r="M57" s="13" t="s">
        <v>63</v>
      </c>
      <c r="N57" s="13"/>
      <c r="O57" s="13"/>
      <c r="P57" s="13"/>
      <c r="Q57" s="4" t="s">
        <v>29</v>
      </c>
      <c r="R57" s="33"/>
      <c r="S57" s="33"/>
      <c r="T57" s="33"/>
      <c r="U57" s="33"/>
      <c r="V57" s="33"/>
      <c r="W57" s="33"/>
      <c r="X57" s="33"/>
      <c r="Y57" s="33">
        <v>2</v>
      </c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4">
        <v>5</v>
      </c>
      <c r="AO57" s="33"/>
      <c r="AP57" s="33"/>
      <c r="AQ57" s="33"/>
      <c r="AR57" s="33"/>
      <c r="AS57" s="48"/>
    </row>
    <row r="58" spans="1:45">
      <c r="A58" s="7" t="s">
        <v>55</v>
      </c>
      <c r="B58" s="25"/>
      <c r="C58" s="25"/>
      <c r="D58" s="25"/>
      <c r="E58" s="25"/>
      <c r="F58" s="25"/>
      <c r="G58" s="25"/>
      <c r="H58" s="26">
        <v>10</v>
      </c>
      <c r="I58" s="25"/>
      <c r="J58" s="39"/>
      <c r="K58" s="3"/>
      <c r="L58" s="3" t="s">
        <v>55</v>
      </c>
      <c r="M58" s="13" t="s">
        <v>64</v>
      </c>
      <c r="N58" s="13"/>
      <c r="O58" s="13"/>
      <c r="P58" s="13"/>
      <c r="Q58" s="4" t="s">
        <v>30</v>
      </c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4">
        <v>22</v>
      </c>
      <c r="AP58" s="33"/>
      <c r="AQ58" s="33"/>
      <c r="AR58" s="33"/>
      <c r="AS58" s="48"/>
    </row>
    <row r="59" spans="1:45">
      <c r="A59" s="7" t="s">
        <v>56</v>
      </c>
      <c r="B59" s="25"/>
      <c r="C59" s="25"/>
      <c r="D59" s="25"/>
      <c r="E59" s="25"/>
      <c r="F59" s="25"/>
      <c r="G59" s="25"/>
      <c r="H59" s="25"/>
      <c r="I59" s="26">
        <v>10</v>
      </c>
      <c r="J59" s="39">
        <v>3</v>
      </c>
      <c r="K59" s="3"/>
      <c r="L59" s="3" t="s">
        <v>56</v>
      </c>
      <c r="M59" s="13" t="s">
        <v>65</v>
      </c>
      <c r="N59" s="13"/>
      <c r="O59" s="13"/>
      <c r="P59" s="13"/>
      <c r="Q59" s="4" t="s">
        <v>31</v>
      </c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4">
        <v>3</v>
      </c>
      <c r="AQ59" s="33"/>
      <c r="AR59" s="33"/>
      <c r="AS59" s="48"/>
    </row>
    <row r="60" spans="1:45">
      <c r="A60" s="27" t="s">
        <v>57</v>
      </c>
      <c r="B60" s="28"/>
      <c r="C60" s="28"/>
      <c r="D60" s="28"/>
      <c r="E60" s="28"/>
      <c r="F60" s="28"/>
      <c r="G60" s="28"/>
      <c r="H60" s="28"/>
      <c r="I60" s="28"/>
      <c r="J60" s="40"/>
      <c r="K60" s="3"/>
      <c r="L60" s="3" t="s">
        <v>57</v>
      </c>
      <c r="M60" s="13" t="s">
        <v>66</v>
      </c>
      <c r="N60" s="13"/>
      <c r="O60" s="13"/>
      <c r="P60" s="13"/>
      <c r="Q60" s="4" t="s">
        <v>32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4">
        <v>6</v>
      </c>
      <c r="AR60" s="33"/>
      <c r="AS60" s="48"/>
    </row>
    <row r="61" spans="1: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 t="s">
        <v>33</v>
      </c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4">
        <v>3</v>
      </c>
      <c r="AS61" s="48"/>
    </row>
    <row r="62" spans="1: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0" t="s">
        <v>34</v>
      </c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49">
        <v>1</v>
      </c>
    </row>
    <row r="63" spans="1:4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</row>
    <row r="65" spans="1:45">
      <c r="A65" s="50" t="s">
        <v>0</v>
      </c>
      <c r="B65" s="16" t="s">
        <v>1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3"/>
      <c r="O65" s="3"/>
      <c r="P65" s="42" t="s">
        <v>42</v>
      </c>
      <c r="Q65" s="42"/>
      <c r="R65" s="13" t="s">
        <v>3</v>
      </c>
      <c r="S65" s="13"/>
      <c r="T65" s="13"/>
      <c r="U65" s="3"/>
      <c r="V65" s="3">
        <f>SUM(R67:AS94)</f>
        <v>136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ht="15.75" spans="1:45">
      <c r="A66" s="50"/>
      <c r="B66" s="16" t="s">
        <v>4</v>
      </c>
      <c r="C66" s="16"/>
      <c r="D66" s="16"/>
      <c r="E66" s="16"/>
      <c r="F66" s="16" t="s">
        <v>5</v>
      </c>
      <c r="G66" s="16"/>
      <c r="H66" s="16"/>
      <c r="I66" s="16"/>
      <c r="J66" s="16" t="s">
        <v>6</v>
      </c>
      <c r="K66" s="16"/>
      <c r="L66" s="16"/>
      <c r="M66" s="16"/>
      <c r="N66" s="3"/>
      <c r="O66" s="3"/>
      <c r="P66" s="52" t="s">
        <v>0</v>
      </c>
      <c r="Q66" s="53"/>
      <c r="R66" s="11" t="s">
        <v>7</v>
      </c>
      <c r="S66" s="11" t="s">
        <v>8</v>
      </c>
      <c r="T66" s="11" t="s">
        <v>9</v>
      </c>
      <c r="U66" s="11" t="s">
        <v>10</v>
      </c>
      <c r="V66" s="11" t="s">
        <v>11</v>
      </c>
      <c r="W66" s="11" t="s">
        <v>12</v>
      </c>
      <c r="X66" s="11" t="s">
        <v>13</v>
      </c>
      <c r="Y66" s="11" t="s">
        <v>14</v>
      </c>
      <c r="Z66" s="11" t="s">
        <v>15</v>
      </c>
      <c r="AA66" s="11" t="s">
        <v>16</v>
      </c>
      <c r="AB66" s="11" t="s">
        <v>17</v>
      </c>
      <c r="AC66" s="11" t="s">
        <v>18</v>
      </c>
      <c r="AD66" s="11" t="s">
        <v>19</v>
      </c>
      <c r="AE66" s="11" t="s">
        <v>20</v>
      </c>
      <c r="AF66" s="11" t="s">
        <v>21</v>
      </c>
      <c r="AG66" s="11" t="s">
        <v>22</v>
      </c>
      <c r="AH66" s="11" t="s">
        <v>23</v>
      </c>
      <c r="AI66" s="11" t="s">
        <v>24</v>
      </c>
      <c r="AJ66" s="11" t="s">
        <v>25</v>
      </c>
      <c r="AK66" s="11" t="s">
        <v>26</v>
      </c>
      <c r="AL66" s="11" t="s">
        <v>27</v>
      </c>
      <c r="AM66" s="11" t="s">
        <v>28</v>
      </c>
      <c r="AN66" s="11" t="s">
        <v>29</v>
      </c>
      <c r="AO66" s="11" t="s">
        <v>30</v>
      </c>
      <c r="AP66" s="11" t="s">
        <v>31</v>
      </c>
      <c r="AQ66" s="11" t="s">
        <v>32</v>
      </c>
      <c r="AR66" s="11" t="s">
        <v>33</v>
      </c>
      <c r="AS66" s="14" t="s">
        <v>34</v>
      </c>
    </row>
    <row r="67" ht="15.75" spans="1:45">
      <c r="A67" s="50"/>
      <c r="B67" s="17" t="s">
        <v>35</v>
      </c>
      <c r="C67" s="18" t="s">
        <v>36</v>
      </c>
      <c r="D67" s="17" t="s">
        <v>37</v>
      </c>
      <c r="E67" s="18" t="s">
        <v>38</v>
      </c>
      <c r="F67" s="17" t="s">
        <v>35</v>
      </c>
      <c r="G67" s="18" t="s">
        <v>36</v>
      </c>
      <c r="H67" s="17" t="s">
        <v>37</v>
      </c>
      <c r="I67" s="18" t="s">
        <v>38</v>
      </c>
      <c r="J67" s="17" t="s">
        <v>35</v>
      </c>
      <c r="K67" s="18" t="s">
        <v>36</v>
      </c>
      <c r="L67" s="17" t="s">
        <v>37</v>
      </c>
      <c r="M67" s="18" t="s">
        <v>38</v>
      </c>
      <c r="N67" s="3"/>
      <c r="O67" s="3"/>
      <c r="P67" s="3"/>
      <c r="Q67" s="1" t="s">
        <v>7</v>
      </c>
      <c r="R67" s="31">
        <v>16</v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47"/>
    </row>
    <row r="68" spans="1:45">
      <c r="A68" s="18" t="s">
        <v>39</v>
      </c>
      <c r="B68" s="17">
        <f>B36</f>
        <v>49</v>
      </c>
      <c r="C68" s="18">
        <v>3</v>
      </c>
      <c r="D68" s="17">
        <v>0</v>
      </c>
      <c r="E68" s="18">
        <v>0</v>
      </c>
      <c r="F68" s="17">
        <v>42</v>
      </c>
      <c r="G68" s="18">
        <v>26</v>
      </c>
      <c r="H68" s="17">
        <v>0</v>
      </c>
      <c r="I68" s="18">
        <v>0</v>
      </c>
      <c r="J68" s="17">
        <v>50</v>
      </c>
      <c r="K68" s="18">
        <v>47</v>
      </c>
      <c r="L68" s="17">
        <v>0</v>
      </c>
      <c r="M68" s="18">
        <v>0</v>
      </c>
      <c r="N68" s="3"/>
      <c r="O68" s="3">
        <f t="shared" ref="O68:O72" si="2">SUM(B68,D68,F68,H68,J68,L68)</f>
        <v>141</v>
      </c>
      <c r="P68" s="3"/>
      <c r="Q68" s="4" t="s">
        <v>40</v>
      </c>
      <c r="R68" s="33"/>
      <c r="S68" s="34">
        <v>20</v>
      </c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48"/>
    </row>
    <row r="69" spans="1:45">
      <c r="A69" s="18" t="s">
        <v>41</v>
      </c>
      <c r="B69" s="17">
        <v>49</v>
      </c>
      <c r="C69" s="18">
        <v>2</v>
      </c>
      <c r="D69" s="17">
        <v>0</v>
      </c>
      <c r="E69" s="18">
        <v>0</v>
      </c>
      <c r="F69" s="17">
        <v>42</v>
      </c>
      <c r="G69" s="18">
        <v>23</v>
      </c>
      <c r="H69" s="17">
        <v>0</v>
      </c>
      <c r="I69" s="18">
        <v>0</v>
      </c>
      <c r="J69" s="17">
        <v>50</v>
      </c>
      <c r="K69" s="18">
        <v>29</v>
      </c>
      <c r="L69" s="17">
        <v>0</v>
      </c>
      <c r="M69" s="18">
        <v>0</v>
      </c>
      <c r="N69" s="3"/>
      <c r="O69" s="3">
        <f t="shared" si="2"/>
        <v>141</v>
      </c>
      <c r="P69" s="3"/>
      <c r="Q69" s="4" t="s">
        <v>9</v>
      </c>
      <c r="R69" s="33"/>
      <c r="S69" s="33"/>
      <c r="T69" s="34">
        <v>7</v>
      </c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48"/>
    </row>
    <row r="70" spans="1:45">
      <c r="A70" s="18" t="s">
        <v>42</v>
      </c>
      <c r="B70" s="17">
        <v>49</v>
      </c>
      <c r="C70" s="18">
        <v>2</v>
      </c>
      <c r="D70" s="17">
        <v>0</v>
      </c>
      <c r="E70" s="18">
        <v>0</v>
      </c>
      <c r="F70" s="17">
        <v>42</v>
      </c>
      <c r="G70" s="18">
        <v>21</v>
      </c>
      <c r="H70" s="17">
        <v>0</v>
      </c>
      <c r="I70" s="18">
        <v>0</v>
      </c>
      <c r="J70" s="17">
        <v>50</v>
      </c>
      <c r="K70" s="18">
        <v>24</v>
      </c>
      <c r="L70" s="17">
        <v>0</v>
      </c>
      <c r="M70" s="18">
        <v>0</v>
      </c>
      <c r="N70" s="3"/>
      <c r="O70" s="3">
        <f t="shared" si="2"/>
        <v>141</v>
      </c>
      <c r="P70" s="3"/>
      <c r="Q70" s="4" t="s">
        <v>10</v>
      </c>
      <c r="R70" s="33"/>
      <c r="S70" s="33"/>
      <c r="T70" s="33"/>
      <c r="U70" s="34">
        <v>2</v>
      </c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48"/>
    </row>
    <row r="71" spans="1:45">
      <c r="A71" s="18" t="s">
        <v>43</v>
      </c>
      <c r="B71" s="17"/>
      <c r="C71" s="18"/>
      <c r="D71" s="17"/>
      <c r="E71" s="18"/>
      <c r="F71" s="17"/>
      <c r="G71" s="18"/>
      <c r="H71" s="17"/>
      <c r="I71" s="18"/>
      <c r="J71" s="17"/>
      <c r="K71" s="18"/>
      <c r="L71" s="17"/>
      <c r="M71" s="18"/>
      <c r="N71" s="3"/>
      <c r="O71" s="3">
        <f t="shared" si="2"/>
        <v>0</v>
      </c>
      <c r="P71" s="3"/>
      <c r="Q71" s="4" t="s">
        <v>11</v>
      </c>
      <c r="R71" s="33"/>
      <c r="S71" s="33"/>
      <c r="T71" s="33"/>
      <c r="U71" s="33"/>
      <c r="V71" s="34">
        <v>1</v>
      </c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48"/>
    </row>
    <row r="72" spans="1:45">
      <c r="A72" s="18" t="s">
        <v>44</v>
      </c>
      <c r="B72" s="17"/>
      <c r="C72" s="18"/>
      <c r="D72" s="17"/>
      <c r="E72" s="18"/>
      <c r="F72" s="17"/>
      <c r="G72" s="18"/>
      <c r="H72" s="17"/>
      <c r="I72" s="18"/>
      <c r="J72" s="17"/>
      <c r="K72" s="18"/>
      <c r="L72" s="17"/>
      <c r="M72" s="18"/>
      <c r="N72" s="3"/>
      <c r="O72" s="3">
        <f t="shared" si="2"/>
        <v>0</v>
      </c>
      <c r="P72" s="3"/>
      <c r="Q72" s="4" t="s">
        <v>12</v>
      </c>
      <c r="R72" s="33"/>
      <c r="S72" s="33"/>
      <c r="T72" s="33"/>
      <c r="U72" s="33"/>
      <c r="V72" s="33"/>
      <c r="W72" s="34">
        <v>2</v>
      </c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48"/>
    </row>
    <row r="73" spans="1: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 t="s">
        <v>13</v>
      </c>
      <c r="R73" s="33"/>
      <c r="S73" s="33"/>
      <c r="T73" s="33"/>
      <c r="U73" s="33"/>
      <c r="V73" s="33"/>
      <c r="W73" s="33"/>
      <c r="X73" s="34">
        <v>2</v>
      </c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48"/>
    </row>
    <row r="74" spans="1:45">
      <c r="A74" s="3"/>
      <c r="B74" s="13" t="s">
        <v>45</v>
      </c>
      <c r="C74" s="13"/>
      <c r="D74" s="13"/>
      <c r="E74" s="1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 t="s">
        <v>14</v>
      </c>
      <c r="R74" s="33"/>
      <c r="S74" s="33"/>
      <c r="T74" s="33"/>
      <c r="U74" s="33"/>
      <c r="V74" s="33"/>
      <c r="W74" s="33"/>
      <c r="X74" s="33"/>
      <c r="Y74" s="34">
        <v>3</v>
      </c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48"/>
    </row>
    <row r="75" spans="1:45">
      <c r="A75" s="3" t="s">
        <v>0</v>
      </c>
      <c r="B75" s="3" t="s">
        <v>46</v>
      </c>
      <c r="C75" s="3" t="s">
        <v>47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 t="s">
        <v>48</v>
      </c>
      <c r="R75" s="33"/>
      <c r="S75" s="33"/>
      <c r="T75" s="33"/>
      <c r="U75" s="33"/>
      <c r="V75" s="33"/>
      <c r="W75" s="33"/>
      <c r="X75" s="33"/>
      <c r="Y75" s="33"/>
      <c r="Z75" s="34">
        <v>3</v>
      </c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48"/>
    </row>
    <row r="76" spans="1:45">
      <c r="A76" s="18" t="s">
        <v>39</v>
      </c>
      <c r="B76" s="3">
        <f>V65</f>
        <v>136</v>
      </c>
      <c r="C76" s="3">
        <v>5</v>
      </c>
      <c r="D76" s="3"/>
      <c r="E76" s="3">
        <f>SUM(B76,C76)</f>
        <v>141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 t="s">
        <v>16</v>
      </c>
      <c r="R76" s="33"/>
      <c r="S76" s="33"/>
      <c r="T76" s="33"/>
      <c r="U76" s="33"/>
      <c r="V76" s="33"/>
      <c r="W76" s="33"/>
      <c r="X76" s="33"/>
      <c r="Y76" s="33"/>
      <c r="Z76" s="33"/>
      <c r="AA76" s="34">
        <v>10</v>
      </c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48"/>
    </row>
    <row r="77" spans="1:45">
      <c r="A77" s="18" t="s">
        <v>41</v>
      </c>
      <c r="B77" s="3">
        <v>136</v>
      </c>
      <c r="C77" s="3">
        <v>5</v>
      </c>
      <c r="D77" s="3"/>
      <c r="E77" s="3">
        <v>141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 t="s">
        <v>17</v>
      </c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4">
        <v>1</v>
      </c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48"/>
    </row>
    <row r="78" spans="1:45">
      <c r="A78" s="18" t="s">
        <v>42</v>
      </c>
      <c r="B78" s="3">
        <v>136</v>
      </c>
      <c r="C78" s="3">
        <v>5</v>
      </c>
      <c r="D78" s="3"/>
      <c r="E78" s="3">
        <v>141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 t="s">
        <v>18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>
        <v>2</v>
      </c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48"/>
    </row>
    <row r="79" spans="1:45">
      <c r="A79" s="18" t="s">
        <v>43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 t="s">
        <v>19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4">
        <v>1</v>
      </c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48"/>
    </row>
    <row r="80" spans="1:45">
      <c r="A80" s="18" t="s">
        <v>44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 t="s">
        <v>20</v>
      </c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4">
        <v>2</v>
      </c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48"/>
    </row>
    <row r="81" spans="1:4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 t="s">
        <v>21</v>
      </c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4">
        <v>1</v>
      </c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48"/>
    </row>
    <row r="82" spans="1:45">
      <c r="A82" s="20" t="s">
        <v>42</v>
      </c>
      <c r="B82" s="13" t="s">
        <v>3</v>
      </c>
      <c r="C82" s="13"/>
      <c r="D82" s="1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 t="s">
        <v>22</v>
      </c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4">
        <v>1</v>
      </c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48"/>
    </row>
    <row r="83" ht="15.75" spans="1:45">
      <c r="A83" s="21" t="s">
        <v>0</v>
      </c>
      <c r="B83" s="22" t="s">
        <v>49</v>
      </c>
      <c r="C83" s="22" t="s">
        <v>50</v>
      </c>
      <c r="D83" s="22" t="s">
        <v>51</v>
      </c>
      <c r="E83" s="22" t="s">
        <v>52</v>
      </c>
      <c r="F83" s="22" t="s">
        <v>53</v>
      </c>
      <c r="G83" s="22" t="s">
        <v>54</v>
      </c>
      <c r="H83" s="22" t="s">
        <v>55</v>
      </c>
      <c r="I83" s="22" t="s">
        <v>56</v>
      </c>
      <c r="J83" s="37" t="s">
        <v>57</v>
      </c>
      <c r="K83" s="3"/>
      <c r="L83" s="3"/>
      <c r="M83" s="3">
        <f>SUM(B84:I91)</f>
        <v>148</v>
      </c>
      <c r="N83" s="3"/>
      <c r="O83" s="3"/>
      <c r="P83" s="3"/>
      <c r="Q83" s="4" t="s">
        <v>23</v>
      </c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4">
        <v>1</v>
      </c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48"/>
    </row>
    <row r="84" ht="15.75" spans="1:45">
      <c r="A84" s="6" t="s">
        <v>49</v>
      </c>
      <c r="B84" s="23">
        <v>17</v>
      </c>
      <c r="C84" s="24"/>
      <c r="D84" s="24"/>
      <c r="E84" s="24"/>
      <c r="F84" s="24"/>
      <c r="G84" s="24">
        <v>1</v>
      </c>
      <c r="H84" s="24"/>
      <c r="I84" s="24"/>
      <c r="J84" s="38">
        <v>5</v>
      </c>
      <c r="K84" s="3"/>
      <c r="L84" s="3" t="s">
        <v>49</v>
      </c>
      <c r="M84" s="13" t="s">
        <v>58</v>
      </c>
      <c r="N84" s="13"/>
      <c r="O84" s="13"/>
      <c r="P84" s="13"/>
      <c r="Q84" s="4" t="s">
        <v>24</v>
      </c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4">
        <v>2</v>
      </c>
      <c r="AJ84" s="33"/>
      <c r="AK84" s="33"/>
      <c r="AL84" s="33"/>
      <c r="AM84" s="33"/>
      <c r="AN84" s="33"/>
      <c r="AO84" s="33"/>
      <c r="AP84" s="33"/>
      <c r="AQ84" s="33"/>
      <c r="AR84" s="33"/>
      <c r="AS84" s="48"/>
    </row>
    <row r="85" spans="1:45">
      <c r="A85" s="7" t="s">
        <v>50</v>
      </c>
      <c r="B85" s="25"/>
      <c r="C85" s="26">
        <v>12</v>
      </c>
      <c r="D85" s="25"/>
      <c r="E85" s="25"/>
      <c r="F85" s="25"/>
      <c r="G85" s="25"/>
      <c r="H85" s="25"/>
      <c r="I85" s="25"/>
      <c r="J85" s="25">
        <v>4</v>
      </c>
      <c r="K85" s="3"/>
      <c r="L85" s="3" t="s">
        <v>50</v>
      </c>
      <c r="M85" s="13" t="s">
        <v>59</v>
      </c>
      <c r="N85" s="13"/>
      <c r="O85" s="13"/>
      <c r="P85" s="13"/>
      <c r="Q85" s="4" t="s">
        <v>25</v>
      </c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4">
        <v>2</v>
      </c>
      <c r="AK85" s="33"/>
      <c r="AL85" s="33"/>
      <c r="AM85" s="33"/>
      <c r="AN85" s="33"/>
      <c r="AO85" s="33"/>
      <c r="AP85" s="33"/>
      <c r="AQ85" s="33"/>
      <c r="AR85" s="33"/>
      <c r="AS85" s="48"/>
    </row>
    <row r="86" spans="1:45">
      <c r="A86" s="7" t="s">
        <v>51</v>
      </c>
      <c r="B86" s="25"/>
      <c r="C86" s="25"/>
      <c r="D86" s="26">
        <v>10</v>
      </c>
      <c r="E86" s="25"/>
      <c r="F86" s="25"/>
      <c r="G86" s="25"/>
      <c r="H86" s="25"/>
      <c r="I86" s="25"/>
      <c r="J86" s="39"/>
      <c r="K86" s="3"/>
      <c r="L86" s="3" t="s">
        <v>51</v>
      </c>
      <c r="M86" s="13" t="s">
        <v>60</v>
      </c>
      <c r="N86" s="13"/>
      <c r="O86" s="13"/>
      <c r="P86" s="13"/>
      <c r="Q86" s="4" t="s">
        <v>26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4">
        <v>6</v>
      </c>
      <c r="AL86" s="33"/>
      <c r="AM86" s="33"/>
      <c r="AN86" s="33"/>
      <c r="AO86" s="33"/>
      <c r="AP86" s="33"/>
      <c r="AQ86" s="33"/>
      <c r="AR86" s="33"/>
      <c r="AS86" s="48"/>
    </row>
    <row r="87" spans="1:45">
      <c r="A87" s="7" t="s">
        <v>52</v>
      </c>
      <c r="B87" s="25"/>
      <c r="C87" s="25"/>
      <c r="D87" s="25"/>
      <c r="E87" s="26">
        <v>21</v>
      </c>
      <c r="F87" s="25"/>
      <c r="G87" s="25"/>
      <c r="H87" s="25"/>
      <c r="I87" s="25">
        <v>3</v>
      </c>
      <c r="J87" s="39">
        <v>1</v>
      </c>
      <c r="K87" s="3"/>
      <c r="L87" s="3" t="s">
        <v>52</v>
      </c>
      <c r="M87" s="13" t="s">
        <v>61</v>
      </c>
      <c r="N87" s="13"/>
      <c r="O87" s="13"/>
      <c r="P87" s="13"/>
      <c r="Q87" s="4" t="s">
        <v>27</v>
      </c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4">
        <v>3</v>
      </c>
      <c r="AM87" s="33"/>
      <c r="AN87" s="33"/>
      <c r="AO87" s="33"/>
      <c r="AP87" s="33"/>
      <c r="AQ87" s="33"/>
      <c r="AR87" s="33"/>
      <c r="AS87" s="48"/>
    </row>
    <row r="88" spans="1:45">
      <c r="A88" s="7" t="s">
        <v>53</v>
      </c>
      <c r="B88" s="25"/>
      <c r="C88" s="25"/>
      <c r="D88" s="25"/>
      <c r="E88" s="25">
        <v>1</v>
      </c>
      <c r="F88" s="26">
        <v>29</v>
      </c>
      <c r="G88" s="25">
        <v>1</v>
      </c>
      <c r="H88" s="25">
        <v>1</v>
      </c>
      <c r="I88" s="25">
        <v>1</v>
      </c>
      <c r="J88" s="39">
        <v>20</v>
      </c>
      <c r="K88" s="3"/>
      <c r="L88" s="3" t="s">
        <v>53</v>
      </c>
      <c r="M88" s="13" t="s">
        <v>62</v>
      </c>
      <c r="N88" s="13"/>
      <c r="O88" s="13"/>
      <c r="P88" s="13"/>
      <c r="Q88" s="4" t="s">
        <v>28</v>
      </c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4">
        <v>6</v>
      </c>
      <c r="AN88" s="33"/>
      <c r="AO88" s="33"/>
      <c r="AP88" s="33"/>
      <c r="AQ88" s="33"/>
      <c r="AR88" s="33"/>
      <c r="AS88" s="48"/>
    </row>
    <row r="89" spans="1:45">
      <c r="A89" s="7" t="s">
        <v>54</v>
      </c>
      <c r="B89" s="25"/>
      <c r="C89" s="25"/>
      <c r="D89" s="25"/>
      <c r="E89" s="25"/>
      <c r="F89" s="25">
        <v>1</v>
      </c>
      <c r="G89" s="26">
        <v>30</v>
      </c>
      <c r="H89" s="25"/>
      <c r="I89" s="25"/>
      <c r="J89" s="39">
        <v>6</v>
      </c>
      <c r="K89" s="3"/>
      <c r="L89" s="3" t="s">
        <v>54</v>
      </c>
      <c r="M89" s="13" t="s">
        <v>63</v>
      </c>
      <c r="N89" s="13"/>
      <c r="O89" s="13"/>
      <c r="P89" s="13"/>
      <c r="Q89" s="4" t="s">
        <v>29</v>
      </c>
      <c r="R89" s="33"/>
      <c r="S89" s="33"/>
      <c r="T89" s="33"/>
      <c r="U89" s="33"/>
      <c r="V89" s="33"/>
      <c r="W89" s="33"/>
      <c r="X89" s="33"/>
      <c r="Y89" s="33">
        <v>2</v>
      </c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4">
        <v>5</v>
      </c>
      <c r="AO89" s="33"/>
      <c r="AP89" s="33"/>
      <c r="AQ89" s="33"/>
      <c r="AR89" s="33"/>
      <c r="AS89" s="48"/>
    </row>
    <row r="90" spans="1:45">
      <c r="A90" s="7" t="s">
        <v>55</v>
      </c>
      <c r="B90" s="25"/>
      <c r="C90" s="25"/>
      <c r="D90" s="25"/>
      <c r="E90" s="25"/>
      <c r="F90" s="25"/>
      <c r="G90" s="25"/>
      <c r="H90" s="26">
        <v>10</v>
      </c>
      <c r="I90" s="25"/>
      <c r="J90" s="39"/>
      <c r="K90" s="3"/>
      <c r="L90" s="3" t="s">
        <v>55</v>
      </c>
      <c r="M90" s="13" t="s">
        <v>64</v>
      </c>
      <c r="N90" s="13"/>
      <c r="O90" s="13"/>
      <c r="P90" s="13"/>
      <c r="Q90" s="4" t="s">
        <v>30</v>
      </c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4">
        <v>22</v>
      </c>
      <c r="AP90" s="33"/>
      <c r="AQ90" s="33"/>
      <c r="AR90" s="33"/>
      <c r="AS90" s="48"/>
    </row>
    <row r="91" spans="1:45">
      <c r="A91" s="7" t="s">
        <v>56</v>
      </c>
      <c r="B91" s="25"/>
      <c r="C91" s="25"/>
      <c r="D91" s="25"/>
      <c r="E91" s="25"/>
      <c r="F91" s="25"/>
      <c r="G91" s="25"/>
      <c r="H91" s="25"/>
      <c r="I91" s="26">
        <v>10</v>
      </c>
      <c r="J91" s="39">
        <v>3</v>
      </c>
      <c r="K91" s="3"/>
      <c r="L91" s="3" t="s">
        <v>56</v>
      </c>
      <c r="M91" s="13" t="s">
        <v>65</v>
      </c>
      <c r="N91" s="13"/>
      <c r="O91" s="13"/>
      <c r="P91" s="13"/>
      <c r="Q91" s="4" t="s">
        <v>31</v>
      </c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4">
        <v>3</v>
      </c>
      <c r="AQ91" s="33"/>
      <c r="AR91" s="33"/>
      <c r="AS91" s="48"/>
    </row>
    <row r="92" spans="1:45">
      <c r="A92" s="27" t="s">
        <v>57</v>
      </c>
      <c r="B92" s="28"/>
      <c r="C92" s="28"/>
      <c r="D92" s="28"/>
      <c r="E92" s="28"/>
      <c r="F92" s="28"/>
      <c r="G92" s="28"/>
      <c r="H92" s="28"/>
      <c r="I92" s="28"/>
      <c r="J92" s="40"/>
      <c r="K92" s="3"/>
      <c r="L92" s="3" t="s">
        <v>57</v>
      </c>
      <c r="M92" s="13" t="s">
        <v>66</v>
      </c>
      <c r="N92" s="13"/>
      <c r="O92" s="13"/>
      <c r="P92" s="13"/>
      <c r="Q92" s="4" t="s">
        <v>32</v>
      </c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4">
        <v>6</v>
      </c>
      <c r="AR92" s="33"/>
      <c r="AS92" s="48"/>
    </row>
    <row r="93" spans="1:4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 t="s">
        <v>33</v>
      </c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4">
        <v>3</v>
      </c>
      <c r="AS93" s="48"/>
    </row>
    <row r="94" spans="1:4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10" t="s">
        <v>34</v>
      </c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49">
        <v>1</v>
      </c>
    </row>
    <row r="95" spans="1:4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</row>
    <row r="97" spans="1:45">
      <c r="A97" s="50" t="s">
        <v>0</v>
      </c>
      <c r="B97" s="16" t="s">
        <v>1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3"/>
      <c r="O97" s="3"/>
      <c r="P97" s="42" t="s">
        <v>43</v>
      </c>
      <c r="Q97" s="42"/>
      <c r="R97" s="13" t="s">
        <v>3</v>
      </c>
      <c r="S97" s="13"/>
      <c r="T97" s="13"/>
      <c r="U97" s="3"/>
      <c r="V97" s="3">
        <f>SUM(R99:AS126)</f>
        <v>136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ht="15.75" spans="1:45">
      <c r="A98" s="50"/>
      <c r="B98" s="16" t="s">
        <v>4</v>
      </c>
      <c r="C98" s="16"/>
      <c r="D98" s="16"/>
      <c r="E98" s="16"/>
      <c r="F98" s="16" t="s">
        <v>5</v>
      </c>
      <c r="G98" s="16"/>
      <c r="H98" s="16"/>
      <c r="I98" s="16"/>
      <c r="J98" s="16" t="s">
        <v>6</v>
      </c>
      <c r="K98" s="16"/>
      <c r="L98" s="16"/>
      <c r="M98" s="16"/>
      <c r="N98" s="3"/>
      <c r="O98" s="3"/>
      <c r="P98" s="52" t="s">
        <v>0</v>
      </c>
      <c r="Q98" s="53"/>
      <c r="R98" s="11" t="s">
        <v>7</v>
      </c>
      <c r="S98" s="11" t="s">
        <v>8</v>
      </c>
      <c r="T98" s="11" t="s">
        <v>9</v>
      </c>
      <c r="U98" s="11" t="s">
        <v>10</v>
      </c>
      <c r="V98" s="11" t="s">
        <v>11</v>
      </c>
      <c r="W98" s="11" t="s">
        <v>12</v>
      </c>
      <c r="X98" s="11" t="s">
        <v>13</v>
      </c>
      <c r="Y98" s="11" t="s">
        <v>14</v>
      </c>
      <c r="Z98" s="11" t="s">
        <v>15</v>
      </c>
      <c r="AA98" s="11" t="s">
        <v>16</v>
      </c>
      <c r="AB98" s="11" t="s">
        <v>17</v>
      </c>
      <c r="AC98" s="11" t="s">
        <v>18</v>
      </c>
      <c r="AD98" s="11" t="s">
        <v>19</v>
      </c>
      <c r="AE98" s="11" t="s">
        <v>20</v>
      </c>
      <c r="AF98" s="11" t="s">
        <v>21</v>
      </c>
      <c r="AG98" s="11" t="s">
        <v>22</v>
      </c>
      <c r="AH98" s="11" t="s">
        <v>23</v>
      </c>
      <c r="AI98" s="11" t="s">
        <v>24</v>
      </c>
      <c r="AJ98" s="11" t="s">
        <v>25</v>
      </c>
      <c r="AK98" s="11" t="s">
        <v>26</v>
      </c>
      <c r="AL98" s="11" t="s">
        <v>27</v>
      </c>
      <c r="AM98" s="11" t="s">
        <v>28</v>
      </c>
      <c r="AN98" s="11" t="s">
        <v>29</v>
      </c>
      <c r="AO98" s="11" t="s">
        <v>30</v>
      </c>
      <c r="AP98" s="11" t="s">
        <v>31</v>
      </c>
      <c r="AQ98" s="11" t="s">
        <v>32</v>
      </c>
      <c r="AR98" s="11" t="s">
        <v>33</v>
      </c>
      <c r="AS98" s="14" t="s">
        <v>34</v>
      </c>
    </row>
    <row r="99" ht="15.75" spans="1:45">
      <c r="A99" s="50"/>
      <c r="B99" s="17" t="s">
        <v>35</v>
      </c>
      <c r="C99" s="18" t="s">
        <v>36</v>
      </c>
      <c r="D99" s="17" t="s">
        <v>37</v>
      </c>
      <c r="E99" s="18" t="s">
        <v>38</v>
      </c>
      <c r="F99" s="17" t="s">
        <v>35</v>
      </c>
      <c r="G99" s="18" t="s">
        <v>36</v>
      </c>
      <c r="H99" s="17" t="s">
        <v>37</v>
      </c>
      <c r="I99" s="18" t="s">
        <v>38</v>
      </c>
      <c r="J99" s="17" t="s">
        <v>35</v>
      </c>
      <c r="K99" s="18" t="s">
        <v>36</v>
      </c>
      <c r="L99" s="17" t="s">
        <v>37</v>
      </c>
      <c r="M99" s="18" t="s">
        <v>38</v>
      </c>
      <c r="N99" s="3"/>
      <c r="O99" s="3"/>
      <c r="P99" s="3"/>
      <c r="Q99" s="1" t="s">
        <v>7</v>
      </c>
      <c r="R99" s="31">
        <v>16</v>
      </c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47"/>
    </row>
    <row r="100" spans="1:45">
      <c r="A100" s="18" t="s">
        <v>39</v>
      </c>
      <c r="B100" s="17">
        <f>B68</f>
        <v>49</v>
      </c>
      <c r="C100" s="18">
        <v>3</v>
      </c>
      <c r="D100" s="17">
        <v>0</v>
      </c>
      <c r="E100" s="18">
        <v>0</v>
      </c>
      <c r="F100" s="17">
        <v>42</v>
      </c>
      <c r="G100" s="18">
        <v>26</v>
      </c>
      <c r="H100" s="17">
        <v>0</v>
      </c>
      <c r="I100" s="18">
        <v>0</v>
      </c>
      <c r="J100" s="17">
        <v>50</v>
      </c>
      <c r="K100" s="18">
        <v>47</v>
      </c>
      <c r="L100" s="17">
        <v>0</v>
      </c>
      <c r="M100" s="18">
        <v>0</v>
      </c>
      <c r="N100" s="3"/>
      <c r="O100" s="3">
        <f t="shared" ref="O100:O104" si="3">SUM(B100,D100,F100,H100,J100,L100)</f>
        <v>141</v>
      </c>
      <c r="P100" s="3"/>
      <c r="Q100" s="4" t="s">
        <v>40</v>
      </c>
      <c r="R100" s="33"/>
      <c r="S100" s="34">
        <v>20</v>
      </c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48"/>
    </row>
    <row r="101" spans="1:45">
      <c r="A101" s="18" t="s">
        <v>41</v>
      </c>
      <c r="B101" s="17">
        <v>49</v>
      </c>
      <c r="C101" s="18">
        <v>2</v>
      </c>
      <c r="D101" s="17">
        <v>0</v>
      </c>
      <c r="E101" s="18">
        <v>0</v>
      </c>
      <c r="F101" s="17">
        <v>42</v>
      </c>
      <c r="G101" s="18">
        <v>23</v>
      </c>
      <c r="H101" s="17">
        <v>0</v>
      </c>
      <c r="I101" s="18">
        <v>0</v>
      </c>
      <c r="J101" s="17">
        <v>50</v>
      </c>
      <c r="K101" s="18">
        <v>29</v>
      </c>
      <c r="L101" s="17">
        <v>0</v>
      </c>
      <c r="M101" s="18">
        <v>0</v>
      </c>
      <c r="N101" s="3"/>
      <c r="O101" s="3">
        <f t="shared" si="3"/>
        <v>141</v>
      </c>
      <c r="P101" s="3"/>
      <c r="Q101" s="4" t="s">
        <v>9</v>
      </c>
      <c r="R101" s="33"/>
      <c r="S101" s="33"/>
      <c r="T101" s="34">
        <v>7</v>
      </c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48"/>
    </row>
    <row r="102" spans="1:45">
      <c r="A102" s="18" t="s">
        <v>42</v>
      </c>
      <c r="B102" s="17">
        <v>49</v>
      </c>
      <c r="C102" s="18">
        <v>2</v>
      </c>
      <c r="D102" s="17">
        <v>0</v>
      </c>
      <c r="E102" s="18">
        <v>0</v>
      </c>
      <c r="F102" s="17">
        <v>42</v>
      </c>
      <c r="G102" s="18">
        <v>21</v>
      </c>
      <c r="H102" s="17">
        <v>0</v>
      </c>
      <c r="I102" s="18">
        <v>0</v>
      </c>
      <c r="J102" s="17">
        <v>50</v>
      </c>
      <c r="K102" s="18">
        <v>24</v>
      </c>
      <c r="L102" s="17">
        <v>0</v>
      </c>
      <c r="M102" s="18">
        <v>0</v>
      </c>
      <c r="N102" s="3"/>
      <c r="O102" s="3">
        <f t="shared" si="3"/>
        <v>141</v>
      </c>
      <c r="P102" s="3"/>
      <c r="Q102" s="4" t="s">
        <v>10</v>
      </c>
      <c r="R102" s="33"/>
      <c r="S102" s="33"/>
      <c r="T102" s="33"/>
      <c r="U102" s="34">
        <v>2</v>
      </c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48"/>
    </row>
    <row r="103" spans="1:45">
      <c r="A103" s="18" t="s">
        <v>43</v>
      </c>
      <c r="B103" s="17">
        <v>49</v>
      </c>
      <c r="C103" s="18">
        <v>1</v>
      </c>
      <c r="D103" s="17">
        <v>0</v>
      </c>
      <c r="E103" s="18">
        <v>0</v>
      </c>
      <c r="F103" s="17">
        <v>42</v>
      </c>
      <c r="G103" s="18">
        <v>19</v>
      </c>
      <c r="H103" s="17">
        <v>0</v>
      </c>
      <c r="I103" s="18">
        <v>0</v>
      </c>
      <c r="J103" s="17">
        <v>50</v>
      </c>
      <c r="K103" s="18">
        <v>5</v>
      </c>
      <c r="L103" s="17">
        <v>0</v>
      </c>
      <c r="M103" s="18">
        <v>0</v>
      </c>
      <c r="N103" s="3"/>
      <c r="O103" s="3">
        <f t="shared" si="3"/>
        <v>141</v>
      </c>
      <c r="P103" s="3"/>
      <c r="Q103" s="4" t="s">
        <v>11</v>
      </c>
      <c r="R103" s="33"/>
      <c r="S103" s="33"/>
      <c r="T103" s="33"/>
      <c r="U103" s="33"/>
      <c r="V103" s="34">
        <v>1</v>
      </c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48"/>
    </row>
    <row r="104" spans="1:45">
      <c r="A104" s="18" t="s">
        <v>44</v>
      </c>
      <c r="B104" s="17"/>
      <c r="C104" s="18"/>
      <c r="D104" s="17"/>
      <c r="E104" s="18"/>
      <c r="F104" s="17"/>
      <c r="G104" s="18"/>
      <c r="H104" s="17"/>
      <c r="I104" s="18"/>
      <c r="J104" s="17"/>
      <c r="K104" s="18"/>
      <c r="L104" s="17"/>
      <c r="M104" s="18"/>
      <c r="N104" s="3"/>
      <c r="O104" s="3">
        <f t="shared" si="3"/>
        <v>0</v>
      </c>
      <c r="P104" s="3"/>
      <c r="Q104" s="4" t="s">
        <v>12</v>
      </c>
      <c r="R104" s="33"/>
      <c r="S104" s="33"/>
      <c r="T104" s="33"/>
      <c r="U104" s="33"/>
      <c r="V104" s="33"/>
      <c r="W104" s="34">
        <v>2</v>
      </c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48"/>
    </row>
    <row r="105" spans="1:4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 t="s">
        <v>13</v>
      </c>
      <c r="R105" s="33"/>
      <c r="S105" s="33"/>
      <c r="T105" s="33"/>
      <c r="U105" s="33"/>
      <c r="V105" s="33"/>
      <c r="W105" s="33"/>
      <c r="X105" s="34">
        <v>2</v>
      </c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48"/>
    </row>
    <row r="106" spans="1:45">
      <c r="A106" s="3"/>
      <c r="B106" s="13" t="s">
        <v>45</v>
      </c>
      <c r="C106" s="13"/>
      <c r="D106" s="13"/>
      <c r="E106" s="1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 t="s">
        <v>14</v>
      </c>
      <c r="R106" s="33"/>
      <c r="S106" s="33"/>
      <c r="T106" s="33"/>
      <c r="U106" s="33"/>
      <c r="V106" s="33"/>
      <c r="W106" s="33"/>
      <c r="X106" s="33"/>
      <c r="Y106" s="34">
        <v>3</v>
      </c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48"/>
    </row>
    <row r="107" spans="1:45">
      <c r="A107" s="3" t="s">
        <v>0</v>
      </c>
      <c r="B107" s="3" t="s">
        <v>46</v>
      </c>
      <c r="C107" s="3" t="s">
        <v>47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 t="s">
        <v>48</v>
      </c>
      <c r="R107" s="33"/>
      <c r="S107" s="33"/>
      <c r="T107" s="33"/>
      <c r="U107" s="33"/>
      <c r="V107" s="33"/>
      <c r="W107" s="33"/>
      <c r="X107" s="33"/>
      <c r="Y107" s="33"/>
      <c r="Z107" s="34">
        <v>3</v>
      </c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48"/>
    </row>
    <row r="108" spans="1:45">
      <c r="A108" s="18" t="s">
        <v>39</v>
      </c>
      <c r="B108" s="3">
        <f>V97</f>
        <v>136</v>
      </c>
      <c r="C108" s="3">
        <v>5</v>
      </c>
      <c r="D108" s="3"/>
      <c r="E108" s="3">
        <f>SUM(B108,C108)</f>
        <v>141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 t="s">
        <v>16</v>
      </c>
      <c r="R108" s="33"/>
      <c r="S108" s="33"/>
      <c r="T108" s="33"/>
      <c r="U108" s="33"/>
      <c r="V108" s="33"/>
      <c r="W108" s="33"/>
      <c r="X108" s="33"/>
      <c r="Y108" s="33"/>
      <c r="Z108" s="33"/>
      <c r="AA108" s="34">
        <v>10</v>
      </c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48"/>
    </row>
    <row r="109" spans="1:45">
      <c r="A109" s="18" t="s">
        <v>41</v>
      </c>
      <c r="B109" s="3">
        <v>136</v>
      </c>
      <c r="C109" s="3">
        <v>5</v>
      </c>
      <c r="D109" s="3"/>
      <c r="E109" s="3">
        <v>141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 t="s">
        <v>17</v>
      </c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4">
        <v>1</v>
      </c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48"/>
    </row>
    <row r="110" spans="1:45">
      <c r="A110" s="18" t="s">
        <v>42</v>
      </c>
      <c r="B110" s="3">
        <v>136</v>
      </c>
      <c r="C110" s="3">
        <v>5</v>
      </c>
      <c r="D110" s="3"/>
      <c r="E110" s="3">
        <v>141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 t="s">
        <v>18</v>
      </c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4">
        <v>2</v>
      </c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48"/>
    </row>
    <row r="111" spans="1:45">
      <c r="A111" s="18" t="s">
        <v>43</v>
      </c>
      <c r="B111" s="3">
        <v>136</v>
      </c>
      <c r="C111" s="3">
        <v>5</v>
      </c>
      <c r="D111" s="3"/>
      <c r="E111" s="3">
        <v>141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 t="s">
        <v>19</v>
      </c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4">
        <v>1</v>
      </c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48"/>
    </row>
    <row r="112" spans="1:45">
      <c r="A112" s="18" t="s">
        <v>44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 t="s">
        <v>20</v>
      </c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4">
        <v>2</v>
      </c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48"/>
    </row>
    <row r="113" spans="1: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 t="s">
        <v>21</v>
      </c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4">
        <v>1</v>
      </c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48"/>
    </row>
    <row r="114" spans="1:45">
      <c r="A114" s="20" t="s">
        <v>43</v>
      </c>
      <c r="B114" s="13" t="s">
        <v>3</v>
      </c>
      <c r="C114" s="13"/>
      <c r="D114" s="1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 t="s">
        <v>22</v>
      </c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4">
        <v>1</v>
      </c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48"/>
    </row>
    <row r="115" ht="15.75" spans="1:45">
      <c r="A115" s="21" t="s">
        <v>0</v>
      </c>
      <c r="B115" s="22" t="s">
        <v>49</v>
      </c>
      <c r="C115" s="22" t="s">
        <v>50</v>
      </c>
      <c r="D115" s="22" t="s">
        <v>51</v>
      </c>
      <c r="E115" s="22" t="s">
        <v>52</v>
      </c>
      <c r="F115" s="22" t="s">
        <v>53</v>
      </c>
      <c r="G115" s="22" t="s">
        <v>54</v>
      </c>
      <c r="H115" s="22" t="s">
        <v>55</v>
      </c>
      <c r="I115" s="22" t="s">
        <v>56</v>
      </c>
      <c r="J115" s="37" t="s">
        <v>57</v>
      </c>
      <c r="K115" s="3"/>
      <c r="L115" s="3"/>
      <c r="M115" s="3">
        <f>SUM(B116:I123)</f>
        <v>145</v>
      </c>
      <c r="N115" s="3"/>
      <c r="O115" s="3"/>
      <c r="P115" s="3"/>
      <c r="Q115" s="4" t="s">
        <v>23</v>
      </c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4">
        <v>1</v>
      </c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48"/>
    </row>
    <row r="116" ht="15.75" spans="1:45">
      <c r="A116" s="6" t="s">
        <v>49</v>
      </c>
      <c r="B116" s="23">
        <v>17</v>
      </c>
      <c r="C116" s="24"/>
      <c r="D116" s="24"/>
      <c r="E116" s="24"/>
      <c r="F116" s="24"/>
      <c r="G116" s="24">
        <v>1</v>
      </c>
      <c r="H116" s="24"/>
      <c r="I116" s="24"/>
      <c r="J116" s="38">
        <v>4</v>
      </c>
      <c r="K116" s="3"/>
      <c r="L116" s="3" t="s">
        <v>49</v>
      </c>
      <c r="M116" s="13" t="s">
        <v>58</v>
      </c>
      <c r="N116" s="13"/>
      <c r="O116" s="13"/>
      <c r="P116" s="13"/>
      <c r="Q116" s="4" t="s">
        <v>24</v>
      </c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4">
        <v>2</v>
      </c>
      <c r="AJ116" s="33"/>
      <c r="AK116" s="33"/>
      <c r="AL116" s="33"/>
      <c r="AM116" s="33"/>
      <c r="AN116" s="33"/>
      <c r="AO116" s="33"/>
      <c r="AP116" s="33"/>
      <c r="AQ116" s="33"/>
      <c r="AR116" s="33"/>
      <c r="AS116" s="48"/>
    </row>
    <row r="117" spans="1:45">
      <c r="A117" s="7" t="s">
        <v>50</v>
      </c>
      <c r="B117" s="25"/>
      <c r="C117" s="26">
        <v>12</v>
      </c>
      <c r="D117" s="25"/>
      <c r="E117" s="25"/>
      <c r="F117" s="25"/>
      <c r="G117" s="25"/>
      <c r="H117" s="25"/>
      <c r="I117" s="25"/>
      <c r="J117" s="25">
        <v>4</v>
      </c>
      <c r="K117" s="3"/>
      <c r="L117" s="3" t="s">
        <v>50</v>
      </c>
      <c r="M117" s="13" t="s">
        <v>59</v>
      </c>
      <c r="N117" s="13"/>
      <c r="O117" s="13"/>
      <c r="P117" s="13"/>
      <c r="Q117" s="4" t="s">
        <v>25</v>
      </c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4">
        <v>2</v>
      </c>
      <c r="AK117" s="33"/>
      <c r="AL117" s="33"/>
      <c r="AM117" s="33"/>
      <c r="AN117" s="33"/>
      <c r="AO117" s="33"/>
      <c r="AP117" s="33"/>
      <c r="AQ117" s="33"/>
      <c r="AR117" s="33"/>
      <c r="AS117" s="48"/>
    </row>
    <row r="118" spans="1:45">
      <c r="A118" s="7" t="s">
        <v>51</v>
      </c>
      <c r="B118" s="25"/>
      <c r="C118" s="25"/>
      <c r="D118" s="26">
        <v>10</v>
      </c>
      <c r="E118" s="25"/>
      <c r="F118" s="25"/>
      <c r="G118" s="25"/>
      <c r="H118" s="25"/>
      <c r="I118" s="25"/>
      <c r="J118" s="39"/>
      <c r="K118" s="3"/>
      <c r="L118" s="3" t="s">
        <v>51</v>
      </c>
      <c r="M118" s="13" t="s">
        <v>60</v>
      </c>
      <c r="N118" s="13"/>
      <c r="O118" s="13"/>
      <c r="P118" s="13"/>
      <c r="Q118" s="4" t="s">
        <v>26</v>
      </c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4">
        <v>6</v>
      </c>
      <c r="AL118" s="33"/>
      <c r="AM118" s="33"/>
      <c r="AN118" s="33"/>
      <c r="AO118" s="33"/>
      <c r="AP118" s="33"/>
      <c r="AQ118" s="33"/>
      <c r="AR118" s="33"/>
      <c r="AS118" s="48"/>
    </row>
    <row r="119" spans="1:45">
      <c r="A119" s="7" t="s">
        <v>52</v>
      </c>
      <c r="B119" s="25"/>
      <c r="C119" s="25"/>
      <c r="D119" s="25"/>
      <c r="E119" s="26">
        <v>21</v>
      </c>
      <c r="F119" s="25"/>
      <c r="G119" s="25"/>
      <c r="H119" s="25"/>
      <c r="I119" s="25">
        <v>3</v>
      </c>
      <c r="J119" s="39">
        <v>1</v>
      </c>
      <c r="K119" s="3"/>
      <c r="L119" s="3" t="s">
        <v>52</v>
      </c>
      <c r="M119" s="13" t="s">
        <v>61</v>
      </c>
      <c r="N119" s="13"/>
      <c r="O119" s="13"/>
      <c r="P119" s="13"/>
      <c r="Q119" s="4" t="s">
        <v>27</v>
      </c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4">
        <v>3</v>
      </c>
      <c r="AM119" s="33"/>
      <c r="AN119" s="33"/>
      <c r="AO119" s="33"/>
      <c r="AP119" s="33"/>
      <c r="AQ119" s="33"/>
      <c r="AR119" s="33"/>
      <c r="AS119" s="48"/>
    </row>
    <row r="120" spans="1:45">
      <c r="A120" s="7" t="s">
        <v>53</v>
      </c>
      <c r="B120" s="25"/>
      <c r="C120" s="25"/>
      <c r="D120" s="25"/>
      <c r="E120" s="25">
        <v>0</v>
      </c>
      <c r="F120" s="26">
        <v>29</v>
      </c>
      <c r="G120" s="25">
        <v>1</v>
      </c>
      <c r="H120" s="25">
        <v>1</v>
      </c>
      <c r="I120" s="25">
        <v>0</v>
      </c>
      <c r="J120" s="39">
        <v>5</v>
      </c>
      <c r="K120" s="3"/>
      <c r="L120" s="3" t="s">
        <v>53</v>
      </c>
      <c r="M120" s="13" t="s">
        <v>62</v>
      </c>
      <c r="N120" s="13"/>
      <c r="O120" s="13"/>
      <c r="P120" s="13"/>
      <c r="Q120" s="4" t="s">
        <v>28</v>
      </c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4">
        <v>6</v>
      </c>
      <c r="AN120" s="33"/>
      <c r="AO120" s="33"/>
      <c r="AP120" s="33"/>
      <c r="AQ120" s="33"/>
      <c r="AR120" s="33"/>
      <c r="AS120" s="48"/>
    </row>
    <row r="121" spans="1:45">
      <c r="A121" s="7" t="s">
        <v>54</v>
      </c>
      <c r="B121" s="25"/>
      <c r="C121" s="25"/>
      <c r="D121" s="25"/>
      <c r="E121" s="25"/>
      <c r="F121" s="25">
        <v>0</v>
      </c>
      <c r="G121" s="26">
        <v>30</v>
      </c>
      <c r="H121" s="25"/>
      <c r="I121" s="25"/>
      <c r="J121" s="39">
        <v>6</v>
      </c>
      <c r="K121" s="3"/>
      <c r="L121" s="3" t="s">
        <v>54</v>
      </c>
      <c r="M121" s="13" t="s">
        <v>63</v>
      </c>
      <c r="N121" s="13"/>
      <c r="O121" s="13"/>
      <c r="P121" s="13"/>
      <c r="Q121" s="4" t="s">
        <v>29</v>
      </c>
      <c r="R121" s="33"/>
      <c r="S121" s="33"/>
      <c r="T121" s="33"/>
      <c r="U121" s="33"/>
      <c r="V121" s="33"/>
      <c r="W121" s="33"/>
      <c r="X121" s="33"/>
      <c r="Y121" s="33">
        <v>2</v>
      </c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4">
        <v>5</v>
      </c>
      <c r="AO121" s="33"/>
      <c r="AP121" s="33"/>
      <c r="AQ121" s="33"/>
      <c r="AR121" s="33"/>
      <c r="AS121" s="48"/>
    </row>
    <row r="122" spans="1:45">
      <c r="A122" s="7" t="s">
        <v>55</v>
      </c>
      <c r="B122" s="25"/>
      <c r="C122" s="25"/>
      <c r="D122" s="25"/>
      <c r="E122" s="25"/>
      <c r="F122" s="25"/>
      <c r="G122" s="25"/>
      <c r="H122" s="26">
        <v>10</v>
      </c>
      <c r="I122" s="25"/>
      <c r="J122" s="39"/>
      <c r="K122" s="3"/>
      <c r="L122" s="3" t="s">
        <v>55</v>
      </c>
      <c r="M122" s="13" t="s">
        <v>64</v>
      </c>
      <c r="N122" s="13"/>
      <c r="O122" s="13"/>
      <c r="P122" s="13"/>
      <c r="Q122" s="4" t="s">
        <v>30</v>
      </c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4">
        <v>22</v>
      </c>
      <c r="AP122" s="33"/>
      <c r="AQ122" s="33"/>
      <c r="AR122" s="33"/>
      <c r="AS122" s="48"/>
    </row>
    <row r="123" spans="1:45">
      <c r="A123" s="7" t="s">
        <v>56</v>
      </c>
      <c r="B123" s="25"/>
      <c r="C123" s="25"/>
      <c r="D123" s="25"/>
      <c r="E123" s="25"/>
      <c r="F123" s="25"/>
      <c r="G123" s="25"/>
      <c r="H123" s="25"/>
      <c r="I123" s="26">
        <v>10</v>
      </c>
      <c r="J123" s="39">
        <v>2</v>
      </c>
      <c r="K123" s="3"/>
      <c r="L123" s="3" t="s">
        <v>56</v>
      </c>
      <c r="M123" s="13" t="s">
        <v>65</v>
      </c>
      <c r="N123" s="13"/>
      <c r="O123" s="13"/>
      <c r="P123" s="13"/>
      <c r="Q123" s="4" t="s">
        <v>31</v>
      </c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4">
        <v>3</v>
      </c>
      <c r="AQ123" s="33"/>
      <c r="AR123" s="33"/>
      <c r="AS123" s="48"/>
    </row>
    <row r="124" spans="1:45">
      <c r="A124" s="27" t="s">
        <v>57</v>
      </c>
      <c r="B124" s="28"/>
      <c r="C124" s="28"/>
      <c r="D124" s="28"/>
      <c r="E124" s="28"/>
      <c r="F124" s="28"/>
      <c r="G124" s="28"/>
      <c r="H124" s="28"/>
      <c r="I124" s="28"/>
      <c r="J124" s="40"/>
      <c r="K124" s="3"/>
      <c r="L124" s="3" t="s">
        <v>57</v>
      </c>
      <c r="M124" s="13" t="s">
        <v>66</v>
      </c>
      <c r="N124" s="13"/>
      <c r="O124" s="13"/>
      <c r="P124" s="13"/>
      <c r="Q124" s="4" t="s">
        <v>32</v>
      </c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4">
        <v>6</v>
      </c>
      <c r="AR124" s="33"/>
      <c r="AS124" s="48"/>
    </row>
    <row r="125" spans="1:4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 t="s">
        <v>33</v>
      </c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4">
        <v>3</v>
      </c>
      <c r="AS125" s="48"/>
    </row>
    <row r="126" spans="1:4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10" t="s">
        <v>34</v>
      </c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49">
        <v>1</v>
      </c>
    </row>
    <row r="127" spans="1:4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</row>
    <row r="129" spans="1:45">
      <c r="A129" s="50" t="s">
        <v>0</v>
      </c>
      <c r="B129" s="16" t="s">
        <v>1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3"/>
      <c r="O129" s="3"/>
      <c r="P129" s="42" t="s">
        <v>44</v>
      </c>
      <c r="Q129" s="42"/>
      <c r="R129" s="13" t="s">
        <v>3</v>
      </c>
      <c r="S129" s="13"/>
      <c r="T129" s="13"/>
      <c r="U129" s="3"/>
      <c r="V129" s="3">
        <f>SUM(R131:AS158)</f>
        <v>136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ht="15.75" spans="1:45">
      <c r="A130" s="50"/>
      <c r="B130" s="16" t="s">
        <v>4</v>
      </c>
      <c r="C130" s="16"/>
      <c r="D130" s="16"/>
      <c r="E130" s="16"/>
      <c r="F130" s="16" t="s">
        <v>5</v>
      </c>
      <c r="G130" s="16"/>
      <c r="H130" s="16"/>
      <c r="I130" s="16"/>
      <c r="J130" s="16" t="s">
        <v>6</v>
      </c>
      <c r="K130" s="16"/>
      <c r="L130" s="16"/>
      <c r="M130" s="16"/>
      <c r="N130" s="3"/>
      <c r="O130" s="3"/>
      <c r="P130" s="52" t="s">
        <v>0</v>
      </c>
      <c r="Q130" s="53"/>
      <c r="R130" s="11" t="s">
        <v>7</v>
      </c>
      <c r="S130" s="11" t="s">
        <v>8</v>
      </c>
      <c r="T130" s="11" t="s">
        <v>9</v>
      </c>
      <c r="U130" s="11" t="s">
        <v>10</v>
      </c>
      <c r="V130" s="11" t="s">
        <v>11</v>
      </c>
      <c r="W130" s="11" t="s">
        <v>12</v>
      </c>
      <c r="X130" s="11" t="s">
        <v>13</v>
      </c>
      <c r="Y130" s="11" t="s">
        <v>14</v>
      </c>
      <c r="Z130" s="11" t="s">
        <v>15</v>
      </c>
      <c r="AA130" s="11" t="s">
        <v>16</v>
      </c>
      <c r="AB130" s="11" t="s">
        <v>17</v>
      </c>
      <c r="AC130" s="11" t="s">
        <v>18</v>
      </c>
      <c r="AD130" s="11" t="s">
        <v>19</v>
      </c>
      <c r="AE130" s="11" t="s">
        <v>20</v>
      </c>
      <c r="AF130" s="11" t="s">
        <v>21</v>
      </c>
      <c r="AG130" s="11" t="s">
        <v>22</v>
      </c>
      <c r="AH130" s="11" t="s">
        <v>23</v>
      </c>
      <c r="AI130" s="11" t="s">
        <v>24</v>
      </c>
      <c r="AJ130" s="11" t="s">
        <v>25</v>
      </c>
      <c r="AK130" s="11" t="s">
        <v>26</v>
      </c>
      <c r="AL130" s="11" t="s">
        <v>27</v>
      </c>
      <c r="AM130" s="11" t="s">
        <v>28</v>
      </c>
      <c r="AN130" s="11" t="s">
        <v>29</v>
      </c>
      <c r="AO130" s="11" t="s">
        <v>30</v>
      </c>
      <c r="AP130" s="11" t="s">
        <v>31</v>
      </c>
      <c r="AQ130" s="11" t="s">
        <v>32</v>
      </c>
      <c r="AR130" s="11" t="s">
        <v>33</v>
      </c>
      <c r="AS130" s="14" t="s">
        <v>34</v>
      </c>
    </row>
    <row r="131" ht="15.75" spans="1:45">
      <c r="A131" s="50"/>
      <c r="B131" s="17" t="s">
        <v>35</v>
      </c>
      <c r="C131" s="18" t="s">
        <v>36</v>
      </c>
      <c r="D131" s="17" t="s">
        <v>37</v>
      </c>
      <c r="E131" s="18" t="s">
        <v>38</v>
      </c>
      <c r="F131" s="17" t="s">
        <v>35</v>
      </c>
      <c r="G131" s="18" t="s">
        <v>36</v>
      </c>
      <c r="H131" s="17" t="s">
        <v>37</v>
      </c>
      <c r="I131" s="18" t="s">
        <v>38</v>
      </c>
      <c r="J131" s="17" t="s">
        <v>35</v>
      </c>
      <c r="K131" s="18" t="s">
        <v>36</v>
      </c>
      <c r="L131" s="17" t="s">
        <v>37</v>
      </c>
      <c r="M131" s="18" t="s">
        <v>38</v>
      </c>
      <c r="N131" s="3"/>
      <c r="O131" s="3"/>
      <c r="P131" s="3"/>
      <c r="Q131" s="1" t="s">
        <v>7</v>
      </c>
      <c r="R131" s="31">
        <v>16</v>
      </c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47"/>
    </row>
    <row r="132" spans="1:45">
      <c r="A132" s="18" t="s">
        <v>39</v>
      </c>
      <c r="B132" s="17">
        <f>B100</f>
        <v>49</v>
      </c>
      <c r="C132" s="18">
        <v>3</v>
      </c>
      <c r="D132" s="17">
        <v>0</v>
      </c>
      <c r="E132" s="18">
        <v>0</v>
      </c>
      <c r="F132" s="17">
        <v>42</v>
      </c>
      <c r="G132" s="18">
        <v>26</v>
      </c>
      <c r="H132" s="17">
        <v>0</v>
      </c>
      <c r="I132" s="18">
        <v>0</v>
      </c>
      <c r="J132" s="17">
        <v>50</v>
      </c>
      <c r="K132" s="18">
        <v>47</v>
      </c>
      <c r="L132" s="17">
        <v>0</v>
      </c>
      <c r="M132" s="18">
        <v>0</v>
      </c>
      <c r="N132" s="3"/>
      <c r="O132" s="3">
        <f t="shared" ref="O132:O136" si="4">SUM(B132,D132,F132,H132,J132,L132)</f>
        <v>141</v>
      </c>
      <c r="P132" s="3"/>
      <c r="Q132" s="4" t="s">
        <v>40</v>
      </c>
      <c r="R132" s="33"/>
      <c r="S132" s="34">
        <v>20</v>
      </c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48"/>
    </row>
    <row r="133" spans="1:45">
      <c r="A133" s="18" t="s">
        <v>41</v>
      </c>
      <c r="B133" s="17">
        <v>49</v>
      </c>
      <c r="C133" s="18">
        <v>2</v>
      </c>
      <c r="D133" s="17">
        <v>0</v>
      </c>
      <c r="E133" s="18">
        <v>0</v>
      </c>
      <c r="F133" s="17">
        <v>42</v>
      </c>
      <c r="G133" s="18">
        <v>23</v>
      </c>
      <c r="H133" s="17">
        <v>0</v>
      </c>
      <c r="I133" s="18">
        <v>0</v>
      </c>
      <c r="J133" s="17">
        <v>50</v>
      </c>
      <c r="K133" s="18">
        <v>29</v>
      </c>
      <c r="L133" s="17">
        <v>0</v>
      </c>
      <c r="M133" s="18">
        <v>0</v>
      </c>
      <c r="N133" s="3"/>
      <c r="O133" s="3">
        <f t="shared" si="4"/>
        <v>141</v>
      </c>
      <c r="P133" s="3"/>
      <c r="Q133" s="4" t="s">
        <v>9</v>
      </c>
      <c r="R133" s="33"/>
      <c r="S133" s="33"/>
      <c r="T133" s="34">
        <v>7</v>
      </c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48"/>
    </row>
    <row r="134" spans="1:45">
      <c r="A134" s="18" t="s">
        <v>42</v>
      </c>
      <c r="B134" s="17">
        <v>49</v>
      </c>
      <c r="C134" s="18">
        <v>2</v>
      </c>
      <c r="D134" s="17">
        <v>0</v>
      </c>
      <c r="E134" s="18">
        <v>0</v>
      </c>
      <c r="F134" s="17">
        <v>42</v>
      </c>
      <c r="G134" s="18">
        <v>21</v>
      </c>
      <c r="H134" s="17">
        <v>0</v>
      </c>
      <c r="I134" s="18">
        <v>0</v>
      </c>
      <c r="J134" s="17">
        <v>50</v>
      </c>
      <c r="K134" s="18">
        <v>24</v>
      </c>
      <c r="L134" s="17">
        <v>0</v>
      </c>
      <c r="M134" s="18">
        <v>0</v>
      </c>
      <c r="N134" s="3"/>
      <c r="O134" s="3">
        <f t="shared" si="4"/>
        <v>141</v>
      </c>
      <c r="P134" s="3"/>
      <c r="Q134" s="4" t="s">
        <v>10</v>
      </c>
      <c r="R134" s="33"/>
      <c r="S134" s="33"/>
      <c r="T134" s="33"/>
      <c r="U134" s="34">
        <v>2</v>
      </c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48"/>
    </row>
    <row r="135" spans="1:45">
      <c r="A135" s="18" t="s">
        <v>43</v>
      </c>
      <c r="B135" s="17">
        <v>49</v>
      </c>
      <c r="C135" s="18">
        <v>1</v>
      </c>
      <c r="D135" s="17">
        <v>0</v>
      </c>
      <c r="E135" s="18">
        <v>0</v>
      </c>
      <c r="F135" s="17">
        <v>42</v>
      </c>
      <c r="G135" s="18">
        <v>19</v>
      </c>
      <c r="H135" s="17">
        <v>0</v>
      </c>
      <c r="I135" s="18">
        <v>0</v>
      </c>
      <c r="J135" s="17">
        <v>50</v>
      </c>
      <c r="K135" s="18">
        <v>5</v>
      </c>
      <c r="L135" s="17">
        <v>0</v>
      </c>
      <c r="M135" s="18">
        <v>0</v>
      </c>
      <c r="N135" s="3"/>
      <c r="O135" s="3">
        <f t="shared" si="4"/>
        <v>141</v>
      </c>
      <c r="P135" s="3"/>
      <c r="Q135" s="4" t="s">
        <v>11</v>
      </c>
      <c r="R135" s="33"/>
      <c r="S135" s="33"/>
      <c r="T135" s="33"/>
      <c r="U135" s="33"/>
      <c r="V135" s="34">
        <v>1</v>
      </c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48"/>
    </row>
    <row r="136" spans="1:45">
      <c r="A136" s="18" t="s">
        <v>44</v>
      </c>
      <c r="B136" s="17">
        <v>49</v>
      </c>
      <c r="C136" s="18">
        <v>1</v>
      </c>
      <c r="D136" s="17">
        <v>0</v>
      </c>
      <c r="E136" s="18">
        <v>0</v>
      </c>
      <c r="F136" s="17">
        <v>42</v>
      </c>
      <c r="G136" s="18">
        <v>16</v>
      </c>
      <c r="H136" s="17">
        <v>0</v>
      </c>
      <c r="I136" s="18">
        <v>0</v>
      </c>
      <c r="J136" s="17">
        <v>50</v>
      </c>
      <c r="K136" s="18">
        <v>5</v>
      </c>
      <c r="L136" s="17">
        <v>0</v>
      </c>
      <c r="M136" s="18">
        <v>0</v>
      </c>
      <c r="N136" s="3"/>
      <c r="O136" s="3">
        <f t="shared" si="4"/>
        <v>141</v>
      </c>
      <c r="P136" s="3"/>
      <c r="Q136" s="4" t="s">
        <v>12</v>
      </c>
      <c r="R136" s="33"/>
      <c r="S136" s="33"/>
      <c r="T136" s="33"/>
      <c r="U136" s="33"/>
      <c r="V136" s="33"/>
      <c r="W136" s="34">
        <v>2</v>
      </c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48"/>
    </row>
    <row r="137" spans="1:4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 t="s">
        <v>13</v>
      </c>
      <c r="R137" s="33"/>
      <c r="S137" s="33"/>
      <c r="T137" s="33"/>
      <c r="U137" s="33"/>
      <c r="V137" s="33"/>
      <c r="W137" s="33"/>
      <c r="X137" s="34">
        <v>2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48"/>
    </row>
    <row r="138" spans="1:45">
      <c r="A138" s="3"/>
      <c r="B138" s="13" t="s">
        <v>45</v>
      </c>
      <c r="C138" s="13"/>
      <c r="D138" s="13"/>
      <c r="E138" s="1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 t="s">
        <v>14</v>
      </c>
      <c r="R138" s="33"/>
      <c r="S138" s="33"/>
      <c r="T138" s="33"/>
      <c r="U138" s="33"/>
      <c r="V138" s="33"/>
      <c r="W138" s="33"/>
      <c r="X138" s="33"/>
      <c r="Y138" s="34">
        <v>3</v>
      </c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48"/>
    </row>
    <row r="139" spans="1:45">
      <c r="A139" s="3" t="s">
        <v>0</v>
      </c>
      <c r="B139" s="3" t="s">
        <v>46</v>
      </c>
      <c r="C139" s="3" t="s">
        <v>47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 t="s">
        <v>48</v>
      </c>
      <c r="R139" s="33"/>
      <c r="S139" s="33"/>
      <c r="T139" s="33"/>
      <c r="U139" s="33"/>
      <c r="V139" s="33"/>
      <c r="W139" s="33"/>
      <c r="X139" s="33"/>
      <c r="Y139" s="33"/>
      <c r="Z139" s="34">
        <v>3</v>
      </c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48"/>
    </row>
    <row r="140" spans="1:45">
      <c r="A140" s="18" t="s">
        <v>39</v>
      </c>
      <c r="B140" s="3">
        <f>V129</f>
        <v>136</v>
      </c>
      <c r="C140" s="3">
        <v>5</v>
      </c>
      <c r="D140" s="3"/>
      <c r="E140" s="3">
        <f>SUM(B140,C140)</f>
        <v>141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 t="s">
        <v>16</v>
      </c>
      <c r="R140" s="33"/>
      <c r="S140" s="33"/>
      <c r="T140" s="33"/>
      <c r="U140" s="33"/>
      <c r="V140" s="33"/>
      <c r="W140" s="33"/>
      <c r="X140" s="33"/>
      <c r="Y140" s="33"/>
      <c r="Z140" s="33"/>
      <c r="AA140" s="34">
        <v>10</v>
      </c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48"/>
    </row>
    <row r="141" spans="1:45">
      <c r="A141" s="18" t="s">
        <v>41</v>
      </c>
      <c r="B141" s="3">
        <v>136</v>
      </c>
      <c r="C141" s="3">
        <v>5</v>
      </c>
      <c r="D141" s="3"/>
      <c r="E141" s="3">
        <v>141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 t="s">
        <v>17</v>
      </c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4">
        <v>1</v>
      </c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48"/>
    </row>
    <row r="142" spans="1:45">
      <c r="A142" s="18" t="s">
        <v>42</v>
      </c>
      <c r="B142" s="3">
        <v>136</v>
      </c>
      <c r="C142" s="3">
        <v>5</v>
      </c>
      <c r="D142" s="3"/>
      <c r="E142" s="3">
        <v>141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 t="s">
        <v>18</v>
      </c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4">
        <v>2</v>
      </c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48"/>
    </row>
    <row r="143" spans="1:45">
      <c r="A143" s="18" t="s">
        <v>43</v>
      </c>
      <c r="B143" s="3">
        <v>136</v>
      </c>
      <c r="C143" s="3">
        <v>5</v>
      </c>
      <c r="D143" s="3"/>
      <c r="E143" s="3">
        <v>141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 t="s">
        <v>19</v>
      </c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4">
        <v>1</v>
      </c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48"/>
    </row>
    <row r="144" spans="1:45">
      <c r="A144" s="18" t="s">
        <v>44</v>
      </c>
      <c r="B144" s="3">
        <v>136</v>
      </c>
      <c r="C144" s="3">
        <v>5</v>
      </c>
      <c r="D144" s="3"/>
      <c r="E144" s="3">
        <v>141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 t="s">
        <v>20</v>
      </c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4">
        <v>2</v>
      </c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48"/>
    </row>
    <row r="145" spans="1: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 t="s">
        <v>21</v>
      </c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4">
        <v>1</v>
      </c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48"/>
    </row>
    <row r="146" spans="1:45">
      <c r="A146" s="20" t="s">
        <v>44</v>
      </c>
      <c r="B146" s="13" t="s">
        <v>3</v>
      </c>
      <c r="C146" s="13"/>
      <c r="D146" s="1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 t="s">
        <v>22</v>
      </c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4">
        <v>1</v>
      </c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48"/>
    </row>
    <row r="147" ht="15.75" spans="1:45">
      <c r="A147" s="21" t="s">
        <v>0</v>
      </c>
      <c r="B147" s="22" t="s">
        <v>49</v>
      </c>
      <c r="C147" s="22" t="s">
        <v>50</v>
      </c>
      <c r="D147" s="22" t="s">
        <v>51</v>
      </c>
      <c r="E147" s="22" t="s">
        <v>52</v>
      </c>
      <c r="F147" s="22" t="s">
        <v>53</v>
      </c>
      <c r="G147" s="22" t="s">
        <v>54</v>
      </c>
      <c r="H147" s="22" t="s">
        <v>55</v>
      </c>
      <c r="I147" s="22" t="s">
        <v>56</v>
      </c>
      <c r="J147" s="37" t="s">
        <v>57</v>
      </c>
      <c r="K147" s="3"/>
      <c r="L147" s="3"/>
      <c r="M147" s="3">
        <f>SUM(B148:I155)</f>
        <v>143</v>
      </c>
      <c r="N147" s="3"/>
      <c r="O147" s="3"/>
      <c r="P147" s="3"/>
      <c r="Q147" s="4" t="s">
        <v>23</v>
      </c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4">
        <v>1</v>
      </c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48"/>
    </row>
    <row r="148" ht="15.75" spans="1:45">
      <c r="A148" s="6" t="s">
        <v>49</v>
      </c>
      <c r="B148" s="23">
        <v>17</v>
      </c>
      <c r="C148" s="24"/>
      <c r="D148" s="24"/>
      <c r="E148" s="24"/>
      <c r="F148" s="24"/>
      <c r="G148" s="24">
        <v>0</v>
      </c>
      <c r="H148" s="24"/>
      <c r="I148" s="24"/>
      <c r="J148" s="38">
        <v>4</v>
      </c>
      <c r="K148" s="3"/>
      <c r="L148" s="3" t="s">
        <v>49</v>
      </c>
      <c r="M148" s="13" t="s">
        <v>58</v>
      </c>
      <c r="N148" s="13"/>
      <c r="O148" s="13"/>
      <c r="P148" s="13"/>
      <c r="Q148" s="4" t="s">
        <v>24</v>
      </c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4">
        <v>2</v>
      </c>
      <c r="AJ148" s="33"/>
      <c r="AK148" s="33"/>
      <c r="AL148" s="33"/>
      <c r="AM148" s="33"/>
      <c r="AN148" s="33"/>
      <c r="AO148" s="33"/>
      <c r="AP148" s="33"/>
      <c r="AQ148" s="33"/>
      <c r="AR148" s="33"/>
      <c r="AS148" s="48"/>
    </row>
    <row r="149" spans="1:45">
      <c r="A149" s="7" t="s">
        <v>50</v>
      </c>
      <c r="B149" s="25"/>
      <c r="C149" s="26">
        <v>12</v>
      </c>
      <c r="D149" s="25"/>
      <c r="E149" s="25"/>
      <c r="F149" s="25"/>
      <c r="G149" s="25"/>
      <c r="H149" s="25"/>
      <c r="I149" s="25"/>
      <c r="J149" s="25">
        <v>4</v>
      </c>
      <c r="K149" s="3"/>
      <c r="L149" s="3" t="s">
        <v>50</v>
      </c>
      <c r="M149" s="13" t="s">
        <v>59</v>
      </c>
      <c r="N149" s="13"/>
      <c r="O149" s="13"/>
      <c r="P149" s="13"/>
      <c r="Q149" s="4" t="s">
        <v>25</v>
      </c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4">
        <v>2</v>
      </c>
      <c r="AK149" s="33"/>
      <c r="AL149" s="33"/>
      <c r="AM149" s="33"/>
      <c r="AN149" s="33"/>
      <c r="AO149" s="33"/>
      <c r="AP149" s="33"/>
      <c r="AQ149" s="33"/>
      <c r="AR149" s="33"/>
      <c r="AS149" s="48"/>
    </row>
    <row r="150" spans="1:45">
      <c r="A150" s="7" t="s">
        <v>51</v>
      </c>
      <c r="B150" s="25"/>
      <c r="C150" s="25"/>
      <c r="D150" s="26">
        <v>10</v>
      </c>
      <c r="E150" s="25"/>
      <c r="F150" s="25"/>
      <c r="G150" s="25"/>
      <c r="H150" s="25"/>
      <c r="I150" s="25"/>
      <c r="J150" s="39"/>
      <c r="K150" s="3"/>
      <c r="L150" s="3" t="s">
        <v>51</v>
      </c>
      <c r="M150" s="13" t="s">
        <v>60</v>
      </c>
      <c r="N150" s="13"/>
      <c r="O150" s="13"/>
      <c r="P150" s="13"/>
      <c r="Q150" s="4" t="s">
        <v>26</v>
      </c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4">
        <v>6</v>
      </c>
      <c r="AL150" s="33"/>
      <c r="AM150" s="33"/>
      <c r="AN150" s="33"/>
      <c r="AO150" s="33"/>
      <c r="AP150" s="33"/>
      <c r="AQ150" s="33"/>
      <c r="AR150" s="33"/>
      <c r="AS150" s="48"/>
    </row>
    <row r="151" spans="1:45">
      <c r="A151" s="7" t="s">
        <v>52</v>
      </c>
      <c r="B151" s="25"/>
      <c r="C151" s="25"/>
      <c r="D151" s="25"/>
      <c r="E151" s="26">
        <v>21</v>
      </c>
      <c r="F151" s="25"/>
      <c r="G151" s="25"/>
      <c r="H151" s="25"/>
      <c r="I151" s="25">
        <v>3</v>
      </c>
      <c r="J151" s="39">
        <v>1</v>
      </c>
      <c r="K151" s="3"/>
      <c r="L151" s="3" t="s">
        <v>52</v>
      </c>
      <c r="M151" s="13" t="s">
        <v>61</v>
      </c>
      <c r="N151" s="13"/>
      <c r="O151" s="13"/>
      <c r="P151" s="13"/>
      <c r="Q151" s="4" t="s">
        <v>27</v>
      </c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4">
        <v>3</v>
      </c>
      <c r="AM151" s="33"/>
      <c r="AN151" s="33"/>
      <c r="AO151" s="33"/>
      <c r="AP151" s="33"/>
      <c r="AQ151" s="33"/>
      <c r="AR151" s="33"/>
      <c r="AS151" s="48"/>
    </row>
    <row r="152" spans="1:45">
      <c r="A152" s="7" t="s">
        <v>53</v>
      </c>
      <c r="B152" s="25"/>
      <c r="C152" s="25"/>
      <c r="D152" s="25"/>
      <c r="E152" s="25">
        <v>0</v>
      </c>
      <c r="F152" s="26">
        <v>29</v>
      </c>
      <c r="G152" s="25">
        <v>0</v>
      </c>
      <c r="H152" s="25">
        <v>1</v>
      </c>
      <c r="I152" s="25">
        <v>0</v>
      </c>
      <c r="J152" s="39">
        <v>4</v>
      </c>
      <c r="K152" s="3"/>
      <c r="L152" s="3" t="s">
        <v>53</v>
      </c>
      <c r="M152" s="13" t="s">
        <v>62</v>
      </c>
      <c r="N152" s="13"/>
      <c r="O152" s="13"/>
      <c r="P152" s="13"/>
      <c r="Q152" s="4" t="s">
        <v>28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4">
        <v>6</v>
      </c>
      <c r="AN152" s="33"/>
      <c r="AO152" s="33"/>
      <c r="AP152" s="33"/>
      <c r="AQ152" s="33"/>
      <c r="AR152" s="33"/>
      <c r="AS152" s="48"/>
    </row>
    <row r="153" spans="1:45">
      <c r="A153" s="7" t="s">
        <v>54</v>
      </c>
      <c r="B153" s="25"/>
      <c r="C153" s="25"/>
      <c r="D153" s="25"/>
      <c r="E153" s="25"/>
      <c r="F153" s="25">
        <v>0</v>
      </c>
      <c r="G153" s="26">
        <v>30</v>
      </c>
      <c r="H153" s="25"/>
      <c r="I153" s="25"/>
      <c r="J153" s="39">
        <v>3</v>
      </c>
      <c r="K153" s="3"/>
      <c r="L153" s="3" t="s">
        <v>54</v>
      </c>
      <c r="M153" s="13" t="s">
        <v>63</v>
      </c>
      <c r="N153" s="13"/>
      <c r="O153" s="13"/>
      <c r="P153" s="13"/>
      <c r="Q153" s="4" t="s">
        <v>29</v>
      </c>
      <c r="R153" s="33"/>
      <c r="S153" s="33"/>
      <c r="T153" s="33"/>
      <c r="U153" s="33"/>
      <c r="V153" s="33"/>
      <c r="W153" s="33"/>
      <c r="X153" s="33"/>
      <c r="Y153" s="33">
        <v>2</v>
      </c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4">
        <v>5</v>
      </c>
      <c r="AO153" s="33"/>
      <c r="AP153" s="33"/>
      <c r="AQ153" s="33"/>
      <c r="AR153" s="33"/>
      <c r="AS153" s="48"/>
    </row>
    <row r="154" spans="1:45">
      <c r="A154" s="7" t="s">
        <v>55</v>
      </c>
      <c r="B154" s="25"/>
      <c r="C154" s="25"/>
      <c r="D154" s="25"/>
      <c r="E154" s="25"/>
      <c r="F154" s="25"/>
      <c r="G154" s="25"/>
      <c r="H154" s="26">
        <v>10</v>
      </c>
      <c r="I154" s="25"/>
      <c r="J154" s="39"/>
      <c r="K154" s="3"/>
      <c r="L154" s="3" t="s">
        <v>55</v>
      </c>
      <c r="M154" s="13" t="s">
        <v>64</v>
      </c>
      <c r="N154" s="13"/>
      <c r="O154" s="13"/>
      <c r="P154" s="13"/>
      <c r="Q154" s="4" t="s">
        <v>30</v>
      </c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4">
        <v>22</v>
      </c>
      <c r="AP154" s="33"/>
      <c r="AQ154" s="33"/>
      <c r="AR154" s="33"/>
      <c r="AS154" s="48"/>
    </row>
    <row r="155" spans="1:45">
      <c r="A155" s="7" t="s">
        <v>56</v>
      </c>
      <c r="B155" s="25"/>
      <c r="C155" s="25"/>
      <c r="D155" s="25"/>
      <c r="E155" s="25"/>
      <c r="F155" s="25"/>
      <c r="G155" s="25"/>
      <c r="H155" s="25"/>
      <c r="I155" s="26">
        <v>10</v>
      </c>
      <c r="J155" s="39">
        <v>1</v>
      </c>
      <c r="K155" s="3"/>
      <c r="L155" s="3" t="s">
        <v>56</v>
      </c>
      <c r="M155" s="13" t="s">
        <v>65</v>
      </c>
      <c r="N155" s="13"/>
      <c r="O155" s="13"/>
      <c r="P155" s="13"/>
      <c r="Q155" s="4" t="s">
        <v>31</v>
      </c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4">
        <v>3</v>
      </c>
      <c r="AQ155" s="33"/>
      <c r="AR155" s="33"/>
      <c r="AS155" s="48"/>
    </row>
    <row r="156" spans="1:45">
      <c r="A156" s="27" t="s">
        <v>57</v>
      </c>
      <c r="B156" s="28"/>
      <c r="C156" s="28"/>
      <c r="D156" s="28"/>
      <c r="E156" s="28"/>
      <c r="F156" s="28"/>
      <c r="G156" s="28"/>
      <c r="H156" s="28"/>
      <c r="I156" s="28"/>
      <c r="J156" s="40"/>
      <c r="K156" s="3"/>
      <c r="L156" s="3" t="s">
        <v>57</v>
      </c>
      <c r="M156" s="13" t="s">
        <v>66</v>
      </c>
      <c r="N156" s="13"/>
      <c r="O156" s="13"/>
      <c r="P156" s="13"/>
      <c r="Q156" s="4" t="s">
        <v>32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4">
        <v>6</v>
      </c>
      <c r="AR156" s="33"/>
      <c r="AS156" s="48"/>
    </row>
    <row r="157" spans="1:4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 t="s">
        <v>33</v>
      </c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4">
        <v>3</v>
      </c>
      <c r="AS157" s="48"/>
    </row>
    <row r="158" spans="1:4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10" t="s">
        <v>34</v>
      </c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49">
        <v>1</v>
      </c>
    </row>
    <row r="159" spans="1:4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1"/>
    <col min="17" max="17" width="5.125" customWidth="1"/>
    <col min="18" max="45" width="4.625" customWidth="1"/>
  </cols>
  <sheetData>
    <row r="1" spans="1:45">
      <c r="A1" s="50" t="s">
        <v>67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3"/>
      <c r="O1" s="3"/>
      <c r="P1" s="42" t="s">
        <v>39</v>
      </c>
      <c r="Q1" s="42"/>
      <c r="R1" s="13" t="s">
        <v>3</v>
      </c>
      <c r="S1" s="13"/>
      <c r="T1" s="13"/>
      <c r="U1" s="3"/>
      <c r="V1" s="3">
        <f>SUM(R3:AS30)</f>
        <v>139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ht="15.75" spans="1:45">
      <c r="A2" s="50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N2" s="3"/>
      <c r="O2" s="3"/>
      <c r="P2" s="52" t="s">
        <v>67</v>
      </c>
      <c r="Q2" s="53"/>
      <c r="R2" s="11" t="s">
        <v>7</v>
      </c>
      <c r="S2" s="11" t="s">
        <v>8</v>
      </c>
      <c r="T2" s="11" t="s">
        <v>9</v>
      </c>
      <c r="U2" s="11" t="s">
        <v>10</v>
      </c>
      <c r="V2" s="11" t="s">
        <v>11</v>
      </c>
      <c r="W2" s="11" t="s">
        <v>12</v>
      </c>
      <c r="X2" s="11" t="s">
        <v>13</v>
      </c>
      <c r="Y2" s="11" t="s">
        <v>14</v>
      </c>
      <c r="Z2" s="11" t="s">
        <v>15</v>
      </c>
      <c r="AA2" s="11" t="s">
        <v>16</v>
      </c>
      <c r="AB2" s="11" t="s">
        <v>17</v>
      </c>
      <c r="AC2" s="11" t="s">
        <v>18</v>
      </c>
      <c r="AD2" s="11" t="s">
        <v>19</v>
      </c>
      <c r="AE2" s="11" t="s">
        <v>20</v>
      </c>
      <c r="AF2" s="11" t="s">
        <v>21</v>
      </c>
      <c r="AG2" s="11" t="s">
        <v>22</v>
      </c>
      <c r="AH2" s="11" t="s">
        <v>23</v>
      </c>
      <c r="AI2" s="11" t="s">
        <v>24</v>
      </c>
      <c r="AJ2" s="11" t="s">
        <v>25</v>
      </c>
      <c r="AK2" s="11" t="s">
        <v>26</v>
      </c>
      <c r="AL2" s="11" t="s">
        <v>27</v>
      </c>
      <c r="AM2" s="11" t="s">
        <v>28</v>
      </c>
      <c r="AN2" s="11" t="s">
        <v>29</v>
      </c>
      <c r="AO2" s="11" t="s">
        <v>30</v>
      </c>
      <c r="AP2" s="11" t="s">
        <v>31</v>
      </c>
      <c r="AQ2" s="11" t="s">
        <v>32</v>
      </c>
      <c r="AR2" s="11" t="s">
        <v>33</v>
      </c>
      <c r="AS2" s="14" t="s">
        <v>34</v>
      </c>
    </row>
    <row r="3" ht="15.75" spans="1:45">
      <c r="A3" s="50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N3" s="3"/>
      <c r="O3" s="3"/>
      <c r="P3" s="3"/>
      <c r="Q3" s="1" t="s">
        <v>7</v>
      </c>
      <c r="R3" s="31">
        <v>14</v>
      </c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47"/>
    </row>
    <row r="4" spans="1:45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28</v>
      </c>
      <c r="H4" s="17">
        <v>0</v>
      </c>
      <c r="I4" s="18">
        <v>0</v>
      </c>
      <c r="J4" s="17">
        <v>50</v>
      </c>
      <c r="K4" s="18">
        <v>45</v>
      </c>
      <c r="L4" s="17">
        <v>0</v>
      </c>
      <c r="M4" s="18">
        <v>0</v>
      </c>
      <c r="N4" s="3"/>
      <c r="O4" s="3">
        <f t="shared" ref="O4:O8" si="0">SUM(B4,D4,F4,H4,J4,L4)</f>
        <v>141</v>
      </c>
      <c r="P4" s="3"/>
      <c r="Q4" s="4" t="s">
        <v>40</v>
      </c>
      <c r="R4" s="33"/>
      <c r="S4" s="34">
        <v>22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48"/>
    </row>
    <row r="5" spans="1:45">
      <c r="A5" s="18" t="s">
        <v>41</v>
      </c>
      <c r="B5" s="17"/>
      <c r="C5" s="18"/>
      <c r="D5" s="17"/>
      <c r="E5" s="18"/>
      <c r="F5" s="17"/>
      <c r="G5" s="18"/>
      <c r="H5" s="17"/>
      <c r="I5" s="18"/>
      <c r="J5" s="17"/>
      <c r="K5" s="18"/>
      <c r="L5" s="17"/>
      <c r="M5" s="18"/>
      <c r="N5" s="3"/>
      <c r="O5" s="3">
        <f t="shared" si="0"/>
        <v>0</v>
      </c>
      <c r="P5" s="3"/>
      <c r="Q5" s="4" t="s">
        <v>9</v>
      </c>
      <c r="R5" s="33"/>
      <c r="S5" s="33"/>
      <c r="T5" s="34">
        <v>7</v>
      </c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48"/>
    </row>
    <row r="6" spans="1:45">
      <c r="A6" s="18" t="s">
        <v>42</v>
      </c>
      <c r="B6" s="17"/>
      <c r="C6" s="18"/>
      <c r="D6" s="17"/>
      <c r="E6" s="18"/>
      <c r="F6" s="17"/>
      <c r="G6" s="18"/>
      <c r="H6" s="17"/>
      <c r="I6" s="18"/>
      <c r="J6" s="17"/>
      <c r="K6" s="18"/>
      <c r="L6" s="17"/>
      <c r="M6" s="18"/>
      <c r="N6" s="3"/>
      <c r="O6" s="3">
        <f t="shared" si="0"/>
        <v>0</v>
      </c>
      <c r="P6" s="3"/>
      <c r="Q6" s="4" t="s">
        <v>10</v>
      </c>
      <c r="R6" s="33"/>
      <c r="S6" s="33"/>
      <c r="T6" s="33"/>
      <c r="U6" s="34">
        <v>2</v>
      </c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48"/>
    </row>
    <row r="7" spans="1:45">
      <c r="A7" s="18" t="s">
        <v>43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  <c r="N7" s="3"/>
      <c r="O7" s="3">
        <f t="shared" si="0"/>
        <v>0</v>
      </c>
      <c r="P7" s="3"/>
      <c r="Q7" s="4" t="s">
        <v>11</v>
      </c>
      <c r="R7" s="33"/>
      <c r="S7" s="33"/>
      <c r="T7" s="33"/>
      <c r="U7" s="33"/>
      <c r="V7" s="34">
        <v>1</v>
      </c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48"/>
    </row>
    <row r="8" spans="1:45">
      <c r="A8" s="18" t="s">
        <v>44</v>
      </c>
      <c r="B8" s="17"/>
      <c r="C8" s="18"/>
      <c r="D8" s="17"/>
      <c r="E8" s="18"/>
      <c r="F8" s="17"/>
      <c r="G8" s="18"/>
      <c r="H8" s="17"/>
      <c r="I8" s="18"/>
      <c r="J8" s="17"/>
      <c r="K8" s="18"/>
      <c r="L8" s="17"/>
      <c r="M8" s="18"/>
      <c r="N8" s="3"/>
      <c r="O8" s="3">
        <f t="shared" si="0"/>
        <v>0</v>
      </c>
      <c r="P8" s="3"/>
      <c r="Q8" s="4" t="s">
        <v>12</v>
      </c>
      <c r="R8" s="33">
        <v>2</v>
      </c>
      <c r="S8" s="33"/>
      <c r="T8" s="33"/>
      <c r="U8" s="33"/>
      <c r="V8" s="33"/>
      <c r="W8" s="34">
        <v>2</v>
      </c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48"/>
    </row>
    <row r="9" spans="1:4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 t="s">
        <v>13</v>
      </c>
      <c r="R9" s="33"/>
      <c r="S9" s="33"/>
      <c r="T9" s="33"/>
      <c r="U9" s="33"/>
      <c r="V9" s="33"/>
      <c r="W9" s="33"/>
      <c r="X9" s="34">
        <v>2</v>
      </c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48"/>
    </row>
    <row r="10" spans="1:45">
      <c r="A10" s="3"/>
      <c r="B10" s="13" t="s">
        <v>45</v>
      </c>
      <c r="C10" s="13"/>
      <c r="D10" s="13"/>
      <c r="E10" s="1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 t="s">
        <v>14</v>
      </c>
      <c r="R10" s="33"/>
      <c r="S10" s="33"/>
      <c r="T10" s="33"/>
      <c r="U10" s="33"/>
      <c r="V10" s="33"/>
      <c r="W10" s="33"/>
      <c r="X10" s="33"/>
      <c r="Y10" s="34">
        <v>5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48"/>
    </row>
    <row r="11" spans="1:45">
      <c r="A11" s="3" t="s">
        <v>67</v>
      </c>
      <c r="B11" s="3" t="s">
        <v>46</v>
      </c>
      <c r="C11" s="3" t="s">
        <v>47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 t="s">
        <v>48</v>
      </c>
      <c r="R11" s="33"/>
      <c r="S11" s="33"/>
      <c r="T11" s="33"/>
      <c r="U11" s="33"/>
      <c r="V11" s="33"/>
      <c r="W11" s="33"/>
      <c r="X11" s="33"/>
      <c r="Y11" s="33"/>
      <c r="Z11" s="34">
        <v>3</v>
      </c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48"/>
    </row>
    <row r="12" spans="1:45">
      <c r="A12" s="18" t="s">
        <v>39</v>
      </c>
      <c r="B12" s="3">
        <f>V1</f>
        <v>139</v>
      </c>
      <c r="C12" s="3">
        <f>E12-B12</f>
        <v>2</v>
      </c>
      <c r="D12" s="3"/>
      <c r="E12" s="3">
        <v>141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 t="s">
        <v>16</v>
      </c>
      <c r="R12" s="33"/>
      <c r="S12" s="33"/>
      <c r="T12" s="33"/>
      <c r="U12" s="33"/>
      <c r="V12" s="33"/>
      <c r="W12" s="33"/>
      <c r="X12" s="33"/>
      <c r="Y12" s="33"/>
      <c r="Z12" s="33"/>
      <c r="AA12" s="34">
        <v>10</v>
      </c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48"/>
    </row>
    <row r="13" spans="1:45">
      <c r="A13" s="18" t="s">
        <v>41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 t="s">
        <v>17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4">
        <v>1</v>
      </c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48"/>
    </row>
    <row r="14" spans="1:45">
      <c r="A14" s="18" t="s">
        <v>42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 t="s">
        <v>18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>
        <v>2</v>
      </c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48"/>
    </row>
    <row r="15" spans="1:45">
      <c r="A15" s="18" t="s">
        <v>43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 t="s">
        <v>19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4">
        <v>2</v>
      </c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48"/>
    </row>
    <row r="16" spans="1:45">
      <c r="A16" s="18" t="s">
        <v>44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 t="s">
        <v>20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4">
        <v>2</v>
      </c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48"/>
    </row>
    <row r="17" spans="1: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 t="s">
        <v>21</v>
      </c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>
        <v>1</v>
      </c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48"/>
    </row>
    <row r="18" spans="1:45">
      <c r="A18" s="20" t="s">
        <v>39</v>
      </c>
      <c r="B18" s="13" t="s">
        <v>3</v>
      </c>
      <c r="C18" s="13"/>
      <c r="D18" s="1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 t="s">
        <v>22</v>
      </c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4">
        <v>1</v>
      </c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48"/>
    </row>
    <row r="19" ht="15.75" spans="1:45">
      <c r="A19" s="21" t="s">
        <v>67</v>
      </c>
      <c r="B19" s="22" t="s">
        <v>49</v>
      </c>
      <c r="C19" s="22" t="s">
        <v>50</v>
      </c>
      <c r="D19" s="22" t="s">
        <v>51</v>
      </c>
      <c r="E19" s="22" t="s">
        <v>52</v>
      </c>
      <c r="F19" s="22" t="s">
        <v>53</v>
      </c>
      <c r="G19" s="22" t="s">
        <v>54</v>
      </c>
      <c r="H19" s="22" t="s">
        <v>55</v>
      </c>
      <c r="I19" s="22" t="s">
        <v>56</v>
      </c>
      <c r="J19" s="37" t="s">
        <v>57</v>
      </c>
      <c r="K19" s="3"/>
      <c r="L19" s="3"/>
      <c r="M19" s="3">
        <f>SUM(B20:I27)</f>
        <v>150</v>
      </c>
      <c r="N19" s="3">
        <f>SUM(B20,C21,D22,E23,F24,G25,H26,I27)</f>
        <v>140</v>
      </c>
      <c r="O19" s="3"/>
      <c r="P19" s="3"/>
      <c r="Q19" s="4" t="s">
        <v>23</v>
      </c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>
        <v>1</v>
      </c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48"/>
    </row>
    <row r="20" ht="15.75" spans="1:45">
      <c r="A20" s="6" t="s">
        <v>49</v>
      </c>
      <c r="B20" s="23">
        <v>17</v>
      </c>
      <c r="C20" s="24">
        <v>1</v>
      </c>
      <c r="D20" s="24"/>
      <c r="E20" s="24"/>
      <c r="F20" s="24"/>
      <c r="G20" s="24">
        <v>1</v>
      </c>
      <c r="H20" s="24"/>
      <c r="I20" s="24"/>
      <c r="J20" s="38">
        <v>7</v>
      </c>
      <c r="K20" s="3"/>
      <c r="L20" s="3" t="s">
        <v>49</v>
      </c>
      <c r="M20" s="13" t="s">
        <v>58</v>
      </c>
      <c r="N20" s="13"/>
      <c r="O20" s="13"/>
      <c r="P20" s="13"/>
      <c r="Q20" s="4" t="s">
        <v>24</v>
      </c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>
        <v>2</v>
      </c>
      <c r="AJ20" s="33"/>
      <c r="AK20" s="33"/>
      <c r="AL20" s="33"/>
      <c r="AM20" s="33"/>
      <c r="AN20" s="33"/>
      <c r="AO20" s="33"/>
      <c r="AP20" s="33"/>
      <c r="AQ20" s="33"/>
      <c r="AR20" s="33"/>
      <c r="AS20" s="48"/>
    </row>
    <row r="21" spans="1:45">
      <c r="A21" s="7" t="s">
        <v>50</v>
      </c>
      <c r="B21" s="25"/>
      <c r="C21" s="26">
        <v>11</v>
      </c>
      <c r="D21" s="25"/>
      <c r="E21" s="25"/>
      <c r="F21" s="25"/>
      <c r="G21" s="25"/>
      <c r="H21" s="25"/>
      <c r="I21" s="25"/>
      <c r="J21" s="25">
        <v>4</v>
      </c>
      <c r="K21" s="3"/>
      <c r="L21" s="3" t="s">
        <v>50</v>
      </c>
      <c r="M21" s="13" t="s">
        <v>59</v>
      </c>
      <c r="N21" s="13"/>
      <c r="O21" s="13"/>
      <c r="P21" s="13"/>
      <c r="Q21" s="4" t="s">
        <v>25</v>
      </c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4">
        <v>2</v>
      </c>
      <c r="AK21" s="33"/>
      <c r="AL21" s="33"/>
      <c r="AM21" s="33"/>
      <c r="AN21" s="33"/>
      <c r="AO21" s="33"/>
      <c r="AP21" s="33"/>
      <c r="AQ21" s="33"/>
      <c r="AR21" s="33"/>
      <c r="AS21" s="48"/>
    </row>
    <row r="22" spans="1:45">
      <c r="A22" s="7" t="s">
        <v>51</v>
      </c>
      <c r="B22" s="25"/>
      <c r="C22" s="25"/>
      <c r="D22" s="26">
        <v>10</v>
      </c>
      <c r="E22" s="25"/>
      <c r="F22" s="25"/>
      <c r="G22" s="25"/>
      <c r="H22" s="25"/>
      <c r="I22" s="25"/>
      <c r="J22" s="39">
        <v>1</v>
      </c>
      <c r="K22" s="3"/>
      <c r="L22" s="3" t="s">
        <v>51</v>
      </c>
      <c r="M22" s="13" t="s">
        <v>60</v>
      </c>
      <c r="N22" s="13"/>
      <c r="O22" s="13"/>
      <c r="P22" s="13"/>
      <c r="Q22" s="4" t="s">
        <v>26</v>
      </c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4">
        <v>6</v>
      </c>
      <c r="AL22" s="33"/>
      <c r="AM22" s="33"/>
      <c r="AN22" s="33"/>
      <c r="AO22" s="33"/>
      <c r="AP22" s="33"/>
      <c r="AQ22" s="33"/>
      <c r="AR22" s="33">
        <v>1</v>
      </c>
      <c r="AS22" s="48"/>
    </row>
    <row r="23" spans="1:45">
      <c r="A23" s="7" t="s">
        <v>52</v>
      </c>
      <c r="B23" s="25"/>
      <c r="C23" s="25"/>
      <c r="D23" s="25"/>
      <c r="E23" s="26">
        <v>21</v>
      </c>
      <c r="F23" s="25"/>
      <c r="G23" s="25"/>
      <c r="H23" s="25"/>
      <c r="I23" s="25">
        <v>3</v>
      </c>
      <c r="J23" s="39">
        <v>3</v>
      </c>
      <c r="K23" s="3"/>
      <c r="L23" s="3" t="s">
        <v>52</v>
      </c>
      <c r="M23" s="13" t="s">
        <v>61</v>
      </c>
      <c r="N23" s="13"/>
      <c r="O23" s="13"/>
      <c r="P23" s="13"/>
      <c r="Q23" s="4" t="s">
        <v>27</v>
      </c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4">
        <v>3</v>
      </c>
      <c r="AM23" s="33"/>
      <c r="AN23" s="33"/>
      <c r="AO23" s="33"/>
      <c r="AP23" s="33"/>
      <c r="AQ23" s="33"/>
      <c r="AR23" s="33"/>
      <c r="AS23" s="48"/>
    </row>
    <row r="24" spans="1:45">
      <c r="A24" s="7" t="s">
        <v>53</v>
      </c>
      <c r="B24" s="25"/>
      <c r="C24" s="25"/>
      <c r="D24" s="25"/>
      <c r="E24" s="25">
        <v>1</v>
      </c>
      <c r="F24" s="26">
        <v>29</v>
      </c>
      <c r="G24" s="25">
        <v>1</v>
      </c>
      <c r="H24" s="25">
        <v>1</v>
      </c>
      <c r="I24" s="25">
        <v>1</v>
      </c>
      <c r="J24" s="39">
        <v>44</v>
      </c>
      <c r="K24" s="3"/>
      <c r="L24" s="3" t="s">
        <v>53</v>
      </c>
      <c r="M24" s="13" t="s">
        <v>62</v>
      </c>
      <c r="N24" s="13"/>
      <c r="O24" s="13"/>
      <c r="P24" s="13"/>
      <c r="Q24" s="4" t="s">
        <v>28</v>
      </c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4">
        <v>6</v>
      </c>
      <c r="AN24" s="33"/>
      <c r="AO24" s="33"/>
      <c r="AP24" s="33"/>
      <c r="AQ24" s="33"/>
      <c r="AR24" s="33"/>
      <c r="AS24" s="48"/>
    </row>
    <row r="25" spans="1:45">
      <c r="A25" s="7" t="s">
        <v>54</v>
      </c>
      <c r="B25" s="25"/>
      <c r="C25" s="25"/>
      <c r="D25" s="25"/>
      <c r="E25" s="25"/>
      <c r="F25" s="25">
        <v>1</v>
      </c>
      <c r="G25" s="26">
        <v>30</v>
      </c>
      <c r="H25" s="25"/>
      <c r="I25" s="25"/>
      <c r="J25" s="39">
        <v>11</v>
      </c>
      <c r="K25" s="3"/>
      <c r="L25" s="3" t="s">
        <v>54</v>
      </c>
      <c r="M25" s="13" t="s">
        <v>63</v>
      </c>
      <c r="N25" s="13"/>
      <c r="O25" s="13"/>
      <c r="P25" s="13"/>
      <c r="Q25" s="4" t="s">
        <v>29</v>
      </c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4">
        <v>4</v>
      </c>
      <c r="AO25" s="33"/>
      <c r="AP25" s="33"/>
      <c r="AQ25" s="33"/>
      <c r="AR25" s="33"/>
      <c r="AS25" s="48"/>
    </row>
    <row r="26" spans="1:45">
      <c r="A26" s="7" t="s">
        <v>55</v>
      </c>
      <c r="B26" s="25"/>
      <c r="C26" s="25"/>
      <c r="D26" s="25"/>
      <c r="E26" s="25"/>
      <c r="F26" s="25"/>
      <c r="G26" s="25"/>
      <c r="H26" s="26">
        <v>11</v>
      </c>
      <c r="I26" s="25"/>
      <c r="J26" s="39"/>
      <c r="K26" s="3"/>
      <c r="L26" s="3" t="s">
        <v>55</v>
      </c>
      <c r="M26" s="13" t="s">
        <v>64</v>
      </c>
      <c r="N26" s="13"/>
      <c r="O26" s="13"/>
      <c r="P26" s="13"/>
      <c r="Q26" s="4" t="s">
        <v>30</v>
      </c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>
        <v>1</v>
      </c>
      <c r="AO26" s="34">
        <v>22</v>
      </c>
      <c r="AP26" s="33"/>
      <c r="AQ26" s="33"/>
      <c r="AR26" s="33"/>
      <c r="AS26" s="48"/>
    </row>
    <row r="27" spans="1:45">
      <c r="A27" s="7" t="s">
        <v>56</v>
      </c>
      <c r="B27" s="25"/>
      <c r="C27" s="25"/>
      <c r="D27" s="25"/>
      <c r="E27" s="25"/>
      <c r="F27" s="25"/>
      <c r="G27" s="25"/>
      <c r="H27" s="25"/>
      <c r="I27" s="26">
        <v>11</v>
      </c>
      <c r="J27" s="39">
        <v>3</v>
      </c>
      <c r="K27" s="3"/>
      <c r="L27" s="3" t="s">
        <v>56</v>
      </c>
      <c r="M27" s="13" t="s">
        <v>65</v>
      </c>
      <c r="N27" s="13"/>
      <c r="O27" s="13"/>
      <c r="P27" s="13"/>
      <c r="Q27" s="4" t="s">
        <v>31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4">
        <v>4</v>
      </c>
      <c r="AQ27" s="33"/>
      <c r="AR27" s="33"/>
      <c r="AS27" s="48"/>
    </row>
    <row r="28" spans="1:45">
      <c r="A28" s="27" t="s">
        <v>57</v>
      </c>
      <c r="B28" s="28"/>
      <c r="C28" s="28"/>
      <c r="D28" s="28"/>
      <c r="E28" s="28"/>
      <c r="F28" s="28"/>
      <c r="G28" s="28"/>
      <c r="H28" s="28"/>
      <c r="I28" s="28"/>
      <c r="J28" s="40"/>
      <c r="K28" s="3"/>
      <c r="L28" s="3" t="s">
        <v>57</v>
      </c>
      <c r="M28" s="13" t="s">
        <v>66</v>
      </c>
      <c r="N28" s="13"/>
      <c r="O28" s="13"/>
      <c r="P28" s="13"/>
      <c r="Q28" s="4" t="s">
        <v>32</v>
      </c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4">
        <v>5</v>
      </c>
      <c r="AR28" s="33"/>
      <c r="AS28" s="48"/>
    </row>
    <row r="29" spans="1:4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 t="s">
        <v>33</v>
      </c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4">
        <v>2</v>
      </c>
      <c r="AS29" s="48"/>
    </row>
    <row r="30" spans="1:4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10" t="s">
        <v>34</v>
      </c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49">
        <v>1</v>
      </c>
    </row>
    <row r="31" spans="1:4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</row>
    <row r="33" spans="1:45">
      <c r="A33" s="50" t="str">
        <f>A1</f>
        <v>AlQalam</v>
      </c>
      <c r="B33" s="16" t="s">
        <v>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3"/>
      <c r="O33" s="3"/>
      <c r="P33" s="42" t="s">
        <v>41</v>
      </c>
      <c r="Q33" s="42"/>
      <c r="R33" s="13" t="s">
        <v>3</v>
      </c>
      <c r="S33" s="13"/>
      <c r="T33" s="13"/>
      <c r="U33" s="3"/>
      <c r="V33" s="3">
        <f>SUM(R35:AS62)</f>
        <v>139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ht="15.75" spans="1:45">
      <c r="A34" s="50"/>
      <c r="B34" s="16" t="s">
        <v>4</v>
      </c>
      <c r="C34" s="16"/>
      <c r="D34" s="16"/>
      <c r="E34" s="16"/>
      <c r="F34" s="16" t="s">
        <v>5</v>
      </c>
      <c r="G34" s="16"/>
      <c r="H34" s="16"/>
      <c r="I34" s="16"/>
      <c r="J34" s="16" t="s">
        <v>6</v>
      </c>
      <c r="K34" s="16"/>
      <c r="L34" s="16"/>
      <c r="M34" s="16"/>
      <c r="N34" s="3"/>
      <c r="O34" s="3"/>
      <c r="P34" s="52" t="str">
        <f>A1</f>
        <v>AlQalam</v>
      </c>
      <c r="Q34" s="53"/>
      <c r="R34" s="11" t="s">
        <v>7</v>
      </c>
      <c r="S34" s="11" t="s">
        <v>8</v>
      </c>
      <c r="T34" s="11" t="s">
        <v>9</v>
      </c>
      <c r="U34" s="11" t="s">
        <v>10</v>
      </c>
      <c r="V34" s="11" t="s">
        <v>11</v>
      </c>
      <c r="W34" s="11" t="s">
        <v>12</v>
      </c>
      <c r="X34" s="11" t="s">
        <v>13</v>
      </c>
      <c r="Y34" s="11" t="s">
        <v>14</v>
      </c>
      <c r="Z34" s="11" t="s">
        <v>15</v>
      </c>
      <c r="AA34" s="11" t="s">
        <v>16</v>
      </c>
      <c r="AB34" s="11" t="s">
        <v>17</v>
      </c>
      <c r="AC34" s="11" t="s">
        <v>18</v>
      </c>
      <c r="AD34" s="11" t="s">
        <v>19</v>
      </c>
      <c r="AE34" s="11" t="s">
        <v>20</v>
      </c>
      <c r="AF34" s="11" t="s">
        <v>21</v>
      </c>
      <c r="AG34" s="11" t="s">
        <v>22</v>
      </c>
      <c r="AH34" s="11" t="s">
        <v>23</v>
      </c>
      <c r="AI34" s="11" t="s">
        <v>24</v>
      </c>
      <c r="AJ34" s="11" t="s">
        <v>25</v>
      </c>
      <c r="AK34" s="11" t="s">
        <v>26</v>
      </c>
      <c r="AL34" s="11" t="s">
        <v>27</v>
      </c>
      <c r="AM34" s="11" t="s">
        <v>28</v>
      </c>
      <c r="AN34" s="11" t="s">
        <v>29</v>
      </c>
      <c r="AO34" s="11" t="s">
        <v>30</v>
      </c>
      <c r="AP34" s="11" t="s">
        <v>31</v>
      </c>
      <c r="AQ34" s="11" t="s">
        <v>32</v>
      </c>
      <c r="AR34" s="11" t="s">
        <v>33</v>
      </c>
      <c r="AS34" s="14" t="s">
        <v>34</v>
      </c>
    </row>
    <row r="35" ht="15.75" spans="1:45">
      <c r="A35" s="50"/>
      <c r="B35" s="17" t="s">
        <v>35</v>
      </c>
      <c r="C35" s="18" t="s">
        <v>36</v>
      </c>
      <c r="D35" s="17" t="s">
        <v>37</v>
      </c>
      <c r="E35" s="18" t="s">
        <v>38</v>
      </c>
      <c r="F35" s="17" t="s">
        <v>35</v>
      </c>
      <c r="G35" s="18" t="s">
        <v>36</v>
      </c>
      <c r="H35" s="17" t="s">
        <v>37</v>
      </c>
      <c r="I35" s="18" t="s">
        <v>38</v>
      </c>
      <c r="J35" s="17" t="s">
        <v>35</v>
      </c>
      <c r="K35" s="18" t="s">
        <v>36</v>
      </c>
      <c r="L35" s="17" t="s">
        <v>37</v>
      </c>
      <c r="M35" s="18" t="s">
        <v>38</v>
      </c>
      <c r="N35" s="3"/>
      <c r="O35" s="3"/>
      <c r="P35" s="3"/>
      <c r="Q35" s="1" t="s">
        <v>7</v>
      </c>
      <c r="R35" s="31">
        <v>14</v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47"/>
    </row>
    <row r="36" spans="1:45">
      <c r="A36" s="18" t="s">
        <v>39</v>
      </c>
      <c r="B36" s="17">
        <f>B4</f>
        <v>49</v>
      </c>
      <c r="C36" s="18">
        <v>3</v>
      </c>
      <c r="D36" s="17">
        <v>0</v>
      </c>
      <c r="E36" s="18">
        <v>0</v>
      </c>
      <c r="F36" s="17">
        <v>42</v>
      </c>
      <c r="G36" s="18">
        <v>26</v>
      </c>
      <c r="H36" s="17">
        <v>0</v>
      </c>
      <c r="I36" s="18">
        <v>0</v>
      </c>
      <c r="J36" s="17">
        <v>50</v>
      </c>
      <c r="K36" s="18">
        <v>47</v>
      </c>
      <c r="L36" s="17">
        <v>0</v>
      </c>
      <c r="M36" s="18">
        <v>0</v>
      </c>
      <c r="N36" s="3"/>
      <c r="O36" s="3">
        <f t="shared" ref="O36:O40" si="1">SUM(B36,D36,F36,H36,J36,L36)</f>
        <v>141</v>
      </c>
      <c r="P36" s="3"/>
      <c r="Q36" s="4" t="s">
        <v>40</v>
      </c>
      <c r="R36" s="33"/>
      <c r="S36" s="34">
        <v>22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48"/>
    </row>
    <row r="37" spans="1:45">
      <c r="A37" s="18" t="s">
        <v>41</v>
      </c>
      <c r="B37" s="17">
        <v>49</v>
      </c>
      <c r="C37" s="18">
        <v>2</v>
      </c>
      <c r="D37" s="17">
        <v>0</v>
      </c>
      <c r="E37" s="18">
        <v>0</v>
      </c>
      <c r="F37" s="17">
        <v>42</v>
      </c>
      <c r="G37" s="18">
        <v>18</v>
      </c>
      <c r="H37" s="17">
        <v>0</v>
      </c>
      <c r="I37" s="18">
        <v>0</v>
      </c>
      <c r="J37" s="17">
        <v>50</v>
      </c>
      <c r="K37" s="18">
        <v>23</v>
      </c>
      <c r="L37" s="17">
        <v>0</v>
      </c>
      <c r="M37" s="18">
        <v>0</v>
      </c>
      <c r="N37" s="3"/>
      <c r="O37" s="3">
        <f t="shared" si="1"/>
        <v>141</v>
      </c>
      <c r="P37" s="3"/>
      <c r="Q37" s="4" t="s">
        <v>9</v>
      </c>
      <c r="R37" s="33"/>
      <c r="S37" s="33"/>
      <c r="T37" s="34">
        <v>7</v>
      </c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48"/>
    </row>
    <row r="38" spans="1:45">
      <c r="A38" s="18" t="s">
        <v>42</v>
      </c>
      <c r="B38" s="17"/>
      <c r="C38" s="18"/>
      <c r="D38" s="17"/>
      <c r="E38" s="18"/>
      <c r="F38" s="17"/>
      <c r="G38" s="18"/>
      <c r="H38" s="17"/>
      <c r="I38" s="18"/>
      <c r="J38" s="17"/>
      <c r="K38" s="18"/>
      <c r="L38" s="17"/>
      <c r="M38" s="18"/>
      <c r="N38" s="3"/>
      <c r="O38" s="3">
        <f t="shared" si="1"/>
        <v>0</v>
      </c>
      <c r="P38" s="3"/>
      <c r="Q38" s="4" t="s">
        <v>10</v>
      </c>
      <c r="R38" s="33"/>
      <c r="S38" s="33"/>
      <c r="T38" s="33"/>
      <c r="U38" s="34">
        <v>2</v>
      </c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48"/>
    </row>
    <row r="39" spans="1:45">
      <c r="A39" s="18" t="s">
        <v>43</v>
      </c>
      <c r="B39" s="17"/>
      <c r="C39" s="18"/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3"/>
      <c r="O39" s="3">
        <f t="shared" si="1"/>
        <v>0</v>
      </c>
      <c r="P39" s="3"/>
      <c r="Q39" s="4" t="s">
        <v>11</v>
      </c>
      <c r="R39" s="33"/>
      <c r="S39" s="33"/>
      <c r="T39" s="33"/>
      <c r="U39" s="33"/>
      <c r="V39" s="34">
        <v>1</v>
      </c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48"/>
    </row>
    <row r="40" spans="1:45">
      <c r="A40" s="18" t="s">
        <v>44</v>
      </c>
      <c r="B40" s="17"/>
      <c r="C40" s="18"/>
      <c r="D40" s="17"/>
      <c r="E40" s="18"/>
      <c r="F40" s="17"/>
      <c r="G40" s="18"/>
      <c r="H40" s="17"/>
      <c r="I40" s="18"/>
      <c r="J40" s="17"/>
      <c r="K40" s="18"/>
      <c r="L40" s="17"/>
      <c r="M40" s="18"/>
      <c r="N40" s="3"/>
      <c r="O40" s="3">
        <f t="shared" si="1"/>
        <v>0</v>
      </c>
      <c r="P40" s="3"/>
      <c r="Q40" s="4" t="s">
        <v>12</v>
      </c>
      <c r="R40" s="33">
        <v>2</v>
      </c>
      <c r="S40" s="33"/>
      <c r="T40" s="33"/>
      <c r="U40" s="33"/>
      <c r="V40" s="33"/>
      <c r="W40" s="34">
        <v>2</v>
      </c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48"/>
    </row>
    <row r="41" spans="1: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 t="s">
        <v>13</v>
      </c>
      <c r="R41" s="33"/>
      <c r="S41" s="33"/>
      <c r="T41" s="33"/>
      <c r="U41" s="33"/>
      <c r="V41" s="33"/>
      <c r="W41" s="33"/>
      <c r="X41" s="34">
        <v>2</v>
      </c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48"/>
    </row>
    <row r="42" spans="1:45">
      <c r="A42" s="3"/>
      <c r="B42" s="13" t="s">
        <v>45</v>
      </c>
      <c r="C42" s="13"/>
      <c r="D42" s="13"/>
      <c r="E42" s="1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 t="s">
        <v>14</v>
      </c>
      <c r="R42" s="33"/>
      <c r="S42" s="33"/>
      <c r="T42" s="33"/>
      <c r="U42" s="33"/>
      <c r="V42" s="33"/>
      <c r="W42" s="33"/>
      <c r="X42" s="33"/>
      <c r="Y42" s="34">
        <v>5</v>
      </c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48"/>
    </row>
    <row r="43" spans="1:45">
      <c r="A43" s="3" t="s">
        <v>0</v>
      </c>
      <c r="B43" s="3" t="s">
        <v>46</v>
      </c>
      <c r="C43" s="3" t="s">
        <v>47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 t="s">
        <v>48</v>
      </c>
      <c r="R43" s="33"/>
      <c r="S43" s="33"/>
      <c r="T43" s="33"/>
      <c r="U43" s="33"/>
      <c r="V43" s="33"/>
      <c r="W43" s="33"/>
      <c r="X43" s="33"/>
      <c r="Y43" s="33"/>
      <c r="Z43" s="34">
        <v>3</v>
      </c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48"/>
    </row>
    <row r="44" spans="1:45">
      <c r="A44" s="18" t="s">
        <v>39</v>
      </c>
      <c r="B44" s="3">
        <f>V1</f>
        <v>139</v>
      </c>
      <c r="C44" s="3">
        <f>E44-B44</f>
        <v>2</v>
      </c>
      <c r="D44" s="3"/>
      <c r="E44" s="3">
        <v>141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 t="s">
        <v>16</v>
      </c>
      <c r="R44" s="33"/>
      <c r="S44" s="33"/>
      <c r="T44" s="33"/>
      <c r="U44" s="33"/>
      <c r="V44" s="33"/>
      <c r="W44" s="33"/>
      <c r="X44" s="33"/>
      <c r="Y44" s="33"/>
      <c r="Z44" s="33"/>
      <c r="AA44" s="34">
        <v>10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48"/>
    </row>
    <row r="45" spans="1:45">
      <c r="A45" s="18" t="s">
        <v>41</v>
      </c>
      <c r="B45" s="3">
        <f>V33</f>
        <v>139</v>
      </c>
      <c r="C45" s="3">
        <f>E45-B45</f>
        <v>2</v>
      </c>
      <c r="D45" s="3"/>
      <c r="E45" s="3">
        <v>141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 t="s">
        <v>17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4">
        <v>1</v>
      </c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48"/>
    </row>
    <row r="46" spans="1:45">
      <c r="A46" s="18" t="s">
        <v>42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 t="s">
        <v>18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>
        <v>2</v>
      </c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48"/>
    </row>
    <row r="47" spans="1:45">
      <c r="A47" s="18" t="s">
        <v>43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 t="s">
        <v>19</v>
      </c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4">
        <v>2</v>
      </c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48"/>
    </row>
    <row r="48" spans="1:45">
      <c r="A48" s="18" t="s">
        <v>44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 t="s">
        <v>20</v>
      </c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4">
        <v>2</v>
      </c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48"/>
    </row>
    <row r="49" spans="1:4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 t="s">
        <v>21</v>
      </c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4">
        <v>1</v>
      </c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48"/>
    </row>
    <row r="50" spans="1:45">
      <c r="A50" s="20" t="s">
        <v>41</v>
      </c>
      <c r="B50" s="13" t="s">
        <v>3</v>
      </c>
      <c r="C50" s="13"/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 t="s">
        <v>22</v>
      </c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4">
        <v>1</v>
      </c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48"/>
    </row>
    <row r="51" ht="15.75" spans="1:45">
      <c r="A51" s="21" t="str">
        <f>A1</f>
        <v>AlQalam</v>
      </c>
      <c r="B51" s="22" t="s">
        <v>49</v>
      </c>
      <c r="C51" s="22" t="s">
        <v>50</v>
      </c>
      <c r="D51" s="22" t="s">
        <v>51</v>
      </c>
      <c r="E51" s="22" t="s">
        <v>52</v>
      </c>
      <c r="F51" s="22" t="s">
        <v>53</v>
      </c>
      <c r="G51" s="22" t="s">
        <v>54</v>
      </c>
      <c r="H51" s="22" t="s">
        <v>55</v>
      </c>
      <c r="I51" s="22" t="s">
        <v>56</v>
      </c>
      <c r="J51" s="37" t="s">
        <v>57</v>
      </c>
      <c r="K51" s="3"/>
      <c r="L51" s="3"/>
      <c r="M51" s="3">
        <f>SUM(B52:I59)</f>
        <v>148</v>
      </c>
      <c r="N51" s="3">
        <f>SUM(B52,C53,D54,E55,F56,G57,H58,I59)</f>
        <v>140</v>
      </c>
      <c r="O51" s="3"/>
      <c r="P51" s="3"/>
      <c r="Q51" s="4" t="s">
        <v>23</v>
      </c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4">
        <v>1</v>
      </c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48"/>
    </row>
    <row r="52" ht="15.75" spans="1:45">
      <c r="A52" s="6" t="s">
        <v>49</v>
      </c>
      <c r="B52" s="23">
        <v>17</v>
      </c>
      <c r="C52" s="24">
        <v>1</v>
      </c>
      <c r="D52" s="24"/>
      <c r="E52" s="24"/>
      <c r="F52" s="24"/>
      <c r="G52" s="24">
        <v>1</v>
      </c>
      <c r="H52" s="24"/>
      <c r="I52" s="24"/>
      <c r="J52" s="38">
        <v>6</v>
      </c>
      <c r="K52" s="3"/>
      <c r="L52" s="3" t="s">
        <v>49</v>
      </c>
      <c r="M52" s="13" t="s">
        <v>58</v>
      </c>
      <c r="N52" s="13"/>
      <c r="O52" s="13"/>
      <c r="P52" s="13"/>
      <c r="Q52" s="4" t="s">
        <v>24</v>
      </c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>
        <v>2</v>
      </c>
      <c r="AJ52" s="33"/>
      <c r="AK52" s="33"/>
      <c r="AL52" s="33"/>
      <c r="AM52" s="33"/>
      <c r="AN52" s="33"/>
      <c r="AO52" s="33"/>
      <c r="AP52" s="33"/>
      <c r="AQ52" s="33"/>
      <c r="AR52" s="33"/>
      <c r="AS52" s="48"/>
    </row>
    <row r="53" spans="1:45">
      <c r="A53" s="7" t="s">
        <v>50</v>
      </c>
      <c r="B53" s="25"/>
      <c r="C53" s="26">
        <v>11</v>
      </c>
      <c r="D53" s="25"/>
      <c r="E53" s="25"/>
      <c r="F53" s="25"/>
      <c r="G53" s="25"/>
      <c r="H53" s="25"/>
      <c r="I53" s="25"/>
      <c r="J53" s="25">
        <v>4</v>
      </c>
      <c r="K53" s="3"/>
      <c r="L53" s="3" t="s">
        <v>50</v>
      </c>
      <c r="M53" s="13" t="s">
        <v>59</v>
      </c>
      <c r="N53" s="13"/>
      <c r="O53" s="13"/>
      <c r="P53" s="13"/>
      <c r="Q53" s="4" t="s">
        <v>25</v>
      </c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4">
        <v>2</v>
      </c>
      <c r="AK53" s="33"/>
      <c r="AL53" s="33"/>
      <c r="AM53" s="33"/>
      <c r="AN53" s="33"/>
      <c r="AO53" s="33"/>
      <c r="AP53" s="33"/>
      <c r="AQ53" s="33"/>
      <c r="AR53" s="33"/>
      <c r="AS53" s="48"/>
    </row>
    <row r="54" spans="1:45">
      <c r="A54" s="7" t="s">
        <v>51</v>
      </c>
      <c r="B54" s="25"/>
      <c r="C54" s="25"/>
      <c r="D54" s="26">
        <v>10</v>
      </c>
      <c r="E54" s="25"/>
      <c r="F54" s="25"/>
      <c r="G54" s="25"/>
      <c r="H54" s="25"/>
      <c r="I54" s="25"/>
      <c r="J54" s="39">
        <v>1</v>
      </c>
      <c r="K54" s="3"/>
      <c r="L54" s="3" t="s">
        <v>51</v>
      </c>
      <c r="M54" s="13" t="s">
        <v>60</v>
      </c>
      <c r="N54" s="13"/>
      <c r="O54" s="13"/>
      <c r="P54" s="13"/>
      <c r="Q54" s="4" t="s">
        <v>26</v>
      </c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4">
        <v>6</v>
      </c>
      <c r="AL54" s="33"/>
      <c r="AM54" s="33"/>
      <c r="AN54" s="33"/>
      <c r="AO54" s="33"/>
      <c r="AP54" s="33"/>
      <c r="AQ54" s="33"/>
      <c r="AR54" s="33">
        <v>1</v>
      </c>
      <c r="AS54" s="48"/>
    </row>
    <row r="55" spans="1:45">
      <c r="A55" s="7" t="s">
        <v>52</v>
      </c>
      <c r="B55" s="25"/>
      <c r="C55" s="25"/>
      <c r="D55" s="25"/>
      <c r="E55" s="26">
        <v>21</v>
      </c>
      <c r="F55" s="25"/>
      <c r="G55" s="25"/>
      <c r="H55" s="25"/>
      <c r="I55" s="25">
        <v>3</v>
      </c>
      <c r="J55" s="39">
        <v>3</v>
      </c>
      <c r="K55" s="3"/>
      <c r="L55" s="3" t="s">
        <v>52</v>
      </c>
      <c r="M55" s="13" t="s">
        <v>61</v>
      </c>
      <c r="N55" s="13"/>
      <c r="O55" s="13"/>
      <c r="P55" s="13"/>
      <c r="Q55" s="4" t="s">
        <v>27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4">
        <v>3</v>
      </c>
      <c r="AM55" s="33"/>
      <c r="AN55" s="33"/>
      <c r="AO55" s="33"/>
      <c r="AP55" s="33"/>
      <c r="AQ55" s="33"/>
      <c r="AR55" s="33"/>
      <c r="AS55" s="48"/>
    </row>
    <row r="56" spans="1:45">
      <c r="A56" s="7" t="s">
        <v>53</v>
      </c>
      <c r="B56" s="25"/>
      <c r="C56" s="25"/>
      <c r="D56" s="25"/>
      <c r="E56" s="25">
        <v>1</v>
      </c>
      <c r="F56" s="26">
        <v>29</v>
      </c>
      <c r="G56" s="25">
        <v>1</v>
      </c>
      <c r="H56" s="25"/>
      <c r="I56" s="25"/>
      <c r="J56" s="39">
        <v>10</v>
      </c>
      <c r="K56" s="3"/>
      <c r="L56" s="3" t="s">
        <v>53</v>
      </c>
      <c r="M56" s="13" t="s">
        <v>62</v>
      </c>
      <c r="N56" s="13"/>
      <c r="O56" s="13"/>
      <c r="P56" s="13"/>
      <c r="Q56" s="4" t="s">
        <v>28</v>
      </c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4">
        <v>6</v>
      </c>
      <c r="AN56" s="33"/>
      <c r="AO56" s="33"/>
      <c r="AP56" s="33"/>
      <c r="AQ56" s="33"/>
      <c r="AR56" s="33"/>
      <c r="AS56" s="48"/>
    </row>
    <row r="57" spans="1:45">
      <c r="A57" s="7" t="s">
        <v>54</v>
      </c>
      <c r="B57" s="25"/>
      <c r="C57" s="25"/>
      <c r="D57" s="25"/>
      <c r="E57" s="25"/>
      <c r="F57" s="25">
        <v>1</v>
      </c>
      <c r="G57" s="26">
        <v>30</v>
      </c>
      <c r="H57" s="25"/>
      <c r="I57" s="25"/>
      <c r="J57" s="39">
        <v>3</v>
      </c>
      <c r="K57" s="3"/>
      <c r="L57" s="3" t="s">
        <v>54</v>
      </c>
      <c r="M57" s="13" t="s">
        <v>63</v>
      </c>
      <c r="N57" s="13"/>
      <c r="O57" s="13"/>
      <c r="P57" s="13"/>
      <c r="Q57" s="4" t="s">
        <v>29</v>
      </c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4">
        <v>4</v>
      </c>
      <c r="AO57" s="33"/>
      <c r="AP57" s="33"/>
      <c r="AQ57" s="33"/>
      <c r="AR57" s="33"/>
      <c r="AS57" s="48"/>
    </row>
    <row r="58" spans="1:45">
      <c r="A58" s="7" t="s">
        <v>55</v>
      </c>
      <c r="B58" s="25"/>
      <c r="C58" s="25"/>
      <c r="D58" s="25"/>
      <c r="E58" s="25"/>
      <c r="F58" s="25"/>
      <c r="G58" s="25"/>
      <c r="H58" s="26">
        <v>11</v>
      </c>
      <c r="I58" s="25"/>
      <c r="J58" s="39"/>
      <c r="K58" s="3"/>
      <c r="L58" s="3" t="s">
        <v>55</v>
      </c>
      <c r="M58" s="13" t="s">
        <v>64</v>
      </c>
      <c r="N58" s="13"/>
      <c r="O58" s="13"/>
      <c r="P58" s="13"/>
      <c r="Q58" s="4" t="s">
        <v>30</v>
      </c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>
        <v>1</v>
      </c>
      <c r="AO58" s="34">
        <v>22</v>
      </c>
      <c r="AP58" s="33"/>
      <c r="AQ58" s="33"/>
      <c r="AR58" s="33"/>
      <c r="AS58" s="48"/>
    </row>
    <row r="59" spans="1:45">
      <c r="A59" s="7" t="s">
        <v>56</v>
      </c>
      <c r="B59" s="25"/>
      <c r="C59" s="25"/>
      <c r="D59" s="25"/>
      <c r="E59" s="25"/>
      <c r="F59" s="25"/>
      <c r="G59" s="25"/>
      <c r="H59" s="25"/>
      <c r="I59" s="26">
        <v>11</v>
      </c>
      <c r="J59" s="39">
        <v>1</v>
      </c>
      <c r="K59" s="3"/>
      <c r="L59" s="3" t="s">
        <v>56</v>
      </c>
      <c r="M59" s="13" t="s">
        <v>65</v>
      </c>
      <c r="N59" s="13"/>
      <c r="O59" s="13"/>
      <c r="P59" s="13"/>
      <c r="Q59" s="4" t="s">
        <v>31</v>
      </c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4">
        <v>4</v>
      </c>
      <c r="AQ59" s="33"/>
      <c r="AR59" s="33"/>
      <c r="AS59" s="48"/>
    </row>
    <row r="60" spans="1:45">
      <c r="A60" s="27" t="s">
        <v>57</v>
      </c>
      <c r="B60" s="28"/>
      <c r="C60" s="28"/>
      <c r="D60" s="28"/>
      <c r="E60" s="28"/>
      <c r="F60" s="28"/>
      <c r="G60" s="28"/>
      <c r="H60" s="28"/>
      <c r="I60" s="28"/>
      <c r="J60" s="40"/>
      <c r="K60" s="3"/>
      <c r="L60" s="3" t="s">
        <v>57</v>
      </c>
      <c r="M60" s="13" t="s">
        <v>66</v>
      </c>
      <c r="N60" s="13"/>
      <c r="O60" s="13"/>
      <c r="P60" s="13"/>
      <c r="Q60" s="4" t="s">
        <v>32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4">
        <v>5</v>
      </c>
      <c r="AR60" s="33"/>
      <c r="AS60" s="48"/>
    </row>
    <row r="61" spans="1: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 t="s">
        <v>33</v>
      </c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4">
        <v>2</v>
      </c>
      <c r="AS61" s="48"/>
    </row>
    <row r="62" spans="1: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0" t="s">
        <v>34</v>
      </c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49">
        <v>1</v>
      </c>
    </row>
    <row r="63" spans="1:4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</row>
    <row r="65" spans="1:45">
      <c r="A65" s="50" t="str">
        <f>A1</f>
        <v>AlQalam</v>
      </c>
      <c r="B65" s="16" t="s">
        <v>1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3"/>
      <c r="O65" s="3"/>
      <c r="P65" s="42" t="s">
        <v>42</v>
      </c>
      <c r="Q65" s="42"/>
      <c r="R65" s="13" t="s">
        <v>3</v>
      </c>
      <c r="S65" s="13"/>
      <c r="T65" s="13"/>
      <c r="U65" s="3"/>
      <c r="V65" s="3">
        <f>SUM(R67:AS94)</f>
        <v>137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ht="15.75" spans="1:45">
      <c r="A66" s="50"/>
      <c r="B66" s="16" t="s">
        <v>4</v>
      </c>
      <c r="C66" s="16"/>
      <c r="D66" s="16"/>
      <c r="E66" s="16"/>
      <c r="F66" s="16" t="s">
        <v>5</v>
      </c>
      <c r="G66" s="16"/>
      <c r="H66" s="16"/>
      <c r="I66" s="16"/>
      <c r="J66" s="16" t="s">
        <v>6</v>
      </c>
      <c r="K66" s="16"/>
      <c r="L66" s="16"/>
      <c r="M66" s="16"/>
      <c r="N66" s="3"/>
      <c r="O66" s="3"/>
      <c r="P66" s="52" t="str">
        <f>A1</f>
        <v>AlQalam</v>
      </c>
      <c r="Q66" s="53"/>
      <c r="R66" s="11" t="s">
        <v>7</v>
      </c>
      <c r="S66" s="11" t="s">
        <v>8</v>
      </c>
      <c r="T66" s="11" t="s">
        <v>9</v>
      </c>
      <c r="U66" s="11" t="s">
        <v>10</v>
      </c>
      <c r="V66" s="11" t="s">
        <v>11</v>
      </c>
      <c r="W66" s="11" t="s">
        <v>12</v>
      </c>
      <c r="X66" s="11" t="s">
        <v>13</v>
      </c>
      <c r="Y66" s="11" t="s">
        <v>14</v>
      </c>
      <c r="Z66" s="11" t="s">
        <v>15</v>
      </c>
      <c r="AA66" s="11" t="s">
        <v>16</v>
      </c>
      <c r="AB66" s="11" t="s">
        <v>17</v>
      </c>
      <c r="AC66" s="11" t="s">
        <v>18</v>
      </c>
      <c r="AD66" s="11" t="s">
        <v>19</v>
      </c>
      <c r="AE66" s="11" t="s">
        <v>20</v>
      </c>
      <c r="AF66" s="11" t="s">
        <v>21</v>
      </c>
      <c r="AG66" s="11" t="s">
        <v>22</v>
      </c>
      <c r="AH66" s="11" t="s">
        <v>23</v>
      </c>
      <c r="AI66" s="11" t="s">
        <v>24</v>
      </c>
      <c r="AJ66" s="11" t="s">
        <v>25</v>
      </c>
      <c r="AK66" s="11" t="s">
        <v>26</v>
      </c>
      <c r="AL66" s="11" t="s">
        <v>27</v>
      </c>
      <c r="AM66" s="11" t="s">
        <v>28</v>
      </c>
      <c r="AN66" s="11" t="s">
        <v>29</v>
      </c>
      <c r="AO66" s="11" t="s">
        <v>30</v>
      </c>
      <c r="AP66" s="11" t="s">
        <v>31</v>
      </c>
      <c r="AQ66" s="11" t="s">
        <v>32</v>
      </c>
      <c r="AR66" s="11" t="s">
        <v>33</v>
      </c>
      <c r="AS66" s="14" t="s">
        <v>34</v>
      </c>
    </row>
    <row r="67" ht="15.75" spans="1:45">
      <c r="A67" s="50"/>
      <c r="B67" s="17" t="s">
        <v>35</v>
      </c>
      <c r="C67" s="18" t="s">
        <v>36</v>
      </c>
      <c r="D67" s="17" t="s">
        <v>37</v>
      </c>
      <c r="E67" s="18" t="s">
        <v>38</v>
      </c>
      <c r="F67" s="17" t="s">
        <v>35</v>
      </c>
      <c r="G67" s="18" t="s">
        <v>36</v>
      </c>
      <c r="H67" s="17" t="s">
        <v>37</v>
      </c>
      <c r="I67" s="18" t="s">
        <v>38</v>
      </c>
      <c r="J67" s="17" t="s">
        <v>35</v>
      </c>
      <c r="K67" s="18" t="s">
        <v>36</v>
      </c>
      <c r="L67" s="17" t="s">
        <v>37</v>
      </c>
      <c r="M67" s="18" t="s">
        <v>38</v>
      </c>
      <c r="N67" s="3"/>
      <c r="O67" s="3"/>
      <c r="P67" s="3"/>
      <c r="Q67" s="1" t="s">
        <v>7</v>
      </c>
      <c r="R67" s="31">
        <v>14</v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47"/>
    </row>
    <row r="68" spans="1:45">
      <c r="A68" s="18" t="s">
        <v>39</v>
      </c>
      <c r="B68" s="17">
        <f>B36</f>
        <v>49</v>
      </c>
      <c r="C68" s="18">
        <v>3</v>
      </c>
      <c r="D68" s="17">
        <v>0</v>
      </c>
      <c r="E68" s="18">
        <v>0</v>
      </c>
      <c r="F68" s="17">
        <v>42</v>
      </c>
      <c r="G68" s="18">
        <v>26</v>
      </c>
      <c r="H68" s="17">
        <v>0</v>
      </c>
      <c r="I68" s="18">
        <v>0</v>
      </c>
      <c r="J68" s="17">
        <v>50</v>
      </c>
      <c r="K68" s="18">
        <v>47</v>
      </c>
      <c r="L68" s="17">
        <v>0</v>
      </c>
      <c r="M68" s="18">
        <v>0</v>
      </c>
      <c r="N68" s="3"/>
      <c r="O68" s="3">
        <f t="shared" ref="O68:O72" si="2">SUM(B68,D68,F68,H68,J68,L68)</f>
        <v>141</v>
      </c>
      <c r="P68" s="3"/>
      <c r="Q68" s="4" t="s">
        <v>40</v>
      </c>
      <c r="R68" s="33"/>
      <c r="S68" s="34">
        <v>22</v>
      </c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48"/>
    </row>
    <row r="69" spans="1:45">
      <c r="A69" s="18" t="s">
        <v>41</v>
      </c>
      <c r="B69" s="17">
        <v>49</v>
      </c>
      <c r="C69" s="18">
        <v>2</v>
      </c>
      <c r="D69" s="17">
        <v>0</v>
      </c>
      <c r="E69" s="18">
        <v>0</v>
      </c>
      <c r="F69" s="17">
        <v>42</v>
      </c>
      <c r="G69" s="18">
        <v>23</v>
      </c>
      <c r="H69" s="17">
        <v>0</v>
      </c>
      <c r="I69" s="18">
        <v>0</v>
      </c>
      <c r="J69" s="17">
        <v>50</v>
      </c>
      <c r="K69" s="18">
        <v>29</v>
      </c>
      <c r="L69" s="17">
        <v>0</v>
      </c>
      <c r="M69" s="18">
        <v>0</v>
      </c>
      <c r="N69" s="3"/>
      <c r="O69" s="3">
        <f t="shared" si="2"/>
        <v>141</v>
      </c>
      <c r="P69" s="3"/>
      <c r="Q69" s="4" t="s">
        <v>9</v>
      </c>
      <c r="R69" s="33"/>
      <c r="S69" s="33"/>
      <c r="T69" s="34">
        <v>7</v>
      </c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48"/>
    </row>
    <row r="70" spans="1:45">
      <c r="A70" s="18" t="s">
        <v>42</v>
      </c>
      <c r="B70" s="17">
        <v>49</v>
      </c>
      <c r="C70" s="18">
        <v>2</v>
      </c>
      <c r="D70" s="17">
        <v>0</v>
      </c>
      <c r="E70" s="18">
        <v>0</v>
      </c>
      <c r="F70" s="17">
        <v>41</v>
      </c>
      <c r="G70" s="18">
        <v>13</v>
      </c>
      <c r="H70" s="17">
        <v>1</v>
      </c>
      <c r="I70" s="18">
        <v>0</v>
      </c>
      <c r="J70" s="17">
        <v>49</v>
      </c>
      <c r="K70" s="18">
        <v>10</v>
      </c>
      <c r="L70" s="17">
        <v>1</v>
      </c>
      <c r="M70" s="18">
        <v>0</v>
      </c>
      <c r="N70" s="3"/>
      <c r="O70" s="3">
        <f t="shared" si="2"/>
        <v>141</v>
      </c>
      <c r="P70" s="3"/>
      <c r="Q70" s="4" t="s">
        <v>10</v>
      </c>
      <c r="R70" s="33"/>
      <c r="S70" s="33"/>
      <c r="T70" s="33"/>
      <c r="U70" s="34">
        <v>2</v>
      </c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48"/>
    </row>
    <row r="71" spans="1:45">
      <c r="A71" s="18" t="s">
        <v>43</v>
      </c>
      <c r="B71" s="17"/>
      <c r="C71" s="18"/>
      <c r="D71" s="17"/>
      <c r="E71" s="18"/>
      <c r="F71" s="17"/>
      <c r="G71" s="18"/>
      <c r="H71" s="17"/>
      <c r="I71" s="18"/>
      <c r="J71" s="17"/>
      <c r="K71" s="18"/>
      <c r="L71" s="17"/>
      <c r="M71" s="18"/>
      <c r="N71" s="3"/>
      <c r="O71" s="3">
        <f t="shared" si="2"/>
        <v>0</v>
      </c>
      <c r="P71" s="3"/>
      <c r="Q71" s="4" t="s">
        <v>11</v>
      </c>
      <c r="R71" s="33"/>
      <c r="S71" s="33"/>
      <c r="T71" s="33"/>
      <c r="U71" s="33"/>
      <c r="V71" s="34">
        <v>1</v>
      </c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48"/>
    </row>
    <row r="72" spans="1:45">
      <c r="A72" s="18" t="s">
        <v>44</v>
      </c>
      <c r="B72" s="17"/>
      <c r="C72" s="18"/>
      <c r="D72" s="17"/>
      <c r="E72" s="18"/>
      <c r="F72" s="17"/>
      <c r="G72" s="18"/>
      <c r="H72" s="17"/>
      <c r="I72" s="18"/>
      <c r="J72" s="17"/>
      <c r="K72" s="18"/>
      <c r="L72" s="17"/>
      <c r="M72" s="18"/>
      <c r="N72" s="3"/>
      <c r="O72" s="3">
        <f t="shared" si="2"/>
        <v>0</v>
      </c>
      <c r="P72" s="3"/>
      <c r="Q72" s="4" t="s">
        <v>12</v>
      </c>
      <c r="R72" s="33">
        <v>2</v>
      </c>
      <c r="S72" s="33"/>
      <c r="T72" s="33"/>
      <c r="U72" s="33"/>
      <c r="V72" s="33"/>
      <c r="W72" s="34">
        <v>2</v>
      </c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48"/>
    </row>
    <row r="73" spans="1: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 t="s">
        <v>13</v>
      </c>
      <c r="R73" s="33"/>
      <c r="S73" s="33"/>
      <c r="T73" s="33"/>
      <c r="U73" s="33"/>
      <c r="V73" s="33"/>
      <c r="W73" s="33"/>
      <c r="X73" s="34">
        <v>2</v>
      </c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48"/>
    </row>
    <row r="74" spans="1:45">
      <c r="A74" s="3"/>
      <c r="B74" s="13" t="s">
        <v>45</v>
      </c>
      <c r="C74" s="13"/>
      <c r="D74" s="13"/>
      <c r="E74" s="1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 t="s">
        <v>14</v>
      </c>
      <c r="R74" s="33"/>
      <c r="S74" s="33"/>
      <c r="T74" s="33"/>
      <c r="U74" s="33"/>
      <c r="V74" s="33"/>
      <c r="W74" s="33"/>
      <c r="X74" s="33"/>
      <c r="Y74" s="34">
        <v>5</v>
      </c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48"/>
    </row>
    <row r="75" spans="1:45">
      <c r="A75" s="3" t="str">
        <f>A1</f>
        <v>AlQalam</v>
      </c>
      <c r="B75" s="3" t="s">
        <v>46</v>
      </c>
      <c r="C75" s="3" t="s">
        <v>47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 t="s">
        <v>48</v>
      </c>
      <c r="R75" s="33"/>
      <c r="S75" s="33"/>
      <c r="T75" s="33"/>
      <c r="U75" s="33"/>
      <c r="V75" s="33"/>
      <c r="W75" s="33"/>
      <c r="X75" s="33"/>
      <c r="Y75" s="33"/>
      <c r="Z75" s="34">
        <v>3</v>
      </c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48"/>
    </row>
    <row r="76" spans="1:45">
      <c r="A76" s="18" t="s">
        <v>39</v>
      </c>
      <c r="B76" s="3">
        <f>V1</f>
        <v>139</v>
      </c>
      <c r="C76" s="3">
        <f>E76-B76</f>
        <v>2</v>
      </c>
      <c r="D76" s="3"/>
      <c r="E76" s="3">
        <v>141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 t="s">
        <v>16</v>
      </c>
      <c r="R76" s="33"/>
      <c r="S76" s="33"/>
      <c r="T76" s="33"/>
      <c r="U76" s="33"/>
      <c r="V76" s="33"/>
      <c r="W76" s="33"/>
      <c r="X76" s="33"/>
      <c r="Y76" s="33"/>
      <c r="Z76" s="33"/>
      <c r="AA76" s="34">
        <v>10</v>
      </c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48"/>
    </row>
    <row r="77" spans="1:45">
      <c r="A77" s="18" t="s">
        <v>41</v>
      </c>
      <c r="B77" s="3">
        <f>V33</f>
        <v>139</v>
      </c>
      <c r="C77" s="3">
        <f>E77-B77</f>
        <v>2</v>
      </c>
      <c r="D77" s="3"/>
      <c r="E77" s="3">
        <v>141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 t="s">
        <v>17</v>
      </c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4">
        <v>1</v>
      </c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48"/>
    </row>
    <row r="78" spans="1:45">
      <c r="A78" s="18" t="s">
        <v>42</v>
      </c>
      <c r="B78" s="3">
        <f>V65</f>
        <v>137</v>
      </c>
      <c r="C78" s="3">
        <f>O70-B78-D70-H70-L70</f>
        <v>2</v>
      </c>
      <c r="D78" s="3"/>
      <c r="E78" s="3">
        <f>B78+C78</f>
        <v>139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 t="s">
        <v>18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>
        <v>2</v>
      </c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48"/>
    </row>
    <row r="79" spans="1:45">
      <c r="A79" s="18" t="s">
        <v>43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 t="s">
        <v>19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4">
        <v>2</v>
      </c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48"/>
    </row>
    <row r="80" spans="1:45">
      <c r="A80" s="18" t="s">
        <v>44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 t="s">
        <v>20</v>
      </c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4">
        <v>2</v>
      </c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48"/>
    </row>
    <row r="81" spans="1:4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 t="s">
        <v>21</v>
      </c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4">
        <v>1</v>
      </c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48"/>
    </row>
    <row r="82" spans="1:45">
      <c r="A82" s="20" t="s">
        <v>42</v>
      </c>
      <c r="B82" s="13" t="s">
        <v>3</v>
      </c>
      <c r="C82" s="13"/>
      <c r="D82" s="1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 t="s">
        <v>22</v>
      </c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4">
        <v>1</v>
      </c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48"/>
    </row>
    <row r="83" ht="15.75" spans="1:45">
      <c r="A83" s="21" t="str">
        <f>A1</f>
        <v>AlQalam</v>
      </c>
      <c r="B83" s="22" t="s">
        <v>49</v>
      </c>
      <c r="C83" s="22" t="s">
        <v>50</v>
      </c>
      <c r="D83" s="22" t="s">
        <v>51</v>
      </c>
      <c r="E83" s="22" t="s">
        <v>52</v>
      </c>
      <c r="F83" s="22" t="s">
        <v>53</v>
      </c>
      <c r="G83" s="22" t="s">
        <v>54</v>
      </c>
      <c r="H83" s="22" t="s">
        <v>55</v>
      </c>
      <c r="I83" s="22" t="s">
        <v>56</v>
      </c>
      <c r="J83" s="37" t="s">
        <v>57</v>
      </c>
      <c r="K83" s="3"/>
      <c r="L83" s="3"/>
      <c r="M83" s="3">
        <f>SUM(B84:I91)</f>
        <v>142</v>
      </c>
      <c r="N83" s="3">
        <f>SUM(B84,C85,D86,E87,F88,G89,H90,I91)</f>
        <v>136</v>
      </c>
      <c r="O83" s="3"/>
      <c r="P83" s="3"/>
      <c r="Q83" s="4" t="s">
        <v>23</v>
      </c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4">
        <v>1</v>
      </c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48"/>
    </row>
    <row r="84" ht="15.75" spans="1:45">
      <c r="A84" s="6" t="s">
        <v>49</v>
      </c>
      <c r="B84" s="23">
        <v>17</v>
      </c>
      <c r="C84" s="24">
        <v>1</v>
      </c>
      <c r="D84" s="24"/>
      <c r="E84" s="24"/>
      <c r="F84" s="24"/>
      <c r="G84" s="24">
        <v>1</v>
      </c>
      <c r="H84" s="24"/>
      <c r="I84" s="24"/>
      <c r="J84" s="38">
        <v>4</v>
      </c>
      <c r="K84" s="3"/>
      <c r="L84" s="3" t="s">
        <v>49</v>
      </c>
      <c r="M84" s="13" t="s">
        <v>58</v>
      </c>
      <c r="N84" s="13"/>
      <c r="O84" s="13"/>
      <c r="P84" s="13"/>
      <c r="Q84" s="4" t="s">
        <v>24</v>
      </c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4">
        <v>2</v>
      </c>
      <c r="AJ84" s="33"/>
      <c r="AK84" s="33"/>
      <c r="AL84" s="33"/>
      <c r="AM84" s="33"/>
      <c r="AN84" s="33"/>
      <c r="AO84" s="33"/>
      <c r="AP84" s="33"/>
      <c r="AQ84" s="33"/>
      <c r="AR84" s="33"/>
      <c r="AS84" s="48"/>
    </row>
    <row r="85" spans="1:45">
      <c r="A85" s="7" t="s">
        <v>50</v>
      </c>
      <c r="B85" s="25"/>
      <c r="C85" s="26">
        <v>11</v>
      </c>
      <c r="D85" s="25"/>
      <c r="E85" s="25"/>
      <c r="F85" s="25"/>
      <c r="G85" s="25"/>
      <c r="H85" s="25"/>
      <c r="I85" s="25"/>
      <c r="J85" s="25">
        <v>3</v>
      </c>
      <c r="K85" s="3"/>
      <c r="L85" s="3" t="s">
        <v>50</v>
      </c>
      <c r="M85" s="13" t="s">
        <v>59</v>
      </c>
      <c r="N85" s="13"/>
      <c r="O85" s="13"/>
      <c r="P85" s="13"/>
      <c r="Q85" s="4" t="s">
        <v>25</v>
      </c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4">
        <v>2</v>
      </c>
      <c r="AK85" s="33"/>
      <c r="AL85" s="33"/>
      <c r="AM85" s="33"/>
      <c r="AN85" s="33"/>
      <c r="AO85" s="33"/>
      <c r="AP85" s="33"/>
      <c r="AQ85" s="33"/>
      <c r="AR85" s="33"/>
      <c r="AS85" s="48"/>
    </row>
    <row r="86" spans="1:45">
      <c r="A86" s="7" t="s">
        <v>51</v>
      </c>
      <c r="B86" s="25"/>
      <c r="C86" s="25"/>
      <c r="D86" s="26">
        <v>9</v>
      </c>
      <c r="E86" s="25"/>
      <c r="F86" s="25"/>
      <c r="G86" s="25"/>
      <c r="H86" s="25"/>
      <c r="I86" s="25"/>
      <c r="J86" s="39">
        <v>2</v>
      </c>
      <c r="K86" s="3"/>
      <c r="L86" s="3" t="s">
        <v>51</v>
      </c>
      <c r="M86" s="13" t="s">
        <v>60</v>
      </c>
      <c r="N86" s="13"/>
      <c r="O86" s="13"/>
      <c r="P86" s="13"/>
      <c r="Q86" s="4" t="s">
        <v>26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4">
        <v>6</v>
      </c>
      <c r="AL86" s="33"/>
      <c r="AM86" s="33"/>
      <c r="AN86" s="33"/>
      <c r="AO86" s="33"/>
      <c r="AP86" s="33"/>
      <c r="AQ86" s="33"/>
      <c r="AR86" s="33">
        <v>1</v>
      </c>
      <c r="AS86" s="48"/>
    </row>
    <row r="87" spans="1:45">
      <c r="A87" s="7" t="s">
        <v>52</v>
      </c>
      <c r="B87" s="25"/>
      <c r="C87" s="25"/>
      <c r="D87" s="25"/>
      <c r="E87" s="26">
        <v>20</v>
      </c>
      <c r="F87" s="25"/>
      <c r="G87" s="25">
        <v>1</v>
      </c>
      <c r="H87" s="25"/>
      <c r="I87" s="25">
        <v>2</v>
      </c>
      <c r="J87" s="39">
        <v>2</v>
      </c>
      <c r="K87" s="3"/>
      <c r="L87" s="3" t="s">
        <v>52</v>
      </c>
      <c r="M87" s="13" t="s">
        <v>61</v>
      </c>
      <c r="N87" s="13"/>
      <c r="O87" s="13"/>
      <c r="P87" s="13"/>
      <c r="Q87" s="4" t="s">
        <v>27</v>
      </c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4">
        <v>3</v>
      </c>
      <c r="AM87" s="33"/>
      <c r="AN87" s="33"/>
      <c r="AO87" s="33"/>
      <c r="AP87" s="33"/>
      <c r="AQ87" s="33"/>
      <c r="AR87" s="33"/>
      <c r="AS87" s="48"/>
    </row>
    <row r="88" spans="1:45">
      <c r="A88" s="7" t="s">
        <v>53</v>
      </c>
      <c r="B88" s="25"/>
      <c r="C88" s="25"/>
      <c r="D88" s="25"/>
      <c r="E88" s="25">
        <v>1</v>
      </c>
      <c r="F88" s="26">
        <v>29</v>
      </c>
      <c r="G88" s="25"/>
      <c r="H88" s="25"/>
      <c r="I88" s="25"/>
      <c r="J88" s="39">
        <v>6</v>
      </c>
      <c r="K88" s="3"/>
      <c r="L88" s="3" t="s">
        <v>53</v>
      </c>
      <c r="M88" s="13" t="s">
        <v>62</v>
      </c>
      <c r="N88" s="13"/>
      <c r="O88" s="13"/>
      <c r="P88" s="13"/>
      <c r="Q88" s="4" t="s">
        <v>28</v>
      </c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4">
        <v>5</v>
      </c>
      <c r="AN88" s="33"/>
      <c r="AO88" s="33"/>
      <c r="AP88" s="33"/>
      <c r="AQ88" s="33"/>
      <c r="AR88" s="33"/>
      <c r="AS88" s="48"/>
    </row>
    <row r="89" spans="1:45">
      <c r="A89" s="7" t="s">
        <v>54</v>
      </c>
      <c r="B89" s="25"/>
      <c r="C89" s="25"/>
      <c r="D89" s="25"/>
      <c r="E89" s="25"/>
      <c r="F89" s="25"/>
      <c r="G89" s="26">
        <v>28</v>
      </c>
      <c r="H89" s="25"/>
      <c r="I89" s="25"/>
      <c r="J89" s="39">
        <v>3</v>
      </c>
      <c r="K89" s="3"/>
      <c r="L89" s="3" t="s">
        <v>54</v>
      </c>
      <c r="M89" s="13" t="s">
        <v>63</v>
      </c>
      <c r="N89" s="13"/>
      <c r="O89" s="13"/>
      <c r="P89" s="13"/>
      <c r="Q89" s="4" t="s">
        <v>29</v>
      </c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4">
        <v>4</v>
      </c>
      <c r="AO89" s="33"/>
      <c r="AP89" s="33"/>
      <c r="AQ89" s="33"/>
      <c r="AR89" s="33"/>
      <c r="AS89" s="48"/>
    </row>
    <row r="90" spans="1:45">
      <c r="A90" s="7" t="s">
        <v>55</v>
      </c>
      <c r="B90" s="25"/>
      <c r="C90" s="25"/>
      <c r="D90" s="25"/>
      <c r="E90" s="25"/>
      <c r="F90" s="25"/>
      <c r="G90" s="25"/>
      <c r="H90" s="26">
        <v>11</v>
      </c>
      <c r="I90" s="25"/>
      <c r="J90" s="39"/>
      <c r="K90" s="3"/>
      <c r="L90" s="3" t="s">
        <v>55</v>
      </c>
      <c r="M90" s="13" t="s">
        <v>64</v>
      </c>
      <c r="N90" s="13"/>
      <c r="O90" s="13"/>
      <c r="P90" s="13"/>
      <c r="Q90" s="4" t="s">
        <v>30</v>
      </c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>
        <v>1</v>
      </c>
      <c r="AO90" s="34">
        <v>21</v>
      </c>
      <c r="AP90" s="33"/>
      <c r="AQ90" s="33"/>
      <c r="AR90" s="33"/>
      <c r="AS90" s="48"/>
    </row>
    <row r="91" spans="1:45">
      <c r="A91" s="7" t="s">
        <v>56</v>
      </c>
      <c r="B91" s="25"/>
      <c r="C91" s="25"/>
      <c r="D91" s="25"/>
      <c r="E91" s="25"/>
      <c r="F91" s="25"/>
      <c r="G91" s="25"/>
      <c r="H91" s="25"/>
      <c r="I91" s="26">
        <v>11</v>
      </c>
      <c r="J91" s="39">
        <v>1</v>
      </c>
      <c r="K91" s="3"/>
      <c r="L91" s="3" t="s">
        <v>56</v>
      </c>
      <c r="M91" s="13" t="s">
        <v>65</v>
      </c>
      <c r="N91" s="13"/>
      <c r="O91" s="13"/>
      <c r="P91" s="13"/>
      <c r="Q91" s="4" t="s">
        <v>31</v>
      </c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4">
        <v>4</v>
      </c>
      <c r="AQ91" s="33"/>
      <c r="AR91" s="33"/>
      <c r="AS91" s="48"/>
    </row>
    <row r="92" spans="1:45">
      <c r="A92" s="27" t="s">
        <v>57</v>
      </c>
      <c r="B92" s="28"/>
      <c r="C92" s="28"/>
      <c r="D92" s="28"/>
      <c r="E92" s="28"/>
      <c r="F92" s="28"/>
      <c r="G92" s="28"/>
      <c r="H92" s="28"/>
      <c r="I92" s="28"/>
      <c r="J92" s="40"/>
      <c r="K92" s="3"/>
      <c r="L92" s="3" t="s">
        <v>57</v>
      </c>
      <c r="M92" s="13" t="s">
        <v>66</v>
      </c>
      <c r="N92" s="13"/>
      <c r="O92" s="13"/>
      <c r="P92" s="13"/>
      <c r="Q92" s="4" t="s">
        <v>32</v>
      </c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4">
        <v>5</v>
      </c>
      <c r="AR92" s="33"/>
      <c r="AS92" s="48"/>
    </row>
    <row r="93" spans="1:4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 t="s">
        <v>33</v>
      </c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4">
        <v>2</v>
      </c>
      <c r="AS93" s="48"/>
    </row>
    <row r="94" spans="1:4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10" t="s">
        <v>34</v>
      </c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49">
        <v>1</v>
      </c>
    </row>
    <row r="95" spans="1:4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</row>
    <row r="97" spans="1:45">
      <c r="A97" s="50" t="str">
        <f>A1</f>
        <v>AlQalam</v>
      </c>
      <c r="B97" s="16" t="s">
        <v>1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3"/>
      <c r="O97" s="3"/>
      <c r="P97" s="42" t="s">
        <v>43</v>
      </c>
      <c r="Q97" s="42"/>
      <c r="R97" s="13" t="s">
        <v>3</v>
      </c>
      <c r="S97" s="13"/>
      <c r="T97" s="13"/>
      <c r="U97" s="3"/>
      <c r="V97" s="3">
        <f>SUM(R99:AS126)</f>
        <v>133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ht="15.75" spans="1:45">
      <c r="A98" s="50"/>
      <c r="B98" s="16" t="s">
        <v>4</v>
      </c>
      <c r="C98" s="16"/>
      <c r="D98" s="16"/>
      <c r="E98" s="16"/>
      <c r="F98" s="16" t="s">
        <v>5</v>
      </c>
      <c r="G98" s="16"/>
      <c r="H98" s="16"/>
      <c r="I98" s="16"/>
      <c r="J98" s="16" t="s">
        <v>6</v>
      </c>
      <c r="K98" s="16"/>
      <c r="L98" s="16"/>
      <c r="M98" s="16"/>
      <c r="N98" s="3"/>
      <c r="O98" s="3"/>
      <c r="P98" s="52" t="str">
        <f>A1</f>
        <v>AlQalam</v>
      </c>
      <c r="Q98" s="53"/>
      <c r="R98" s="11" t="s">
        <v>7</v>
      </c>
      <c r="S98" s="11" t="s">
        <v>8</v>
      </c>
      <c r="T98" s="11" t="s">
        <v>9</v>
      </c>
      <c r="U98" s="11" t="s">
        <v>10</v>
      </c>
      <c r="V98" s="11" t="s">
        <v>11</v>
      </c>
      <c r="W98" s="11" t="s">
        <v>12</v>
      </c>
      <c r="X98" s="11" t="s">
        <v>13</v>
      </c>
      <c r="Y98" s="11" t="s">
        <v>14</v>
      </c>
      <c r="Z98" s="11" t="s">
        <v>15</v>
      </c>
      <c r="AA98" s="11" t="s">
        <v>16</v>
      </c>
      <c r="AB98" s="11" t="s">
        <v>17</v>
      </c>
      <c r="AC98" s="11" t="s">
        <v>18</v>
      </c>
      <c r="AD98" s="11" t="s">
        <v>19</v>
      </c>
      <c r="AE98" s="11" t="s">
        <v>20</v>
      </c>
      <c r="AF98" s="11" t="s">
        <v>21</v>
      </c>
      <c r="AG98" s="11" t="s">
        <v>22</v>
      </c>
      <c r="AH98" s="11" t="s">
        <v>23</v>
      </c>
      <c r="AI98" s="11" t="s">
        <v>24</v>
      </c>
      <c r="AJ98" s="11" t="s">
        <v>25</v>
      </c>
      <c r="AK98" s="11" t="s">
        <v>26</v>
      </c>
      <c r="AL98" s="11" t="s">
        <v>27</v>
      </c>
      <c r="AM98" s="11" t="s">
        <v>28</v>
      </c>
      <c r="AN98" s="11" t="s">
        <v>29</v>
      </c>
      <c r="AO98" s="11" t="s">
        <v>30</v>
      </c>
      <c r="AP98" s="11" t="s">
        <v>31</v>
      </c>
      <c r="AQ98" s="11" t="s">
        <v>32</v>
      </c>
      <c r="AR98" s="11" t="s">
        <v>33</v>
      </c>
      <c r="AS98" s="14" t="s">
        <v>34</v>
      </c>
    </row>
    <row r="99" ht="15.75" spans="1:45">
      <c r="A99" s="50"/>
      <c r="B99" s="17" t="s">
        <v>35</v>
      </c>
      <c r="C99" s="18" t="s">
        <v>36</v>
      </c>
      <c r="D99" s="17" t="s">
        <v>37</v>
      </c>
      <c r="E99" s="18" t="s">
        <v>38</v>
      </c>
      <c r="F99" s="17" t="s">
        <v>35</v>
      </c>
      <c r="G99" s="18" t="s">
        <v>36</v>
      </c>
      <c r="H99" s="17" t="s">
        <v>37</v>
      </c>
      <c r="I99" s="18" t="s">
        <v>38</v>
      </c>
      <c r="J99" s="17" t="s">
        <v>35</v>
      </c>
      <c r="K99" s="18" t="s">
        <v>36</v>
      </c>
      <c r="L99" s="17" t="s">
        <v>37</v>
      </c>
      <c r="M99" s="18" t="s">
        <v>38</v>
      </c>
      <c r="N99" s="3"/>
      <c r="O99" s="3"/>
      <c r="P99" s="3"/>
      <c r="Q99" s="1" t="s">
        <v>7</v>
      </c>
      <c r="R99" s="31">
        <v>14</v>
      </c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47"/>
    </row>
    <row r="100" spans="1:45">
      <c r="A100" s="18" t="s">
        <v>39</v>
      </c>
      <c r="B100" s="17">
        <f>B68</f>
        <v>49</v>
      </c>
      <c r="C100" s="18">
        <v>3</v>
      </c>
      <c r="D100" s="17">
        <v>0</v>
      </c>
      <c r="E100" s="18">
        <v>0</v>
      </c>
      <c r="F100" s="17">
        <v>42</v>
      </c>
      <c r="G100" s="18">
        <v>26</v>
      </c>
      <c r="H100" s="17">
        <v>0</v>
      </c>
      <c r="I100" s="18">
        <v>0</v>
      </c>
      <c r="J100" s="17">
        <v>50</v>
      </c>
      <c r="K100" s="18">
        <v>47</v>
      </c>
      <c r="L100" s="17">
        <v>0</v>
      </c>
      <c r="M100" s="18">
        <v>0</v>
      </c>
      <c r="N100" s="3"/>
      <c r="O100" s="3">
        <f t="shared" ref="O100:O104" si="3">SUM(B100,D100,F100,H100,J100,L100)</f>
        <v>141</v>
      </c>
      <c r="P100" s="3"/>
      <c r="Q100" s="4" t="s">
        <v>40</v>
      </c>
      <c r="R100" s="33"/>
      <c r="S100" s="34">
        <v>22</v>
      </c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48"/>
    </row>
    <row r="101" spans="1:45">
      <c r="A101" s="18" t="s">
        <v>41</v>
      </c>
      <c r="B101" s="17">
        <v>49</v>
      </c>
      <c r="C101" s="18">
        <v>2</v>
      </c>
      <c r="D101" s="17">
        <v>0</v>
      </c>
      <c r="E101" s="18">
        <v>0</v>
      </c>
      <c r="F101" s="17">
        <v>42</v>
      </c>
      <c r="G101" s="18">
        <v>23</v>
      </c>
      <c r="H101" s="17">
        <v>0</v>
      </c>
      <c r="I101" s="18">
        <v>0</v>
      </c>
      <c r="J101" s="17">
        <v>50</v>
      </c>
      <c r="K101" s="18">
        <v>29</v>
      </c>
      <c r="L101" s="17">
        <v>0</v>
      </c>
      <c r="M101" s="18">
        <v>0</v>
      </c>
      <c r="N101" s="3"/>
      <c r="O101" s="3">
        <f t="shared" si="3"/>
        <v>141</v>
      </c>
      <c r="P101" s="3"/>
      <c r="Q101" s="4" t="s">
        <v>9</v>
      </c>
      <c r="R101" s="33"/>
      <c r="S101" s="33"/>
      <c r="T101" s="34">
        <v>7</v>
      </c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48"/>
    </row>
    <row r="102" spans="1:45">
      <c r="A102" s="18" t="s">
        <v>42</v>
      </c>
      <c r="B102" s="17">
        <v>49</v>
      </c>
      <c r="C102" s="18">
        <v>2</v>
      </c>
      <c r="D102" s="17">
        <v>0</v>
      </c>
      <c r="E102" s="18">
        <v>0</v>
      </c>
      <c r="F102" s="17">
        <v>42</v>
      </c>
      <c r="G102" s="18">
        <v>21</v>
      </c>
      <c r="H102" s="17">
        <v>0</v>
      </c>
      <c r="I102" s="18">
        <v>0</v>
      </c>
      <c r="J102" s="17">
        <v>50</v>
      </c>
      <c r="K102" s="18">
        <v>24</v>
      </c>
      <c r="L102" s="17">
        <v>0</v>
      </c>
      <c r="M102" s="18">
        <v>0</v>
      </c>
      <c r="N102" s="3"/>
      <c r="O102" s="3">
        <f t="shared" si="3"/>
        <v>141</v>
      </c>
      <c r="P102" s="3"/>
      <c r="Q102" s="4" t="s">
        <v>10</v>
      </c>
      <c r="R102" s="33"/>
      <c r="S102" s="33"/>
      <c r="T102" s="33"/>
      <c r="U102" s="34">
        <v>2</v>
      </c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48"/>
    </row>
    <row r="103" spans="1:45">
      <c r="A103" s="18" t="s">
        <v>43</v>
      </c>
      <c r="B103" s="17">
        <v>49</v>
      </c>
      <c r="C103" s="18">
        <v>2</v>
      </c>
      <c r="D103" s="17">
        <v>0</v>
      </c>
      <c r="E103" s="18">
        <v>0</v>
      </c>
      <c r="F103" s="17">
        <v>39</v>
      </c>
      <c r="G103" s="18">
        <v>11</v>
      </c>
      <c r="H103" s="17">
        <v>3</v>
      </c>
      <c r="I103" s="18">
        <v>0</v>
      </c>
      <c r="J103" s="17">
        <v>47</v>
      </c>
      <c r="K103" s="18">
        <v>7</v>
      </c>
      <c r="L103" s="17">
        <v>3</v>
      </c>
      <c r="M103" s="18">
        <v>0</v>
      </c>
      <c r="N103" s="3"/>
      <c r="O103" s="3">
        <f t="shared" si="3"/>
        <v>141</v>
      </c>
      <c r="P103" s="3"/>
      <c r="Q103" s="4" t="s">
        <v>11</v>
      </c>
      <c r="R103" s="33"/>
      <c r="S103" s="33"/>
      <c r="T103" s="33"/>
      <c r="U103" s="33"/>
      <c r="V103" s="34">
        <v>0</v>
      </c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48"/>
    </row>
    <row r="104" spans="1:45">
      <c r="A104" s="18" t="s">
        <v>44</v>
      </c>
      <c r="B104" s="17"/>
      <c r="C104" s="18"/>
      <c r="D104" s="17"/>
      <c r="E104" s="18"/>
      <c r="F104" s="17"/>
      <c r="G104" s="18"/>
      <c r="H104" s="17"/>
      <c r="I104" s="18"/>
      <c r="J104" s="17"/>
      <c r="K104" s="18"/>
      <c r="L104" s="17"/>
      <c r="M104" s="18"/>
      <c r="N104" s="3"/>
      <c r="O104" s="3">
        <f t="shared" si="3"/>
        <v>0</v>
      </c>
      <c r="P104" s="3"/>
      <c r="Q104" s="4" t="s">
        <v>12</v>
      </c>
      <c r="R104" s="33">
        <v>2</v>
      </c>
      <c r="S104" s="33"/>
      <c r="T104" s="33"/>
      <c r="U104" s="33"/>
      <c r="V104" s="33"/>
      <c r="W104" s="34">
        <v>2</v>
      </c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48"/>
    </row>
    <row r="105" spans="1:4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 t="s">
        <v>13</v>
      </c>
      <c r="R105" s="33"/>
      <c r="S105" s="33"/>
      <c r="T105" s="33"/>
      <c r="U105" s="33"/>
      <c r="V105" s="33"/>
      <c r="W105" s="33"/>
      <c r="X105" s="34">
        <v>2</v>
      </c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48"/>
    </row>
    <row r="106" spans="1:45">
      <c r="A106" s="3"/>
      <c r="B106" s="13" t="s">
        <v>45</v>
      </c>
      <c r="C106" s="13"/>
      <c r="D106" s="13"/>
      <c r="E106" s="1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 t="s">
        <v>14</v>
      </c>
      <c r="R106" s="33"/>
      <c r="S106" s="33"/>
      <c r="T106" s="33"/>
      <c r="U106" s="33"/>
      <c r="V106" s="33"/>
      <c r="W106" s="33"/>
      <c r="X106" s="33"/>
      <c r="Y106" s="34">
        <v>5</v>
      </c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48"/>
    </row>
    <row r="107" spans="1:45">
      <c r="A107" s="3" t="str">
        <f>A1</f>
        <v>AlQalam</v>
      </c>
      <c r="B107" s="3" t="s">
        <v>46</v>
      </c>
      <c r="C107" s="3" t="s">
        <v>47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 t="s">
        <v>48</v>
      </c>
      <c r="R107" s="33"/>
      <c r="S107" s="33"/>
      <c r="T107" s="33"/>
      <c r="U107" s="33"/>
      <c r="V107" s="33"/>
      <c r="W107" s="33"/>
      <c r="X107" s="33"/>
      <c r="Y107" s="33"/>
      <c r="Z107" s="34">
        <v>3</v>
      </c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48"/>
    </row>
    <row r="108" spans="1:45">
      <c r="A108" s="18" t="s">
        <v>39</v>
      </c>
      <c r="B108" s="3">
        <f>V97</f>
        <v>133</v>
      </c>
      <c r="C108" s="3">
        <v>5</v>
      </c>
      <c r="D108" s="3"/>
      <c r="E108" s="3">
        <f>SUM(B108,C108)</f>
        <v>138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 t="s">
        <v>16</v>
      </c>
      <c r="R108" s="33"/>
      <c r="S108" s="33"/>
      <c r="T108" s="33"/>
      <c r="U108" s="33"/>
      <c r="V108" s="33"/>
      <c r="W108" s="33"/>
      <c r="X108" s="33"/>
      <c r="Y108" s="33"/>
      <c r="Z108" s="33"/>
      <c r="AA108" s="34">
        <v>10</v>
      </c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48"/>
    </row>
    <row r="109" spans="1:45">
      <c r="A109" s="18" t="s">
        <v>41</v>
      </c>
      <c r="B109" s="3">
        <v>136</v>
      </c>
      <c r="C109" s="3">
        <v>5</v>
      </c>
      <c r="D109" s="3"/>
      <c r="E109" s="3">
        <v>141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 t="s">
        <v>17</v>
      </c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4">
        <v>1</v>
      </c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48"/>
    </row>
    <row r="110" spans="1:45">
      <c r="A110" s="18" t="s">
        <v>42</v>
      </c>
      <c r="B110" s="3">
        <v>136</v>
      </c>
      <c r="C110" s="3">
        <v>5</v>
      </c>
      <c r="D110" s="3"/>
      <c r="E110" s="3">
        <v>141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 t="s">
        <v>18</v>
      </c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4">
        <v>2</v>
      </c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48"/>
    </row>
    <row r="111" spans="1:45">
      <c r="A111" s="18" t="s">
        <v>43</v>
      </c>
      <c r="B111" s="3">
        <v>136</v>
      </c>
      <c r="C111" s="3">
        <v>5</v>
      </c>
      <c r="D111" s="3"/>
      <c r="E111" s="3">
        <v>141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 t="s">
        <v>19</v>
      </c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4">
        <v>2</v>
      </c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48"/>
    </row>
    <row r="112" spans="1:45">
      <c r="A112" s="18" t="s">
        <v>44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 t="s">
        <v>20</v>
      </c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4">
        <v>2</v>
      </c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48"/>
    </row>
    <row r="113" spans="1: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 t="s">
        <v>21</v>
      </c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4">
        <v>1</v>
      </c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48"/>
    </row>
    <row r="114" spans="1:45">
      <c r="A114" s="20" t="s">
        <v>43</v>
      </c>
      <c r="B114" s="13" t="s">
        <v>3</v>
      </c>
      <c r="C114" s="13"/>
      <c r="D114" s="1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 t="s">
        <v>22</v>
      </c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4">
        <v>1</v>
      </c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48"/>
    </row>
    <row r="115" ht="15.75" spans="1:45">
      <c r="A115" s="21" t="str">
        <f>A1</f>
        <v>AlQalam</v>
      </c>
      <c r="B115" s="22" t="s">
        <v>49</v>
      </c>
      <c r="C115" s="22" t="s">
        <v>50</v>
      </c>
      <c r="D115" s="22" t="s">
        <v>51</v>
      </c>
      <c r="E115" s="22" t="s">
        <v>52</v>
      </c>
      <c r="F115" s="22" t="s">
        <v>53</v>
      </c>
      <c r="G115" s="22" t="s">
        <v>54</v>
      </c>
      <c r="H115" s="22" t="s">
        <v>55</v>
      </c>
      <c r="I115" s="22" t="s">
        <v>56</v>
      </c>
      <c r="J115" s="37" t="s">
        <v>57</v>
      </c>
      <c r="K115" s="3"/>
      <c r="L115" s="3"/>
      <c r="M115" s="3">
        <f>SUM(B116:I123)</f>
        <v>137</v>
      </c>
      <c r="N115" s="3"/>
      <c r="O115" s="3"/>
      <c r="P115" s="3"/>
      <c r="Q115" s="4" t="s">
        <v>23</v>
      </c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4">
        <v>1</v>
      </c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48"/>
    </row>
    <row r="116" ht="15.75" spans="1:45">
      <c r="A116" s="6" t="s">
        <v>49</v>
      </c>
      <c r="B116" s="23">
        <v>17</v>
      </c>
      <c r="C116" s="24">
        <v>1</v>
      </c>
      <c r="D116" s="24"/>
      <c r="E116" s="24"/>
      <c r="F116" s="24"/>
      <c r="G116" s="24">
        <v>1</v>
      </c>
      <c r="H116" s="24"/>
      <c r="I116" s="24"/>
      <c r="J116" s="38">
        <v>4</v>
      </c>
      <c r="K116" s="3"/>
      <c r="L116" s="3" t="s">
        <v>49</v>
      </c>
      <c r="M116" s="13" t="s">
        <v>58</v>
      </c>
      <c r="N116" s="13"/>
      <c r="O116" s="13"/>
      <c r="P116" s="13"/>
      <c r="Q116" s="4" t="s">
        <v>24</v>
      </c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4">
        <v>2</v>
      </c>
      <c r="AJ116" s="33"/>
      <c r="AK116" s="33"/>
      <c r="AL116" s="33"/>
      <c r="AM116" s="33"/>
      <c r="AN116" s="33"/>
      <c r="AO116" s="33"/>
      <c r="AP116" s="33"/>
      <c r="AQ116" s="33"/>
      <c r="AR116" s="33"/>
      <c r="AS116" s="48"/>
    </row>
    <row r="117" spans="1:45">
      <c r="A117" s="7" t="s">
        <v>50</v>
      </c>
      <c r="B117" s="25"/>
      <c r="C117" s="26">
        <v>11</v>
      </c>
      <c r="D117" s="25"/>
      <c r="E117" s="25"/>
      <c r="F117" s="25"/>
      <c r="G117" s="25"/>
      <c r="H117" s="25"/>
      <c r="I117" s="25"/>
      <c r="J117" s="25">
        <v>4</v>
      </c>
      <c r="K117" s="3"/>
      <c r="L117" s="3" t="s">
        <v>50</v>
      </c>
      <c r="M117" s="13" t="s">
        <v>59</v>
      </c>
      <c r="N117" s="13"/>
      <c r="O117" s="13"/>
      <c r="P117" s="13"/>
      <c r="Q117" s="4" t="s">
        <v>25</v>
      </c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4">
        <v>2</v>
      </c>
      <c r="AK117" s="33"/>
      <c r="AL117" s="33"/>
      <c r="AM117" s="33"/>
      <c r="AN117" s="33"/>
      <c r="AO117" s="33"/>
      <c r="AP117" s="33"/>
      <c r="AQ117" s="33"/>
      <c r="AR117" s="33"/>
      <c r="AS117" s="48"/>
    </row>
    <row r="118" spans="1:45">
      <c r="A118" s="7" t="s">
        <v>51</v>
      </c>
      <c r="B118" s="25"/>
      <c r="C118" s="25"/>
      <c r="D118" s="26">
        <v>9</v>
      </c>
      <c r="E118" s="25"/>
      <c r="F118" s="25"/>
      <c r="G118" s="25"/>
      <c r="H118" s="25"/>
      <c r="I118" s="25"/>
      <c r="J118" s="39">
        <v>1</v>
      </c>
      <c r="K118" s="3"/>
      <c r="L118" s="3" t="s">
        <v>51</v>
      </c>
      <c r="M118" s="13" t="s">
        <v>60</v>
      </c>
      <c r="N118" s="13"/>
      <c r="O118" s="13"/>
      <c r="P118" s="13"/>
      <c r="Q118" s="4" t="s">
        <v>26</v>
      </c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4">
        <v>5</v>
      </c>
      <c r="AL118" s="33"/>
      <c r="AM118" s="33"/>
      <c r="AN118" s="33"/>
      <c r="AO118" s="33"/>
      <c r="AP118" s="33"/>
      <c r="AQ118" s="33"/>
      <c r="AR118" s="33">
        <v>1</v>
      </c>
      <c r="AS118" s="48"/>
    </row>
    <row r="119" spans="1:45">
      <c r="A119" s="7" t="s">
        <v>52</v>
      </c>
      <c r="B119" s="25"/>
      <c r="C119" s="25"/>
      <c r="D119" s="25"/>
      <c r="E119" s="26">
        <v>20</v>
      </c>
      <c r="F119" s="25"/>
      <c r="G119" s="25"/>
      <c r="H119" s="25"/>
      <c r="I119" s="25">
        <v>3</v>
      </c>
      <c r="J119" s="39">
        <v>1</v>
      </c>
      <c r="K119" s="3"/>
      <c r="L119" s="3" t="s">
        <v>52</v>
      </c>
      <c r="M119" s="13" t="s">
        <v>61</v>
      </c>
      <c r="N119" s="13"/>
      <c r="O119" s="13"/>
      <c r="P119" s="13"/>
      <c r="Q119" s="4" t="s">
        <v>27</v>
      </c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4">
        <v>2</v>
      </c>
      <c r="AM119" s="33"/>
      <c r="AN119" s="33"/>
      <c r="AO119" s="33"/>
      <c r="AP119" s="33"/>
      <c r="AQ119" s="33"/>
      <c r="AR119" s="33"/>
      <c r="AS119" s="48"/>
    </row>
    <row r="120" spans="1:45">
      <c r="A120" s="7" t="s">
        <v>53</v>
      </c>
      <c r="B120" s="25"/>
      <c r="C120" s="25"/>
      <c r="D120" s="25"/>
      <c r="E120" s="25"/>
      <c r="F120" s="26">
        <v>27</v>
      </c>
      <c r="G120" s="25"/>
      <c r="H120" s="25"/>
      <c r="I120" s="25"/>
      <c r="J120" s="39">
        <v>3</v>
      </c>
      <c r="K120" s="3"/>
      <c r="L120" s="3" t="s">
        <v>53</v>
      </c>
      <c r="M120" s="13" t="s">
        <v>62</v>
      </c>
      <c r="N120" s="13"/>
      <c r="O120" s="13"/>
      <c r="P120" s="13"/>
      <c r="Q120" s="4" t="s">
        <v>28</v>
      </c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4">
        <v>4</v>
      </c>
      <c r="AN120" s="33"/>
      <c r="AO120" s="33"/>
      <c r="AP120" s="33"/>
      <c r="AQ120" s="33"/>
      <c r="AR120" s="33"/>
      <c r="AS120" s="48"/>
    </row>
    <row r="121" spans="1:45">
      <c r="A121" s="7" t="s">
        <v>54</v>
      </c>
      <c r="B121" s="25"/>
      <c r="C121" s="25"/>
      <c r="D121" s="25"/>
      <c r="E121" s="25"/>
      <c r="F121" s="25"/>
      <c r="G121" s="26">
        <v>26</v>
      </c>
      <c r="H121" s="25"/>
      <c r="I121" s="25"/>
      <c r="J121" s="39">
        <v>3</v>
      </c>
      <c r="K121" s="3"/>
      <c r="L121" s="3" t="s">
        <v>54</v>
      </c>
      <c r="M121" s="13" t="s">
        <v>63</v>
      </c>
      <c r="N121" s="13"/>
      <c r="O121" s="13"/>
      <c r="P121" s="13"/>
      <c r="Q121" s="4" t="s">
        <v>29</v>
      </c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4">
        <v>4</v>
      </c>
      <c r="AO121" s="33"/>
      <c r="AP121" s="33"/>
      <c r="AQ121" s="33"/>
      <c r="AR121" s="33"/>
      <c r="AS121" s="48"/>
    </row>
    <row r="122" spans="1:45">
      <c r="A122" s="7" t="s">
        <v>55</v>
      </c>
      <c r="B122" s="25"/>
      <c r="C122" s="25"/>
      <c r="D122" s="25"/>
      <c r="E122" s="25"/>
      <c r="F122" s="25"/>
      <c r="G122" s="25"/>
      <c r="H122" s="26">
        <v>11</v>
      </c>
      <c r="I122" s="25"/>
      <c r="J122" s="39"/>
      <c r="K122" s="3"/>
      <c r="L122" s="3" t="s">
        <v>55</v>
      </c>
      <c r="M122" s="13" t="s">
        <v>64</v>
      </c>
      <c r="N122" s="13"/>
      <c r="O122" s="13"/>
      <c r="P122" s="13"/>
      <c r="Q122" s="4" t="s">
        <v>30</v>
      </c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>
        <v>1</v>
      </c>
      <c r="AO122" s="34">
        <v>21</v>
      </c>
      <c r="AP122" s="33"/>
      <c r="AQ122" s="33"/>
      <c r="AR122" s="33"/>
      <c r="AS122" s="48"/>
    </row>
    <row r="123" spans="1:45">
      <c r="A123" s="7" t="s">
        <v>56</v>
      </c>
      <c r="B123" s="25"/>
      <c r="C123" s="25"/>
      <c r="D123" s="25"/>
      <c r="E123" s="25"/>
      <c r="F123" s="25"/>
      <c r="G123" s="25"/>
      <c r="H123" s="25"/>
      <c r="I123" s="26">
        <v>11</v>
      </c>
      <c r="J123" s="39">
        <v>1</v>
      </c>
      <c r="K123" s="3"/>
      <c r="L123" s="3" t="s">
        <v>56</v>
      </c>
      <c r="M123" s="13" t="s">
        <v>65</v>
      </c>
      <c r="N123" s="13"/>
      <c r="O123" s="13"/>
      <c r="P123" s="13"/>
      <c r="Q123" s="4" t="s">
        <v>31</v>
      </c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4">
        <v>4</v>
      </c>
      <c r="AQ123" s="33"/>
      <c r="AR123" s="33"/>
      <c r="AS123" s="48"/>
    </row>
    <row r="124" spans="1:45">
      <c r="A124" s="27" t="s">
        <v>57</v>
      </c>
      <c r="B124" s="28"/>
      <c r="C124" s="28"/>
      <c r="D124" s="28"/>
      <c r="E124" s="28"/>
      <c r="F124" s="28"/>
      <c r="G124" s="28"/>
      <c r="H124" s="28"/>
      <c r="I124" s="28"/>
      <c r="J124" s="40"/>
      <c r="K124" s="3"/>
      <c r="L124" s="3" t="s">
        <v>57</v>
      </c>
      <c r="M124" s="13" t="s">
        <v>66</v>
      </c>
      <c r="N124" s="13"/>
      <c r="O124" s="13"/>
      <c r="P124" s="13"/>
      <c r="Q124" s="4" t="s">
        <v>32</v>
      </c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4">
        <v>5</v>
      </c>
      <c r="AR124" s="33"/>
      <c r="AS124" s="48"/>
    </row>
    <row r="125" spans="1:4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 t="s">
        <v>33</v>
      </c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4">
        <v>2</v>
      </c>
      <c r="AS125" s="48"/>
    </row>
    <row r="126" spans="1:4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10" t="s">
        <v>34</v>
      </c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49">
        <v>1</v>
      </c>
    </row>
    <row r="127" spans="1:4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</row>
    <row r="129" spans="1:45">
      <c r="A129" s="50" t="str">
        <f>A1</f>
        <v>AlQalam</v>
      </c>
      <c r="B129" s="16" t="s">
        <v>1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3"/>
      <c r="O129" s="3"/>
      <c r="P129" s="42" t="s">
        <v>44</v>
      </c>
      <c r="Q129" s="42"/>
      <c r="R129" s="13" t="s">
        <v>3</v>
      </c>
      <c r="S129" s="13"/>
      <c r="T129" s="13"/>
      <c r="U129" s="3"/>
      <c r="V129" s="3">
        <f>SUM(R131:AS158)</f>
        <v>133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ht="15.75" spans="1:45">
      <c r="A130" s="50"/>
      <c r="B130" s="16" t="s">
        <v>4</v>
      </c>
      <c r="C130" s="16"/>
      <c r="D130" s="16"/>
      <c r="E130" s="16"/>
      <c r="F130" s="16" t="s">
        <v>5</v>
      </c>
      <c r="G130" s="16"/>
      <c r="H130" s="16"/>
      <c r="I130" s="16"/>
      <c r="J130" s="16" t="s">
        <v>6</v>
      </c>
      <c r="K130" s="16"/>
      <c r="L130" s="16"/>
      <c r="M130" s="16"/>
      <c r="N130" s="3"/>
      <c r="O130" s="3"/>
      <c r="P130" s="52" t="str">
        <f>A1</f>
        <v>AlQalam</v>
      </c>
      <c r="Q130" s="53"/>
      <c r="R130" s="11" t="s">
        <v>7</v>
      </c>
      <c r="S130" s="11" t="s">
        <v>8</v>
      </c>
      <c r="T130" s="11" t="s">
        <v>9</v>
      </c>
      <c r="U130" s="11" t="s">
        <v>10</v>
      </c>
      <c r="V130" s="11" t="s">
        <v>11</v>
      </c>
      <c r="W130" s="11" t="s">
        <v>12</v>
      </c>
      <c r="X130" s="11" t="s">
        <v>13</v>
      </c>
      <c r="Y130" s="11" t="s">
        <v>14</v>
      </c>
      <c r="Z130" s="11" t="s">
        <v>15</v>
      </c>
      <c r="AA130" s="11" t="s">
        <v>16</v>
      </c>
      <c r="AB130" s="11" t="s">
        <v>17</v>
      </c>
      <c r="AC130" s="11" t="s">
        <v>18</v>
      </c>
      <c r="AD130" s="11" t="s">
        <v>19</v>
      </c>
      <c r="AE130" s="11" t="s">
        <v>20</v>
      </c>
      <c r="AF130" s="11" t="s">
        <v>21</v>
      </c>
      <c r="AG130" s="11" t="s">
        <v>22</v>
      </c>
      <c r="AH130" s="11" t="s">
        <v>23</v>
      </c>
      <c r="AI130" s="11" t="s">
        <v>24</v>
      </c>
      <c r="AJ130" s="11" t="s">
        <v>25</v>
      </c>
      <c r="AK130" s="11" t="s">
        <v>26</v>
      </c>
      <c r="AL130" s="11" t="s">
        <v>27</v>
      </c>
      <c r="AM130" s="11" t="s">
        <v>28</v>
      </c>
      <c r="AN130" s="11" t="s">
        <v>29</v>
      </c>
      <c r="AO130" s="11" t="s">
        <v>30</v>
      </c>
      <c r="AP130" s="11" t="s">
        <v>31</v>
      </c>
      <c r="AQ130" s="11" t="s">
        <v>32</v>
      </c>
      <c r="AR130" s="11" t="s">
        <v>33</v>
      </c>
      <c r="AS130" s="14" t="s">
        <v>34</v>
      </c>
    </row>
    <row r="131" ht="15.75" spans="1:45">
      <c r="A131" s="50"/>
      <c r="B131" s="17" t="s">
        <v>35</v>
      </c>
      <c r="C131" s="18" t="s">
        <v>36</v>
      </c>
      <c r="D131" s="17" t="s">
        <v>37</v>
      </c>
      <c r="E131" s="18" t="s">
        <v>38</v>
      </c>
      <c r="F131" s="17" t="s">
        <v>35</v>
      </c>
      <c r="G131" s="18" t="s">
        <v>36</v>
      </c>
      <c r="H131" s="17" t="s">
        <v>37</v>
      </c>
      <c r="I131" s="18" t="s">
        <v>38</v>
      </c>
      <c r="J131" s="17" t="s">
        <v>35</v>
      </c>
      <c r="K131" s="18" t="s">
        <v>36</v>
      </c>
      <c r="L131" s="17" t="s">
        <v>37</v>
      </c>
      <c r="M131" s="18" t="s">
        <v>38</v>
      </c>
      <c r="N131" s="3"/>
      <c r="O131" s="3"/>
      <c r="P131" s="3"/>
      <c r="Q131" s="1" t="s">
        <v>7</v>
      </c>
      <c r="R131" s="31">
        <v>14</v>
      </c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47"/>
    </row>
    <row r="132" spans="1:45">
      <c r="A132" s="18" t="s">
        <v>39</v>
      </c>
      <c r="B132" s="17">
        <f>B100</f>
        <v>49</v>
      </c>
      <c r="C132" s="18">
        <v>3</v>
      </c>
      <c r="D132" s="17">
        <v>0</v>
      </c>
      <c r="E132" s="18">
        <v>0</v>
      </c>
      <c r="F132" s="17">
        <v>42</v>
      </c>
      <c r="G132" s="18">
        <v>26</v>
      </c>
      <c r="H132" s="17">
        <v>0</v>
      </c>
      <c r="I132" s="18">
        <v>0</v>
      </c>
      <c r="J132" s="17">
        <v>50</v>
      </c>
      <c r="K132" s="18">
        <v>47</v>
      </c>
      <c r="L132" s="17">
        <v>0</v>
      </c>
      <c r="M132" s="18">
        <v>0</v>
      </c>
      <c r="N132" s="3"/>
      <c r="O132" s="3">
        <f t="shared" ref="O132:O136" si="4">SUM(B132,D132,F132,H132,J132,L132)</f>
        <v>141</v>
      </c>
      <c r="P132" s="3"/>
      <c r="Q132" s="4" t="s">
        <v>40</v>
      </c>
      <c r="R132" s="33"/>
      <c r="S132" s="34">
        <v>22</v>
      </c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48"/>
    </row>
    <row r="133" spans="1:45">
      <c r="A133" s="18" t="s">
        <v>41</v>
      </c>
      <c r="B133" s="17">
        <v>49</v>
      </c>
      <c r="C133" s="18">
        <v>2</v>
      </c>
      <c r="D133" s="17">
        <v>0</v>
      </c>
      <c r="E133" s="18">
        <v>0</v>
      </c>
      <c r="F133" s="17">
        <v>42</v>
      </c>
      <c r="G133" s="18">
        <v>23</v>
      </c>
      <c r="H133" s="17">
        <v>0</v>
      </c>
      <c r="I133" s="18">
        <v>0</v>
      </c>
      <c r="J133" s="17">
        <v>50</v>
      </c>
      <c r="K133" s="18">
        <v>29</v>
      </c>
      <c r="L133" s="17">
        <v>0</v>
      </c>
      <c r="M133" s="18">
        <v>0</v>
      </c>
      <c r="N133" s="3"/>
      <c r="O133" s="3">
        <f t="shared" si="4"/>
        <v>141</v>
      </c>
      <c r="P133" s="3"/>
      <c r="Q133" s="4" t="s">
        <v>9</v>
      </c>
      <c r="R133" s="33"/>
      <c r="S133" s="33"/>
      <c r="T133" s="34">
        <v>7</v>
      </c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48"/>
    </row>
    <row r="134" spans="1:45">
      <c r="A134" s="18" t="s">
        <v>42</v>
      </c>
      <c r="B134" s="17">
        <v>49</v>
      </c>
      <c r="C134" s="18">
        <v>2</v>
      </c>
      <c r="D134" s="17">
        <v>0</v>
      </c>
      <c r="E134" s="18">
        <v>0</v>
      </c>
      <c r="F134" s="17">
        <v>42</v>
      </c>
      <c r="G134" s="18">
        <v>21</v>
      </c>
      <c r="H134" s="17">
        <v>0</v>
      </c>
      <c r="I134" s="18">
        <v>0</v>
      </c>
      <c r="J134" s="17">
        <v>50</v>
      </c>
      <c r="K134" s="18">
        <v>24</v>
      </c>
      <c r="L134" s="17">
        <v>0</v>
      </c>
      <c r="M134" s="18">
        <v>0</v>
      </c>
      <c r="N134" s="3"/>
      <c r="O134" s="3">
        <f t="shared" si="4"/>
        <v>141</v>
      </c>
      <c r="P134" s="3"/>
      <c r="Q134" s="4" t="s">
        <v>10</v>
      </c>
      <c r="R134" s="33"/>
      <c r="S134" s="33"/>
      <c r="T134" s="33"/>
      <c r="U134" s="34">
        <v>2</v>
      </c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48"/>
    </row>
    <row r="135" spans="1:45">
      <c r="A135" s="18" t="s">
        <v>43</v>
      </c>
      <c r="B135" s="17"/>
      <c r="C135" s="18"/>
      <c r="D135" s="17"/>
      <c r="E135" s="18"/>
      <c r="F135" s="17"/>
      <c r="G135" s="18"/>
      <c r="H135" s="17"/>
      <c r="I135" s="18"/>
      <c r="J135" s="17"/>
      <c r="K135" s="18"/>
      <c r="L135" s="17"/>
      <c r="M135" s="18"/>
      <c r="N135" s="3"/>
      <c r="O135" s="3">
        <f t="shared" si="4"/>
        <v>0</v>
      </c>
      <c r="P135" s="3"/>
      <c r="Q135" s="4" t="s">
        <v>11</v>
      </c>
      <c r="R135" s="33"/>
      <c r="S135" s="33"/>
      <c r="T135" s="33"/>
      <c r="U135" s="33"/>
      <c r="V135" s="34">
        <v>0</v>
      </c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48"/>
    </row>
    <row r="136" spans="1:45">
      <c r="A136" s="18" t="s">
        <v>44</v>
      </c>
      <c r="B136" s="17">
        <v>49</v>
      </c>
      <c r="C136" s="18">
        <v>2</v>
      </c>
      <c r="D136" s="17">
        <v>0</v>
      </c>
      <c r="E136" s="18">
        <v>0</v>
      </c>
      <c r="F136" s="17">
        <v>39</v>
      </c>
      <c r="G136" s="18">
        <v>9</v>
      </c>
      <c r="H136" s="17">
        <v>3</v>
      </c>
      <c r="I136" s="18">
        <v>0</v>
      </c>
      <c r="J136" s="17">
        <v>47</v>
      </c>
      <c r="K136" s="18">
        <v>4</v>
      </c>
      <c r="L136" s="17">
        <v>3</v>
      </c>
      <c r="M136" s="18">
        <v>0</v>
      </c>
      <c r="N136" s="3"/>
      <c r="O136" s="3">
        <f t="shared" si="4"/>
        <v>141</v>
      </c>
      <c r="P136" s="3"/>
      <c r="Q136" s="4" t="s">
        <v>12</v>
      </c>
      <c r="R136" s="33">
        <v>2</v>
      </c>
      <c r="S136" s="33"/>
      <c r="T136" s="33"/>
      <c r="U136" s="33"/>
      <c r="V136" s="33"/>
      <c r="W136" s="34">
        <v>2</v>
      </c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48"/>
    </row>
    <row r="137" spans="1:4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 t="s">
        <v>13</v>
      </c>
      <c r="R137" s="33"/>
      <c r="S137" s="33"/>
      <c r="T137" s="33"/>
      <c r="U137" s="33"/>
      <c r="V137" s="33"/>
      <c r="W137" s="33"/>
      <c r="X137" s="34">
        <v>2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48"/>
    </row>
    <row r="138" spans="1:45">
      <c r="A138" s="3"/>
      <c r="B138" s="13" t="s">
        <v>45</v>
      </c>
      <c r="C138" s="13"/>
      <c r="D138" s="13"/>
      <c r="E138" s="1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 t="s">
        <v>14</v>
      </c>
      <c r="R138" s="33"/>
      <c r="S138" s="33"/>
      <c r="T138" s="33"/>
      <c r="U138" s="33"/>
      <c r="V138" s="33"/>
      <c r="W138" s="33"/>
      <c r="X138" s="33"/>
      <c r="Y138" s="34">
        <v>5</v>
      </c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48"/>
    </row>
    <row r="139" spans="1:45">
      <c r="A139" s="3" t="str">
        <f>A1</f>
        <v>AlQalam</v>
      </c>
      <c r="B139" s="3" t="s">
        <v>46</v>
      </c>
      <c r="C139" s="3" t="s">
        <v>47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 t="s">
        <v>48</v>
      </c>
      <c r="R139" s="33"/>
      <c r="S139" s="33"/>
      <c r="T139" s="33"/>
      <c r="U139" s="33"/>
      <c r="V139" s="33"/>
      <c r="W139" s="33"/>
      <c r="X139" s="33"/>
      <c r="Y139" s="33"/>
      <c r="Z139" s="34">
        <v>3</v>
      </c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48"/>
    </row>
    <row r="140" spans="1:45">
      <c r="A140" s="18" t="s">
        <v>39</v>
      </c>
      <c r="B140" s="3">
        <v>139</v>
      </c>
      <c r="C140" s="3">
        <v>2</v>
      </c>
      <c r="D140" s="3"/>
      <c r="E140" s="3">
        <v>141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 t="s">
        <v>16</v>
      </c>
      <c r="R140" s="33"/>
      <c r="S140" s="33"/>
      <c r="T140" s="33"/>
      <c r="U140" s="33"/>
      <c r="V140" s="33"/>
      <c r="W140" s="33"/>
      <c r="X140" s="33"/>
      <c r="Y140" s="33"/>
      <c r="Z140" s="33"/>
      <c r="AA140" s="34">
        <v>10</v>
      </c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48"/>
    </row>
    <row r="141" spans="1:45">
      <c r="A141" s="18" t="s">
        <v>41</v>
      </c>
      <c r="B141" s="3">
        <v>136</v>
      </c>
      <c r="C141" s="3">
        <v>5</v>
      </c>
      <c r="D141" s="3"/>
      <c r="E141" s="3">
        <v>141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 t="s">
        <v>17</v>
      </c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4">
        <v>1</v>
      </c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48"/>
    </row>
    <row r="142" spans="1:45">
      <c r="A142" s="18" t="s">
        <v>42</v>
      </c>
      <c r="B142" s="3">
        <v>136</v>
      </c>
      <c r="C142" s="3">
        <v>5</v>
      </c>
      <c r="D142" s="3"/>
      <c r="E142" s="3">
        <v>141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 t="s">
        <v>18</v>
      </c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4">
        <v>2</v>
      </c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48"/>
    </row>
    <row r="143" spans="1:45">
      <c r="A143" s="18" t="s">
        <v>43</v>
      </c>
      <c r="B143" s="3">
        <v>136</v>
      </c>
      <c r="C143" s="3">
        <v>5</v>
      </c>
      <c r="D143" s="3"/>
      <c r="E143" s="3">
        <v>141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 t="s">
        <v>19</v>
      </c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4">
        <v>2</v>
      </c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48"/>
    </row>
    <row r="144" spans="1:45">
      <c r="A144" s="18" t="s">
        <v>44</v>
      </c>
      <c r="B144" s="3">
        <f>V129</f>
        <v>133</v>
      </c>
      <c r="C144" s="3">
        <f>O136-B144-H136-L136</f>
        <v>2</v>
      </c>
      <c r="D144" s="3"/>
      <c r="E144" s="3">
        <f>B144+C144</f>
        <v>135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 t="s">
        <v>20</v>
      </c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4">
        <v>2</v>
      </c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48"/>
    </row>
    <row r="145" spans="1: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 t="s">
        <v>21</v>
      </c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4">
        <v>1</v>
      </c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48"/>
    </row>
    <row r="146" spans="1:45">
      <c r="A146" s="20" t="s">
        <v>44</v>
      </c>
      <c r="B146" s="13" t="s">
        <v>3</v>
      </c>
      <c r="C146" s="13"/>
      <c r="D146" s="1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 t="s">
        <v>22</v>
      </c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4">
        <v>1</v>
      </c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48"/>
    </row>
    <row r="147" ht="15.75" spans="1:45">
      <c r="A147" s="21" t="str">
        <f>A1</f>
        <v>AlQalam</v>
      </c>
      <c r="B147" s="22" t="s">
        <v>49</v>
      </c>
      <c r="C147" s="22" t="s">
        <v>50</v>
      </c>
      <c r="D147" s="22" t="s">
        <v>51</v>
      </c>
      <c r="E147" s="22" t="s">
        <v>52</v>
      </c>
      <c r="F147" s="22" t="s">
        <v>53</v>
      </c>
      <c r="G147" s="22" t="s">
        <v>54</v>
      </c>
      <c r="H147" s="22" t="s">
        <v>55</v>
      </c>
      <c r="I147" s="22" t="s">
        <v>56</v>
      </c>
      <c r="J147" s="37" t="s">
        <v>57</v>
      </c>
      <c r="K147" s="3"/>
      <c r="L147" s="3"/>
      <c r="M147" s="3">
        <f>SUM(B148:I155)</f>
        <v>137</v>
      </c>
      <c r="N147" s="3">
        <f>SUM(B148,C149,D150,E151,F152,G153,H154,I155)</f>
        <v>132</v>
      </c>
      <c r="O147" s="3"/>
      <c r="P147" s="3"/>
      <c r="Q147" s="4" t="s">
        <v>23</v>
      </c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4">
        <v>1</v>
      </c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48"/>
    </row>
    <row r="148" ht="15.75" spans="1:45">
      <c r="A148" s="6" t="s">
        <v>49</v>
      </c>
      <c r="B148" s="23">
        <v>17</v>
      </c>
      <c r="C148" s="24">
        <v>1</v>
      </c>
      <c r="D148" s="24"/>
      <c r="E148" s="24"/>
      <c r="F148" s="24"/>
      <c r="G148" s="24">
        <v>1</v>
      </c>
      <c r="H148" s="24"/>
      <c r="I148" s="24"/>
      <c r="J148" s="38">
        <v>4</v>
      </c>
      <c r="K148" s="3"/>
      <c r="L148" s="3" t="s">
        <v>49</v>
      </c>
      <c r="M148" s="13" t="s">
        <v>58</v>
      </c>
      <c r="N148" s="13"/>
      <c r="O148" s="13"/>
      <c r="P148" s="13"/>
      <c r="Q148" s="4" t="s">
        <v>24</v>
      </c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4">
        <v>2</v>
      </c>
      <c r="AJ148" s="33"/>
      <c r="AK148" s="33"/>
      <c r="AL148" s="33"/>
      <c r="AM148" s="33"/>
      <c r="AN148" s="33"/>
      <c r="AO148" s="33"/>
      <c r="AP148" s="33"/>
      <c r="AQ148" s="33"/>
      <c r="AR148" s="33"/>
      <c r="AS148" s="48"/>
    </row>
    <row r="149" spans="1:45">
      <c r="A149" s="7" t="s">
        <v>50</v>
      </c>
      <c r="B149" s="25"/>
      <c r="C149" s="26">
        <v>11</v>
      </c>
      <c r="D149" s="25"/>
      <c r="E149" s="25"/>
      <c r="F149" s="25"/>
      <c r="G149" s="25"/>
      <c r="H149" s="25"/>
      <c r="I149" s="25"/>
      <c r="J149" s="25">
        <v>3</v>
      </c>
      <c r="K149" s="3"/>
      <c r="L149" s="3" t="s">
        <v>50</v>
      </c>
      <c r="M149" s="13" t="s">
        <v>59</v>
      </c>
      <c r="N149" s="13"/>
      <c r="O149" s="13"/>
      <c r="P149" s="13"/>
      <c r="Q149" s="4" t="s">
        <v>25</v>
      </c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4">
        <v>2</v>
      </c>
      <c r="AK149" s="33"/>
      <c r="AL149" s="33"/>
      <c r="AM149" s="33"/>
      <c r="AN149" s="33"/>
      <c r="AO149" s="33"/>
      <c r="AP149" s="33"/>
      <c r="AQ149" s="33"/>
      <c r="AR149" s="33"/>
      <c r="AS149" s="48"/>
    </row>
    <row r="150" spans="1:45">
      <c r="A150" s="7" t="s">
        <v>51</v>
      </c>
      <c r="B150" s="25"/>
      <c r="C150" s="25"/>
      <c r="D150" s="26">
        <v>9</v>
      </c>
      <c r="E150" s="25"/>
      <c r="F150" s="25"/>
      <c r="G150" s="25"/>
      <c r="H150" s="25"/>
      <c r="I150" s="25"/>
      <c r="J150" s="39">
        <v>1</v>
      </c>
      <c r="K150" s="3"/>
      <c r="L150" s="3" t="s">
        <v>51</v>
      </c>
      <c r="M150" s="13" t="s">
        <v>60</v>
      </c>
      <c r="N150" s="13"/>
      <c r="O150" s="13"/>
      <c r="P150" s="13"/>
      <c r="Q150" s="4" t="s">
        <v>26</v>
      </c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4">
        <v>5</v>
      </c>
      <c r="AL150" s="33"/>
      <c r="AM150" s="33"/>
      <c r="AN150" s="33"/>
      <c r="AO150" s="33"/>
      <c r="AP150" s="33"/>
      <c r="AQ150" s="33"/>
      <c r="AR150" s="33">
        <v>1</v>
      </c>
      <c r="AS150" s="48"/>
    </row>
    <row r="151" spans="1:45">
      <c r="A151" s="7" t="s">
        <v>52</v>
      </c>
      <c r="B151" s="25"/>
      <c r="C151" s="25"/>
      <c r="D151" s="25"/>
      <c r="E151" s="26">
        <v>20</v>
      </c>
      <c r="F151" s="25"/>
      <c r="G151" s="25"/>
      <c r="H151" s="25"/>
      <c r="I151" s="25">
        <v>3</v>
      </c>
      <c r="J151" s="39">
        <v>1</v>
      </c>
      <c r="K151" s="3"/>
      <c r="L151" s="3" t="s">
        <v>52</v>
      </c>
      <c r="M151" s="13" t="s">
        <v>61</v>
      </c>
      <c r="N151" s="13"/>
      <c r="O151" s="13"/>
      <c r="P151" s="13"/>
      <c r="Q151" s="4" t="s">
        <v>27</v>
      </c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4">
        <v>2</v>
      </c>
      <c r="AM151" s="33"/>
      <c r="AN151" s="33"/>
      <c r="AO151" s="33"/>
      <c r="AP151" s="33"/>
      <c r="AQ151" s="33"/>
      <c r="AR151" s="33"/>
      <c r="AS151" s="48"/>
    </row>
    <row r="152" spans="1:45">
      <c r="A152" s="7" t="s">
        <v>53</v>
      </c>
      <c r="B152" s="25"/>
      <c r="C152" s="25"/>
      <c r="D152" s="25"/>
      <c r="E152" s="25"/>
      <c r="F152" s="26">
        <v>27</v>
      </c>
      <c r="G152" s="25"/>
      <c r="H152" s="25"/>
      <c r="I152" s="25"/>
      <c r="J152" s="39">
        <v>2</v>
      </c>
      <c r="K152" s="3"/>
      <c r="L152" s="3" t="s">
        <v>53</v>
      </c>
      <c r="M152" s="13" t="s">
        <v>62</v>
      </c>
      <c r="N152" s="13"/>
      <c r="O152" s="13"/>
      <c r="P152" s="13"/>
      <c r="Q152" s="4" t="s">
        <v>28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4">
        <v>4</v>
      </c>
      <c r="AN152" s="33"/>
      <c r="AO152" s="33"/>
      <c r="AP152" s="33"/>
      <c r="AQ152" s="33"/>
      <c r="AR152" s="33"/>
      <c r="AS152" s="48"/>
    </row>
    <row r="153" spans="1:45">
      <c r="A153" s="7" t="s">
        <v>54</v>
      </c>
      <c r="B153" s="25"/>
      <c r="C153" s="25"/>
      <c r="D153" s="25"/>
      <c r="E153" s="25"/>
      <c r="F153" s="25"/>
      <c r="G153" s="26">
        <v>26</v>
      </c>
      <c r="H153" s="25"/>
      <c r="I153" s="25"/>
      <c r="J153" s="39">
        <v>3</v>
      </c>
      <c r="K153" s="3"/>
      <c r="L153" s="3" t="s">
        <v>54</v>
      </c>
      <c r="M153" s="13" t="s">
        <v>63</v>
      </c>
      <c r="N153" s="13"/>
      <c r="O153" s="13"/>
      <c r="P153" s="13"/>
      <c r="Q153" s="4" t="s">
        <v>29</v>
      </c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4">
        <v>4</v>
      </c>
      <c r="AO153" s="33"/>
      <c r="AP153" s="33"/>
      <c r="AQ153" s="33"/>
      <c r="AR153" s="33"/>
      <c r="AS153" s="48"/>
    </row>
    <row r="154" spans="1:45">
      <c r="A154" s="7" t="s">
        <v>55</v>
      </c>
      <c r="B154" s="25"/>
      <c r="C154" s="25"/>
      <c r="D154" s="25"/>
      <c r="E154" s="25"/>
      <c r="F154" s="25"/>
      <c r="G154" s="25"/>
      <c r="H154" s="26">
        <v>11</v>
      </c>
      <c r="I154" s="25"/>
      <c r="J154" s="39"/>
      <c r="K154" s="3"/>
      <c r="L154" s="3" t="s">
        <v>55</v>
      </c>
      <c r="M154" s="13" t="s">
        <v>64</v>
      </c>
      <c r="N154" s="13"/>
      <c r="O154" s="13"/>
      <c r="P154" s="13"/>
      <c r="Q154" s="4" t="s">
        <v>30</v>
      </c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>
        <v>1</v>
      </c>
      <c r="AO154" s="34">
        <v>21</v>
      </c>
      <c r="AP154" s="33"/>
      <c r="AQ154" s="33"/>
      <c r="AR154" s="33"/>
      <c r="AS154" s="48"/>
    </row>
    <row r="155" spans="1:45">
      <c r="A155" s="7" t="s">
        <v>56</v>
      </c>
      <c r="B155" s="25"/>
      <c r="C155" s="25"/>
      <c r="D155" s="25"/>
      <c r="E155" s="25"/>
      <c r="F155" s="25"/>
      <c r="G155" s="25"/>
      <c r="H155" s="25"/>
      <c r="I155" s="26">
        <v>11</v>
      </c>
      <c r="J155" s="39">
        <v>1</v>
      </c>
      <c r="K155" s="3"/>
      <c r="L155" s="3" t="s">
        <v>56</v>
      </c>
      <c r="M155" s="13" t="s">
        <v>65</v>
      </c>
      <c r="N155" s="13"/>
      <c r="O155" s="13"/>
      <c r="P155" s="13"/>
      <c r="Q155" s="4" t="s">
        <v>31</v>
      </c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4">
        <v>4</v>
      </c>
      <c r="AQ155" s="33"/>
      <c r="AR155" s="33"/>
      <c r="AS155" s="48"/>
    </row>
    <row r="156" spans="1:45">
      <c r="A156" s="27" t="s">
        <v>57</v>
      </c>
      <c r="B156" s="28"/>
      <c r="C156" s="28"/>
      <c r="D156" s="28"/>
      <c r="E156" s="28"/>
      <c r="F156" s="28"/>
      <c r="G156" s="28"/>
      <c r="H156" s="28"/>
      <c r="I156" s="28"/>
      <c r="J156" s="40"/>
      <c r="K156" s="3"/>
      <c r="L156" s="3" t="s">
        <v>57</v>
      </c>
      <c r="M156" s="13" t="s">
        <v>66</v>
      </c>
      <c r="N156" s="13"/>
      <c r="O156" s="13"/>
      <c r="P156" s="13"/>
      <c r="Q156" s="4" t="s">
        <v>32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4">
        <v>5</v>
      </c>
      <c r="AR156" s="33"/>
      <c r="AS156" s="48"/>
    </row>
    <row r="157" spans="1:4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 t="s">
        <v>33</v>
      </c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4">
        <v>2</v>
      </c>
      <c r="AS157" s="48"/>
    </row>
    <row r="158" spans="1:4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10" t="s">
        <v>34</v>
      </c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49">
        <v>1</v>
      </c>
    </row>
    <row r="159" spans="1:4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T17" sqref="T17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50" t="s">
        <v>67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50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50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28</v>
      </c>
      <c r="H4" s="17">
        <v>0</v>
      </c>
      <c r="I4" s="18">
        <v>0</v>
      </c>
      <c r="J4" s="17">
        <v>50</v>
      </c>
      <c r="K4" s="18">
        <v>45</v>
      </c>
      <c r="L4" s="17">
        <v>0</v>
      </c>
      <c r="M4" s="18">
        <v>0</v>
      </c>
      <c r="N4" s="3">
        <f>SUM(B4,D4,F4,H4,J4,L4)</f>
        <v>141</v>
      </c>
      <c r="P4" s="2">
        <f>H24</f>
        <v>139</v>
      </c>
      <c r="Q4" s="5">
        <f t="shared" ref="Q4:Q8" si="0">N4-P4</f>
        <v>2</v>
      </c>
      <c r="R4" s="44">
        <f t="shared" ref="R4:Y4" si="1">AD54</f>
        <v>135</v>
      </c>
      <c r="S4" s="45">
        <f t="shared" si="1"/>
        <v>4</v>
      </c>
      <c r="T4" s="44">
        <f t="shared" si="1"/>
        <v>4</v>
      </c>
      <c r="U4" s="45">
        <f t="shared" si="1"/>
        <v>3749</v>
      </c>
      <c r="V4" s="5">
        <f t="shared" si="1"/>
        <v>0.997944501541624</v>
      </c>
      <c r="W4" s="5">
        <f t="shared" si="1"/>
        <v>0.971223021582734</v>
      </c>
      <c r="X4" s="5">
        <f t="shared" si="1"/>
        <v>0.971223021582734</v>
      </c>
      <c r="Y4" s="5">
        <f t="shared" si="1"/>
        <v>0.971223021582734</v>
      </c>
      <c r="Z4" s="45">
        <f t="shared" ref="Z4:AG4" si="2">Q23</f>
        <v>140</v>
      </c>
      <c r="AA4" s="45">
        <f t="shared" si="2"/>
        <v>83</v>
      </c>
      <c r="AB4" s="45">
        <f t="shared" si="2"/>
        <v>10</v>
      </c>
      <c r="AC4" s="45">
        <f t="shared" si="2"/>
        <v>1551</v>
      </c>
      <c r="AD4" s="2">
        <f t="shared" si="2"/>
        <v>0.947869955156951</v>
      </c>
      <c r="AE4" s="5">
        <f t="shared" si="2"/>
        <v>0.62780269058296</v>
      </c>
      <c r="AF4" s="2">
        <f t="shared" si="2"/>
        <v>0.933333333333333</v>
      </c>
      <c r="AG4" s="5">
        <f t="shared" si="2"/>
        <v>0.750670241286863</v>
      </c>
    </row>
    <row r="5" spans="1:33">
      <c r="A5" s="18" t="s">
        <v>41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18</v>
      </c>
      <c r="H5" s="17">
        <v>0</v>
      </c>
      <c r="I5" s="18">
        <v>0</v>
      </c>
      <c r="J5" s="17">
        <v>50</v>
      </c>
      <c r="K5" s="18">
        <v>23</v>
      </c>
      <c r="L5" s="17">
        <v>0</v>
      </c>
      <c r="M5" s="18">
        <v>0</v>
      </c>
      <c r="N5" s="3">
        <f>SUM(B5,D5,F5,H5,J5,L5)</f>
        <v>141</v>
      </c>
      <c r="P5" s="2">
        <f>H69</f>
        <v>139</v>
      </c>
      <c r="Q5" s="5">
        <f t="shared" si="0"/>
        <v>2</v>
      </c>
      <c r="R5" s="44">
        <f t="shared" ref="R5:Y5" si="3">AD99</f>
        <v>135</v>
      </c>
      <c r="S5" s="45">
        <f t="shared" si="3"/>
        <v>4</v>
      </c>
      <c r="T5" s="44">
        <f t="shared" si="3"/>
        <v>4</v>
      </c>
      <c r="U5" s="45">
        <f t="shared" si="3"/>
        <v>3749</v>
      </c>
      <c r="V5" s="2">
        <f t="shared" si="3"/>
        <v>0.997944501541624</v>
      </c>
      <c r="W5" s="2">
        <f t="shared" si="3"/>
        <v>0.971223021582734</v>
      </c>
      <c r="X5" s="2">
        <f t="shared" si="3"/>
        <v>0.971223021582734</v>
      </c>
      <c r="Y5" s="2">
        <f t="shared" si="3"/>
        <v>0.971223021582734</v>
      </c>
      <c r="Z5" s="44">
        <f t="shared" ref="Z5:AG5" si="4">Q68</f>
        <v>140</v>
      </c>
      <c r="AA5" s="44">
        <f t="shared" si="4"/>
        <v>36</v>
      </c>
      <c r="AB5" s="44">
        <f t="shared" si="4"/>
        <v>8</v>
      </c>
      <c r="AC5" s="44">
        <f t="shared" si="4"/>
        <v>1224</v>
      </c>
      <c r="AD5" s="2">
        <f t="shared" si="4"/>
        <v>0.96875</v>
      </c>
      <c r="AE5" s="5">
        <f t="shared" si="4"/>
        <v>0.795454545454545</v>
      </c>
      <c r="AF5" s="2">
        <f t="shared" si="4"/>
        <v>0.945945945945946</v>
      </c>
      <c r="AG5" s="5">
        <f t="shared" si="4"/>
        <v>0.864197530864197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41</v>
      </c>
      <c r="G6" s="18">
        <v>13</v>
      </c>
      <c r="H6" s="17">
        <v>1</v>
      </c>
      <c r="I6" s="18">
        <v>0</v>
      </c>
      <c r="J6" s="17">
        <v>49</v>
      </c>
      <c r="K6" s="18">
        <v>10</v>
      </c>
      <c r="L6" s="17">
        <v>1</v>
      </c>
      <c r="M6" s="18">
        <v>0</v>
      </c>
      <c r="N6" s="3">
        <f>SUM(B6,D6,F6,H6,J6,L6)</f>
        <v>141</v>
      </c>
      <c r="P6" s="2">
        <f>H114</f>
        <v>137</v>
      </c>
      <c r="Q6" s="5">
        <f t="shared" si="0"/>
        <v>4</v>
      </c>
      <c r="R6" s="44">
        <f t="shared" ref="R6:Y6" si="5">AD144</f>
        <v>133</v>
      </c>
      <c r="S6" s="45">
        <f t="shared" si="5"/>
        <v>4</v>
      </c>
      <c r="T6" s="44">
        <f t="shared" si="5"/>
        <v>4</v>
      </c>
      <c r="U6" s="45">
        <f t="shared" si="5"/>
        <v>3695</v>
      </c>
      <c r="V6" s="5">
        <f t="shared" si="5"/>
        <v>0.997914494264859</v>
      </c>
      <c r="W6" s="5">
        <f t="shared" si="5"/>
        <v>0.970802919708029</v>
      </c>
      <c r="X6" s="5">
        <f t="shared" si="5"/>
        <v>0.970802919708029</v>
      </c>
      <c r="Y6" s="5">
        <f t="shared" si="5"/>
        <v>0.970802919708029</v>
      </c>
      <c r="Z6" s="45">
        <f t="shared" ref="Z6:AG6" si="6">Q113</f>
        <v>136</v>
      </c>
      <c r="AA6" s="45">
        <f t="shared" si="6"/>
        <v>27</v>
      </c>
      <c r="AB6" s="45">
        <f t="shared" si="6"/>
        <v>6</v>
      </c>
      <c r="AC6" s="45">
        <f t="shared" si="6"/>
        <v>1135</v>
      </c>
      <c r="AD6" s="2">
        <f t="shared" si="6"/>
        <v>0.974693251533742</v>
      </c>
      <c r="AE6" s="5">
        <f t="shared" si="6"/>
        <v>0.834355828220859</v>
      </c>
      <c r="AF6" s="2">
        <f t="shared" si="6"/>
        <v>0.957746478873239</v>
      </c>
      <c r="AG6" s="5">
        <f t="shared" si="6"/>
        <v>0.891803278688525</v>
      </c>
    </row>
    <row r="7" spans="1:33">
      <c r="A7" s="18" t="s">
        <v>43</v>
      </c>
      <c r="B7" s="17">
        <v>49</v>
      </c>
      <c r="C7" s="18">
        <v>2</v>
      </c>
      <c r="D7" s="17">
        <v>0</v>
      </c>
      <c r="E7" s="18">
        <v>0</v>
      </c>
      <c r="F7" s="17">
        <v>39</v>
      </c>
      <c r="G7" s="18">
        <v>11</v>
      </c>
      <c r="H7" s="17">
        <v>3</v>
      </c>
      <c r="I7" s="18">
        <v>0</v>
      </c>
      <c r="J7" s="17">
        <v>47</v>
      </c>
      <c r="K7" s="18">
        <v>7</v>
      </c>
      <c r="L7" s="17">
        <v>3</v>
      </c>
      <c r="M7" s="18">
        <v>0</v>
      </c>
      <c r="N7" s="3">
        <f>SUM(B7,D7,F7,H7,J7,L7)</f>
        <v>141</v>
      </c>
      <c r="P7" s="2">
        <f>H159</f>
        <v>133</v>
      </c>
      <c r="Q7" s="5">
        <f t="shared" si="0"/>
        <v>8</v>
      </c>
      <c r="R7" s="44">
        <f t="shared" ref="R7:Y7" si="7">AD189</f>
        <v>129</v>
      </c>
      <c r="S7" s="45">
        <f t="shared" si="7"/>
        <v>4</v>
      </c>
      <c r="T7" s="44">
        <f t="shared" si="7"/>
        <v>4</v>
      </c>
      <c r="U7" s="45">
        <f t="shared" si="7"/>
        <v>3587</v>
      </c>
      <c r="V7" s="2">
        <f t="shared" si="7"/>
        <v>0.997851772287862</v>
      </c>
      <c r="W7" s="2">
        <f t="shared" si="7"/>
        <v>0.969924812030075</v>
      </c>
      <c r="X7" s="2">
        <f t="shared" si="7"/>
        <v>0.969924812030075</v>
      </c>
      <c r="Y7" s="2">
        <f t="shared" si="7"/>
        <v>0.969924812030075</v>
      </c>
      <c r="Z7" s="44">
        <f t="shared" ref="Z7:AG7" si="8">Q158</f>
        <v>132</v>
      </c>
      <c r="AA7" s="44">
        <f t="shared" si="8"/>
        <v>22</v>
      </c>
      <c r="AB7" s="44">
        <f t="shared" si="8"/>
        <v>5</v>
      </c>
      <c r="AC7" s="44">
        <f t="shared" si="8"/>
        <v>1073</v>
      </c>
      <c r="AD7" s="2">
        <f t="shared" si="8"/>
        <v>0.978084415584416</v>
      </c>
      <c r="AE7" s="5">
        <f t="shared" si="8"/>
        <v>0.857142857142857</v>
      </c>
      <c r="AF7" s="2">
        <f t="shared" si="8"/>
        <v>0.963503649635037</v>
      </c>
      <c r="AG7" s="5">
        <f t="shared" si="8"/>
        <v>0.907216494845361</v>
      </c>
    </row>
    <row r="8" spans="1:33">
      <c r="A8" s="18" t="s">
        <v>44</v>
      </c>
      <c r="B8" s="17">
        <v>49</v>
      </c>
      <c r="C8" s="18">
        <v>2</v>
      </c>
      <c r="D8" s="17">
        <v>0</v>
      </c>
      <c r="E8" s="18">
        <v>0</v>
      </c>
      <c r="F8" s="17">
        <v>39</v>
      </c>
      <c r="G8" s="18">
        <v>9</v>
      </c>
      <c r="H8" s="17">
        <v>3</v>
      </c>
      <c r="I8" s="18">
        <v>0</v>
      </c>
      <c r="J8" s="17">
        <v>47</v>
      </c>
      <c r="K8" s="18">
        <v>4</v>
      </c>
      <c r="L8" s="17">
        <v>3</v>
      </c>
      <c r="M8" s="18">
        <v>0</v>
      </c>
      <c r="N8" s="3">
        <f>SUM(B8,D8,F8,H8,J8,L8)</f>
        <v>141</v>
      </c>
      <c r="P8" s="2">
        <f>H204</f>
        <v>133</v>
      </c>
      <c r="Q8" s="5">
        <f t="shared" si="0"/>
        <v>8</v>
      </c>
      <c r="R8" s="44">
        <f t="shared" ref="R8:Y8" si="9">AD234</f>
        <v>129</v>
      </c>
      <c r="S8" s="45">
        <f t="shared" si="9"/>
        <v>4</v>
      </c>
      <c r="T8" s="44">
        <f t="shared" si="9"/>
        <v>4</v>
      </c>
      <c r="U8" s="45">
        <f t="shared" si="9"/>
        <v>3587</v>
      </c>
      <c r="V8" s="5">
        <f t="shared" si="9"/>
        <v>0.997851772287862</v>
      </c>
      <c r="W8" s="5">
        <f t="shared" si="9"/>
        <v>0.969924812030075</v>
      </c>
      <c r="X8" s="5">
        <f t="shared" si="9"/>
        <v>0.969924812030075</v>
      </c>
      <c r="Y8" s="5">
        <f t="shared" si="9"/>
        <v>0.969924812030075</v>
      </c>
      <c r="Z8" s="45">
        <f t="shared" ref="Z8:AG8" si="10">Q203</f>
        <v>132</v>
      </c>
      <c r="AA8" s="45">
        <f t="shared" si="10"/>
        <v>20</v>
      </c>
      <c r="AB8" s="45">
        <f t="shared" si="10"/>
        <v>5</v>
      </c>
      <c r="AC8" s="45">
        <f t="shared" si="10"/>
        <v>1059</v>
      </c>
      <c r="AD8" s="2">
        <f t="shared" si="10"/>
        <v>0.979440789473684</v>
      </c>
      <c r="AE8" s="5">
        <f t="shared" si="10"/>
        <v>0.868421052631579</v>
      </c>
      <c r="AF8" s="2">
        <f t="shared" si="10"/>
        <v>0.963503649635037</v>
      </c>
      <c r="AG8" s="5">
        <f t="shared" si="10"/>
        <v>0.913494809688581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AlQalam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>
        <v>1</v>
      </c>
      <c r="D14" s="24"/>
      <c r="E14" s="24"/>
      <c r="F14" s="24"/>
      <c r="G14" s="24">
        <v>1</v>
      </c>
      <c r="H14" s="24"/>
      <c r="I14" s="24"/>
      <c r="J14" s="38">
        <v>7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9</v>
      </c>
      <c r="S14" s="45">
        <f>SUM(B15:B22)</f>
        <v>0</v>
      </c>
      <c r="T14" s="45">
        <f>SUM(C15:J22)</f>
        <v>197</v>
      </c>
      <c r="U14" s="5">
        <f>(SUM(Q14,T14)/SUM(Q14,R14,S14,T14))</f>
        <v>0.959641255605381</v>
      </c>
      <c r="V14" s="5">
        <f>Q14/(SUM(Q14,R14))</f>
        <v>0.653846153846154</v>
      </c>
      <c r="W14" s="5">
        <f>Q14/SUM(Q14,S14)</f>
        <v>1</v>
      </c>
      <c r="X14" s="5">
        <f>2*V14*W14/(SUM(V14,W14))</f>
        <v>0.790697674418605</v>
      </c>
    </row>
    <row r="15" spans="1:24">
      <c r="A15" s="7" t="s">
        <v>50</v>
      </c>
      <c r="B15" s="25"/>
      <c r="C15" s="26">
        <v>11</v>
      </c>
      <c r="D15" s="25"/>
      <c r="E15" s="25"/>
      <c r="F15" s="25"/>
      <c r="G15" s="25"/>
      <c r="H15" s="25"/>
      <c r="I15" s="25"/>
      <c r="J15" s="25">
        <v>4</v>
      </c>
      <c r="L15" s="3" t="s">
        <v>50</v>
      </c>
      <c r="M15" s="13" t="s">
        <v>59</v>
      </c>
      <c r="N15" s="13"/>
      <c r="O15" s="13"/>
      <c r="P15" s="13"/>
      <c r="Q15" s="44">
        <f>C15</f>
        <v>11</v>
      </c>
      <c r="R15" s="44">
        <f>SUM(B15,D15:J15)</f>
        <v>4</v>
      </c>
      <c r="S15" s="44">
        <f>SUM(C14,C16:C22)</f>
        <v>1</v>
      </c>
      <c r="T15" s="44">
        <f>SUM(D16:J22,B16:B22,B14,D14:J14)</f>
        <v>207</v>
      </c>
      <c r="U15" s="2">
        <f t="shared" ref="U15:U21" si="11">(SUM(Q15,T15)/SUM(Q15,R15,S15,T15))</f>
        <v>0.977578475336323</v>
      </c>
      <c r="V15" s="2">
        <f t="shared" ref="V15:V21" si="12">Q15/(SUM(Q15,R15))</f>
        <v>0.733333333333333</v>
      </c>
      <c r="W15" s="2">
        <f t="shared" ref="W15:W21" si="13">Q15/SUM(Q15,S15)</f>
        <v>0.916666666666667</v>
      </c>
      <c r="X15" s="2">
        <f t="shared" ref="X15:X21" si="14">2*V15*W15/(SUM(V15,W15))</f>
        <v>0.814814814814815</v>
      </c>
    </row>
    <row r="16" spans="1:24">
      <c r="A16" s="7" t="s">
        <v>51</v>
      </c>
      <c r="B16" s="25"/>
      <c r="C16" s="25"/>
      <c r="D16" s="26">
        <v>10</v>
      </c>
      <c r="E16" s="25"/>
      <c r="F16" s="25"/>
      <c r="G16" s="25"/>
      <c r="H16" s="25"/>
      <c r="I16" s="25"/>
      <c r="J16" s="39">
        <v>1</v>
      </c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1</v>
      </c>
      <c r="S16" s="45">
        <f>SUM(D14:D15,D17:D22)</f>
        <v>0</v>
      </c>
      <c r="T16" s="45">
        <f>SUM(E17:J22,B17:C22,B14:C15,E14:J15)</f>
        <v>212</v>
      </c>
      <c r="U16" s="5">
        <f t="shared" si="11"/>
        <v>0.995515695067265</v>
      </c>
      <c r="V16" s="5">
        <f t="shared" si="12"/>
        <v>0.909090909090909</v>
      </c>
      <c r="W16" s="5">
        <f t="shared" si="13"/>
        <v>1</v>
      </c>
      <c r="X16" s="5">
        <f t="shared" si="14"/>
        <v>0.952380952380952</v>
      </c>
    </row>
    <row r="17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>
        <v>3</v>
      </c>
      <c r="J17" s="39">
        <v>3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6</v>
      </c>
      <c r="S17" s="44">
        <f>SUM(E14:E16,E18:E22)</f>
        <v>1</v>
      </c>
      <c r="T17" s="44">
        <f>SUM(F18:J22,B18:D22,B14:D16,F14:J16)</f>
        <v>195</v>
      </c>
      <c r="U17" s="2">
        <f t="shared" si="11"/>
        <v>0.968609865470852</v>
      </c>
      <c r="V17" s="2">
        <f t="shared" si="12"/>
        <v>0.777777777777778</v>
      </c>
      <c r="W17" s="2">
        <f t="shared" si="13"/>
        <v>0.954545454545455</v>
      </c>
      <c r="X17" s="2">
        <f t="shared" si="14"/>
        <v>0.857142857142857</v>
      </c>
    </row>
    <row r="18" spans="1:24">
      <c r="A18" s="7" t="s">
        <v>53</v>
      </c>
      <c r="B18" s="25"/>
      <c r="C18" s="25"/>
      <c r="D18" s="25"/>
      <c r="E18" s="25">
        <v>1</v>
      </c>
      <c r="F18" s="26">
        <v>29</v>
      </c>
      <c r="G18" s="25">
        <v>1</v>
      </c>
      <c r="H18" s="25">
        <v>1</v>
      </c>
      <c r="I18" s="25">
        <v>1</v>
      </c>
      <c r="J18" s="39">
        <v>44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48</v>
      </c>
      <c r="S18" s="45">
        <f>SUM(F14:F17,F19:F22)</f>
        <v>1</v>
      </c>
      <c r="T18" s="45">
        <f>SUM(G19:J22,B19:E22,B14:E17,G14:J17)</f>
        <v>145</v>
      </c>
      <c r="U18" s="5">
        <f t="shared" si="11"/>
        <v>0.780269058295964</v>
      </c>
      <c r="V18" s="5">
        <f t="shared" si="12"/>
        <v>0.376623376623377</v>
      </c>
      <c r="W18" s="5">
        <f t="shared" si="13"/>
        <v>0.966666666666667</v>
      </c>
      <c r="X18" s="5">
        <f t="shared" si="14"/>
        <v>0.542056074766355</v>
      </c>
    </row>
    <row r="19" spans="1:24">
      <c r="A19" s="7" t="s">
        <v>54</v>
      </c>
      <c r="B19" s="25"/>
      <c r="C19" s="25"/>
      <c r="D19" s="25"/>
      <c r="E19" s="25"/>
      <c r="F19" s="25">
        <v>1</v>
      </c>
      <c r="G19" s="26">
        <v>30</v>
      </c>
      <c r="H19" s="25"/>
      <c r="I19" s="25"/>
      <c r="J19" s="39">
        <v>11</v>
      </c>
      <c r="L19" s="3" t="s">
        <v>54</v>
      </c>
      <c r="M19" s="13" t="s">
        <v>63</v>
      </c>
      <c r="N19" s="13"/>
      <c r="O19" s="13"/>
      <c r="P19" s="13"/>
      <c r="Q19" s="44">
        <f>G19</f>
        <v>30</v>
      </c>
      <c r="R19" s="44">
        <f>SUM(B19:F19,H19:J19)</f>
        <v>12</v>
      </c>
      <c r="S19" s="44">
        <f>SUM(G14:G18,G20:G22)</f>
        <v>2</v>
      </c>
      <c r="T19" s="44">
        <f>SUM(H20:J22,B20:F22,B14:F18,H14:J18)</f>
        <v>179</v>
      </c>
      <c r="U19" s="2">
        <f t="shared" si="11"/>
        <v>0.937219730941704</v>
      </c>
      <c r="V19" s="2">
        <f t="shared" si="12"/>
        <v>0.714285714285714</v>
      </c>
      <c r="W19" s="2">
        <f t="shared" si="13"/>
        <v>0.9375</v>
      </c>
      <c r="X19" s="2">
        <f t="shared" si="14"/>
        <v>0.810810810810811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>
        <v>11</v>
      </c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11</v>
      </c>
      <c r="R20" s="45">
        <f>SUM(B20:G20,I20:J20)</f>
        <v>0</v>
      </c>
      <c r="S20" s="45">
        <f>SUM(H14:H19,H21:H22)</f>
        <v>1</v>
      </c>
      <c r="T20" s="45">
        <f>SUM(I21:J22,B21:G22,B14:G19,I14:J19)</f>
        <v>211</v>
      </c>
      <c r="U20" s="5">
        <f t="shared" si="11"/>
        <v>0.995515695067265</v>
      </c>
      <c r="V20" s="5">
        <f t="shared" si="12"/>
        <v>1</v>
      </c>
      <c r="W20" s="5">
        <f t="shared" si="13"/>
        <v>0.916666666666667</v>
      </c>
      <c r="X20" s="5">
        <f t="shared" si="14"/>
        <v>0.956521739130435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>
        <v>11</v>
      </c>
      <c r="J21" s="39">
        <v>3</v>
      </c>
      <c r="L21" s="3" t="s">
        <v>56</v>
      </c>
      <c r="M21" s="13" t="s">
        <v>65</v>
      </c>
      <c r="N21" s="13"/>
      <c r="O21" s="13"/>
      <c r="P21" s="13"/>
      <c r="Q21" s="44">
        <f>I21</f>
        <v>11</v>
      </c>
      <c r="R21" s="44">
        <f>SUM(J21,B21:H21)</f>
        <v>3</v>
      </c>
      <c r="S21" s="44">
        <f>SUM(I14:I20,I22)</f>
        <v>4</v>
      </c>
      <c r="T21" s="44">
        <f>SUM(J22,B22:H22,B14:H20,J14:J20)</f>
        <v>205</v>
      </c>
      <c r="U21" s="2">
        <f t="shared" si="11"/>
        <v>0.968609865470852</v>
      </c>
      <c r="V21" s="2">
        <f t="shared" si="12"/>
        <v>0.785714285714286</v>
      </c>
      <c r="W21" s="2">
        <f t="shared" si="13"/>
        <v>0.733333333333333</v>
      </c>
      <c r="X21" s="2">
        <f t="shared" si="14"/>
        <v>0.758620689655172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>SUM(Q14:Q21)</f>
        <v>140</v>
      </c>
      <c r="R23" s="44">
        <f>SUM(R14:R21)</f>
        <v>83</v>
      </c>
      <c r="S23" s="44">
        <f>SUM(S14:S21)</f>
        <v>10</v>
      </c>
      <c r="T23" s="44">
        <f>SUM(T14:T21)</f>
        <v>1551</v>
      </c>
      <c r="U23" s="2">
        <f>(SUM(Q23,T23)/SUM(Q23,R23,S23,T23))</f>
        <v>0.947869955156951</v>
      </c>
      <c r="V23" s="2">
        <f>Q23/(SUM(Q23,R23))</f>
        <v>0.62780269058296</v>
      </c>
      <c r="W23" s="2">
        <f>Q23/SUM(Q23,S23)</f>
        <v>0.933333333333333</v>
      </c>
      <c r="X23" s="2">
        <f>2*V23*W23/(SUM(V23,W23))</f>
        <v>0.750670241286863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139</v>
      </c>
    </row>
    <row r="25" ht="14.25" spans="1:37">
      <c r="A25" s="30" t="str">
        <f>A1</f>
        <v>AlQalam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14</v>
      </c>
      <c r="AE26" s="45">
        <f>SUM(C26:AC26)</f>
        <v>0</v>
      </c>
      <c r="AF26" s="45">
        <f>SUM(B27:B53)</f>
        <v>2</v>
      </c>
      <c r="AG26" s="45">
        <f>SUM(C27:AC53)</f>
        <v>123</v>
      </c>
      <c r="AH26" s="5">
        <f t="shared" ref="AH26:AH33" si="15">(SUM(AD26,AG26)/SUM(AD26,AE26,AF26,AG26))</f>
        <v>0.985611510791367</v>
      </c>
      <c r="AI26" s="5">
        <f t="shared" ref="AI26:AI33" si="16">AD26/(SUM(AD26,AE26))</f>
        <v>1</v>
      </c>
      <c r="AJ26" s="5">
        <f t="shared" ref="AJ26:AJ33" si="17">AD26/SUM(AD26,AF26)</f>
        <v>0.875</v>
      </c>
      <c r="AK26" s="5">
        <f t="shared" ref="AK26:AK33" si="18">2*AI26*AJ26/(SUM(AI26,AJ26))</f>
        <v>0.933333333333333</v>
      </c>
    </row>
    <row r="27" spans="1:37">
      <c r="A27" s="4" t="s">
        <v>40</v>
      </c>
      <c r="B27" s="33"/>
      <c r="C27" s="34">
        <v>22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22</v>
      </c>
      <c r="AE27" s="44">
        <f>SUM(D27:AC27,B27)</f>
        <v>0</v>
      </c>
      <c r="AF27" s="44">
        <f>SUM(C26,C28:C53)</f>
        <v>0</v>
      </c>
      <c r="AG27" s="44">
        <f>SUM(D28:AC53,B26,D26:AC26,B28:B53)</f>
        <v>117</v>
      </c>
      <c r="AH27" s="2">
        <f t="shared" si="15"/>
        <v>1</v>
      </c>
      <c r="AI27" s="2">
        <f t="shared" si="16"/>
        <v>1</v>
      </c>
      <c r="AJ27" s="2">
        <f t="shared" si="17"/>
        <v>1</v>
      </c>
      <c r="AK27" s="2">
        <f t="shared" si="18"/>
        <v>1</v>
      </c>
    </row>
    <row r="28" spans="1:37">
      <c r="A28" s="4" t="s">
        <v>9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f>SUM(B29:C53,E29:AC53,B26:C27,E26:AC27)</f>
        <v>132</v>
      </c>
      <c r="AH28" s="5">
        <f t="shared" si="15"/>
        <v>1</v>
      </c>
      <c r="AI28" s="5">
        <f t="shared" si="16"/>
        <v>1</v>
      </c>
      <c r="AJ28" s="5">
        <f t="shared" si="17"/>
        <v>1</v>
      </c>
      <c r="AK28" s="5">
        <f t="shared" si="18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f>SUM(F30:AC53,B30:D53,B26:D28,F26:AC28)</f>
        <v>137</v>
      </c>
      <c r="AH29" s="2">
        <f t="shared" si="15"/>
        <v>1</v>
      </c>
      <c r="AI29" s="2">
        <f t="shared" si="16"/>
        <v>1</v>
      </c>
      <c r="AJ29" s="2">
        <f t="shared" si="17"/>
        <v>1</v>
      </c>
      <c r="AK29" s="2">
        <f t="shared" si="18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f>SUM(G31:AC53,B31:E53,B26:E29,G26:AC29)</f>
        <v>138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4" t="s">
        <v>12</v>
      </c>
      <c r="B31" s="33">
        <v>2</v>
      </c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2</v>
      </c>
      <c r="AF31" s="44">
        <f>SUM(G26:G30,G32:G53)</f>
        <v>0</v>
      </c>
      <c r="AG31" s="44">
        <f>SUM(H32:AC53,B32:F53,B26:F30,H26:AC30)</f>
        <v>135</v>
      </c>
      <c r="AH31" s="2">
        <f t="shared" si="15"/>
        <v>0.985611510791367</v>
      </c>
      <c r="AI31" s="2">
        <f t="shared" si="16"/>
        <v>0.5</v>
      </c>
      <c r="AJ31" s="2">
        <f t="shared" si="17"/>
        <v>1</v>
      </c>
      <c r="AK31" s="2">
        <f t="shared" si="18"/>
        <v>0.666666666666667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f>SUM(I33:AC53,B33:G53,B26:G31,I26:AC31)</f>
        <v>137</v>
      </c>
      <c r="AH32" s="5">
        <f t="shared" si="15"/>
        <v>1</v>
      </c>
      <c r="AI32" s="5">
        <f t="shared" si="16"/>
        <v>1</v>
      </c>
      <c r="AJ32" s="5">
        <f t="shared" si="17"/>
        <v>1</v>
      </c>
      <c r="AK32" s="5">
        <f t="shared" si="18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4">
        <f>SUM(J34:AC53,B34:H53,B26:H32,J26:AC32)</f>
        <v>134</v>
      </c>
      <c r="AH33" s="2">
        <f t="shared" si="15"/>
        <v>1</v>
      </c>
      <c r="AI33" s="2">
        <f t="shared" si="16"/>
        <v>1</v>
      </c>
      <c r="AJ33" s="2">
        <f t="shared" si="17"/>
        <v>1</v>
      </c>
      <c r="AK33" s="2">
        <f t="shared" si="18"/>
        <v>1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5">
        <f>SUM(K35:AC53,B35:I53,B26:I33,K26:AC33)</f>
        <v>136</v>
      </c>
      <c r="AH34" s="5">
        <f t="shared" ref="AH34:AH54" si="19">(SUM(AD34,AG34)/SUM(AD34,AE34,AF34,AG34))</f>
        <v>1</v>
      </c>
      <c r="AI34" s="5">
        <f t="shared" ref="AI34:AI54" si="20">AD34/(SUM(AD34,AE34))</f>
        <v>1</v>
      </c>
      <c r="AJ34" s="5">
        <f t="shared" ref="AJ34:AJ54" si="21">AD34/SUM(AD34,AF34)</f>
        <v>1</v>
      </c>
      <c r="AK34" s="5">
        <f t="shared" ref="AK34:AK54" si="22">2*AI34*AJ34/(SUM(AI34,AJ34))</f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4">
        <f>SUM(L36:AC53,B36:J53,B26:J34,L26:AC34)</f>
        <v>129</v>
      </c>
      <c r="AH35" s="2">
        <f t="shared" si="19"/>
        <v>1</v>
      </c>
      <c r="AI35" s="2">
        <f t="shared" si="20"/>
        <v>1</v>
      </c>
      <c r="AJ35" s="2">
        <f t="shared" si="21"/>
        <v>1</v>
      </c>
      <c r="AK35" s="2">
        <f t="shared" si="22"/>
        <v>1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5">
        <f>SUM(M37:AC53,B37:K53,B26:K35,M26:AC35)</f>
        <v>138</v>
      </c>
      <c r="AH36" s="5">
        <f t="shared" si="19"/>
        <v>1</v>
      </c>
      <c r="AI36" s="5">
        <f t="shared" si="20"/>
        <v>1</v>
      </c>
      <c r="AJ36" s="5">
        <f t="shared" si="21"/>
        <v>1</v>
      </c>
      <c r="AK36" s="5">
        <f t="shared" si="22"/>
        <v>1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4">
        <f>SUM(N38:AC53,B38:L53,B26:L36,N26:AC36)</f>
        <v>137</v>
      </c>
      <c r="AH37" s="2">
        <f t="shared" si="19"/>
        <v>1</v>
      </c>
      <c r="AI37" s="2">
        <f t="shared" si="20"/>
        <v>1</v>
      </c>
      <c r="AJ37" s="2">
        <f t="shared" si="21"/>
        <v>1</v>
      </c>
      <c r="AK37" s="2">
        <f t="shared" si="22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5">
        <f>SUM(O39:AC53,B39:M53,B26:M37,O26:AC37)</f>
        <v>137</v>
      </c>
      <c r="AH38" s="5">
        <f t="shared" si="19"/>
        <v>1</v>
      </c>
      <c r="AI38" s="5">
        <f t="shared" si="20"/>
        <v>1</v>
      </c>
      <c r="AJ38" s="5">
        <f t="shared" si="21"/>
        <v>1</v>
      </c>
      <c r="AK38" s="5">
        <f t="shared" si="22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4">
        <f>SUM(P40:AC53,B40:N53,B26:N38,P26:AC38)</f>
        <v>137</v>
      </c>
      <c r="AH39" s="2">
        <f t="shared" si="19"/>
        <v>1</v>
      </c>
      <c r="AI39" s="2">
        <f t="shared" si="20"/>
        <v>1</v>
      </c>
      <c r="AJ39" s="2">
        <f t="shared" si="21"/>
        <v>1</v>
      </c>
      <c r="AK39" s="2">
        <f t="shared" si="22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f>SUM(Q41:AC53,B41:O53,B26:O39,Q26:AC39)</f>
        <v>138</v>
      </c>
      <c r="AH40" s="5">
        <f t="shared" si="19"/>
        <v>1</v>
      </c>
      <c r="AI40" s="5">
        <f t="shared" si="20"/>
        <v>1</v>
      </c>
      <c r="AJ40" s="5">
        <f t="shared" si="21"/>
        <v>1</v>
      </c>
      <c r="AK40" s="5">
        <f t="shared" si="22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f>SUM(R42:AC53,B42:P53,B26:P40,R26:AC40)</f>
        <v>138</v>
      </c>
      <c r="AH41" s="2">
        <f t="shared" si="19"/>
        <v>1</v>
      </c>
      <c r="AI41" s="2">
        <f t="shared" si="20"/>
        <v>1</v>
      </c>
      <c r="AJ41" s="2">
        <f t="shared" si="21"/>
        <v>1</v>
      </c>
      <c r="AK41" s="2">
        <f t="shared" si="22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f>SUM(S43:AC53,B43:Q53,B26:Q41,S26:AC41)</f>
        <v>138</v>
      </c>
      <c r="AH42" s="5">
        <f t="shared" si="19"/>
        <v>1</v>
      </c>
      <c r="AI42" s="5">
        <f t="shared" si="20"/>
        <v>1</v>
      </c>
      <c r="AJ42" s="5">
        <f t="shared" si="21"/>
        <v>1</v>
      </c>
      <c r="AK42" s="5">
        <f t="shared" si="22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f>SUM(T44:AC53,B44:R53,B26:R42,T26:AC42)</f>
        <v>137</v>
      </c>
      <c r="AH43" s="2">
        <f t="shared" si="19"/>
        <v>1</v>
      </c>
      <c r="AI43" s="2">
        <f t="shared" si="20"/>
        <v>1</v>
      </c>
      <c r="AJ43" s="2">
        <f t="shared" si="21"/>
        <v>1</v>
      </c>
      <c r="AK43" s="2">
        <f t="shared" si="22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f>SUM(U45:AC53,B45:S53,B26:S43,U26:AC43)</f>
        <v>137</v>
      </c>
      <c r="AH44" s="5">
        <f t="shared" si="19"/>
        <v>1</v>
      </c>
      <c r="AI44" s="5">
        <f t="shared" si="20"/>
        <v>1</v>
      </c>
      <c r="AJ44" s="5">
        <f t="shared" si="21"/>
        <v>1</v>
      </c>
      <c r="AK44" s="5">
        <f t="shared" si="22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>
        <v>1</v>
      </c>
      <c r="AC45" s="48"/>
      <c r="AD45" s="44">
        <f>U45</f>
        <v>6</v>
      </c>
      <c r="AE45" s="44">
        <f>SUM(B45:T45,V45:AC45)</f>
        <v>1</v>
      </c>
      <c r="AF45" s="44">
        <f>SUM(U26:U44,U46:U53)</f>
        <v>0</v>
      </c>
      <c r="AG45" s="44">
        <f>SUM(V46:AC53,B46:T53,B26:T44,V26:AC44)</f>
        <v>132</v>
      </c>
      <c r="AH45" s="2">
        <f t="shared" si="19"/>
        <v>0.992805755395683</v>
      </c>
      <c r="AI45" s="2">
        <f t="shared" si="20"/>
        <v>0.857142857142857</v>
      </c>
      <c r="AJ45" s="2">
        <f t="shared" si="21"/>
        <v>1</v>
      </c>
      <c r="AK45" s="2">
        <f t="shared" si="22"/>
        <v>0.923076923076923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f>SUM(W47:AC53,B47:U53,B26:U45,W26:AC45)</f>
        <v>136</v>
      </c>
      <c r="AH46" s="5">
        <f t="shared" si="19"/>
        <v>1</v>
      </c>
      <c r="AI46" s="5">
        <f t="shared" si="20"/>
        <v>1</v>
      </c>
      <c r="AJ46" s="5">
        <f t="shared" si="21"/>
        <v>1</v>
      </c>
      <c r="AK46" s="5">
        <f t="shared" si="22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4">
        <f>SUM(X48:AC53,B48:V53,B26:V46,X26:AC46)</f>
        <v>133</v>
      </c>
      <c r="AH47" s="2">
        <f t="shared" si="19"/>
        <v>1</v>
      </c>
      <c r="AI47" s="2">
        <f t="shared" si="20"/>
        <v>1</v>
      </c>
      <c r="AJ47" s="2">
        <f t="shared" si="21"/>
        <v>1</v>
      </c>
      <c r="AK47" s="2">
        <f t="shared" si="22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4</v>
      </c>
      <c r="Y48" s="33"/>
      <c r="Z48" s="33"/>
      <c r="AA48" s="33"/>
      <c r="AB48" s="33"/>
      <c r="AC48" s="48"/>
      <c r="AD48" s="45">
        <f>X48</f>
        <v>4</v>
      </c>
      <c r="AE48" s="45">
        <f>SUM(B48:W48,Y48:AC48)</f>
        <v>0</v>
      </c>
      <c r="AF48" s="45">
        <f>SUM(X26:X47,X49:X53)</f>
        <v>1</v>
      </c>
      <c r="AG48" s="45">
        <f>SUM(Y49:AC53,B49:W53,B26:W47,Y26:AC47)</f>
        <v>134</v>
      </c>
      <c r="AH48" s="5">
        <f t="shared" si="19"/>
        <v>0.992805755395683</v>
      </c>
      <c r="AI48" s="5">
        <f t="shared" si="20"/>
        <v>1</v>
      </c>
      <c r="AJ48" s="5">
        <f t="shared" si="21"/>
        <v>0.8</v>
      </c>
      <c r="AK48" s="5">
        <f t="shared" si="22"/>
        <v>0.888888888888889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>
        <v>1</v>
      </c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1</v>
      </c>
      <c r="AF49" s="44">
        <f>SUM(Y26:Y48,Y50:Y53)</f>
        <v>0</v>
      </c>
      <c r="AG49" s="44">
        <f>SUM(Z50:AC53,B50:X53,B26:X48,Z26:AC48)</f>
        <v>116</v>
      </c>
      <c r="AH49" s="2">
        <f t="shared" si="19"/>
        <v>0.992805755395683</v>
      </c>
      <c r="AI49" s="2">
        <f t="shared" si="20"/>
        <v>0.956521739130435</v>
      </c>
      <c r="AJ49" s="2">
        <f t="shared" si="21"/>
        <v>1</v>
      </c>
      <c r="AK49" s="2">
        <f t="shared" si="22"/>
        <v>0.977777777777778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5">
        <f>SUM(AA51:AC53,B51:Y53,B26:Y49,AA26:AC49)</f>
        <v>135</v>
      </c>
      <c r="AH50" s="5">
        <f t="shared" si="19"/>
        <v>1</v>
      </c>
      <c r="AI50" s="5">
        <f t="shared" si="20"/>
        <v>1</v>
      </c>
      <c r="AJ50" s="5">
        <f t="shared" si="21"/>
        <v>1</v>
      </c>
      <c r="AK50" s="5">
        <f t="shared" si="22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5</v>
      </c>
      <c r="AB51" s="33"/>
      <c r="AC51" s="48"/>
      <c r="AD51" s="44">
        <f>AA51</f>
        <v>5</v>
      </c>
      <c r="AE51" s="44">
        <f>SUM(B51:Z51,AB51:AC51)</f>
        <v>0</v>
      </c>
      <c r="AF51" s="44">
        <f>SUM(AA26:AA50,AA52:AA53)</f>
        <v>0</v>
      </c>
      <c r="AG51" s="44">
        <f>SUM(AB52:AC53,B52:Z53,B26:Z50,AB26:AC50)</f>
        <v>134</v>
      </c>
      <c r="AH51" s="2">
        <f t="shared" si="19"/>
        <v>1</v>
      </c>
      <c r="AI51" s="2">
        <f t="shared" si="20"/>
        <v>1</v>
      </c>
      <c r="AJ51" s="2">
        <f t="shared" si="21"/>
        <v>1</v>
      </c>
      <c r="AK51" s="2">
        <f t="shared" si="22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2</v>
      </c>
      <c r="AC52" s="48"/>
      <c r="AD52" s="45">
        <f>AB52</f>
        <v>2</v>
      </c>
      <c r="AE52" s="45">
        <f>SUM(B52:AA52,AC52)</f>
        <v>0</v>
      </c>
      <c r="AF52" s="45">
        <f>SUM(AB26:AB51,AB53)</f>
        <v>1</v>
      </c>
      <c r="AG52" s="45">
        <f>SUM(AC53,B53:AA53,B26:AA51,AC26:AC51)</f>
        <v>136</v>
      </c>
      <c r="AH52" s="5">
        <f t="shared" si="19"/>
        <v>0.992805755395683</v>
      </c>
      <c r="AI52" s="5">
        <f t="shared" si="20"/>
        <v>1</v>
      </c>
      <c r="AJ52" s="5">
        <f t="shared" si="21"/>
        <v>0.666666666666667</v>
      </c>
      <c r="AK52" s="5">
        <f t="shared" si="22"/>
        <v>0.8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f>SUM(B26:AB52)</f>
        <v>138</v>
      </c>
      <c r="AH53" s="2">
        <f t="shared" si="19"/>
        <v>1</v>
      </c>
      <c r="AI53" s="2">
        <f t="shared" si="20"/>
        <v>1</v>
      </c>
      <c r="AJ53" s="2">
        <f t="shared" si="21"/>
        <v>1</v>
      </c>
      <c r="AK53" s="2">
        <f t="shared" si="22"/>
        <v>1</v>
      </c>
    </row>
    <row r="54" spans="28:37">
      <c r="AB54" s="42" t="s">
        <v>74</v>
      </c>
      <c r="AC54" s="42"/>
      <c r="AD54" s="45">
        <f>SUM(AD26:AD53)</f>
        <v>135</v>
      </c>
      <c r="AE54" s="45">
        <f>SUM(AE26:AE53)</f>
        <v>4</v>
      </c>
      <c r="AF54" s="45">
        <f>SUM(AF26:AF53)</f>
        <v>4</v>
      </c>
      <c r="AG54" s="45">
        <f>SUM(AG26:AG53)</f>
        <v>3749</v>
      </c>
      <c r="AH54" s="5">
        <f t="shared" si="19"/>
        <v>0.997944501541624</v>
      </c>
      <c r="AI54" s="5">
        <f t="shared" si="20"/>
        <v>0.971223021582734</v>
      </c>
      <c r="AJ54" s="5">
        <f t="shared" si="21"/>
        <v>0.971223021582734</v>
      </c>
      <c r="AK54" s="5">
        <f t="shared" si="22"/>
        <v>0.971223021582734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AlQalam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17</v>
      </c>
      <c r="C59" s="24">
        <v>1</v>
      </c>
      <c r="D59" s="24"/>
      <c r="E59" s="24"/>
      <c r="F59" s="24"/>
      <c r="G59" s="24">
        <v>1</v>
      </c>
      <c r="H59" s="24"/>
      <c r="I59" s="24"/>
      <c r="J59" s="38">
        <v>6</v>
      </c>
      <c r="L59" s="3" t="s">
        <v>49</v>
      </c>
      <c r="M59" s="13" t="s">
        <v>58</v>
      </c>
      <c r="N59" s="13"/>
      <c r="O59" s="13"/>
      <c r="P59" s="13"/>
      <c r="Q59" s="45">
        <f>B59</f>
        <v>17</v>
      </c>
      <c r="R59" s="45">
        <f>SUM(C59:J59)</f>
        <v>8</v>
      </c>
      <c r="S59" s="45">
        <f>SUM(B60:B67)</f>
        <v>0</v>
      </c>
      <c r="T59" s="45">
        <f>SUM(C60:J67)</f>
        <v>151</v>
      </c>
      <c r="U59" s="5">
        <f t="shared" ref="U59:U66" si="23">(SUM(Q59,T59)/SUM(Q59,R59,S59,T59))</f>
        <v>0.954545454545455</v>
      </c>
      <c r="V59" s="5">
        <f t="shared" ref="V59:V66" si="24">Q59/(SUM(Q59,R59))</f>
        <v>0.68</v>
      </c>
      <c r="W59" s="5">
        <f t="shared" ref="W59:W66" si="25">Q59/SUM(Q59,S59)</f>
        <v>1</v>
      </c>
      <c r="X59" s="5">
        <f t="shared" ref="X59:X66" si="26">2*V59*W59/(SUM(V59,W59))</f>
        <v>0.80952380952381</v>
      </c>
    </row>
    <row r="60" spans="1:24">
      <c r="A60" s="7" t="s">
        <v>50</v>
      </c>
      <c r="B60" s="25"/>
      <c r="C60" s="26">
        <v>11</v>
      </c>
      <c r="D60" s="25"/>
      <c r="E60" s="25"/>
      <c r="F60" s="25"/>
      <c r="G60" s="25"/>
      <c r="H60" s="25"/>
      <c r="I60" s="25"/>
      <c r="J60" s="25">
        <v>4</v>
      </c>
      <c r="L60" s="3" t="s">
        <v>50</v>
      </c>
      <c r="M60" s="13" t="s">
        <v>59</v>
      </c>
      <c r="N60" s="13"/>
      <c r="O60" s="13"/>
      <c r="P60" s="13"/>
      <c r="Q60" s="44">
        <f>C60</f>
        <v>11</v>
      </c>
      <c r="R60" s="44">
        <f>SUM(B60,D60:J60)</f>
        <v>4</v>
      </c>
      <c r="S60" s="44">
        <f>SUM(C59,C61:C67)</f>
        <v>1</v>
      </c>
      <c r="T60" s="44">
        <f>SUM(D61:J67,B61:B67,B59,D59:J59)</f>
        <v>160</v>
      </c>
      <c r="U60" s="2">
        <f t="shared" si="23"/>
        <v>0.971590909090909</v>
      </c>
      <c r="V60" s="2">
        <f t="shared" si="24"/>
        <v>0.733333333333333</v>
      </c>
      <c r="W60" s="2">
        <f t="shared" si="25"/>
        <v>0.916666666666667</v>
      </c>
      <c r="X60" s="2">
        <f t="shared" si="26"/>
        <v>0.814814814814815</v>
      </c>
    </row>
    <row r="61" spans="1:24">
      <c r="A61" s="7" t="s">
        <v>51</v>
      </c>
      <c r="B61" s="25"/>
      <c r="C61" s="25"/>
      <c r="D61" s="26">
        <v>10</v>
      </c>
      <c r="E61" s="25"/>
      <c r="F61" s="25"/>
      <c r="G61" s="25"/>
      <c r="H61" s="25"/>
      <c r="I61" s="25"/>
      <c r="J61" s="39">
        <v>1</v>
      </c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1</v>
      </c>
      <c r="S61" s="45">
        <f>SUM(D59:D60,D62:D67)</f>
        <v>0</v>
      </c>
      <c r="T61" s="45">
        <f>SUM(E62:J67,B62:C67,B59:C60,E59:J60)</f>
        <v>165</v>
      </c>
      <c r="U61" s="5">
        <f t="shared" si="23"/>
        <v>0.994318181818182</v>
      </c>
      <c r="V61" s="5">
        <f t="shared" si="24"/>
        <v>0.909090909090909</v>
      </c>
      <c r="W61" s="5">
        <f t="shared" si="25"/>
        <v>1</v>
      </c>
      <c r="X61" s="5">
        <f t="shared" si="26"/>
        <v>0.952380952380952</v>
      </c>
    </row>
    <row r="62" spans="1:24">
      <c r="A62" s="7" t="s">
        <v>52</v>
      </c>
      <c r="B62" s="25"/>
      <c r="C62" s="25"/>
      <c r="D62" s="25"/>
      <c r="E62" s="26">
        <v>21</v>
      </c>
      <c r="F62" s="25"/>
      <c r="G62" s="25"/>
      <c r="H62" s="25"/>
      <c r="I62" s="25">
        <v>3</v>
      </c>
      <c r="J62" s="39">
        <v>3</v>
      </c>
      <c r="L62" s="3" t="s">
        <v>52</v>
      </c>
      <c r="M62" s="13" t="s">
        <v>61</v>
      </c>
      <c r="N62" s="13"/>
      <c r="O62" s="13"/>
      <c r="P62" s="13"/>
      <c r="Q62" s="44">
        <f>E62</f>
        <v>21</v>
      </c>
      <c r="R62" s="44">
        <f>SUM(B62:D62,F62:J62)</f>
        <v>6</v>
      </c>
      <c r="S62" s="44">
        <f>SUM(E59:E61,E63:E67)</f>
        <v>1</v>
      </c>
      <c r="T62" s="44">
        <f>SUM(F63:J67,B63:D67,B59:D61,F59:J61)</f>
        <v>148</v>
      </c>
      <c r="U62" s="2">
        <f t="shared" si="23"/>
        <v>0.960227272727273</v>
      </c>
      <c r="V62" s="2">
        <f t="shared" si="24"/>
        <v>0.777777777777778</v>
      </c>
      <c r="W62" s="2">
        <f t="shared" si="25"/>
        <v>0.954545454545455</v>
      </c>
      <c r="X62" s="2">
        <f t="shared" si="26"/>
        <v>0.857142857142857</v>
      </c>
    </row>
    <row r="63" spans="1:24">
      <c r="A63" s="7" t="s">
        <v>53</v>
      </c>
      <c r="B63" s="25"/>
      <c r="C63" s="25"/>
      <c r="D63" s="25"/>
      <c r="E63" s="25">
        <v>1</v>
      </c>
      <c r="F63" s="26">
        <v>29</v>
      </c>
      <c r="G63" s="25">
        <v>1</v>
      </c>
      <c r="H63" s="25"/>
      <c r="I63" s="25"/>
      <c r="J63" s="39">
        <v>10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12</v>
      </c>
      <c r="S63" s="45">
        <f>SUM(F59:F62,F64:F67)</f>
        <v>1</v>
      </c>
      <c r="T63" s="45">
        <f>SUM(G64:J67,B64:E67,B59:E62,G59:J62)</f>
        <v>134</v>
      </c>
      <c r="U63" s="5">
        <f t="shared" si="23"/>
        <v>0.926136363636364</v>
      </c>
      <c r="V63" s="5">
        <f t="shared" si="24"/>
        <v>0.707317073170732</v>
      </c>
      <c r="W63" s="5">
        <f t="shared" si="25"/>
        <v>0.966666666666667</v>
      </c>
      <c r="X63" s="5">
        <f t="shared" si="26"/>
        <v>0.816901408450704</v>
      </c>
    </row>
    <row r="64" spans="1:24">
      <c r="A64" s="7" t="s">
        <v>54</v>
      </c>
      <c r="B64" s="25"/>
      <c r="C64" s="25"/>
      <c r="D64" s="25"/>
      <c r="E64" s="25"/>
      <c r="F64" s="25">
        <v>1</v>
      </c>
      <c r="G64" s="26">
        <v>30</v>
      </c>
      <c r="H64" s="25"/>
      <c r="I64" s="25"/>
      <c r="J64" s="39">
        <v>3</v>
      </c>
      <c r="L64" s="3" t="s">
        <v>54</v>
      </c>
      <c r="M64" s="13" t="s">
        <v>63</v>
      </c>
      <c r="N64" s="13"/>
      <c r="O64" s="13"/>
      <c r="P64" s="13"/>
      <c r="Q64" s="44">
        <f>G64</f>
        <v>30</v>
      </c>
      <c r="R64" s="44">
        <f>SUM(B64:F64,H64:J64)</f>
        <v>4</v>
      </c>
      <c r="S64" s="44">
        <f>SUM(G59:G63,G65:G67)</f>
        <v>2</v>
      </c>
      <c r="T64" s="44">
        <f>SUM(H65:J67,B65:F67,B59:F63,H59:J63)</f>
        <v>140</v>
      </c>
      <c r="U64" s="2">
        <f t="shared" si="23"/>
        <v>0.965909090909091</v>
      </c>
      <c r="V64" s="2">
        <f t="shared" si="24"/>
        <v>0.882352941176471</v>
      </c>
      <c r="W64" s="2">
        <f t="shared" si="25"/>
        <v>0.9375</v>
      </c>
      <c r="X64" s="2">
        <f t="shared" si="26"/>
        <v>0.909090909090909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11</v>
      </c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11</v>
      </c>
      <c r="R65" s="45">
        <f>SUM(B65:G65,I65:J65)</f>
        <v>0</v>
      </c>
      <c r="S65" s="45">
        <f>SUM(H59:H64,H66:H67)</f>
        <v>0</v>
      </c>
      <c r="T65" s="45">
        <f>SUM(I66:J67,B66:G67,B59:G64,I59:J64)</f>
        <v>165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>
        <v>11</v>
      </c>
      <c r="J66" s="39">
        <v>1</v>
      </c>
      <c r="L66" s="3" t="s">
        <v>56</v>
      </c>
      <c r="M66" s="13" t="s">
        <v>65</v>
      </c>
      <c r="N66" s="13"/>
      <c r="O66" s="13"/>
      <c r="P66" s="13"/>
      <c r="Q66" s="44">
        <f>I66</f>
        <v>11</v>
      </c>
      <c r="R66" s="44">
        <f>SUM(J66,B66:H66)</f>
        <v>1</v>
      </c>
      <c r="S66" s="44">
        <f>SUM(I59:I65,I67)</f>
        <v>3</v>
      </c>
      <c r="T66" s="44">
        <f>SUM(J67,B67:H67,B59:H65,J59:J65)</f>
        <v>161</v>
      </c>
      <c r="U66" s="2">
        <f t="shared" si="23"/>
        <v>0.977272727272727</v>
      </c>
      <c r="V66" s="2">
        <f t="shared" si="24"/>
        <v>0.916666666666667</v>
      </c>
      <c r="W66" s="2">
        <f t="shared" si="25"/>
        <v>0.785714285714286</v>
      </c>
      <c r="X66" s="2">
        <f t="shared" si="26"/>
        <v>0.846153846153846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27">SUM(Q59:Q66)</f>
        <v>140</v>
      </c>
      <c r="R68" s="44">
        <f t="shared" si="27"/>
        <v>36</v>
      </c>
      <c r="S68" s="44">
        <f t="shared" si="27"/>
        <v>8</v>
      </c>
      <c r="T68" s="44">
        <f t="shared" si="27"/>
        <v>1224</v>
      </c>
      <c r="U68" s="2">
        <f>(SUM(Q68,T68)/SUM(Q68,R68,S68,T68))</f>
        <v>0.96875</v>
      </c>
      <c r="V68" s="2">
        <f>Q68/(SUM(Q68,R68))</f>
        <v>0.795454545454545</v>
      </c>
      <c r="W68" s="2">
        <f>Q68/SUM(Q68,S68)</f>
        <v>0.945945945945946</v>
      </c>
      <c r="X68" s="2">
        <f>2*V68*W68/(SUM(V68,W68))</f>
        <v>0.864197530864197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139</v>
      </c>
    </row>
    <row r="70" ht="14.25" spans="1:37">
      <c r="A70" s="30" t="str">
        <f>A1</f>
        <v>AlQalam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14</v>
      </c>
      <c r="AE71" s="45">
        <f>SUM(C71:AC71)</f>
        <v>0</v>
      </c>
      <c r="AF71" s="45">
        <f>SUM(B72:B98)</f>
        <v>2</v>
      </c>
      <c r="AG71" s="45">
        <f>SUM(C72:AC98)</f>
        <v>123</v>
      </c>
      <c r="AH71" s="5">
        <f t="shared" ref="AH71:AH99" si="28">(SUM(AD71,AG71)/SUM(AD71,AE71,AF71,AG71))</f>
        <v>0.985611510791367</v>
      </c>
      <c r="AI71" s="5">
        <f t="shared" ref="AI71:AI99" si="29">AD71/(SUM(AD71,AE71))</f>
        <v>1</v>
      </c>
      <c r="AJ71" s="5">
        <f t="shared" ref="AJ71:AJ99" si="30">AD71/SUM(AD71,AF71)</f>
        <v>0.875</v>
      </c>
      <c r="AK71" s="5">
        <f t="shared" ref="AK71:AK99" si="31">2*AI71*AJ71/(SUM(AI71,AJ71))</f>
        <v>0.933333333333333</v>
      </c>
    </row>
    <row r="72" spans="1:37">
      <c r="A72" s="4" t="s">
        <v>40</v>
      </c>
      <c r="B72" s="33"/>
      <c r="C72" s="34">
        <v>22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22</v>
      </c>
      <c r="AE72" s="44">
        <f>SUM(D72:AC72,B72)</f>
        <v>0</v>
      </c>
      <c r="AF72" s="44">
        <f>SUM(C71,C73:C98)</f>
        <v>0</v>
      </c>
      <c r="AG72" s="44">
        <f>SUM(D73:AC98,B71,D71:AC71,B73:B98)</f>
        <v>117</v>
      </c>
      <c r="AH72" s="2">
        <f t="shared" si="28"/>
        <v>1</v>
      </c>
      <c r="AI72" s="2">
        <f t="shared" si="29"/>
        <v>1</v>
      </c>
      <c r="AJ72" s="2">
        <f t="shared" si="30"/>
        <v>1</v>
      </c>
      <c r="AK72" s="2">
        <f t="shared" si="31"/>
        <v>1</v>
      </c>
    </row>
    <row r="73" spans="1:37">
      <c r="A73" s="4" t="s">
        <v>9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f>SUM(B74:C98,E74:AC98,B71:C72,E71:AC72)</f>
        <v>132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f>SUM(F75:AC98,B75:D98,B71:D73,F71:AC73)</f>
        <v>137</v>
      </c>
      <c r="AH74" s="2">
        <f t="shared" si="28"/>
        <v>1</v>
      </c>
      <c r="AI74" s="2">
        <f t="shared" si="29"/>
        <v>1</v>
      </c>
      <c r="AJ74" s="2">
        <f t="shared" si="30"/>
        <v>1</v>
      </c>
      <c r="AK74" s="2">
        <f t="shared" si="31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f>SUM(G76:AC98,B76:E98,B71:E74,G71:AC74)</f>
        <v>138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4" t="s">
        <v>12</v>
      </c>
      <c r="B76" s="33">
        <v>2</v>
      </c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2</v>
      </c>
      <c r="AF76" s="44">
        <f>SUM(G71:G75,G77:G98)</f>
        <v>0</v>
      </c>
      <c r="AG76" s="44">
        <f>SUM(H77:AC98,B77:F98,B71:F75,H71:AC75)</f>
        <v>135</v>
      </c>
      <c r="AH76" s="2">
        <f t="shared" si="28"/>
        <v>0.985611510791367</v>
      </c>
      <c r="AI76" s="2">
        <f t="shared" si="29"/>
        <v>0.5</v>
      </c>
      <c r="AJ76" s="2">
        <f t="shared" si="30"/>
        <v>1</v>
      </c>
      <c r="AK76" s="2">
        <f t="shared" si="31"/>
        <v>0.666666666666667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f>SUM(I78:AC98,B78:G98,B71:G76,I71:AC76)</f>
        <v>137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4">
        <f>SUM(J79:AC98,B79:H98,B71:H77,J71:AC77)</f>
        <v>134</v>
      </c>
      <c r="AH78" s="2">
        <f t="shared" si="28"/>
        <v>1</v>
      </c>
      <c r="AI78" s="2">
        <f t="shared" si="29"/>
        <v>1</v>
      </c>
      <c r="AJ78" s="2">
        <f t="shared" si="30"/>
        <v>1</v>
      </c>
      <c r="AK78" s="2">
        <f t="shared" si="31"/>
        <v>1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5">
        <f>SUM(K80:AC98,B80:I98,B71:I78,K71:AC78)</f>
        <v>136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4">
        <f>SUM(L81:AC98,B81:J98,B71:J79,L71:AC79)</f>
        <v>129</v>
      </c>
      <c r="AH80" s="2">
        <f t="shared" si="28"/>
        <v>1</v>
      </c>
      <c r="AI80" s="2">
        <f t="shared" si="29"/>
        <v>1</v>
      </c>
      <c r="AJ80" s="2">
        <f t="shared" si="30"/>
        <v>1</v>
      </c>
      <c r="AK80" s="2">
        <f t="shared" si="31"/>
        <v>1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5">
        <f>SUM(M82:AC98,B82:K98,B71:K80,M71:AC80)</f>
        <v>138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4">
        <f>SUM(N83:AC98,B83:L98,B71:L81,N71:AC81)</f>
        <v>137</v>
      </c>
      <c r="AH82" s="2">
        <f t="shared" si="28"/>
        <v>1</v>
      </c>
      <c r="AI82" s="2">
        <f t="shared" si="29"/>
        <v>1</v>
      </c>
      <c r="AJ82" s="2">
        <f t="shared" si="30"/>
        <v>1</v>
      </c>
      <c r="AK82" s="2">
        <f t="shared" si="31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5">
        <f>SUM(O84:AC98,B84:M98,B71:M82,O71:AC82)</f>
        <v>137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4">
        <f>SUM(P85:AC98,B85:N98,B71:N83,P71:AC83)</f>
        <v>137</v>
      </c>
      <c r="AH84" s="2">
        <f t="shared" si="28"/>
        <v>1</v>
      </c>
      <c r="AI84" s="2">
        <f t="shared" si="29"/>
        <v>1</v>
      </c>
      <c r="AJ84" s="2">
        <f t="shared" si="30"/>
        <v>1</v>
      </c>
      <c r="AK84" s="2">
        <f t="shared" si="31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f>SUM(Q86:AC98,B86:O98,B71:O84,Q71:AC84)</f>
        <v>138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f>SUM(R87:AC98,B87:P98,B71:P85,R71:AC85)</f>
        <v>138</v>
      </c>
      <c r="AH86" s="2">
        <f t="shared" si="28"/>
        <v>1</v>
      </c>
      <c r="AI86" s="2">
        <f t="shared" si="29"/>
        <v>1</v>
      </c>
      <c r="AJ86" s="2">
        <f t="shared" si="30"/>
        <v>1</v>
      </c>
      <c r="AK86" s="2">
        <f t="shared" si="31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f>SUM(S88:AC98,B88:Q98,B71:Q86,S71:AC86)</f>
        <v>138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f>SUM(T89:AC98,B89:R98,B71:R87,T71:AC87)</f>
        <v>137</v>
      </c>
      <c r="AH88" s="2">
        <f t="shared" si="28"/>
        <v>1</v>
      </c>
      <c r="AI88" s="2">
        <f t="shared" si="29"/>
        <v>1</v>
      </c>
      <c r="AJ88" s="2">
        <f t="shared" si="30"/>
        <v>1</v>
      </c>
      <c r="AK88" s="2">
        <f t="shared" si="31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f>SUM(U90:AC98,B90:S98,B71:S88,U71:AC88)</f>
        <v>137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>
        <v>1</v>
      </c>
      <c r="AC90" s="48"/>
      <c r="AD90" s="44">
        <f>U90</f>
        <v>6</v>
      </c>
      <c r="AE90" s="44">
        <f>SUM(B90:T90,V90:AC90)</f>
        <v>1</v>
      </c>
      <c r="AF90" s="44">
        <f>SUM(U71:U89,U91:U98)</f>
        <v>0</v>
      </c>
      <c r="AG90" s="44">
        <f>SUM(V91:AC98,B91:T98,B71:T89,V71:AC89)</f>
        <v>132</v>
      </c>
      <c r="AH90" s="2">
        <f t="shared" si="28"/>
        <v>0.992805755395683</v>
      </c>
      <c r="AI90" s="2">
        <f t="shared" si="29"/>
        <v>0.857142857142857</v>
      </c>
      <c r="AJ90" s="2">
        <f t="shared" si="30"/>
        <v>1</v>
      </c>
      <c r="AK90" s="2">
        <f t="shared" si="31"/>
        <v>0.923076923076923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f>SUM(W92:AC98,B92:U98,B71:U90,W71:AC90)</f>
        <v>136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4">
        <f>SUM(X93:AC98,B93:V98,B71:V91,X71:AC91)</f>
        <v>133</v>
      </c>
      <c r="AH92" s="2">
        <f t="shared" si="28"/>
        <v>1</v>
      </c>
      <c r="AI92" s="2">
        <f t="shared" si="29"/>
        <v>1</v>
      </c>
      <c r="AJ92" s="2">
        <f t="shared" si="30"/>
        <v>1</v>
      </c>
      <c r="AK92" s="2">
        <f t="shared" si="31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4</v>
      </c>
      <c r="Y93" s="33"/>
      <c r="Z93" s="33"/>
      <c r="AA93" s="33"/>
      <c r="AB93" s="33"/>
      <c r="AC93" s="48"/>
      <c r="AD93" s="45">
        <f>X93</f>
        <v>4</v>
      </c>
      <c r="AE93" s="45">
        <f>SUM(B93:W93,Y93:AC93)</f>
        <v>0</v>
      </c>
      <c r="AF93" s="45">
        <f>SUM(X71:X92,X94:X98)</f>
        <v>1</v>
      </c>
      <c r="AG93" s="45">
        <f>SUM(Y94:AC98,B94:W98,B71:W92,Y71:AC92)</f>
        <v>134</v>
      </c>
      <c r="AH93" s="5">
        <f t="shared" si="28"/>
        <v>0.992805755395683</v>
      </c>
      <c r="AI93" s="5">
        <f t="shared" si="29"/>
        <v>1</v>
      </c>
      <c r="AJ93" s="5">
        <f t="shared" si="30"/>
        <v>0.8</v>
      </c>
      <c r="AK93" s="5">
        <f t="shared" si="31"/>
        <v>0.888888888888889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>
        <v>1</v>
      </c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1</v>
      </c>
      <c r="AF94" s="44">
        <f>SUM(Y71:Y93,Y95:Y98)</f>
        <v>0</v>
      </c>
      <c r="AG94" s="44">
        <f>SUM(Z95:AC98,B95:X98,B71:X93,Z71:AC93)</f>
        <v>116</v>
      </c>
      <c r="AH94" s="2">
        <f t="shared" si="28"/>
        <v>0.992805755395683</v>
      </c>
      <c r="AI94" s="2">
        <f t="shared" si="29"/>
        <v>0.956521739130435</v>
      </c>
      <c r="AJ94" s="2">
        <f t="shared" si="30"/>
        <v>1</v>
      </c>
      <c r="AK94" s="2">
        <f t="shared" si="31"/>
        <v>0.977777777777778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5">
        <f>SUM(AA96:AC98,B96:Y98,B71:Y94,AA71:AC94)</f>
        <v>135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5</v>
      </c>
      <c r="AB96" s="33"/>
      <c r="AC96" s="48"/>
      <c r="AD96" s="44">
        <f>AA96</f>
        <v>5</v>
      </c>
      <c r="AE96" s="44">
        <f>SUM(B96:Z96,AB96:AC96)</f>
        <v>0</v>
      </c>
      <c r="AF96" s="44">
        <f>SUM(AA71:AA95,AA97:AA98)</f>
        <v>0</v>
      </c>
      <c r="AG96" s="44">
        <f>SUM(AB97:AC98,B97:Z98,B71:Z95,AB71:AC95)</f>
        <v>134</v>
      </c>
      <c r="AH96" s="2">
        <f t="shared" si="28"/>
        <v>1</v>
      </c>
      <c r="AI96" s="2">
        <f t="shared" si="29"/>
        <v>1</v>
      </c>
      <c r="AJ96" s="2">
        <f t="shared" si="30"/>
        <v>1</v>
      </c>
      <c r="AK96" s="2">
        <f t="shared" si="31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2</v>
      </c>
      <c r="AC97" s="48"/>
      <c r="AD97" s="45">
        <f>AB97</f>
        <v>2</v>
      </c>
      <c r="AE97" s="45">
        <f>SUM(B97:AA97,AC97)</f>
        <v>0</v>
      </c>
      <c r="AF97" s="45">
        <f>SUM(AB71:AB96,AB98)</f>
        <v>1</v>
      </c>
      <c r="AG97" s="45">
        <f>SUM(AC98,B98:AA98,B71:AA96,AC71:AC96)</f>
        <v>136</v>
      </c>
      <c r="AH97" s="5">
        <f t="shared" si="28"/>
        <v>0.992805755395683</v>
      </c>
      <c r="AI97" s="5">
        <f t="shared" si="29"/>
        <v>1</v>
      </c>
      <c r="AJ97" s="5">
        <f t="shared" si="30"/>
        <v>0.666666666666667</v>
      </c>
      <c r="AK97" s="5">
        <f t="shared" si="31"/>
        <v>0.8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f>SUM(B71:AB97)</f>
        <v>138</v>
      </c>
      <c r="AH98" s="2">
        <f t="shared" si="28"/>
        <v>1</v>
      </c>
      <c r="AI98" s="2">
        <f t="shared" si="29"/>
        <v>1</v>
      </c>
      <c r="AJ98" s="2">
        <f t="shared" si="30"/>
        <v>1</v>
      </c>
      <c r="AK98" s="2">
        <f t="shared" si="31"/>
        <v>1</v>
      </c>
    </row>
    <row r="99" spans="28:37">
      <c r="AB99" s="42" t="s">
        <v>74</v>
      </c>
      <c r="AC99" s="42"/>
      <c r="AD99" s="45">
        <f t="shared" ref="AD99:AG99" si="32">SUM(AD71:AD98)</f>
        <v>135</v>
      </c>
      <c r="AE99" s="45">
        <f t="shared" si="32"/>
        <v>4</v>
      </c>
      <c r="AF99" s="45">
        <f t="shared" si="32"/>
        <v>4</v>
      </c>
      <c r="AG99" s="45">
        <f t="shared" si="32"/>
        <v>3749</v>
      </c>
      <c r="AH99" s="5">
        <f t="shared" si="28"/>
        <v>0.997944501541624</v>
      </c>
      <c r="AI99" s="5">
        <f t="shared" si="29"/>
        <v>0.971223021582734</v>
      </c>
      <c r="AJ99" s="5">
        <f t="shared" si="30"/>
        <v>0.971223021582734</v>
      </c>
      <c r="AK99" s="5">
        <f t="shared" si="31"/>
        <v>0.971223021582734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AlQalam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>
        <v>1</v>
      </c>
      <c r="D104" s="24"/>
      <c r="E104" s="24"/>
      <c r="F104" s="24"/>
      <c r="G104" s="24">
        <v>1</v>
      </c>
      <c r="H104" s="24"/>
      <c r="I104" s="24"/>
      <c r="J104" s="38">
        <v>4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6</v>
      </c>
      <c r="S104" s="45">
        <f>SUM(B105:B112)</f>
        <v>0</v>
      </c>
      <c r="T104" s="45">
        <f>SUM(C105:J112)</f>
        <v>140</v>
      </c>
      <c r="U104" s="5">
        <f t="shared" ref="U104:U111" si="33">(SUM(Q104,T104)/SUM(Q104,R104,S104,T104))</f>
        <v>0.96319018404908</v>
      </c>
      <c r="V104" s="5">
        <f t="shared" ref="V104:V111" si="34">Q104/(SUM(Q104,R104))</f>
        <v>0.739130434782609</v>
      </c>
      <c r="W104" s="5">
        <f t="shared" ref="W104:W111" si="35">Q104/SUM(Q104,S104)</f>
        <v>1</v>
      </c>
      <c r="X104" s="5">
        <f t="shared" ref="X104:X111" si="36">2*V104*W104/(SUM(V104,W104))</f>
        <v>0.85</v>
      </c>
    </row>
    <row r="105" spans="1:24">
      <c r="A105" s="7" t="s">
        <v>50</v>
      </c>
      <c r="B105" s="25"/>
      <c r="C105" s="26">
        <v>11</v>
      </c>
      <c r="D105" s="25"/>
      <c r="E105" s="25"/>
      <c r="F105" s="25"/>
      <c r="G105" s="25"/>
      <c r="H105" s="25"/>
      <c r="I105" s="25"/>
      <c r="J105" s="25">
        <v>3</v>
      </c>
      <c r="L105" s="3" t="s">
        <v>50</v>
      </c>
      <c r="M105" s="13" t="s">
        <v>59</v>
      </c>
      <c r="N105" s="13"/>
      <c r="O105" s="13"/>
      <c r="P105" s="13"/>
      <c r="Q105" s="44">
        <f>C105</f>
        <v>11</v>
      </c>
      <c r="R105" s="44">
        <f>SUM(B105,D105:J105)</f>
        <v>3</v>
      </c>
      <c r="S105" s="44">
        <f>SUM(C104,C106:C112)</f>
        <v>1</v>
      </c>
      <c r="T105" s="44">
        <f>SUM(D106:J112,B106:B112,B104,D104:J104)</f>
        <v>148</v>
      </c>
      <c r="U105" s="2">
        <f t="shared" si="33"/>
        <v>0.975460122699387</v>
      </c>
      <c r="V105" s="2">
        <f t="shared" si="34"/>
        <v>0.785714285714286</v>
      </c>
      <c r="W105" s="2">
        <f t="shared" si="35"/>
        <v>0.916666666666667</v>
      </c>
      <c r="X105" s="2">
        <f t="shared" si="36"/>
        <v>0.846153846153846</v>
      </c>
    </row>
    <row r="106" spans="1:24">
      <c r="A106" s="7" t="s">
        <v>51</v>
      </c>
      <c r="B106" s="25"/>
      <c r="C106" s="25"/>
      <c r="D106" s="26">
        <v>9</v>
      </c>
      <c r="E106" s="25"/>
      <c r="F106" s="25"/>
      <c r="G106" s="25"/>
      <c r="H106" s="25"/>
      <c r="I106" s="25"/>
      <c r="J106" s="39">
        <v>2</v>
      </c>
      <c r="L106" s="3" t="s">
        <v>51</v>
      </c>
      <c r="M106" s="13" t="s">
        <v>60</v>
      </c>
      <c r="N106" s="13"/>
      <c r="O106" s="13"/>
      <c r="P106" s="13"/>
      <c r="Q106" s="45">
        <f>D106</f>
        <v>9</v>
      </c>
      <c r="R106" s="45">
        <f>SUM(B106:C106,E106:J106)</f>
        <v>2</v>
      </c>
      <c r="S106" s="45">
        <f>SUM(D104:D105,D107:D112)</f>
        <v>0</v>
      </c>
      <c r="T106" s="45">
        <f>SUM(E107:J112,B107:C112,B104:C105,E104:J105)</f>
        <v>152</v>
      </c>
      <c r="U106" s="5">
        <f t="shared" si="33"/>
        <v>0.987730061349693</v>
      </c>
      <c r="V106" s="5">
        <f t="shared" si="34"/>
        <v>0.818181818181818</v>
      </c>
      <c r="W106" s="5">
        <f t="shared" si="35"/>
        <v>1</v>
      </c>
      <c r="X106" s="5">
        <f t="shared" si="36"/>
        <v>0.9</v>
      </c>
    </row>
    <row r="107" spans="1:24">
      <c r="A107" s="7" t="s">
        <v>52</v>
      </c>
      <c r="B107" s="25"/>
      <c r="C107" s="25"/>
      <c r="D107" s="25"/>
      <c r="E107" s="26">
        <v>20</v>
      </c>
      <c r="F107" s="25"/>
      <c r="G107" s="25">
        <v>1</v>
      </c>
      <c r="H107" s="25"/>
      <c r="I107" s="25">
        <v>2</v>
      </c>
      <c r="J107" s="39">
        <v>2</v>
      </c>
      <c r="L107" s="3" t="s">
        <v>52</v>
      </c>
      <c r="M107" s="13" t="s">
        <v>61</v>
      </c>
      <c r="N107" s="13"/>
      <c r="O107" s="13"/>
      <c r="P107" s="13"/>
      <c r="Q107" s="44">
        <f>E107</f>
        <v>20</v>
      </c>
      <c r="R107" s="44">
        <f>SUM(B107:D107,F107:J107)</f>
        <v>5</v>
      </c>
      <c r="S107" s="44">
        <f>SUM(E104:E106,E108:E112)</f>
        <v>1</v>
      </c>
      <c r="T107" s="44">
        <f>SUM(F108:J112,B108:D112,B104:D106,F104:J106)</f>
        <v>137</v>
      </c>
      <c r="U107" s="2">
        <f t="shared" si="33"/>
        <v>0.96319018404908</v>
      </c>
      <c r="V107" s="2">
        <f t="shared" si="34"/>
        <v>0.8</v>
      </c>
      <c r="W107" s="2">
        <f t="shared" si="35"/>
        <v>0.952380952380952</v>
      </c>
      <c r="X107" s="2">
        <f t="shared" si="36"/>
        <v>0.869565217391304</v>
      </c>
    </row>
    <row r="108" spans="1:24">
      <c r="A108" s="7" t="s">
        <v>53</v>
      </c>
      <c r="B108" s="25"/>
      <c r="C108" s="25"/>
      <c r="D108" s="25"/>
      <c r="E108" s="25">
        <v>1</v>
      </c>
      <c r="F108" s="26">
        <v>29</v>
      </c>
      <c r="G108" s="25"/>
      <c r="H108" s="25"/>
      <c r="I108" s="25"/>
      <c r="J108" s="39">
        <v>6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7</v>
      </c>
      <c r="S108" s="45">
        <f>SUM(F104:F107,F109:F112)</f>
        <v>0</v>
      </c>
      <c r="T108" s="45">
        <f>SUM(G109:J112,B109:E112,B104:E107,G104:J107)</f>
        <v>127</v>
      </c>
      <c r="U108" s="5">
        <f t="shared" si="33"/>
        <v>0.957055214723926</v>
      </c>
      <c r="V108" s="5">
        <f t="shared" si="34"/>
        <v>0.805555555555556</v>
      </c>
      <c r="W108" s="5">
        <f t="shared" si="35"/>
        <v>1</v>
      </c>
      <c r="X108" s="5">
        <f t="shared" si="36"/>
        <v>0.892307692307692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28</v>
      </c>
      <c r="H109" s="25"/>
      <c r="I109" s="25"/>
      <c r="J109" s="39">
        <v>3</v>
      </c>
      <c r="L109" s="3" t="s">
        <v>54</v>
      </c>
      <c r="M109" s="13" t="s">
        <v>63</v>
      </c>
      <c r="N109" s="13"/>
      <c r="O109" s="13"/>
      <c r="P109" s="13"/>
      <c r="Q109" s="44">
        <f>G109</f>
        <v>28</v>
      </c>
      <c r="R109" s="44">
        <f>SUM(B109:F109,H109:J109)</f>
        <v>3</v>
      </c>
      <c r="S109" s="44">
        <f>SUM(G104:G108,G110:G112)</f>
        <v>2</v>
      </c>
      <c r="T109" s="44">
        <f>SUM(H110:J112,B110:F112,B104:F108,H104:J108)</f>
        <v>130</v>
      </c>
      <c r="U109" s="2">
        <f t="shared" si="33"/>
        <v>0.969325153374233</v>
      </c>
      <c r="V109" s="2">
        <f t="shared" si="34"/>
        <v>0.903225806451613</v>
      </c>
      <c r="W109" s="2">
        <f t="shared" si="35"/>
        <v>0.933333333333333</v>
      </c>
      <c r="X109" s="2">
        <f t="shared" si="36"/>
        <v>0.918032786885246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f>SUM(I111:J112,B111:G112,B104:G109,I104:J109)</f>
        <v>152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11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11</v>
      </c>
      <c r="R111" s="44">
        <f>SUM(J111,B111:H111)</f>
        <v>1</v>
      </c>
      <c r="S111" s="44">
        <f>SUM(I104:I110,I112)</f>
        <v>2</v>
      </c>
      <c r="T111" s="44">
        <f>SUM(J112,B112:H112,B104:H110,J104:J110)</f>
        <v>149</v>
      </c>
      <c r="U111" s="2">
        <f t="shared" si="33"/>
        <v>0.98159509202454</v>
      </c>
      <c r="V111" s="2">
        <f t="shared" si="34"/>
        <v>0.916666666666667</v>
      </c>
      <c r="W111" s="2">
        <f t="shared" si="35"/>
        <v>0.846153846153846</v>
      </c>
      <c r="X111" s="2">
        <f t="shared" si="36"/>
        <v>0.88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37">SUM(Q104:Q111)</f>
        <v>136</v>
      </c>
      <c r="R113" s="44">
        <f t="shared" si="37"/>
        <v>27</v>
      </c>
      <c r="S113" s="44">
        <f t="shared" si="37"/>
        <v>6</v>
      </c>
      <c r="T113" s="44">
        <f t="shared" si="37"/>
        <v>1135</v>
      </c>
      <c r="U113" s="2">
        <f>(SUM(Q113,T113)/SUM(Q113,R113,S113,T113))</f>
        <v>0.974693251533742</v>
      </c>
      <c r="V113" s="2">
        <f>Q113/(SUM(Q113,R113))</f>
        <v>0.834355828220859</v>
      </c>
      <c r="W113" s="2">
        <f>Q113/SUM(Q113,S113)</f>
        <v>0.957746478873239</v>
      </c>
      <c r="X113" s="2">
        <f>2*V113*W113/(SUM(V113,W113))</f>
        <v>0.891803278688525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137</v>
      </c>
    </row>
    <row r="115" ht="14.25" spans="1:37">
      <c r="A115" s="30" t="str">
        <f>A1</f>
        <v>AlQalam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14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14</v>
      </c>
      <c r="AE116" s="45">
        <f>SUM(C116:AC116)</f>
        <v>0</v>
      </c>
      <c r="AF116" s="45">
        <f>SUM(B117:B143)</f>
        <v>2</v>
      </c>
      <c r="AG116" s="45">
        <f>SUM(C117:AC143)</f>
        <v>121</v>
      </c>
      <c r="AH116" s="5">
        <f t="shared" ref="AH116:AH144" si="38">(SUM(AD116,AG116)/SUM(AD116,AE116,AF116,AG116))</f>
        <v>0.985401459854015</v>
      </c>
      <c r="AI116" s="5">
        <f t="shared" ref="AI116:AI144" si="39">AD116/(SUM(AD116,AE116))</f>
        <v>1</v>
      </c>
      <c r="AJ116" s="5">
        <f t="shared" ref="AJ116:AJ144" si="40">AD116/SUM(AD116,AF116)</f>
        <v>0.875</v>
      </c>
      <c r="AK116" s="5">
        <f t="shared" ref="AK116:AK144" si="41">2*AI116*AJ116/(SUM(AI116,AJ116))</f>
        <v>0.933333333333333</v>
      </c>
    </row>
    <row r="117" spans="1:37">
      <c r="A117" s="4" t="s">
        <v>40</v>
      </c>
      <c r="B117" s="33"/>
      <c r="C117" s="34">
        <v>22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22</v>
      </c>
      <c r="AE117" s="44">
        <f>SUM(D117:AC117,B117)</f>
        <v>0</v>
      </c>
      <c r="AF117" s="44">
        <f>SUM(C116,C118:C143)</f>
        <v>0</v>
      </c>
      <c r="AG117" s="44">
        <f>SUM(D118:AC143,B116,D116:AC116,B118:B143)</f>
        <v>115</v>
      </c>
      <c r="AH117" s="2">
        <f t="shared" si="38"/>
        <v>1</v>
      </c>
      <c r="AI117" s="2">
        <f t="shared" si="39"/>
        <v>1</v>
      </c>
      <c r="AJ117" s="2">
        <f t="shared" si="40"/>
        <v>1</v>
      </c>
      <c r="AK117" s="2">
        <f t="shared" si="41"/>
        <v>1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f>SUM(B119:C143,E119:AC143,B116:C117,E116:AC117)</f>
        <v>130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f>SUM(F120:AC143,B120:D143,B116:D118,F116:AC118)</f>
        <v>135</v>
      </c>
      <c r="AH119" s="2">
        <f t="shared" si="38"/>
        <v>1</v>
      </c>
      <c r="AI119" s="2">
        <f t="shared" si="39"/>
        <v>1</v>
      </c>
      <c r="AJ119" s="2">
        <f t="shared" si="40"/>
        <v>1</v>
      </c>
      <c r="AK119" s="2">
        <f t="shared" si="41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f>SUM(G121:AC143,B121:E143,B116:E119,G116:AC119)</f>
        <v>136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4" t="s">
        <v>12</v>
      </c>
      <c r="B121" s="33">
        <v>2</v>
      </c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2</v>
      </c>
      <c r="AF121" s="44">
        <f>SUM(G116:G120,G122:G143)</f>
        <v>0</v>
      </c>
      <c r="AG121" s="44">
        <f>SUM(H122:AC143,B122:F143,B116:F120,H116:AC120)</f>
        <v>133</v>
      </c>
      <c r="AH121" s="2">
        <f t="shared" si="38"/>
        <v>0.985401459854015</v>
      </c>
      <c r="AI121" s="2">
        <f t="shared" si="39"/>
        <v>0.5</v>
      </c>
      <c r="AJ121" s="2">
        <f t="shared" si="40"/>
        <v>1</v>
      </c>
      <c r="AK121" s="2">
        <f t="shared" si="41"/>
        <v>0.666666666666667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f>SUM(I123:AC143,B123:G143,B116:G121,I116:AC121)</f>
        <v>135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4">
        <f>SUM(J124:AC143,B124:H143,B116:H122,J116:AC122)</f>
        <v>132</v>
      </c>
      <c r="AH123" s="2">
        <f t="shared" si="38"/>
        <v>1</v>
      </c>
      <c r="AI123" s="2">
        <f t="shared" si="39"/>
        <v>1</v>
      </c>
      <c r="AJ123" s="2">
        <f t="shared" si="40"/>
        <v>1</v>
      </c>
      <c r="AK123" s="2">
        <f t="shared" si="41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5">
        <f>SUM(K125:AC143,B125:I143,B116:I123,K116:AC123)</f>
        <v>134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4">
        <f>SUM(L126:AC143,B126:J143,B116:J124,L116:AC124)</f>
        <v>127</v>
      </c>
      <c r="AH125" s="2">
        <f t="shared" si="38"/>
        <v>1</v>
      </c>
      <c r="AI125" s="2">
        <f t="shared" si="39"/>
        <v>1</v>
      </c>
      <c r="AJ125" s="2">
        <f t="shared" si="40"/>
        <v>1</v>
      </c>
      <c r="AK125" s="2">
        <f t="shared" si="41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5">
        <f>SUM(M127:AC143,B127:K143,B116:K125,M116:AC125)</f>
        <v>136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4">
        <f>SUM(N128:AC143,B128:L143,B116:L126,N116:AC126)</f>
        <v>135</v>
      </c>
      <c r="AH127" s="2">
        <f t="shared" si="38"/>
        <v>1</v>
      </c>
      <c r="AI127" s="2">
        <f t="shared" si="39"/>
        <v>1</v>
      </c>
      <c r="AJ127" s="2">
        <f t="shared" si="40"/>
        <v>1</v>
      </c>
      <c r="AK127" s="2">
        <f t="shared" si="41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5">
        <f>SUM(O129:AC143,B129:M143,B116:M127,O116:AC127)</f>
        <v>135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4">
        <f>SUM(P130:AC143,B130:N143,B116:N128,P116:AC128)</f>
        <v>135</v>
      </c>
      <c r="AH129" s="2">
        <f t="shared" si="38"/>
        <v>1</v>
      </c>
      <c r="AI129" s="2">
        <f t="shared" si="39"/>
        <v>1</v>
      </c>
      <c r="AJ129" s="2">
        <f t="shared" si="40"/>
        <v>1</v>
      </c>
      <c r="AK129" s="2">
        <f t="shared" si="41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f>SUM(Q131:AC143,B131:O143,B116:O129,Q116:AC129)</f>
        <v>136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f>SUM(R132:AC143,B132:P143,B116:P130,R116:AC130)</f>
        <v>136</v>
      </c>
      <c r="AH131" s="2">
        <f t="shared" si="38"/>
        <v>1</v>
      </c>
      <c r="AI131" s="2">
        <f t="shared" si="39"/>
        <v>1</v>
      </c>
      <c r="AJ131" s="2">
        <f t="shared" si="40"/>
        <v>1</v>
      </c>
      <c r="AK131" s="2">
        <f t="shared" si="41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f>SUM(S133:AC143,B133:Q143,B116:Q131,S116:AC131)</f>
        <v>136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f>SUM(T134:AC143,B134:R143,B116:R132,T116:AC132)</f>
        <v>135</v>
      </c>
      <c r="AH133" s="2">
        <f t="shared" si="38"/>
        <v>1</v>
      </c>
      <c r="AI133" s="2">
        <f t="shared" si="39"/>
        <v>1</v>
      </c>
      <c r="AJ133" s="2">
        <f t="shared" si="40"/>
        <v>1</v>
      </c>
      <c r="AK133" s="2">
        <f t="shared" si="41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f>SUM(U135:AC143,B135:S143,B116:S133,U116:AC133)</f>
        <v>135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>
        <v>1</v>
      </c>
      <c r="AC135" s="48"/>
      <c r="AD135" s="44">
        <f>U135</f>
        <v>6</v>
      </c>
      <c r="AE135" s="44">
        <f>SUM(B135:T135,V135:AC135)</f>
        <v>1</v>
      </c>
      <c r="AF135" s="44">
        <f>SUM(U116:U134,U136:U143)</f>
        <v>0</v>
      </c>
      <c r="AG135" s="44">
        <f>SUM(V136:AC143,B136:T143,B116:T134,V116:AC134)</f>
        <v>130</v>
      </c>
      <c r="AH135" s="2">
        <f t="shared" si="38"/>
        <v>0.992700729927007</v>
      </c>
      <c r="AI135" s="2">
        <f t="shared" si="39"/>
        <v>0.857142857142857</v>
      </c>
      <c r="AJ135" s="2">
        <f t="shared" si="40"/>
        <v>1</v>
      </c>
      <c r="AK135" s="2">
        <f t="shared" si="41"/>
        <v>0.923076923076923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f>SUM(W137:AC143,B137:U143,B116:U135,W116:AC135)</f>
        <v>134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5</v>
      </c>
      <c r="X137" s="33"/>
      <c r="Y137" s="33"/>
      <c r="Z137" s="33"/>
      <c r="AA137" s="33"/>
      <c r="AB137" s="33"/>
      <c r="AC137" s="48"/>
      <c r="AD137" s="44">
        <f>W137</f>
        <v>5</v>
      </c>
      <c r="AE137" s="44">
        <f>SUM(B137:V137,X137:AC137)</f>
        <v>0</v>
      </c>
      <c r="AF137" s="44">
        <f>SUM(W116:W136,W138:W143)</f>
        <v>0</v>
      </c>
      <c r="AG137" s="44">
        <f>SUM(X138:AC143,B138:V143,B116:V136,X116:AC136)</f>
        <v>132</v>
      </c>
      <c r="AH137" s="2">
        <f t="shared" si="38"/>
        <v>1</v>
      </c>
      <c r="AI137" s="2">
        <f t="shared" si="39"/>
        <v>1</v>
      </c>
      <c r="AJ137" s="2">
        <f t="shared" si="40"/>
        <v>1</v>
      </c>
      <c r="AK137" s="2">
        <f t="shared" si="41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4</v>
      </c>
      <c r="Y138" s="33"/>
      <c r="Z138" s="33"/>
      <c r="AA138" s="33"/>
      <c r="AB138" s="33"/>
      <c r="AC138" s="48"/>
      <c r="AD138" s="45">
        <f>X138</f>
        <v>4</v>
      </c>
      <c r="AE138" s="45">
        <f>SUM(B138:W138,Y138:AC138)</f>
        <v>0</v>
      </c>
      <c r="AF138" s="45">
        <f>SUM(X116:X137,X139:X143)</f>
        <v>1</v>
      </c>
      <c r="AG138" s="45">
        <f>SUM(Y139:AC143,B139:W143,B116:W137,Y116:AC137)</f>
        <v>132</v>
      </c>
      <c r="AH138" s="5">
        <f t="shared" si="38"/>
        <v>0.992700729927007</v>
      </c>
      <c r="AI138" s="5">
        <f t="shared" si="39"/>
        <v>1</v>
      </c>
      <c r="AJ138" s="5">
        <f t="shared" si="40"/>
        <v>0.8</v>
      </c>
      <c r="AK138" s="5">
        <f t="shared" si="41"/>
        <v>0.888888888888889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>
        <v>1</v>
      </c>
      <c r="Y139" s="34">
        <v>21</v>
      </c>
      <c r="Z139" s="33"/>
      <c r="AA139" s="33"/>
      <c r="AB139" s="33"/>
      <c r="AC139" s="48"/>
      <c r="AD139" s="44">
        <f>Y139</f>
        <v>21</v>
      </c>
      <c r="AE139" s="44">
        <f>SUM(B139:X139,Z139:AC139)</f>
        <v>1</v>
      </c>
      <c r="AF139" s="44">
        <f>SUM(Y116:Y138,Y140:Y143)</f>
        <v>0</v>
      </c>
      <c r="AG139" s="44">
        <f>SUM(Z140:AC143,B140:X143,B116:X138,Z116:AC138)</f>
        <v>115</v>
      </c>
      <c r="AH139" s="2">
        <f t="shared" si="38"/>
        <v>0.992700729927007</v>
      </c>
      <c r="AI139" s="2">
        <f t="shared" si="39"/>
        <v>0.954545454545455</v>
      </c>
      <c r="AJ139" s="2">
        <f t="shared" si="40"/>
        <v>1</v>
      </c>
      <c r="AK139" s="2">
        <f t="shared" si="41"/>
        <v>0.976744186046512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5">
        <f>SUM(AA141:AC143,B141:Y143,B116:Y139,AA116:AC139)</f>
        <v>133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5</v>
      </c>
      <c r="AB141" s="33"/>
      <c r="AC141" s="48"/>
      <c r="AD141" s="44">
        <f>AA141</f>
        <v>5</v>
      </c>
      <c r="AE141" s="44">
        <f>SUM(B141:Z141,AB141:AC141)</f>
        <v>0</v>
      </c>
      <c r="AF141" s="44">
        <f>SUM(AA116:AA140,AA142:AA143)</f>
        <v>0</v>
      </c>
      <c r="AG141" s="44">
        <f>SUM(AB142:AC143,B142:Z143,B116:Z140,AB116:AC140)</f>
        <v>132</v>
      </c>
      <c r="AH141" s="2">
        <f t="shared" si="38"/>
        <v>1</v>
      </c>
      <c r="AI141" s="2">
        <f t="shared" si="39"/>
        <v>1</v>
      </c>
      <c r="AJ141" s="2">
        <f t="shared" si="40"/>
        <v>1</v>
      </c>
      <c r="AK141" s="2">
        <f t="shared" si="41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2</v>
      </c>
      <c r="AC142" s="48"/>
      <c r="AD142" s="45">
        <f>AB142</f>
        <v>2</v>
      </c>
      <c r="AE142" s="45">
        <f>SUM(B142:AA142,AC142)</f>
        <v>0</v>
      </c>
      <c r="AF142" s="45">
        <f>SUM(AB116:AB141,AB143)</f>
        <v>1</v>
      </c>
      <c r="AG142" s="45">
        <f>SUM(AC143,B143:AA143,B116:AA141,AC116:AC141)</f>
        <v>134</v>
      </c>
      <c r="AH142" s="5">
        <f t="shared" si="38"/>
        <v>0.992700729927007</v>
      </c>
      <c r="AI142" s="5">
        <f t="shared" si="39"/>
        <v>1</v>
      </c>
      <c r="AJ142" s="5">
        <f t="shared" si="40"/>
        <v>0.666666666666667</v>
      </c>
      <c r="AK142" s="5">
        <f t="shared" si="41"/>
        <v>0.8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f>SUM(B116:AB142)</f>
        <v>136</v>
      </c>
      <c r="AH143" s="2">
        <f t="shared" si="38"/>
        <v>1</v>
      </c>
      <c r="AI143" s="2">
        <f t="shared" si="39"/>
        <v>1</v>
      </c>
      <c r="AJ143" s="2">
        <f t="shared" si="40"/>
        <v>1</v>
      </c>
      <c r="AK143" s="2">
        <f t="shared" si="41"/>
        <v>1</v>
      </c>
    </row>
    <row r="144" spans="28:37">
      <c r="AB144" s="42" t="s">
        <v>74</v>
      </c>
      <c r="AC144" s="42"/>
      <c r="AD144" s="45">
        <f t="shared" ref="AD144:AG144" si="42">SUM(AD116:AD143)</f>
        <v>133</v>
      </c>
      <c r="AE144" s="45">
        <f t="shared" si="42"/>
        <v>4</v>
      </c>
      <c r="AF144" s="45">
        <f t="shared" si="42"/>
        <v>4</v>
      </c>
      <c r="AG144" s="45">
        <f t="shared" si="42"/>
        <v>3695</v>
      </c>
      <c r="AH144" s="5">
        <f t="shared" si="38"/>
        <v>0.997914494264859</v>
      </c>
      <c r="AI144" s="5">
        <f t="shared" si="39"/>
        <v>0.970802919708029</v>
      </c>
      <c r="AJ144" s="5">
        <f t="shared" si="40"/>
        <v>0.970802919708029</v>
      </c>
      <c r="AK144" s="5">
        <f t="shared" si="41"/>
        <v>0.970802919708029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AlQalam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17</v>
      </c>
      <c r="C149" s="24">
        <v>1</v>
      </c>
      <c r="D149" s="24"/>
      <c r="E149" s="24"/>
      <c r="F149" s="24"/>
      <c r="G149" s="24">
        <v>1</v>
      </c>
      <c r="H149" s="24"/>
      <c r="I149" s="24"/>
      <c r="J149" s="38">
        <v>4</v>
      </c>
      <c r="L149" s="3" t="s">
        <v>49</v>
      </c>
      <c r="M149" s="13" t="s">
        <v>58</v>
      </c>
      <c r="N149" s="13"/>
      <c r="O149" s="13"/>
      <c r="P149" s="13"/>
      <c r="Q149" s="45">
        <f>B149</f>
        <v>17</v>
      </c>
      <c r="R149" s="45">
        <f>SUM(C149:J149)</f>
        <v>6</v>
      </c>
      <c r="S149" s="45">
        <f>SUM(B150:B157)</f>
        <v>0</v>
      </c>
      <c r="T149" s="45">
        <f>SUM(C150:J157)</f>
        <v>131</v>
      </c>
      <c r="U149" s="5">
        <f t="shared" ref="U149:U156" si="43">(SUM(Q149,T149)/SUM(Q149,R149,S149,T149))</f>
        <v>0.961038961038961</v>
      </c>
      <c r="V149" s="5">
        <f t="shared" ref="V149:V156" si="44">Q149/(SUM(Q149,R149))</f>
        <v>0.739130434782609</v>
      </c>
      <c r="W149" s="5">
        <f t="shared" ref="W149:W156" si="45">Q149/SUM(Q149,S149)</f>
        <v>1</v>
      </c>
      <c r="X149" s="5">
        <f t="shared" ref="X149:X156" si="46">2*V149*W149/(SUM(V149,W149))</f>
        <v>0.85</v>
      </c>
    </row>
    <row r="150" spans="1:24">
      <c r="A150" s="7" t="s">
        <v>50</v>
      </c>
      <c r="B150" s="25"/>
      <c r="C150" s="26">
        <v>11</v>
      </c>
      <c r="D150" s="25"/>
      <c r="E150" s="25"/>
      <c r="F150" s="25"/>
      <c r="G150" s="25"/>
      <c r="H150" s="25"/>
      <c r="I150" s="25"/>
      <c r="J150" s="25">
        <v>4</v>
      </c>
      <c r="L150" s="3" t="s">
        <v>50</v>
      </c>
      <c r="M150" s="13" t="s">
        <v>59</v>
      </c>
      <c r="N150" s="13"/>
      <c r="O150" s="13"/>
      <c r="P150" s="13"/>
      <c r="Q150" s="44">
        <f>C150</f>
        <v>11</v>
      </c>
      <c r="R150" s="44">
        <f>SUM(B150,D150:J150)</f>
        <v>4</v>
      </c>
      <c r="S150" s="44">
        <f>SUM(C149,C151:C157)</f>
        <v>1</v>
      </c>
      <c r="T150" s="44">
        <f>SUM(D151:J157,B151:B157,B149,D149:J149)</f>
        <v>138</v>
      </c>
      <c r="U150" s="2">
        <f t="shared" si="43"/>
        <v>0.967532467532468</v>
      </c>
      <c r="V150" s="2">
        <f t="shared" si="44"/>
        <v>0.733333333333333</v>
      </c>
      <c r="W150" s="2">
        <f t="shared" si="45"/>
        <v>0.916666666666667</v>
      </c>
      <c r="X150" s="2">
        <f t="shared" si="46"/>
        <v>0.814814814814815</v>
      </c>
    </row>
    <row r="151" spans="1:24">
      <c r="A151" s="7" t="s">
        <v>51</v>
      </c>
      <c r="B151" s="25"/>
      <c r="C151" s="25"/>
      <c r="D151" s="26">
        <v>9</v>
      </c>
      <c r="E151" s="25"/>
      <c r="F151" s="25"/>
      <c r="G151" s="25"/>
      <c r="H151" s="25"/>
      <c r="I151" s="25"/>
      <c r="J151" s="39">
        <v>1</v>
      </c>
      <c r="L151" s="3" t="s">
        <v>51</v>
      </c>
      <c r="M151" s="13" t="s">
        <v>60</v>
      </c>
      <c r="N151" s="13"/>
      <c r="O151" s="13"/>
      <c r="P151" s="13"/>
      <c r="Q151" s="45">
        <f>D151</f>
        <v>9</v>
      </c>
      <c r="R151" s="45">
        <f>SUM(B151:C151,E151:J151)</f>
        <v>1</v>
      </c>
      <c r="S151" s="45">
        <f>SUM(D149:D150,D152:D157)</f>
        <v>0</v>
      </c>
      <c r="T151" s="45">
        <f>SUM(E152:J157,B152:C157,B149:C150,E149:J150)</f>
        <v>144</v>
      </c>
      <c r="U151" s="5">
        <f t="shared" si="43"/>
        <v>0.993506493506494</v>
      </c>
      <c r="V151" s="5">
        <f t="shared" si="44"/>
        <v>0.9</v>
      </c>
      <c r="W151" s="5">
        <f t="shared" si="45"/>
        <v>1</v>
      </c>
      <c r="X151" s="5">
        <f t="shared" si="46"/>
        <v>0.947368421052632</v>
      </c>
    </row>
    <row r="152" spans="1:24">
      <c r="A152" s="7" t="s">
        <v>52</v>
      </c>
      <c r="B152" s="25"/>
      <c r="C152" s="25"/>
      <c r="D152" s="25"/>
      <c r="E152" s="26">
        <v>20</v>
      </c>
      <c r="F152" s="25"/>
      <c r="G152" s="25"/>
      <c r="H152" s="25"/>
      <c r="I152" s="25">
        <v>3</v>
      </c>
      <c r="J152" s="39">
        <v>1</v>
      </c>
      <c r="L152" s="3" t="s">
        <v>52</v>
      </c>
      <c r="M152" s="13" t="s">
        <v>61</v>
      </c>
      <c r="N152" s="13"/>
      <c r="O152" s="13"/>
      <c r="P152" s="13"/>
      <c r="Q152" s="44">
        <f>E152</f>
        <v>20</v>
      </c>
      <c r="R152" s="44">
        <f>SUM(B152:D152,F152:J152)</f>
        <v>4</v>
      </c>
      <c r="S152" s="44">
        <f>SUM(E149:E151,E153:E157)</f>
        <v>0</v>
      </c>
      <c r="T152" s="44">
        <f>SUM(F153:J157,B153:D157,B149:D151,F149:J151)</f>
        <v>130</v>
      </c>
      <c r="U152" s="2">
        <f t="shared" si="43"/>
        <v>0.974025974025974</v>
      </c>
      <c r="V152" s="2">
        <f t="shared" si="44"/>
        <v>0.833333333333333</v>
      </c>
      <c r="W152" s="2">
        <f t="shared" si="45"/>
        <v>1</v>
      </c>
      <c r="X152" s="2">
        <f t="shared" si="46"/>
        <v>0.909090909090909</v>
      </c>
    </row>
    <row r="153" spans="1:24">
      <c r="A153" s="7" t="s">
        <v>53</v>
      </c>
      <c r="B153" s="25"/>
      <c r="C153" s="25"/>
      <c r="D153" s="25"/>
      <c r="E153" s="25"/>
      <c r="F153" s="26">
        <v>27</v>
      </c>
      <c r="G153" s="25"/>
      <c r="H153" s="25"/>
      <c r="I153" s="25"/>
      <c r="J153" s="39">
        <v>3</v>
      </c>
      <c r="L153" s="3" t="s">
        <v>53</v>
      </c>
      <c r="M153" s="13" t="s">
        <v>62</v>
      </c>
      <c r="N153" s="13"/>
      <c r="O153" s="13"/>
      <c r="P153" s="13"/>
      <c r="Q153" s="45">
        <f>F153</f>
        <v>27</v>
      </c>
      <c r="R153" s="45">
        <f>SUM(B153:E153,G153:J153)</f>
        <v>3</v>
      </c>
      <c r="S153" s="45">
        <f>SUM(F149:F152,F154:F157)</f>
        <v>0</v>
      </c>
      <c r="T153" s="45">
        <f>SUM(G154:J157,B154:E157,B149:E152,G149:J152)</f>
        <v>124</v>
      </c>
      <c r="U153" s="5">
        <f t="shared" si="43"/>
        <v>0.980519480519481</v>
      </c>
      <c r="V153" s="5">
        <f t="shared" si="44"/>
        <v>0.9</v>
      </c>
      <c r="W153" s="5">
        <f t="shared" si="45"/>
        <v>1</v>
      </c>
      <c r="X153" s="5">
        <f t="shared" si="46"/>
        <v>0.947368421052632</v>
      </c>
    </row>
    <row r="154" spans="1:24">
      <c r="A154" s="7" t="s">
        <v>54</v>
      </c>
      <c r="B154" s="25"/>
      <c r="C154" s="25"/>
      <c r="D154" s="25"/>
      <c r="E154" s="25"/>
      <c r="F154" s="25"/>
      <c r="G154" s="26">
        <v>26</v>
      </c>
      <c r="H154" s="25"/>
      <c r="I154" s="25"/>
      <c r="J154" s="39">
        <v>3</v>
      </c>
      <c r="L154" s="3" t="s">
        <v>54</v>
      </c>
      <c r="M154" s="13" t="s">
        <v>63</v>
      </c>
      <c r="N154" s="13"/>
      <c r="O154" s="13"/>
      <c r="P154" s="13"/>
      <c r="Q154" s="44">
        <f>G154</f>
        <v>26</v>
      </c>
      <c r="R154" s="44">
        <f>SUM(B154:F154,H154:J154)</f>
        <v>3</v>
      </c>
      <c r="S154" s="44">
        <f>SUM(G149:G153,G155:G157)</f>
        <v>1</v>
      </c>
      <c r="T154" s="44">
        <f>SUM(H155:J157,B155:F157,B149:F153,H149:J153)</f>
        <v>124</v>
      </c>
      <c r="U154" s="2">
        <f t="shared" si="43"/>
        <v>0.974025974025974</v>
      </c>
      <c r="V154" s="2">
        <f t="shared" si="44"/>
        <v>0.896551724137931</v>
      </c>
      <c r="W154" s="2">
        <f t="shared" si="45"/>
        <v>0.962962962962963</v>
      </c>
      <c r="X154" s="2">
        <f t="shared" si="46"/>
        <v>0.928571428571429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f>SUM(I156:J157,B156:G157,B149:G154,I149:J154)</f>
        <v>143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>
        <v>11</v>
      </c>
      <c r="J156" s="39">
        <v>1</v>
      </c>
      <c r="L156" s="3" t="s">
        <v>56</v>
      </c>
      <c r="M156" s="13" t="s">
        <v>65</v>
      </c>
      <c r="N156" s="13"/>
      <c r="O156" s="13"/>
      <c r="P156" s="13"/>
      <c r="Q156" s="44">
        <f>I156</f>
        <v>11</v>
      </c>
      <c r="R156" s="44">
        <f>SUM(J156,B156:H156)</f>
        <v>1</v>
      </c>
      <c r="S156" s="44">
        <f>SUM(I149:I155,I157)</f>
        <v>3</v>
      </c>
      <c r="T156" s="44">
        <f>SUM(J157,B157:H157,B149:H155,J149:J155)</f>
        <v>139</v>
      </c>
      <c r="U156" s="2">
        <f t="shared" si="43"/>
        <v>0.974025974025974</v>
      </c>
      <c r="V156" s="2">
        <f t="shared" si="44"/>
        <v>0.916666666666667</v>
      </c>
      <c r="W156" s="2">
        <f t="shared" si="45"/>
        <v>0.785714285714286</v>
      </c>
      <c r="X156" s="2">
        <f t="shared" si="46"/>
        <v>0.846153846153846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47">SUM(Q149:Q156)</f>
        <v>132</v>
      </c>
      <c r="R158" s="44">
        <f t="shared" si="47"/>
        <v>22</v>
      </c>
      <c r="S158" s="44">
        <f t="shared" si="47"/>
        <v>5</v>
      </c>
      <c r="T158" s="44">
        <f t="shared" si="47"/>
        <v>1073</v>
      </c>
      <c r="U158" s="2">
        <f>(SUM(Q158,T158)/SUM(Q158,R158,S158,T158))</f>
        <v>0.978084415584416</v>
      </c>
      <c r="V158" s="2">
        <f>Q158/(SUM(Q158,R158))</f>
        <v>0.857142857142857</v>
      </c>
      <c r="W158" s="2">
        <f>Q158/SUM(Q158,S158)</f>
        <v>0.963503649635037</v>
      </c>
      <c r="X158" s="2">
        <f>2*V158*W158/(SUM(V158,W158))</f>
        <v>0.907216494845361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133</v>
      </c>
    </row>
    <row r="160" ht="14.25" spans="1:37">
      <c r="A160" s="30" t="str">
        <f>A1</f>
        <v>AlQalam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14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14</v>
      </c>
      <c r="AE161" s="45">
        <f>SUM(C161:AC161)</f>
        <v>0</v>
      </c>
      <c r="AF161" s="45">
        <f>SUM(B162:B188)</f>
        <v>2</v>
      </c>
      <c r="AG161" s="45">
        <f>SUM(C162:AC188)</f>
        <v>117</v>
      </c>
      <c r="AH161" s="5">
        <f t="shared" ref="AH161:AH189" si="48">(SUM(AD161,AG161)/SUM(AD161,AE161,AF161,AG161))</f>
        <v>0.984962406015038</v>
      </c>
      <c r="AI161" s="5">
        <f t="shared" ref="AI161:AI189" si="49">AD161/(SUM(AD161,AE161))</f>
        <v>1</v>
      </c>
      <c r="AJ161" s="5">
        <f t="shared" ref="AJ161:AJ189" si="50">AD161/SUM(AD161,AF161)</f>
        <v>0.875</v>
      </c>
      <c r="AK161" s="5">
        <f t="shared" ref="AK161:AK189" si="51">2*AI161*AJ161/(SUM(AI161,AJ161))</f>
        <v>0.933333333333333</v>
      </c>
    </row>
    <row r="162" spans="1:37">
      <c r="A162" s="4" t="s">
        <v>40</v>
      </c>
      <c r="B162" s="33"/>
      <c r="C162" s="34">
        <v>22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22</v>
      </c>
      <c r="AE162" s="44">
        <f>SUM(D162:AC162,B162)</f>
        <v>0</v>
      </c>
      <c r="AF162" s="44">
        <f>SUM(C161,C163:C188)</f>
        <v>0</v>
      </c>
      <c r="AG162" s="44">
        <f>SUM(D163:AC188,B161,D161:AC161,B163:B188)</f>
        <v>111</v>
      </c>
      <c r="AH162" s="2">
        <f t="shared" si="48"/>
        <v>1</v>
      </c>
      <c r="AI162" s="2">
        <f t="shared" si="49"/>
        <v>1</v>
      </c>
      <c r="AJ162" s="2">
        <f t="shared" si="50"/>
        <v>1</v>
      </c>
      <c r="AK162" s="2">
        <f t="shared" si="51"/>
        <v>1</v>
      </c>
    </row>
    <row r="163" spans="1:37">
      <c r="A163" s="4" t="s">
        <v>9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f>SUM(B164:C188,E164:AC188,B161:C162,E161:AC162)</f>
        <v>126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f>SUM(F165:AC188,B165:D188,B161:D163,F161:AC163)</f>
        <v>131</v>
      </c>
      <c r="AH164" s="2">
        <f t="shared" si="48"/>
        <v>1</v>
      </c>
      <c r="AI164" s="2">
        <f t="shared" si="49"/>
        <v>1</v>
      </c>
      <c r="AJ164" s="2">
        <f t="shared" si="50"/>
        <v>1</v>
      </c>
      <c r="AK164" s="2">
        <f t="shared" si="51"/>
        <v>1</v>
      </c>
    </row>
    <row r="165" spans="1:37">
      <c r="A165" s="4" t="s">
        <v>11</v>
      </c>
      <c r="B165" s="33"/>
      <c r="C165" s="33"/>
      <c r="D165" s="33"/>
      <c r="E165" s="33"/>
      <c r="F165" s="34">
        <v>0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0</v>
      </c>
      <c r="AE165" s="45">
        <f>SUM(B165:E165,G165:AC165)</f>
        <v>0</v>
      </c>
      <c r="AF165" s="45">
        <f>SUM(F161:F164,F166:F188)</f>
        <v>0</v>
      </c>
      <c r="AG165" s="45">
        <f>SUM(G166:AC188,B166:E188,B161:E164,G161:AC164)</f>
        <v>133</v>
      </c>
      <c r="AH165" s="5">
        <f t="shared" si="48"/>
        <v>1</v>
      </c>
      <c r="AI165" s="5" t="e">
        <f t="shared" si="49"/>
        <v>#DIV/0!</v>
      </c>
      <c r="AJ165" s="5" t="e">
        <f t="shared" si="50"/>
        <v>#DIV/0!</v>
      </c>
      <c r="AK165" s="5" t="e">
        <f t="shared" si="51"/>
        <v>#DIV/0!</v>
      </c>
    </row>
    <row r="166" spans="1:37">
      <c r="A166" s="4" t="s">
        <v>12</v>
      </c>
      <c r="B166" s="33">
        <v>2</v>
      </c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2</v>
      </c>
      <c r="AF166" s="44">
        <f>SUM(G161:G165,G167:G188)</f>
        <v>0</v>
      </c>
      <c r="AG166" s="44">
        <f>SUM(H167:AC188,B167:F188,B161:F165,H161:AC165)</f>
        <v>129</v>
      </c>
      <c r="AH166" s="2">
        <f t="shared" si="48"/>
        <v>0.984962406015038</v>
      </c>
      <c r="AI166" s="2">
        <f t="shared" si="49"/>
        <v>0.5</v>
      </c>
      <c r="AJ166" s="2">
        <f t="shared" si="50"/>
        <v>1</v>
      </c>
      <c r="AK166" s="2">
        <f t="shared" si="51"/>
        <v>0.666666666666667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f>SUM(I168:AC188,B168:G188,B161:G166,I161:AC166)</f>
        <v>131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4">
        <f>SUM(J169:AC188,B169:H188,B161:H167,J161:AC167)</f>
        <v>128</v>
      </c>
      <c r="AH168" s="2">
        <f t="shared" si="48"/>
        <v>1</v>
      </c>
      <c r="AI168" s="2">
        <f t="shared" si="49"/>
        <v>1</v>
      </c>
      <c r="AJ168" s="2">
        <f t="shared" si="50"/>
        <v>1</v>
      </c>
      <c r="AK168" s="2">
        <f t="shared" si="51"/>
        <v>1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5">
        <f>SUM(K170:AC188,B170:I188,B161:I168,K161:AC168)</f>
        <v>130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4">
        <v>123</v>
      </c>
      <c r="AH170" s="2">
        <f t="shared" si="48"/>
        <v>1</v>
      </c>
      <c r="AI170" s="2">
        <f t="shared" si="49"/>
        <v>1</v>
      </c>
      <c r="AJ170" s="2">
        <f t="shared" si="50"/>
        <v>1</v>
      </c>
      <c r="AK170" s="2">
        <f t="shared" si="51"/>
        <v>1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5">
        <f>SUM(M172:AC188,B172:K188,B161:K170,M161:AC170)</f>
        <v>132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4">
        <f>SUM(N173:AC188,B173:L188,B161:L171,N161:AC171)</f>
        <v>131</v>
      </c>
      <c r="AH172" s="2">
        <f t="shared" si="48"/>
        <v>1</v>
      </c>
      <c r="AI172" s="2">
        <f t="shared" si="49"/>
        <v>1</v>
      </c>
      <c r="AJ172" s="2">
        <f t="shared" si="50"/>
        <v>1</v>
      </c>
      <c r="AK172" s="2">
        <f t="shared" si="51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5">
        <f>SUM(O174:AC188,B174:M188,B161:M172,O161:AC172)</f>
        <v>131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4">
        <f>SUM(P175:AC188,B175:N188,B161:N173,P161:AC173)</f>
        <v>131</v>
      </c>
      <c r="AH174" s="2">
        <f t="shared" si="48"/>
        <v>1</v>
      </c>
      <c r="AI174" s="2">
        <f t="shared" si="49"/>
        <v>1</v>
      </c>
      <c r="AJ174" s="2">
        <f t="shared" si="50"/>
        <v>1</v>
      </c>
      <c r="AK174" s="2">
        <f t="shared" si="51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f>SUM(Q176:AC188,B176:O188,B161:O174,Q161:AC174)</f>
        <v>132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f>SUM(R177:AC188,B177:P188,B161:P175,R161:AC175)</f>
        <v>132</v>
      </c>
      <c r="AH176" s="2">
        <f t="shared" si="48"/>
        <v>1</v>
      </c>
      <c r="AI176" s="2">
        <f t="shared" si="49"/>
        <v>1</v>
      </c>
      <c r="AJ176" s="2">
        <f t="shared" si="50"/>
        <v>1</v>
      </c>
      <c r="AK176" s="2">
        <f t="shared" si="51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f>SUM(S178:AC188,B178:Q188,B161:Q176,S161:AC176)</f>
        <v>132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f>SUM(T179:AC188,B179:R188,B161:R177,T161:AC177)</f>
        <v>131</v>
      </c>
      <c r="AH178" s="2">
        <f t="shared" si="48"/>
        <v>1</v>
      </c>
      <c r="AI178" s="2">
        <f t="shared" si="49"/>
        <v>1</v>
      </c>
      <c r="AJ178" s="2">
        <f t="shared" si="50"/>
        <v>1</v>
      </c>
      <c r="AK178" s="2">
        <f t="shared" si="51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f>SUM(U180:AC188,B180:S188,B161:S178,U161:AC178)</f>
        <v>131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5</v>
      </c>
      <c r="V180" s="33"/>
      <c r="W180" s="33"/>
      <c r="X180" s="33"/>
      <c r="Y180" s="33"/>
      <c r="Z180" s="33"/>
      <c r="AA180" s="33"/>
      <c r="AB180" s="33">
        <v>1</v>
      </c>
      <c r="AC180" s="48"/>
      <c r="AD180" s="44">
        <f>U180</f>
        <v>5</v>
      </c>
      <c r="AE180" s="44">
        <f>SUM(B180:T180,V180:AC180)</f>
        <v>1</v>
      </c>
      <c r="AF180" s="44">
        <f>SUM(U161:U179,U181:U188)</f>
        <v>0</v>
      </c>
      <c r="AG180" s="44">
        <f>SUM(V181:AC188,B181:T188,B161:T179,V161:AC179)</f>
        <v>127</v>
      </c>
      <c r="AH180" s="2">
        <f t="shared" si="48"/>
        <v>0.992481203007519</v>
      </c>
      <c r="AI180" s="2">
        <f t="shared" si="49"/>
        <v>0.833333333333333</v>
      </c>
      <c r="AJ180" s="2">
        <f t="shared" si="50"/>
        <v>1</v>
      </c>
      <c r="AK180" s="2">
        <f t="shared" si="51"/>
        <v>0.909090909090909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2</v>
      </c>
      <c r="W181" s="33"/>
      <c r="X181" s="33"/>
      <c r="Y181" s="33"/>
      <c r="Z181" s="33"/>
      <c r="AA181" s="33"/>
      <c r="AB181" s="33"/>
      <c r="AC181" s="48"/>
      <c r="AD181" s="45">
        <f>V181</f>
        <v>2</v>
      </c>
      <c r="AE181" s="45">
        <f>SUM(B181:U181,W181:AC181)</f>
        <v>0</v>
      </c>
      <c r="AF181" s="45">
        <f>SUM(V161:V180,V182:V188)</f>
        <v>0</v>
      </c>
      <c r="AG181" s="45">
        <f>SUM(W182:AC188,B182:U188,B161:U180,W161:AC180)</f>
        <v>131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4</v>
      </c>
      <c r="X182" s="33"/>
      <c r="Y182" s="33"/>
      <c r="Z182" s="33"/>
      <c r="AA182" s="33"/>
      <c r="AB182" s="33"/>
      <c r="AC182" s="48"/>
      <c r="AD182" s="44">
        <f>W182</f>
        <v>4</v>
      </c>
      <c r="AE182" s="44">
        <f>SUM(B182:V182,X182:AC182)</f>
        <v>0</v>
      </c>
      <c r="AF182" s="44">
        <f>SUM(W161:W181,W183:W188)</f>
        <v>0</v>
      </c>
      <c r="AG182" s="44">
        <f>SUM(X183:AC188,B183:V188,B161:V181,X161:AC181)</f>
        <v>129</v>
      </c>
      <c r="AH182" s="2">
        <f t="shared" si="48"/>
        <v>1</v>
      </c>
      <c r="AI182" s="2">
        <f t="shared" si="49"/>
        <v>1</v>
      </c>
      <c r="AJ182" s="2">
        <f t="shared" si="50"/>
        <v>1</v>
      </c>
      <c r="AK182" s="2">
        <f t="shared" si="51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4</v>
      </c>
      <c r="Y183" s="33"/>
      <c r="Z183" s="33"/>
      <c r="AA183" s="33"/>
      <c r="AB183" s="33"/>
      <c r="AC183" s="48"/>
      <c r="AD183" s="45">
        <f>X183</f>
        <v>4</v>
      </c>
      <c r="AE183" s="45">
        <f>SUM(B183:W183,Y183:AC183)</f>
        <v>0</v>
      </c>
      <c r="AF183" s="45">
        <f>SUM(X161:X182,X184:X188)</f>
        <v>1</v>
      </c>
      <c r="AG183" s="45">
        <f>SUM(Y184:AC188,B184:W188,B161:W182,Y161:AC182)</f>
        <v>128</v>
      </c>
      <c r="AH183" s="5">
        <f t="shared" si="48"/>
        <v>0.992481203007519</v>
      </c>
      <c r="AI183" s="5">
        <f t="shared" si="49"/>
        <v>1</v>
      </c>
      <c r="AJ183" s="5">
        <f t="shared" si="50"/>
        <v>0.8</v>
      </c>
      <c r="AK183" s="5">
        <f t="shared" si="51"/>
        <v>0.888888888888889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>
        <v>1</v>
      </c>
      <c r="Y184" s="34">
        <v>21</v>
      </c>
      <c r="Z184" s="33"/>
      <c r="AA184" s="33"/>
      <c r="AB184" s="33"/>
      <c r="AC184" s="48"/>
      <c r="AD184" s="44">
        <f>Y184</f>
        <v>21</v>
      </c>
      <c r="AE184" s="44">
        <f>SUM(B184:X184,Z184:AC184)</f>
        <v>1</v>
      </c>
      <c r="AF184" s="44">
        <f>SUM(Y161:Y183,Y185:Y188)</f>
        <v>0</v>
      </c>
      <c r="AG184" s="44">
        <f>SUM(Z185:AC188,B185:X188,B161:X183,Z161:AC183)</f>
        <v>111</v>
      </c>
      <c r="AH184" s="2">
        <f t="shared" si="48"/>
        <v>0.992481203007519</v>
      </c>
      <c r="AI184" s="2">
        <f t="shared" si="49"/>
        <v>0.954545454545455</v>
      </c>
      <c r="AJ184" s="2">
        <f t="shared" si="50"/>
        <v>1</v>
      </c>
      <c r="AK184" s="2">
        <f t="shared" si="51"/>
        <v>0.976744186046512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5">
        <f>SUM(AA186:AC188,B186:Y188,B161:Y184,AA161:AC184)</f>
        <v>129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5</v>
      </c>
      <c r="AB186" s="33"/>
      <c r="AC186" s="48"/>
      <c r="AD186" s="44">
        <f>AA186</f>
        <v>5</v>
      </c>
      <c r="AE186" s="44">
        <f>SUM(B186:Z186,AB186:AC186)</f>
        <v>0</v>
      </c>
      <c r="AF186" s="44">
        <f>SUM(AA161:AA185,AA187:AA188)</f>
        <v>0</v>
      </c>
      <c r="AG186" s="44">
        <f>SUM(AB187:AC188,B187:Z188,B161:Z185,AB161:AC185)</f>
        <v>128</v>
      </c>
      <c r="AH186" s="2">
        <f t="shared" si="48"/>
        <v>1</v>
      </c>
      <c r="AI186" s="2">
        <f t="shared" si="49"/>
        <v>1</v>
      </c>
      <c r="AJ186" s="2">
        <f t="shared" si="50"/>
        <v>1</v>
      </c>
      <c r="AK186" s="2">
        <f t="shared" si="51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2</v>
      </c>
      <c r="AC187" s="48"/>
      <c r="AD187" s="45">
        <f>AB187</f>
        <v>2</v>
      </c>
      <c r="AE187" s="45">
        <f>SUM(B187:AA187,AC187)</f>
        <v>0</v>
      </c>
      <c r="AF187" s="45">
        <f>SUM(AB161:AB186,AB188)</f>
        <v>1</v>
      </c>
      <c r="AG187" s="45">
        <f>SUM(AC188,B188:AA188,B161:AA186,AC161:AC186)</f>
        <v>130</v>
      </c>
      <c r="AH187" s="5">
        <f t="shared" si="48"/>
        <v>0.992481203007519</v>
      </c>
      <c r="AI187" s="5">
        <f t="shared" si="49"/>
        <v>1</v>
      </c>
      <c r="AJ187" s="5">
        <f t="shared" si="50"/>
        <v>0.666666666666667</v>
      </c>
      <c r="AK187" s="5">
        <f t="shared" si="51"/>
        <v>0.8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f>SUM(B161:AB187)</f>
        <v>132</v>
      </c>
      <c r="AH188" s="2">
        <f t="shared" si="48"/>
        <v>1</v>
      </c>
      <c r="AI188" s="2">
        <f t="shared" si="49"/>
        <v>1</v>
      </c>
      <c r="AJ188" s="2">
        <f t="shared" si="50"/>
        <v>1</v>
      </c>
      <c r="AK188" s="2">
        <f t="shared" si="51"/>
        <v>1</v>
      </c>
    </row>
    <row r="189" spans="28:37">
      <c r="AB189" s="42" t="s">
        <v>74</v>
      </c>
      <c r="AC189" s="42"/>
      <c r="AD189" s="45">
        <f t="shared" ref="AD189:AG189" si="52">SUM(AD161:AD188)</f>
        <v>129</v>
      </c>
      <c r="AE189" s="45">
        <f t="shared" si="52"/>
        <v>4</v>
      </c>
      <c r="AF189" s="45">
        <f t="shared" si="52"/>
        <v>4</v>
      </c>
      <c r="AG189" s="45">
        <f t="shared" si="52"/>
        <v>3587</v>
      </c>
      <c r="AH189" s="5">
        <f t="shared" si="48"/>
        <v>0.997851772287862</v>
      </c>
      <c r="AI189" s="5">
        <f t="shared" si="49"/>
        <v>0.969924812030075</v>
      </c>
      <c r="AJ189" s="5">
        <f t="shared" si="50"/>
        <v>0.969924812030075</v>
      </c>
      <c r="AK189" s="5">
        <f t="shared" si="51"/>
        <v>0.969924812030075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AlQalam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>
        <v>1</v>
      </c>
      <c r="D194" s="24"/>
      <c r="E194" s="24"/>
      <c r="F194" s="24"/>
      <c r="G194" s="24">
        <v>1</v>
      </c>
      <c r="H194" s="24"/>
      <c r="I194" s="24"/>
      <c r="J194" s="38">
        <v>4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6</v>
      </c>
      <c r="S194" s="45">
        <f>SUM(B195:B202)</f>
        <v>0</v>
      </c>
      <c r="T194" s="45">
        <f>SUM(C195:J202)</f>
        <v>129</v>
      </c>
      <c r="U194" s="5">
        <f t="shared" ref="U194:U201" si="53">(SUM(Q194,T194)/SUM(Q194,R194,S194,T194))</f>
        <v>0.960526315789474</v>
      </c>
      <c r="V194" s="5">
        <f t="shared" ref="V194:V201" si="54">Q194/(SUM(Q194,R194))</f>
        <v>0.739130434782609</v>
      </c>
      <c r="W194" s="5">
        <f t="shared" ref="W194:W201" si="55">Q194/SUM(Q194,S194)</f>
        <v>1</v>
      </c>
      <c r="X194" s="5">
        <f t="shared" ref="X194:X201" si="56">2*V194*W194/(SUM(V194,W194))</f>
        <v>0.85</v>
      </c>
    </row>
    <row r="195" spans="1:24">
      <c r="A195" s="7" t="s">
        <v>50</v>
      </c>
      <c r="B195" s="25"/>
      <c r="C195" s="26">
        <v>11</v>
      </c>
      <c r="D195" s="25"/>
      <c r="E195" s="25"/>
      <c r="F195" s="25"/>
      <c r="G195" s="25"/>
      <c r="H195" s="25"/>
      <c r="I195" s="25"/>
      <c r="J195" s="25">
        <v>3</v>
      </c>
      <c r="L195" s="3" t="s">
        <v>50</v>
      </c>
      <c r="M195" s="13" t="s">
        <v>59</v>
      </c>
      <c r="N195" s="13"/>
      <c r="O195" s="13"/>
      <c r="P195" s="13"/>
      <c r="Q195" s="44">
        <f>C195</f>
        <v>11</v>
      </c>
      <c r="R195" s="44">
        <f>SUM(B195,D195:J195)</f>
        <v>3</v>
      </c>
      <c r="S195" s="44">
        <f>SUM(C194,C196:C202)</f>
        <v>1</v>
      </c>
      <c r="T195" s="44">
        <f>SUM(D196:J202,B196:B202,B194,D194:J194)</f>
        <v>137</v>
      </c>
      <c r="U195" s="2">
        <f t="shared" si="53"/>
        <v>0.973684210526316</v>
      </c>
      <c r="V195" s="2">
        <f t="shared" si="54"/>
        <v>0.785714285714286</v>
      </c>
      <c r="W195" s="2">
        <f t="shared" si="55"/>
        <v>0.916666666666667</v>
      </c>
      <c r="X195" s="2">
        <f t="shared" si="56"/>
        <v>0.846153846153846</v>
      </c>
    </row>
    <row r="196" spans="1:24">
      <c r="A196" s="7" t="s">
        <v>51</v>
      </c>
      <c r="B196" s="25"/>
      <c r="C196" s="25"/>
      <c r="D196" s="26">
        <v>9</v>
      </c>
      <c r="E196" s="25"/>
      <c r="F196" s="25"/>
      <c r="G196" s="25"/>
      <c r="H196" s="25"/>
      <c r="I196" s="25"/>
      <c r="J196" s="39">
        <v>1</v>
      </c>
      <c r="L196" s="3" t="s">
        <v>51</v>
      </c>
      <c r="M196" s="13" t="s">
        <v>60</v>
      </c>
      <c r="N196" s="13"/>
      <c r="O196" s="13"/>
      <c r="P196" s="13"/>
      <c r="Q196" s="45">
        <f>D196</f>
        <v>9</v>
      </c>
      <c r="R196" s="45">
        <f>SUM(B196:C196,E196:J196)</f>
        <v>1</v>
      </c>
      <c r="S196" s="45">
        <f>SUM(D194:D195,D197:D202)</f>
        <v>0</v>
      </c>
      <c r="T196" s="45">
        <f>SUM(E197:J202,B197:C202,B194:C195,E194:J195)</f>
        <v>142</v>
      </c>
      <c r="U196" s="5">
        <f t="shared" si="53"/>
        <v>0.993421052631579</v>
      </c>
      <c r="V196" s="5">
        <f t="shared" si="54"/>
        <v>0.9</v>
      </c>
      <c r="W196" s="5">
        <f t="shared" si="55"/>
        <v>1</v>
      </c>
      <c r="X196" s="5">
        <f t="shared" si="56"/>
        <v>0.947368421052632</v>
      </c>
    </row>
    <row r="197" spans="1:24">
      <c r="A197" s="7" t="s">
        <v>52</v>
      </c>
      <c r="B197" s="25"/>
      <c r="C197" s="25"/>
      <c r="D197" s="25"/>
      <c r="E197" s="26">
        <v>20</v>
      </c>
      <c r="F197" s="25"/>
      <c r="G197" s="25"/>
      <c r="H197" s="25"/>
      <c r="I197" s="25">
        <v>3</v>
      </c>
      <c r="J197" s="39">
        <v>1</v>
      </c>
      <c r="L197" s="3" t="s">
        <v>52</v>
      </c>
      <c r="M197" s="13" t="s">
        <v>61</v>
      </c>
      <c r="N197" s="13"/>
      <c r="O197" s="13"/>
      <c r="P197" s="13"/>
      <c r="Q197" s="44">
        <f>E197</f>
        <v>20</v>
      </c>
      <c r="R197" s="44">
        <f>SUM(B197:D197,F197:J197)</f>
        <v>4</v>
      </c>
      <c r="S197" s="44">
        <f>SUM(E194:E196,E198:E202)</f>
        <v>0</v>
      </c>
      <c r="T197" s="44">
        <f>SUM(F198:J202,B198:D202,B194:D196,F194:J196)</f>
        <v>128</v>
      </c>
      <c r="U197" s="2">
        <f t="shared" si="53"/>
        <v>0.973684210526316</v>
      </c>
      <c r="V197" s="2">
        <f t="shared" si="54"/>
        <v>0.833333333333333</v>
      </c>
      <c r="W197" s="2">
        <f t="shared" si="55"/>
        <v>1</v>
      </c>
      <c r="X197" s="2">
        <f t="shared" si="56"/>
        <v>0.909090909090909</v>
      </c>
    </row>
    <row r="198" spans="1:24">
      <c r="A198" s="7" t="s">
        <v>53</v>
      </c>
      <c r="B198" s="25"/>
      <c r="C198" s="25"/>
      <c r="D198" s="25"/>
      <c r="E198" s="25"/>
      <c r="F198" s="26">
        <v>27</v>
      </c>
      <c r="G198" s="25"/>
      <c r="H198" s="25"/>
      <c r="I198" s="25"/>
      <c r="J198" s="39">
        <v>2</v>
      </c>
      <c r="L198" s="3" t="s">
        <v>53</v>
      </c>
      <c r="M198" s="13" t="s">
        <v>62</v>
      </c>
      <c r="N198" s="13"/>
      <c r="O198" s="13"/>
      <c r="P198" s="13"/>
      <c r="Q198" s="45">
        <f>F198</f>
        <v>27</v>
      </c>
      <c r="R198" s="45">
        <f>SUM(B198:E198,G198:J198)</f>
        <v>2</v>
      </c>
      <c r="S198" s="45">
        <f>SUM(F194:F197,F199:F202)</f>
        <v>0</v>
      </c>
      <c r="T198" s="45">
        <f>SUM(G199:J202,B199:E202,B194:E197,G194:J197)</f>
        <v>123</v>
      </c>
      <c r="U198" s="5">
        <f t="shared" si="53"/>
        <v>0.986842105263158</v>
      </c>
      <c r="V198" s="5">
        <f t="shared" si="54"/>
        <v>0.931034482758621</v>
      </c>
      <c r="W198" s="5">
        <f t="shared" si="55"/>
        <v>1</v>
      </c>
      <c r="X198" s="5">
        <f t="shared" si="56"/>
        <v>0.964285714285714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26</v>
      </c>
      <c r="H199" s="25"/>
      <c r="I199" s="25"/>
      <c r="J199" s="39">
        <v>3</v>
      </c>
      <c r="L199" s="3" t="s">
        <v>54</v>
      </c>
      <c r="M199" s="13" t="s">
        <v>63</v>
      </c>
      <c r="N199" s="13"/>
      <c r="O199" s="13"/>
      <c r="P199" s="13"/>
      <c r="Q199" s="44">
        <f>G199</f>
        <v>26</v>
      </c>
      <c r="R199" s="44">
        <f>SUM(B199:F199,H199:J199)</f>
        <v>3</v>
      </c>
      <c r="S199" s="44">
        <f>SUM(G194:G198,G200:G202)</f>
        <v>1</v>
      </c>
      <c r="T199" s="44">
        <f>SUM(H200:J202,B200:F202,B194:F198,H194:J198)</f>
        <v>122</v>
      </c>
      <c r="U199" s="2">
        <f t="shared" si="53"/>
        <v>0.973684210526316</v>
      </c>
      <c r="V199" s="2">
        <f t="shared" si="54"/>
        <v>0.896551724137931</v>
      </c>
      <c r="W199" s="2">
        <f t="shared" si="55"/>
        <v>0.962962962962963</v>
      </c>
      <c r="X199" s="2">
        <f t="shared" si="56"/>
        <v>0.928571428571429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f>SUM(I201:J202,B201:G202,B194:G199,I194:J199)</f>
        <v>141</v>
      </c>
      <c r="U200" s="5">
        <f t="shared" si="53"/>
        <v>1</v>
      </c>
      <c r="V200" s="5">
        <f t="shared" si="54"/>
        <v>1</v>
      </c>
      <c r="W200" s="5">
        <f t="shared" si="55"/>
        <v>1</v>
      </c>
      <c r="X200" s="5">
        <f t="shared" si="56"/>
        <v>1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11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11</v>
      </c>
      <c r="R201" s="44">
        <f>SUM(J201,B201:H201)</f>
        <v>1</v>
      </c>
      <c r="S201" s="44">
        <f>SUM(I194:I200,I202)</f>
        <v>3</v>
      </c>
      <c r="T201" s="44">
        <f>SUM(J202,B202:H202,B194:H200,J194:J200)</f>
        <v>137</v>
      </c>
      <c r="U201" s="2">
        <f t="shared" si="53"/>
        <v>0.973684210526316</v>
      </c>
      <c r="V201" s="2">
        <f t="shared" si="54"/>
        <v>0.916666666666667</v>
      </c>
      <c r="W201" s="2">
        <f t="shared" si="55"/>
        <v>0.785714285714286</v>
      </c>
      <c r="X201" s="2">
        <f t="shared" si="56"/>
        <v>0.846153846153846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57">SUM(Q194:Q201)</f>
        <v>132</v>
      </c>
      <c r="R203" s="44">
        <f t="shared" si="57"/>
        <v>20</v>
      </c>
      <c r="S203" s="44">
        <f t="shared" si="57"/>
        <v>5</v>
      </c>
      <c r="T203" s="44">
        <f t="shared" si="57"/>
        <v>1059</v>
      </c>
      <c r="U203" s="2">
        <f>(SUM(Q203,T203)/SUM(Q203,R203,S203,T203))</f>
        <v>0.979440789473684</v>
      </c>
      <c r="V203" s="2">
        <f>Q203/(SUM(Q203,R203))</f>
        <v>0.868421052631579</v>
      </c>
      <c r="W203" s="2">
        <f>Q203/SUM(Q203,S203)</f>
        <v>0.963503649635037</v>
      </c>
      <c r="X203" s="2">
        <f>2*V203*W203/(SUM(V203,W203))</f>
        <v>0.913494809688581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133</v>
      </c>
    </row>
    <row r="205" ht="14.25" spans="1:37">
      <c r="A205" s="30" t="str">
        <f>A1</f>
        <v>AlQalam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14</v>
      </c>
      <c r="AE206" s="45">
        <f>SUM(C206:AC206)</f>
        <v>0</v>
      </c>
      <c r="AF206" s="45">
        <f>SUM(B207:B233)</f>
        <v>2</v>
      </c>
      <c r="AG206" s="45">
        <f>SUM(C207:AC233)</f>
        <v>117</v>
      </c>
      <c r="AH206" s="5">
        <f t="shared" ref="AH206:AH234" si="58">(SUM(AD206,AG206)/SUM(AD206,AE206,AF206,AG206))</f>
        <v>0.984962406015038</v>
      </c>
      <c r="AI206" s="5">
        <f t="shared" ref="AI206:AI234" si="59">AD206/(SUM(AD206,AE206))</f>
        <v>1</v>
      </c>
      <c r="AJ206" s="5">
        <f t="shared" ref="AJ206:AJ234" si="60">AD206/SUM(AD206,AF206)</f>
        <v>0.875</v>
      </c>
      <c r="AK206" s="5">
        <f t="shared" ref="AK206:AK234" si="61">2*AI206*AJ206/(SUM(AI206,AJ206))</f>
        <v>0.933333333333333</v>
      </c>
    </row>
    <row r="207" spans="1:37">
      <c r="A207" s="4" t="s">
        <v>40</v>
      </c>
      <c r="B207" s="33"/>
      <c r="C207" s="34">
        <v>22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22</v>
      </c>
      <c r="AE207" s="44">
        <f>SUM(D207:AC207,B207)</f>
        <v>0</v>
      </c>
      <c r="AF207" s="44">
        <f>SUM(C206,C208:C233)</f>
        <v>0</v>
      </c>
      <c r="AG207" s="44">
        <f>SUM(D208:AC233,B206,D206:AC206,B208:B233)</f>
        <v>111</v>
      </c>
      <c r="AH207" s="2">
        <f t="shared" si="58"/>
        <v>1</v>
      </c>
      <c r="AI207" s="2">
        <f t="shared" si="59"/>
        <v>1</v>
      </c>
      <c r="AJ207" s="2">
        <f t="shared" si="60"/>
        <v>1</v>
      </c>
      <c r="AK207" s="2">
        <f t="shared" si="61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f>SUM(B209:C233,E209:AC233,B206:C207,E206:AC207)</f>
        <v>126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f>SUM(F210:AC233,B210:D233,B206:D208,F206:AC208)</f>
        <v>131</v>
      </c>
      <c r="AH209" s="2">
        <f t="shared" si="58"/>
        <v>1</v>
      </c>
      <c r="AI209" s="2">
        <f t="shared" si="59"/>
        <v>1</v>
      </c>
      <c r="AJ209" s="2">
        <f t="shared" si="60"/>
        <v>1</v>
      </c>
      <c r="AK209" s="2">
        <f t="shared" si="61"/>
        <v>1</v>
      </c>
    </row>
    <row r="210" spans="1:37">
      <c r="A210" s="4" t="s">
        <v>11</v>
      </c>
      <c r="B210" s="33"/>
      <c r="C210" s="33"/>
      <c r="D210" s="33"/>
      <c r="E210" s="33"/>
      <c r="F210" s="34">
        <v>0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0</v>
      </c>
      <c r="AE210" s="45">
        <f>SUM(B210:E210,G210:AC210)</f>
        <v>0</v>
      </c>
      <c r="AF210" s="45">
        <f>SUM(F206:F209,F211:F233)</f>
        <v>0</v>
      </c>
      <c r="AG210" s="45">
        <f>SUM(G211:AC233,B211:E233,B206:E209,G206:AC209)</f>
        <v>133</v>
      </c>
      <c r="AH210" s="5">
        <f t="shared" si="58"/>
        <v>1</v>
      </c>
      <c r="AI210" s="5" t="e">
        <f t="shared" si="59"/>
        <v>#DIV/0!</v>
      </c>
      <c r="AJ210" s="5" t="e">
        <f t="shared" si="60"/>
        <v>#DIV/0!</v>
      </c>
      <c r="AK210" s="5" t="e">
        <f t="shared" si="61"/>
        <v>#DIV/0!</v>
      </c>
    </row>
    <row r="211" spans="1:37">
      <c r="A211" s="4" t="s">
        <v>12</v>
      </c>
      <c r="B211" s="33">
        <v>2</v>
      </c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2</v>
      </c>
      <c r="AF211" s="44">
        <f>SUM(G206:G210,G212:G233)</f>
        <v>0</v>
      </c>
      <c r="AG211" s="44">
        <f>SUM(H212:AC233,B212:F233,B206:F210,H206:AC210)</f>
        <v>129</v>
      </c>
      <c r="AH211" s="2">
        <f t="shared" si="58"/>
        <v>0.984962406015038</v>
      </c>
      <c r="AI211" s="2">
        <f t="shared" si="59"/>
        <v>0.5</v>
      </c>
      <c r="AJ211" s="2">
        <f t="shared" si="60"/>
        <v>1</v>
      </c>
      <c r="AK211" s="2">
        <f t="shared" si="61"/>
        <v>0.666666666666667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f>SUM(I213:AC233,B213:G233,B206:G211,I206:AC211)</f>
        <v>131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4">
        <f>SUM(J214:AC233,B214:H233,B206:H212,J206:AC212)</f>
        <v>128</v>
      </c>
      <c r="AH213" s="2">
        <f t="shared" si="58"/>
        <v>1</v>
      </c>
      <c r="AI213" s="2">
        <f t="shared" si="59"/>
        <v>1</v>
      </c>
      <c r="AJ213" s="2">
        <f t="shared" si="60"/>
        <v>1</v>
      </c>
      <c r="AK213" s="2">
        <f t="shared" si="61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5">
        <f>SUM(K215:AC233,B215:I233,B206:I213,K206:AC213)</f>
        <v>130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4">
        <f>SUM(L216:AC233,B216:J233,B206:J214,L206:AC214)</f>
        <v>123</v>
      </c>
      <c r="AH215" s="2">
        <f t="shared" si="58"/>
        <v>1</v>
      </c>
      <c r="AI215" s="2">
        <f t="shared" si="59"/>
        <v>1</v>
      </c>
      <c r="AJ215" s="2">
        <f t="shared" si="60"/>
        <v>1</v>
      </c>
      <c r="AK215" s="2">
        <f t="shared" si="61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5">
        <f>SUM(M217:AC233,B217:K233,B206:K215,M206:AC215)</f>
        <v>132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4">
        <f>SUM(N218:AC233,B218:L233,B206:L216,N206:AC216)</f>
        <v>131</v>
      </c>
      <c r="AH217" s="2">
        <f t="shared" si="58"/>
        <v>1</v>
      </c>
      <c r="AI217" s="2">
        <f t="shared" si="59"/>
        <v>1</v>
      </c>
      <c r="AJ217" s="2">
        <f t="shared" si="60"/>
        <v>1</v>
      </c>
      <c r="AK217" s="2">
        <f t="shared" si="61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5">
        <f>SUM(O219:AC233,B219:M233,B206:M217,O206:AC217)</f>
        <v>131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4">
        <f>SUM(P220:AC233,B220:N233,B206:N218,P206:AC218)</f>
        <v>131</v>
      </c>
      <c r="AH219" s="2">
        <f t="shared" si="58"/>
        <v>1</v>
      </c>
      <c r="AI219" s="2">
        <f t="shared" si="59"/>
        <v>1</v>
      </c>
      <c r="AJ219" s="2">
        <f t="shared" si="60"/>
        <v>1</v>
      </c>
      <c r="AK219" s="2">
        <f t="shared" si="61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f>SUM(Q221:AC233,B221:O233,B206:O219,Q206:AC219)</f>
        <v>132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f>SUM(R222:AC233,B222:P233,B206:P220,R206:AC220)</f>
        <v>132</v>
      </c>
      <c r="AH221" s="2">
        <f t="shared" si="58"/>
        <v>1</v>
      </c>
      <c r="AI221" s="2">
        <f t="shared" si="59"/>
        <v>1</v>
      </c>
      <c r="AJ221" s="2">
        <f t="shared" si="60"/>
        <v>1</v>
      </c>
      <c r="AK221" s="2">
        <f t="shared" si="61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f>SUM(S223:AC233,B223:Q233,B206:Q221,S206:AC221)</f>
        <v>132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f>SUM(T224:AC233,B224:R233,B206:R222,T206:AC222)</f>
        <v>131</v>
      </c>
      <c r="AH223" s="2">
        <f t="shared" si="58"/>
        <v>1</v>
      </c>
      <c r="AI223" s="2">
        <f t="shared" si="59"/>
        <v>1</v>
      </c>
      <c r="AJ223" s="2">
        <f t="shared" si="60"/>
        <v>1</v>
      </c>
      <c r="AK223" s="2">
        <f t="shared" si="61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f>SUM(U225:AC233,B225:S233,B206:S223,U206:AC223)</f>
        <v>131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5</v>
      </c>
      <c r="V225" s="33"/>
      <c r="W225" s="33"/>
      <c r="X225" s="33"/>
      <c r="Y225" s="33"/>
      <c r="Z225" s="33"/>
      <c r="AA225" s="33"/>
      <c r="AB225" s="33">
        <v>1</v>
      </c>
      <c r="AC225" s="48"/>
      <c r="AD225" s="44">
        <f>U225</f>
        <v>5</v>
      </c>
      <c r="AE225" s="44">
        <f>SUM(B225:T225,V225:AC225)</f>
        <v>1</v>
      </c>
      <c r="AF225" s="44">
        <f>SUM(U206:U224,U226:U233)</f>
        <v>0</v>
      </c>
      <c r="AG225" s="44">
        <f>SUM(V226:AC233,B226:T233,B206:T224,V206:AC224)</f>
        <v>127</v>
      </c>
      <c r="AH225" s="2">
        <f t="shared" si="58"/>
        <v>0.992481203007519</v>
      </c>
      <c r="AI225" s="2">
        <f t="shared" si="59"/>
        <v>0.833333333333333</v>
      </c>
      <c r="AJ225" s="2">
        <f t="shared" si="60"/>
        <v>1</v>
      </c>
      <c r="AK225" s="2">
        <f t="shared" si="61"/>
        <v>0.909090909090909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2</v>
      </c>
      <c r="W226" s="33"/>
      <c r="X226" s="33"/>
      <c r="Y226" s="33"/>
      <c r="Z226" s="33"/>
      <c r="AA226" s="33"/>
      <c r="AB226" s="33"/>
      <c r="AC226" s="48"/>
      <c r="AD226" s="45">
        <f>V226</f>
        <v>2</v>
      </c>
      <c r="AE226" s="45">
        <f>SUM(B226:U226,W226:AC226)</f>
        <v>0</v>
      </c>
      <c r="AF226" s="45">
        <f>SUM(V206:V225,V227:V233)</f>
        <v>0</v>
      </c>
      <c r="AG226" s="45">
        <f>SUM(W227:AC233,B227:U233,B206:U225,W206:AC225)</f>
        <v>131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4</v>
      </c>
      <c r="X227" s="33"/>
      <c r="Y227" s="33"/>
      <c r="Z227" s="33"/>
      <c r="AA227" s="33"/>
      <c r="AB227" s="33"/>
      <c r="AC227" s="48"/>
      <c r="AD227" s="44">
        <f>W227</f>
        <v>4</v>
      </c>
      <c r="AE227" s="44">
        <f>SUM(B227:V227,X227:AC227)</f>
        <v>0</v>
      </c>
      <c r="AF227" s="44">
        <f>SUM(W206:W226,W228:W233)</f>
        <v>0</v>
      </c>
      <c r="AG227" s="44">
        <f>SUM(X228:AC233,B228:V233,B206:V226,X206:AC226)</f>
        <v>129</v>
      </c>
      <c r="AH227" s="2">
        <f t="shared" si="58"/>
        <v>1</v>
      </c>
      <c r="AI227" s="2">
        <f t="shared" si="59"/>
        <v>1</v>
      </c>
      <c r="AJ227" s="2">
        <f t="shared" si="60"/>
        <v>1</v>
      </c>
      <c r="AK227" s="2">
        <f t="shared" si="61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4</v>
      </c>
      <c r="Y228" s="33"/>
      <c r="Z228" s="33"/>
      <c r="AA228" s="33"/>
      <c r="AB228" s="33"/>
      <c r="AC228" s="48"/>
      <c r="AD228" s="45">
        <f>X228</f>
        <v>4</v>
      </c>
      <c r="AE228" s="45">
        <f>SUM(B228:W228,Y228:AC228)</f>
        <v>0</v>
      </c>
      <c r="AF228" s="45">
        <f>SUM(X206:X227,X229:X233)</f>
        <v>1</v>
      </c>
      <c r="AG228" s="45">
        <f>SUM(Y229:AC233,B229:W233,B206:W227,Y206:AC227)</f>
        <v>128</v>
      </c>
      <c r="AH228" s="5">
        <f t="shared" si="58"/>
        <v>0.992481203007519</v>
      </c>
      <c r="AI228" s="5">
        <f t="shared" si="59"/>
        <v>1</v>
      </c>
      <c r="AJ228" s="5">
        <f t="shared" si="60"/>
        <v>0.8</v>
      </c>
      <c r="AK228" s="5">
        <f t="shared" si="61"/>
        <v>0.888888888888889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>
        <v>1</v>
      </c>
      <c r="Y229" s="34">
        <v>21</v>
      </c>
      <c r="Z229" s="33"/>
      <c r="AA229" s="33"/>
      <c r="AB229" s="33"/>
      <c r="AC229" s="48"/>
      <c r="AD229" s="44">
        <f>Y229</f>
        <v>21</v>
      </c>
      <c r="AE229" s="44">
        <f>SUM(B229:X229,Z229:AC229)</f>
        <v>1</v>
      </c>
      <c r="AF229" s="44">
        <f>SUM(Y206:Y228,Y230:Y233)</f>
        <v>0</v>
      </c>
      <c r="AG229" s="44">
        <f>SUM(Z230:AC233,B230:X233,B206:X228,Z206:AC228)</f>
        <v>111</v>
      </c>
      <c r="AH229" s="2">
        <f t="shared" si="58"/>
        <v>0.992481203007519</v>
      </c>
      <c r="AI229" s="2">
        <f t="shared" si="59"/>
        <v>0.954545454545455</v>
      </c>
      <c r="AJ229" s="2">
        <f t="shared" si="60"/>
        <v>1</v>
      </c>
      <c r="AK229" s="2">
        <f t="shared" si="61"/>
        <v>0.976744186046512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5">
        <f>SUM(AA231:AC233,B231:Y233,B206:Y229,AA206:AC229)</f>
        <v>129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5</v>
      </c>
      <c r="AB231" s="33"/>
      <c r="AC231" s="48"/>
      <c r="AD231" s="44">
        <f>AA231</f>
        <v>5</v>
      </c>
      <c r="AE231" s="44">
        <f>SUM(B231:Z231,AB231:AC231)</f>
        <v>0</v>
      </c>
      <c r="AF231" s="44">
        <f>SUM(AA206:AA230,AA232:AA233)</f>
        <v>0</v>
      </c>
      <c r="AG231" s="44">
        <f>SUM(AB232:AC233,B232:Z233,B206:Z230,AB206:AC230)</f>
        <v>128</v>
      </c>
      <c r="AH231" s="2">
        <f t="shared" si="58"/>
        <v>1</v>
      </c>
      <c r="AI231" s="2">
        <f t="shared" si="59"/>
        <v>1</v>
      </c>
      <c r="AJ231" s="2">
        <f t="shared" si="60"/>
        <v>1</v>
      </c>
      <c r="AK231" s="2">
        <f t="shared" si="61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2</v>
      </c>
      <c r="AC232" s="48"/>
      <c r="AD232" s="45">
        <f>AB232</f>
        <v>2</v>
      </c>
      <c r="AE232" s="45">
        <f>SUM(B232:AA232,AC232)</f>
        <v>0</v>
      </c>
      <c r="AF232" s="45">
        <f>SUM(AB206:AB231,AB233)</f>
        <v>1</v>
      </c>
      <c r="AG232" s="45">
        <f>SUM(AC233,B233:AA233,B206:AA231,AC206:AC231)</f>
        <v>130</v>
      </c>
      <c r="AH232" s="5">
        <f t="shared" si="58"/>
        <v>0.992481203007519</v>
      </c>
      <c r="AI232" s="5">
        <f t="shared" si="59"/>
        <v>1</v>
      </c>
      <c r="AJ232" s="5">
        <f t="shared" si="60"/>
        <v>0.666666666666667</v>
      </c>
      <c r="AK232" s="5">
        <f t="shared" si="61"/>
        <v>0.8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f>SUM(B206:AB232)</f>
        <v>132</v>
      </c>
      <c r="AH233" s="2">
        <f t="shared" si="58"/>
        <v>1</v>
      </c>
      <c r="AI233" s="2">
        <f t="shared" si="59"/>
        <v>1</v>
      </c>
      <c r="AJ233" s="2">
        <f t="shared" si="60"/>
        <v>1</v>
      </c>
      <c r="AK233" s="2">
        <f t="shared" si="61"/>
        <v>1</v>
      </c>
    </row>
    <row r="234" spans="28:37">
      <c r="AB234" s="42" t="s">
        <v>74</v>
      </c>
      <c r="AC234" s="42"/>
      <c r="AD234" s="45">
        <f t="shared" ref="AD234:AG234" si="62">SUM(AD206:AD233)</f>
        <v>129</v>
      </c>
      <c r="AE234" s="45">
        <f t="shared" si="62"/>
        <v>4</v>
      </c>
      <c r="AF234" s="45">
        <f t="shared" si="62"/>
        <v>4</v>
      </c>
      <c r="AG234" s="45">
        <f t="shared" si="62"/>
        <v>3587</v>
      </c>
      <c r="AH234" s="5">
        <f t="shared" si="58"/>
        <v>0.997851772287862</v>
      </c>
      <c r="AI234" s="5">
        <f t="shared" si="59"/>
        <v>0.969924812030075</v>
      </c>
      <c r="AJ234" s="5">
        <f t="shared" si="60"/>
        <v>0.969924812030075</v>
      </c>
      <c r="AK234" s="5">
        <f t="shared" si="61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T14" sqref="T14:T21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50" t="s">
        <v>67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50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50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28</v>
      </c>
      <c r="H4" s="17">
        <v>0</v>
      </c>
      <c r="I4" s="18">
        <v>0</v>
      </c>
      <c r="J4" s="17">
        <v>50</v>
      </c>
      <c r="K4" s="18">
        <v>45</v>
      </c>
      <c r="L4" s="17">
        <v>0</v>
      </c>
      <c r="M4" s="18">
        <v>0</v>
      </c>
      <c r="N4" s="3">
        <f t="shared" ref="N4:N8" si="0">SUM(B4,D4,F4,H4,J4,L4)</f>
        <v>141</v>
      </c>
      <c r="P4" s="2">
        <f>H24</f>
        <v>139</v>
      </c>
      <c r="Q4" s="5">
        <f t="shared" ref="Q4:Q8" si="1">N4-P4</f>
        <v>2</v>
      </c>
      <c r="R4" s="44">
        <f t="shared" ref="R4:Y4" si="2">AD54</f>
        <v>135</v>
      </c>
      <c r="S4" s="45">
        <f t="shared" si="2"/>
        <v>4</v>
      </c>
      <c r="T4" s="44">
        <f t="shared" si="2"/>
        <v>4</v>
      </c>
      <c r="U4" s="45">
        <f t="shared" si="2"/>
        <v>3749</v>
      </c>
      <c r="V4" s="5">
        <f t="shared" si="2"/>
        <v>0.997944501541624</v>
      </c>
      <c r="W4" s="5">
        <f t="shared" si="2"/>
        <v>0.971223021582734</v>
      </c>
      <c r="X4" s="5">
        <f t="shared" si="2"/>
        <v>0.971223021582734</v>
      </c>
      <c r="Y4" s="5">
        <f t="shared" si="2"/>
        <v>0.971223021582734</v>
      </c>
      <c r="Z4" s="45">
        <f t="shared" ref="Z4:AG4" si="3">Q23</f>
        <v>140</v>
      </c>
      <c r="AA4" s="45">
        <f t="shared" si="3"/>
        <v>83</v>
      </c>
      <c r="AB4" s="45">
        <f t="shared" si="3"/>
        <v>10</v>
      </c>
      <c r="AC4" s="45">
        <f t="shared" si="3"/>
        <v>1040</v>
      </c>
      <c r="AD4" s="2">
        <f t="shared" si="3"/>
        <v>0.926944226237235</v>
      </c>
      <c r="AE4" s="5">
        <f t="shared" si="3"/>
        <v>0.62780269058296</v>
      </c>
      <c r="AF4" s="2">
        <f t="shared" si="3"/>
        <v>0.933333333333333</v>
      </c>
      <c r="AG4" s="5">
        <f t="shared" si="3"/>
        <v>0.750670241286863</v>
      </c>
    </row>
    <row r="5" spans="1:33">
      <c r="A5" s="18" t="s">
        <v>41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18</v>
      </c>
      <c r="H5" s="17">
        <v>0</v>
      </c>
      <c r="I5" s="18">
        <v>0</v>
      </c>
      <c r="J5" s="17">
        <v>50</v>
      </c>
      <c r="K5" s="18">
        <v>23</v>
      </c>
      <c r="L5" s="17">
        <v>0</v>
      </c>
      <c r="M5" s="18">
        <v>0</v>
      </c>
      <c r="N5" s="3">
        <f t="shared" si="0"/>
        <v>141</v>
      </c>
      <c r="P5" s="2">
        <f>H69</f>
        <v>139</v>
      </c>
      <c r="Q5" s="5">
        <f t="shared" si="1"/>
        <v>2</v>
      </c>
      <c r="R5" s="44">
        <f t="shared" ref="R5:Y5" si="4">AD99</f>
        <v>135</v>
      </c>
      <c r="S5" s="45">
        <f t="shared" si="4"/>
        <v>4</v>
      </c>
      <c r="T5" s="44">
        <f t="shared" si="4"/>
        <v>4</v>
      </c>
      <c r="U5" s="45">
        <f t="shared" si="4"/>
        <v>3749</v>
      </c>
      <c r="V5" s="2">
        <f t="shared" si="4"/>
        <v>0.997944501541624</v>
      </c>
      <c r="W5" s="2">
        <f t="shared" si="4"/>
        <v>0.971223021582734</v>
      </c>
      <c r="X5" s="2">
        <f t="shared" si="4"/>
        <v>0.971223021582734</v>
      </c>
      <c r="Y5" s="2">
        <f t="shared" si="4"/>
        <v>0.971223021582734</v>
      </c>
      <c r="Z5" s="44">
        <f t="shared" ref="Z5:AG5" si="5">Q68</f>
        <v>140</v>
      </c>
      <c r="AA5" s="44">
        <f t="shared" si="5"/>
        <v>36</v>
      </c>
      <c r="AB5" s="44">
        <f t="shared" si="5"/>
        <v>8</v>
      </c>
      <c r="AC5" s="44">
        <f t="shared" si="5"/>
        <v>1028</v>
      </c>
      <c r="AD5" s="2">
        <f t="shared" si="5"/>
        <v>0.963696369636964</v>
      </c>
      <c r="AE5" s="5">
        <f t="shared" si="5"/>
        <v>0.795454545454545</v>
      </c>
      <c r="AF5" s="2">
        <f t="shared" si="5"/>
        <v>0.945945945945946</v>
      </c>
      <c r="AG5" s="5">
        <f t="shared" si="5"/>
        <v>0.864197530864197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41</v>
      </c>
      <c r="G6" s="18">
        <v>13</v>
      </c>
      <c r="H6" s="17">
        <v>1</v>
      </c>
      <c r="I6" s="18">
        <v>0</v>
      </c>
      <c r="J6" s="17">
        <v>49</v>
      </c>
      <c r="K6" s="18">
        <v>10</v>
      </c>
      <c r="L6" s="17">
        <v>1</v>
      </c>
      <c r="M6" s="18">
        <v>0</v>
      </c>
      <c r="N6" s="3">
        <f t="shared" si="0"/>
        <v>141</v>
      </c>
      <c r="P6" s="2">
        <f>H114</f>
        <v>137</v>
      </c>
      <c r="Q6" s="5">
        <f t="shared" si="1"/>
        <v>4</v>
      </c>
      <c r="R6" s="44">
        <f t="shared" ref="R6:Y6" si="6">AD144</f>
        <v>133</v>
      </c>
      <c r="S6" s="45">
        <f t="shared" si="6"/>
        <v>4</v>
      </c>
      <c r="T6" s="44">
        <f t="shared" si="6"/>
        <v>4</v>
      </c>
      <c r="U6" s="45">
        <f t="shared" si="6"/>
        <v>3695</v>
      </c>
      <c r="V6" s="5">
        <f t="shared" si="6"/>
        <v>0.997914494264859</v>
      </c>
      <c r="W6" s="5">
        <f t="shared" si="6"/>
        <v>0.970802919708029</v>
      </c>
      <c r="X6" s="5">
        <f t="shared" si="6"/>
        <v>0.970802919708029</v>
      </c>
      <c r="Y6" s="5">
        <f t="shared" si="6"/>
        <v>0.970802919708029</v>
      </c>
      <c r="Z6" s="45">
        <f t="shared" ref="Z6:AG6" si="7">Q113</f>
        <v>136</v>
      </c>
      <c r="AA6" s="45">
        <f t="shared" si="7"/>
        <v>27</v>
      </c>
      <c r="AB6" s="45">
        <f t="shared" si="7"/>
        <v>6</v>
      </c>
      <c r="AC6" s="45">
        <f t="shared" si="7"/>
        <v>988</v>
      </c>
      <c r="AD6" s="2">
        <f t="shared" si="7"/>
        <v>0.971477960242005</v>
      </c>
      <c r="AE6" s="5">
        <f t="shared" si="7"/>
        <v>0.834355828220859</v>
      </c>
      <c r="AF6" s="2">
        <f t="shared" si="7"/>
        <v>0.957746478873239</v>
      </c>
      <c r="AG6" s="5">
        <f t="shared" si="7"/>
        <v>0.891803278688525</v>
      </c>
    </row>
    <row r="7" spans="1:33">
      <c r="A7" s="18" t="s">
        <v>43</v>
      </c>
      <c r="B7" s="17">
        <v>49</v>
      </c>
      <c r="C7" s="18">
        <v>2</v>
      </c>
      <c r="D7" s="17">
        <v>0</v>
      </c>
      <c r="E7" s="18">
        <v>0</v>
      </c>
      <c r="F7" s="17">
        <v>39</v>
      </c>
      <c r="G7" s="18">
        <v>11</v>
      </c>
      <c r="H7" s="17">
        <v>3</v>
      </c>
      <c r="I7" s="18">
        <v>0</v>
      </c>
      <c r="J7" s="17">
        <v>47</v>
      </c>
      <c r="K7" s="18">
        <v>7</v>
      </c>
      <c r="L7" s="17">
        <v>3</v>
      </c>
      <c r="M7" s="18">
        <v>0</v>
      </c>
      <c r="N7" s="3">
        <f t="shared" si="0"/>
        <v>141</v>
      </c>
      <c r="P7" s="2">
        <f>H159</f>
        <v>133</v>
      </c>
      <c r="Q7" s="5">
        <f t="shared" si="1"/>
        <v>8</v>
      </c>
      <c r="R7" s="44">
        <f t="shared" ref="R7:Y7" si="8">AD189</f>
        <v>129</v>
      </c>
      <c r="S7" s="45">
        <f t="shared" si="8"/>
        <v>4</v>
      </c>
      <c r="T7" s="44">
        <f t="shared" si="8"/>
        <v>4</v>
      </c>
      <c r="U7" s="45">
        <f t="shared" si="8"/>
        <v>3587</v>
      </c>
      <c r="V7" s="2">
        <f t="shared" si="8"/>
        <v>0.997851772287862</v>
      </c>
      <c r="W7" s="2">
        <f t="shared" si="8"/>
        <v>0.969924812030075</v>
      </c>
      <c r="X7" s="2">
        <f t="shared" si="8"/>
        <v>0.969924812030075</v>
      </c>
      <c r="Y7" s="2">
        <f t="shared" si="8"/>
        <v>0.969924812030075</v>
      </c>
      <c r="Z7" s="44">
        <f t="shared" ref="Z7:AG7" si="9">Q158</f>
        <v>132</v>
      </c>
      <c r="AA7" s="44">
        <f t="shared" si="9"/>
        <v>22</v>
      </c>
      <c r="AB7" s="44">
        <f t="shared" si="9"/>
        <v>5</v>
      </c>
      <c r="AC7" s="44">
        <f t="shared" si="9"/>
        <v>954</v>
      </c>
      <c r="AD7" s="2">
        <f t="shared" si="9"/>
        <v>0.975741239892183</v>
      </c>
      <c r="AE7" s="5">
        <f t="shared" si="9"/>
        <v>0.857142857142857</v>
      </c>
      <c r="AF7" s="2">
        <f t="shared" si="9"/>
        <v>0.963503649635037</v>
      </c>
      <c r="AG7" s="5">
        <f t="shared" si="9"/>
        <v>0.907216494845361</v>
      </c>
    </row>
    <row r="8" spans="1:33">
      <c r="A8" s="18" t="s">
        <v>44</v>
      </c>
      <c r="B8" s="17">
        <v>49</v>
      </c>
      <c r="C8" s="18">
        <v>2</v>
      </c>
      <c r="D8" s="17">
        <v>0</v>
      </c>
      <c r="E8" s="18">
        <v>0</v>
      </c>
      <c r="F8" s="17">
        <v>39</v>
      </c>
      <c r="G8" s="18">
        <v>9</v>
      </c>
      <c r="H8" s="17">
        <v>3</v>
      </c>
      <c r="I8" s="18">
        <v>0</v>
      </c>
      <c r="J8" s="17">
        <v>47</v>
      </c>
      <c r="K8" s="18">
        <v>4</v>
      </c>
      <c r="L8" s="17">
        <v>3</v>
      </c>
      <c r="M8" s="18">
        <v>0</v>
      </c>
      <c r="N8" s="3">
        <f t="shared" si="0"/>
        <v>141</v>
      </c>
      <c r="P8" s="2">
        <f>H204</f>
        <v>133</v>
      </c>
      <c r="Q8" s="5">
        <f t="shared" si="1"/>
        <v>8</v>
      </c>
      <c r="R8" s="44">
        <f t="shared" ref="R8:Y8" si="10">AD234</f>
        <v>129</v>
      </c>
      <c r="S8" s="45">
        <f t="shared" si="10"/>
        <v>4</v>
      </c>
      <c r="T8" s="44">
        <f t="shared" si="10"/>
        <v>4</v>
      </c>
      <c r="U8" s="45">
        <f t="shared" si="10"/>
        <v>3587</v>
      </c>
      <c r="V8" s="5">
        <f t="shared" si="10"/>
        <v>0.997851772287862</v>
      </c>
      <c r="W8" s="5">
        <f t="shared" si="10"/>
        <v>0.969924812030075</v>
      </c>
      <c r="X8" s="5">
        <f t="shared" si="10"/>
        <v>0.969924812030075</v>
      </c>
      <c r="Y8" s="5">
        <f t="shared" si="10"/>
        <v>0.969924812030075</v>
      </c>
      <c r="Z8" s="45">
        <f t="shared" ref="Z8:AG8" si="11">Q203</f>
        <v>132</v>
      </c>
      <c r="AA8" s="45">
        <f t="shared" si="11"/>
        <v>20</v>
      </c>
      <c r="AB8" s="45">
        <f t="shared" si="11"/>
        <v>5</v>
      </c>
      <c r="AC8" s="45">
        <f t="shared" si="11"/>
        <v>954</v>
      </c>
      <c r="AD8" s="2">
        <f t="shared" si="11"/>
        <v>0.977497749774977</v>
      </c>
      <c r="AE8" s="5">
        <f t="shared" si="11"/>
        <v>0.868421052631579</v>
      </c>
      <c r="AF8" s="2">
        <f t="shared" si="11"/>
        <v>0.963503649635037</v>
      </c>
      <c r="AG8" s="5">
        <f t="shared" si="11"/>
        <v>0.913494809688581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AlQalam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>
        <v>1</v>
      </c>
      <c r="D14" s="24"/>
      <c r="E14" s="24"/>
      <c r="F14" s="24"/>
      <c r="G14" s="24">
        <v>1</v>
      </c>
      <c r="H14" s="24"/>
      <c r="I14" s="24"/>
      <c r="J14" s="38">
        <v>7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9</v>
      </c>
      <c r="S14" s="45">
        <f>SUM(B15:B22)</f>
        <v>0</v>
      </c>
      <c r="T14" s="45">
        <f>SUM(C15:I21)</f>
        <v>131</v>
      </c>
      <c r="U14" s="5">
        <f t="shared" ref="U14:U21" si="12">(SUM(Q14,T14)/SUM(Q14,R14,S14,T14))</f>
        <v>0.942675159235669</v>
      </c>
      <c r="V14" s="5">
        <v>0.653846153846154</v>
      </c>
      <c r="W14" s="5">
        <f t="shared" ref="W14:W21" si="13">Q14/SUM(Q14,S14)</f>
        <v>1</v>
      </c>
      <c r="X14" s="5">
        <f t="shared" ref="X14:X21" si="14">2*V14*W14/(SUM(V14,W14))</f>
        <v>0.790697674418605</v>
      </c>
    </row>
    <row r="15" spans="1:24">
      <c r="A15" s="7" t="s">
        <v>50</v>
      </c>
      <c r="B15" s="25"/>
      <c r="C15" s="26">
        <v>11</v>
      </c>
      <c r="D15" s="25"/>
      <c r="E15" s="25"/>
      <c r="F15" s="25"/>
      <c r="G15" s="25"/>
      <c r="H15" s="25"/>
      <c r="I15" s="25"/>
      <c r="J15" s="25">
        <v>4</v>
      </c>
      <c r="L15" s="3" t="s">
        <v>50</v>
      </c>
      <c r="M15" s="13" t="s">
        <v>59</v>
      </c>
      <c r="N15" s="13"/>
      <c r="O15" s="13"/>
      <c r="P15" s="13"/>
      <c r="Q15" s="44">
        <f>C15</f>
        <v>11</v>
      </c>
      <c r="R15" s="44">
        <f>SUM(B15,D15:J15)</f>
        <v>4</v>
      </c>
      <c r="S15" s="44">
        <f>SUM(C14,C16:C22)</f>
        <v>1</v>
      </c>
      <c r="T15" s="44">
        <f>SUM(D16:I21,B16:B21,B14,D14:I14)</f>
        <v>138</v>
      </c>
      <c r="U15" s="2">
        <f t="shared" si="12"/>
        <v>0.967532467532468</v>
      </c>
      <c r="V15">
        <v>0.733333333333333</v>
      </c>
      <c r="W15" s="2">
        <f t="shared" si="13"/>
        <v>0.916666666666667</v>
      </c>
      <c r="X15" s="2">
        <f t="shared" si="14"/>
        <v>0.814814814814815</v>
      </c>
    </row>
    <row r="16" spans="1:24">
      <c r="A16" s="7" t="s">
        <v>51</v>
      </c>
      <c r="B16" s="25"/>
      <c r="C16" s="25"/>
      <c r="D16" s="26">
        <v>10</v>
      </c>
      <c r="E16" s="25"/>
      <c r="F16" s="25"/>
      <c r="G16" s="25"/>
      <c r="H16" s="25"/>
      <c r="I16" s="25"/>
      <c r="J16" s="39">
        <v>1</v>
      </c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1</v>
      </c>
      <c r="S16" s="45">
        <f>SUM(D14:D15,D17:D22)</f>
        <v>0</v>
      </c>
      <c r="T16" s="45">
        <f>SUM(E17:I21,B17:C21,B14:C15,E14:I15)</f>
        <v>140</v>
      </c>
      <c r="U16" s="5">
        <f t="shared" si="12"/>
        <v>0.993377483443709</v>
      </c>
      <c r="V16">
        <v>0.909090909090909</v>
      </c>
      <c r="W16" s="5">
        <f t="shared" si="13"/>
        <v>1</v>
      </c>
      <c r="X16" s="5">
        <f t="shared" si="14"/>
        <v>0.952380952380952</v>
      </c>
    </row>
    <row r="17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>
        <v>3</v>
      </c>
      <c r="J17" s="39">
        <v>3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6</v>
      </c>
      <c r="S17" s="44">
        <f>SUM(E14:E16,E18:E22)</f>
        <v>1</v>
      </c>
      <c r="T17" s="44">
        <f>SUM(F18:I21,B18:D21,B14:D16,F14:I16)</f>
        <v>125</v>
      </c>
      <c r="U17" s="2">
        <f t="shared" si="12"/>
        <v>0.954248366013072</v>
      </c>
      <c r="V17">
        <v>0.777777777777778</v>
      </c>
      <c r="W17" s="2">
        <f t="shared" si="13"/>
        <v>0.954545454545455</v>
      </c>
      <c r="X17" s="2">
        <f t="shared" si="14"/>
        <v>0.857142857142857</v>
      </c>
    </row>
    <row r="18" spans="1:24">
      <c r="A18" s="7" t="s">
        <v>53</v>
      </c>
      <c r="B18" s="25"/>
      <c r="C18" s="25"/>
      <c r="D18" s="25"/>
      <c r="E18" s="25">
        <v>1</v>
      </c>
      <c r="F18" s="26">
        <v>29</v>
      </c>
      <c r="G18" s="25">
        <v>1</v>
      </c>
      <c r="H18" s="25">
        <v>1</v>
      </c>
      <c r="I18" s="25">
        <v>1</v>
      </c>
      <c r="J18" s="39">
        <v>44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48</v>
      </c>
      <c r="S18" s="45">
        <f>SUM(F14:F17,F19:F22)</f>
        <v>1</v>
      </c>
      <c r="T18" s="45">
        <f>SUM(G19:I21,B19:E21,B14:E17,G14:I17)</f>
        <v>116</v>
      </c>
      <c r="U18" s="5">
        <f t="shared" si="12"/>
        <v>0.747422680412371</v>
      </c>
      <c r="V18">
        <v>0.376623376623377</v>
      </c>
      <c r="W18" s="5">
        <f t="shared" si="13"/>
        <v>0.966666666666667</v>
      </c>
      <c r="X18" s="5">
        <f t="shared" si="14"/>
        <v>0.542056074766355</v>
      </c>
    </row>
    <row r="19" spans="1:24">
      <c r="A19" s="7" t="s">
        <v>54</v>
      </c>
      <c r="B19" s="25"/>
      <c r="C19" s="25"/>
      <c r="D19" s="25"/>
      <c r="E19" s="25"/>
      <c r="F19" s="25">
        <v>1</v>
      </c>
      <c r="G19" s="26">
        <v>30</v>
      </c>
      <c r="H19" s="25"/>
      <c r="I19" s="25"/>
      <c r="J19" s="39">
        <v>11</v>
      </c>
      <c r="L19" s="3" t="s">
        <v>54</v>
      </c>
      <c r="M19" s="13" t="s">
        <v>63</v>
      </c>
      <c r="N19" s="13"/>
      <c r="O19" s="13"/>
      <c r="P19" s="13"/>
      <c r="Q19" s="44">
        <f>G19</f>
        <v>30</v>
      </c>
      <c r="R19" s="44">
        <f>SUM(B19:F19,H19:J19)</f>
        <v>12</v>
      </c>
      <c r="S19" s="44">
        <f>SUM(G14:G18,G20:G22)</f>
        <v>2</v>
      </c>
      <c r="T19" s="44">
        <f>SUM(H20:I21,B20:F21,B14:F18,H14:I18)</f>
        <v>117</v>
      </c>
      <c r="U19" s="2">
        <f t="shared" si="12"/>
        <v>0.91304347826087</v>
      </c>
      <c r="V19">
        <v>0.714285714285714</v>
      </c>
      <c r="W19" s="2">
        <f t="shared" si="13"/>
        <v>0.9375</v>
      </c>
      <c r="X19" s="2">
        <f t="shared" si="14"/>
        <v>0.810810810810811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>
        <v>11</v>
      </c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11</v>
      </c>
      <c r="R20" s="45">
        <f>SUM(B20:G20,I20:J20)</f>
        <v>0</v>
      </c>
      <c r="S20" s="45">
        <f>SUM(H14:H19,H21:H22)</f>
        <v>1</v>
      </c>
      <c r="T20" s="45">
        <f>SUM(I21,B21:G21,B14:G19,I14:I19)</f>
        <v>138</v>
      </c>
      <c r="U20" s="5">
        <f t="shared" si="12"/>
        <v>0.993333333333333</v>
      </c>
      <c r="V20">
        <v>1</v>
      </c>
      <c r="W20" s="5">
        <f t="shared" si="13"/>
        <v>0.916666666666667</v>
      </c>
      <c r="X20" s="5">
        <f t="shared" si="14"/>
        <v>0.956521739130435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>
        <v>11</v>
      </c>
      <c r="J21" s="39">
        <v>3</v>
      </c>
      <c r="L21" s="3" t="s">
        <v>56</v>
      </c>
      <c r="M21" s="13" t="s">
        <v>65</v>
      </c>
      <c r="N21" s="13"/>
      <c r="O21" s="13"/>
      <c r="P21" s="13"/>
      <c r="Q21" s="44">
        <f>I21</f>
        <v>11</v>
      </c>
      <c r="R21" s="44">
        <f>SUM(J21,B21:H21)</f>
        <v>3</v>
      </c>
      <c r="S21" s="44">
        <f>SUM(I14:I20,I22)</f>
        <v>4</v>
      </c>
      <c r="T21" s="44">
        <f>SUM(B14:H20)</f>
        <v>135</v>
      </c>
      <c r="U21" s="2">
        <f t="shared" si="12"/>
        <v>0.954248366013072</v>
      </c>
      <c r="V21">
        <v>0.785714285714286</v>
      </c>
      <c r="W21" s="2">
        <f t="shared" si="13"/>
        <v>0.733333333333333</v>
      </c>
      <c r="X21" s="2">
        <f t="shared" si="14"/>
        <v>0.758620689655172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15">SUM(Q14:Q21)</f>
        <v>140</v>
      </c>
      <c r="R23" s="44">
        <f t="shared" si="15"/>
        <v>83</v>
      </c>
      <c r="S23" s="44">
        <f t="shared" si="15"/>
        <v>10</v>
      </c>
      <c r="T23" s="44">
        <f t="shared" si="15"/>
        <v>1040</v>
      </c>
      <c r="U23" s="2">
        <f>(SUM(Q23,T23)/SUM(Q23,R23,S23,T23))</f>
        <v>0.926944226237235</v>
      </c>
      <c r="V23" s="2">
        <f>Q23/(SUM(Q23,R23))</f>
        <v>0.62780269058296</v>
      </c>
      <c r="W23" s="2">
        <f>Q23/SUM(Q23,S23)</f>
        <v>0.933333333333333</v>
      </c>
      <c r="X23" s="2">
        <f>2*V23*W23/(SUM(V23,W23))</f>
        <v>0.750670241286863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139</v>
      </c>
    </row>
    <row r="25" ht="14.25" spans="1:37">
      <c r="A25" s="30" t="str">
        <f>A1</f>
        <v>AlQalam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14</v>
      </c>
      <c r="AE26" s="45">
        <f>SUM(C26:AC26)</f>
        <v>0</v>
      </c>
      <c r="AF26" s="45">
        <f>SUM(B27:B53)</f>
        <v>2</v>
      </c>
      <c r="AG26" s="45">
        <f>SUM(C27:AC53)</f>
        <v>123</v>
      </c>
      <c r="AH26" s="5">
        <f t="shared" ref="AH26:AH54" si="16">(SUM(AD26,AG26)/SUM(AD26,AE26,AF26,AG26))</f>
        <v>0.985611510791367</v>
      </c>
      <c r="AI26" s="5">
        <f t="shared" ref="AI26:AI54" si="17">AD26/(SUM(AD26,AE26))</f>
        <v>1</v>
      </c>
      <c r="AJ26" s="5">
        <f t="shared" ref="AJ26:AJ54" si="18">AD26/SUM(AD26,AF26)</f>
        <v>0.875</v>
      </c>
      <c r="AK26" s="5">
        <f t="shared" ref="AK26:AK54" si="19">2*AI26*AJ26/(SUM(AI26,AJ26))</f>
        <v>0.933333333333333</v>
      </c>
    </row>
    <row r="27" spans="1:37">
      <c r="A27" s="4" t="s">
        <v>40</v>
      </c>
      <c r="B27" s="33"/>
      <c r="C27" s="34">
        <v>22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22</v>
      </c>
      <c r="AE27" s="44">
        <f>SUM(D27:AC27,B27)</f>
        <v>0</v>
      </c>
      <c r="AF27" s="44">
        <f>SUM(C26,C28:C53)</f>
        <v>0</v>
      </c>
      <c r="AG27" s="44">
        <f>SUM(D28:AC53,B26,D26:AC26,B28:B53)</f>
        <v>117</v>
      </c>
      <c r="AH27" s="2">
        <f t="shared" si="16"/>
        <v>1</v>
      </c>
      <c r="AI27" s="2">
        <f t="shared" si="17"/>
        <v>1</v>
      </c>
      <c r="AJ27" s="2">
        <f t="shared" si="18"/>
        <v>1</v>
      </c>
      <c r="AK27" s="2">
        <f t="shared" si="19"/>
        <v>1</v>
      </c>
    </row>
    <row r="28" spans="1:37">
      <c r="A28" s="4" t="s">
        <v>9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f>SUM(B29:C53,E29:AC53,B26:C27,E26:AC27)</f>
        <v>132</v>
      </c>
      <c r="AH28" s="5">
        <f t="shared" si="16"/>
        <v>1</v>
      </c>
      <c r="AI28" s="5">
        <f t="shared" si="17"/>
        <v>1</v>
      </c>
      <c r="AJ28" s="5">
        <f t="shared" si="18"/>
        <v>1</v>
      </c>
      <c r="AK28" s="5">
        <f t="shared" si="19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f>SUM(F30:AC53,B30:D53,B26:D28,F26:AC28)</f>
        <v>137</v>
      </c>
      <c r="AH29" s="2">
        <f t="shared" si="16"/>
        <v>1</v>
      </c>
      <c r="AI29" s="2">
        <f t="shared" si="17"/>
        <v>1</v>
      </c>
      <c r="AJ29" s="2">
        <f t="shared" si="18"/>
        <v>1</v>
      </c>
      <c r="AK29" s="2">
        <f t="shared" si="19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f>SUM(G31:AC53,B31:E53,B26:E29,G26:AC29)</f>
        <v>138</v>
      </c>
      <c r="AH30" s="5">
        <f t="shared" si="16"/>
        <v>1</v>
      </c>
      <c r="AI30" s="5">
        <f t="shared" si="17"/>
        <v>1</v>
      </c>
      <c r="AJ30" s="5">
        <f t="shared" si="18"/>
        <v>1</v>
      </c>
      <c r="AK30" s="5">
        <f t="shared" si="19"/>
        <v>1</v>
      </c>
    </row>
    <row r="31" spans="1:37">
      <c r="A31" s="4" t="s">
        <v>12</v>
      </c>
      <c r="B31" s="33">
        <v>2</v>
      </c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2</v>
      </c>
      <c r="AF31" s="44">
        <f>SUM(G26:G30,G32:G53)</f>
        <v>0</v>
      </c>
      <c r="AG31" s="44">
        <f>SUM(H32:AC53,B32:F53,B26:F30,H26:AC30)</f>
        <v>135</v>
      </c>
      <c r="AH31" s="2">
        <f t="shared" si="16"/>
        <v>0.985611510791367</v>
      </c>
      <c r="AI31" s="2">
        <f t="shared" si="17"/>
        <v>0.5</v>
      </c>
      <c r="AJ31" s="2">
        <f t="shared" si="18"/>
        <v>1</v>
      </c>
      <c r="AK31" s="2">
        <f t="shared" si="19"/>
        <v>0.666666666666667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f>SUM(I33:AC53,B33:G53,B26:G31,I26:AC31)</f>
        <v>137</v>
      </c>
      <c r="AH32" s="5">
        <f t="shared" si="16"/>
        <v>1</v>
      </c>
      <c r="AI32" s="5">
        <f t="shared" si="17"/>
        <v>1</v>
      </c>
      <c r="AJ32" s="5">
        <f t="shared" si="18"/>
        <v>1</v>
      </c>
      <c r="AK32" s="5">
        <f t="shared" si="19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4">
        <f>SUM(J34:AC53,B34:H53,B26:H32,J26:AC32)</f>
        <v>134</v>
      </c>
      <c r="AH33" s="2">
        <f t="shared" si="16"/>
        <v>1</v>
      </c>
      <c r="AI33" s="2">
        <f t="shared" si="17"/>
        <v>1</v>
      </c>
      <c r="AJ33" s="2">
        <f t="shared" si="18"/>
        <v>1</v>
      </c>
      <c r="AK33" s="2">
        <f t="shared" si="19"/>
        <v>1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5">
        <f>SUM(K35:AC53,B35:I53,B26:I33,K26:AC33)</f>
        <v>136</v>
      </c>
      <c r="AH34" s="5">
        <f t="shared" si="16"/>
        <v>1</v>
      </c>
      <c r="AI34" s="5">
        <f t="shared" si="17"/>
        <v>1</v>
      </c>
      <c r="AJ34" s="5">
        <f t="shared" si="18"/>
        <v>1</v>
      </c>
      <c r="AK34" s="5">
        <f t="shared" si="19"/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4">
        <f>SUM(L36:AC53,B36:J53,B26:J34,L26:AC34)</f>
        <v>129</v>
      </c>
      <c r="AH35" s="2">
        <f t="shared" si="16"/>
        <v>1</v>
      </c>
      <c r="AI35" s="2">
        <f t="shared" si="17"/>
        <v>1</v>
      </c>
      <c r="AJ35" s="2">
        <f t="shared" si="18"/>
        <v>1</v>
      </c>
      <c r="AK35" s="2">
        <f t="shared" si="19"/>
        <v>1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5">
        <f>SUM(M37:AC53,B37:K53,B26:K35,M26:AC35)</f>
        <v>138</v>
      </c>
      <c r="AH36" s="5">
        <f t="shared" si="16"/>
        <v>1</v>
      </c>
      <c r="AI36" s="5">
        <f t="shared" si="17"/>
        <v>1</v>
      </c>
      <c r="AJ36" s="5">
        <f t="shared" si="18"/>
        <v>1</v>
      </c>
      <c r="AK36" s="5">
        <f t="shared" si="19"/>
        <v>1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4">
        <f>SUM(N38:AC53,B38:L53,B26:L36,N26:AC36)</f>
        <v>137</v>
      </c>
      <c r="AH37" s="2">
        <f t="shared" si="16"/>
        <v>1</v>
      </c>
      <c r="AI37" s="2">
        <f t="shared" si="17"/>
        <v>1</v>
      </c>
      <c r="AJ37" s="2">
        <f t="shared" si="18"/>
        <v>1</v>
      </c>
      <c r="AK37" s="2">
        <f t="shared" si="19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5">
        <f>SUM(O39:AC53,B39:M53,B26:M37,O26:AC37)</f>
        <v>137</v>
      </c>
      <c r="AH38" s="5">
        <f t="shared" si="16"/>
        <v>1</v>
      </c>
      <c r="AI38" s="5">
        <f t="shared" si="17"/>
        <v>1</v>
      </c>
      <c r="AJ38" s="5">
        <f t="shared" si="18"/>
        <v>1</v>
      </c>
      <c r="AK38" s="5">
        <f t="shared" si="19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4">
        <f>SUM(P40:AC53,B40:N53,B26:N38,P26:AC38)</f>
        <v>137</v>
      </c>
      <c r="AH39" s="2">
        <f t="shared" si="16"/>
        <v>1</v>
      </c>
      <c r="AI39" s="2">
        <f t="shared" si="17"/>
        <v>1</v>
      </c>
      <c r="AJ39" s="2">
        <f t="shared" si="18"/>
        <v>1</v>
      </c>
      <c r="AK39" s="2">
        <f t="shared" si="19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f>SUM(Q41:AC53,B41:O53,B26:O39,Q26:AC39)</f>
        <v>138</v>
      </c>
      <c r="AH40" s="5">
        <f t="shared" si="16"/>
        <v>1</v>
      </c>
      <c r="AI40" s="5">
        <f t="shared" si="17"/>
        <v>1</v>
      </c>
      <c r="AJ40" s="5">
        <f t="shared" si="18"/>
        <v>1</v>
      </c>
      <c r="AK40" s="5">
        <f t="shared" si="19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f>SUM(R42:AC53,B42:P53,B26:P40,R26:AC40)</f>
        <v>138</v>
      </c>
      <c r="AH41" s="2">
        <f t="shared" si="16"/>
        <v>1</v>
      </c>
      <c r="AI41" s="2">
        <f t="shared" si="17"/>
        <v>1</v>
      </c>
      <c r="AJ41" s="2">
        <f t="shared" si="18"/>
        <v>1</v>
      </c>
      <c r="AK41" s="2">
        <f t="shared" si="19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f>SUM(S43:AC53,B43:Q53,B26:Q41,S26:AC41)</f>
        <v>138</v>
      </c>
      <c r="AH42" s="5">
        <f t="shared" si="16"/>
        <v>1</v>
      </c>
      <c r="AI42" s="5">
        <f t="shared" si="17"/>
        <v>1</v>
      </c>
      <c r="AJ42" s="5">
        <f t="shared" si="18"/>
        <v>1</v>
      </c>
      <c r="AK42" s="5">
        <f t="shared" si="19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f>SUM(T44:AC53,B44:R53,B26:R42,T26:AC42)</f>
        <v>137</v>
      </c>
      <c r="AH43" s="2">
        <f t="shared" si="16"/>
        <v>1</v>
      </c>
      <c r="AI43" s="2">
        <f t="shared" si="17"/>
        <v>1</v>
      </c>
      <c r="AJ43" s="2">
        <f t="shared" si="18"/>
        <v>1</v>
      </c>
      <c r="AK43" s="2">
        <f t="shared" si="19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f>SUM(U45:AC53,B45:S53,B26:S43,U26:AC43)</f>
        <v>137</v>
      </c>
      <c r="AH44" s="5">
        <f t="shared" si="16"/>
        <v>1</v>
      </c>
      <c r="AI44" s="5">
        <f t="shared" si="17"/>
        <v>1</v>
      </c>
      <c r="AJ44" s="5">
        <f t="shared" si="18"/>
        <v>1</v>
      </c>
      <c r="AK44" s="5">
        <f t="shared" si="19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>
        <v>1</v>
      </c>
      <c r="AC45" s="48"/>
      <c r="AD45" s="44">
        <f>U45</f>
        <v>6</v>
      </c>
      <c r="AE45" s="44">
        <f>SUM(B45:T45,V45:AC45)</f>
        <v>1</v>
      </c>
      <c r="AF45" s="44">
        <f>SUM(U26:U44,U46:U53)</f>
        <v>0</v>
      </c>
      <c r="AG45" s="44">
        <f>SUM(V46:AC53,B46:T53,B26:T44,V26:AC44)</f>
        <v>132</v>
      </c>
      <c r="AH45" s="2">
        <f t="shared" si="16"/>
        <v>0.992805755395683</v>
      </c>
      <c r="AI45" s="2">
        <f t="shared" si="17"/>
        <v>0.857142857142857</v>
      </c>
      <c r="AJ45" s="2">
        <f t="shared" si="18"/>
        <v>1</v>
      </c>
      <c r="AK45" s="2">
        <f t="shared" si="19"/>
        <v>0.923076923076923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f>SUM(W47:AC53,B47:U53,B26:U45,W26:AC45)</f>
        <v>136</v>
      </c>
      <c r="AH46" s="5">
        <f t="shared" si="16"/>
        <v>1</v>
      </c>
      <c r="AI46" s="5">
        <f t="shared" si="17"/>
        <v>1</v>
      </c>
      <c r="AJ46" s="5">
        <f t="shared" si="18"/>
        <v>1</v>
      </c>
      <c r="AK46" s="5">
        <f t="shared" si="19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4">
        <f>SUM(X48:AC53,B48:V53,B26:V46,X26:AC46)</f>
        <v>133</v>
      </c>
      <c r="AH47" s="2">
        <f t="shared" si="16"/>
        <v>1</v>
      </c>
      <c r="AI47" s="2">
        <f t="shared" si="17"/>
        <v>1</v>
      </c>
      <c r="AJ47" s="2">
        <f t="shared" si="18"/>
        <v>1</v>
      </c>
      <c r="AK47" s="2">
        <f t="shared" si="19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4</v>
      </c>
      <c r="Y48" s="33"/>
      <c r="Z48" s="33"/>
      <c r="AA48" s="33"/>
      <c r="AB48" s="33"/>
      <c r="AC48" s="48"/>
      <c r="AD48" s="45">
        <f>X48</f>
        <v>4</v>
      </c>
      <c r="AE48" s="45">
        <f>SUM(B48:W48,Y48:AC48)</f>
        <v>0</v>
      </c>
      <c r="AF48" s="45">
        <f>SUM(X26:X47,X49:X53)</f>
        <v>1</v>
      </c>
      <c r="AG48" s="45">
        <f>SUM(Y49:AC53,B49:W53,B26:W47,Y26:AC47)</f>
        <v>134</v>
      </c>
      <c r="AH48" s="5">
        <f t="shared" si="16"/>
        <v>0.992805755395683</v>
      </c>
      <c r="AI48" s="5">
        <f t="shared" si="17"/>
        <v>1</v>
      </c>
      <c r="AJ48" s="5">
        <f t="shared" si="18"/>
        <v>0.8</v>
      </c>
      <c r="AK48" s="5">
        <f t="shared" si="19"/>
        <v>0.888888888888889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>
        <v>1</v>
      </c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1</v>
      </c>
      <c r="AF49" s="44">
        <f>SUM(Y26:Y48,Y50:Y53)</f>
        <v>0</v>
      </c>
      <c r="AG49" s="44">
        <f>SUM(Z50:AC53,B50:X53,B26:X48,Z26:AC48)</f>
        <v>116</v>
      </c>
      <c r="AH49" s="2">
        <f t="shared" si="16"/>
        <v>0.992805755395683</v>
      </c>
      <c r="AI49" s="2">
        <f t="shared" si="17"/>
        <v>0.956521739130435</v>
      </c>
      <c r="AJ49" s="2">
        <f t="shared" si="18"/>
        <v>1</v>
      </c>
      <c r="AK49" s="2">
        <f t="shared" si="19"/>
        <v>0.977777777777778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5">
        <f>SUM(AA51:AC53,B51:Y53,B26:Y49,AA26:AC49)</f>
        <v>135</v>
      </c>
      <c r="AH50" s="5">
        <f t="shared" si="16"/>
        <v>1</v>
      </c>
      <c r="AI50" s="5">
        <f t="shared" si="17"/>
        <v>1</v>
      </c>
      <c r="AJ50" s="5">
        <f t="shared" si="18"/>
        <v>1</v>
      </c>
      <c r="AK50" s="5">
        <f t="shared" si="19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5</v>
      </c>
      <c r="AB51" s="33"/>
      <c r="AC51" s="48"/>
      <c r="AD51" s="44">
        <f>AA51</f>
        <v>5</v>
      </c>
      <c r="AE51" s="44">
        <f>SUM(B51:Z51,AB51:AC51)</f>
        <v>0</v>
      </c>
      <c r="AF51" s="44">
        <f>SUM(AA26:AA50,AA52:AA53)</f>
        <v>0</v>
      </c>
      <c r="AG51" s="44">
        <f>SUM(AB52:AC53,B52:Z53,B26:Z50,AB26:AC50)</f>
        <v>134</v>
      </c>
      <c r="AH51" s="2">
        <f t="shared" si="16"/>
        <v>1</v>
      </c>
      <c r="AI51" s="2">
        <f t="shared" si="17"/>
        <v>1</v>
      </c>
      <c r="AJ51" s="2">
        <f t="shared" si="18"/>
        <v>1</v>
      </c>
      <c r="AK51" s="2">
        <f t="shared" si="19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2</v>
      </c>
      <c r="AC52" s="48"/>
      <c r="AD52" s="45">
        <f>AB52</f>
        <v>2</v>
      </c>
      <c r="AE52" s="45">
        <f>SUM(B52:AA52,AC52)</f>
        <v>0</v>
      </c>
      <c r="AF52" s="45">
        <f>SUM(AB26:AB51,AB53)</f>
        <v>1</v>
      </c>
      <c r="AG52" s="45">
        <f>SUM(AC53,B53:AA53,B26:AA51,AC26:AC51)</f>
        <v>136</v>
      </c>
      <c r="AH52" s="5">
        <f t="shared" si="16"/>
        <v>0.992805755395683</v>
      </c>
      <c r="AI52" s="5">
        <f t="shared" si="17"/>
        <v>1</v>
      </c>
      <c r="AJ52" s="5">
        <f t="shared" si="18"/>
        <v>0.666666666666667</v>
      </c>
      <c r="AK52" s="5">
        <f t="shared" si="19"/>
        <v>0.8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f>SUM(B26:AB52)</f>
        <v>138</v>
      </c>
      <c r="AH53" s="2">
        <f t="shared" si="16"/>
        <v>1</v>
      </c>
      <c r="AI53" s="2">
        <f t="shared" si="17"/>
        <v>1</v>
      </c>
      <c r="AJ53" s="2">
        <f t="shared" si="18"/>
        <v>1</v>
      </c>
      <c r="AK53" s="2">
        <f t="shared" si="19"/>
        <v>1</v>
      </c>
    </row>
    <row r="54" spans="28:37">
      <c r="AB54" s="42" t="s">
        <v>74</v>
      </c>
      <c r="AC54" s="42"/>
      <c r="AD54" s="45">
        <f t="shared" ref="AD54:AG54" si="20">SUM(AD26:AD53)</f>
        <v>135</v>
      </c>
      <c r="AE54" s="45">
        <f t="shared" si="20"/>
        <v>4</v>
      </c>
      <c r="AF54" s="45">
        <f t="shared" si="20"/>
        <v>4</v>
      </c>
      <c r="AG54" s="45">
        <f t="shared" si="20"/>
        <v>3749</v>
      </c>
      <c r="AH54" s="5">
        <f t="shared" si="16"/>
        <v>0.997944501541624</v>
      </c>
      <c r="AI54" s="5">
        <f t="shared" si="17"/>
        <v>0.971223021582734</v>
      </c>
      <c r="AJ54" s="5">
        <f t="shared" si="18"/>
        <v>0.971223021582734</v>
      </c>
      <c r="AK54" s="5">
        <f t="shared" si="19"/>
        <v>0.971223021582734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AlQalam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17</v>
      </c>
      <c r="C59" s="24">
        <v>1</v>
      </c>
      <c r="D59" s="24"/>
      <c r="E59" s="24"/>
      <c r="F59" s="24"/>
      <c r="G59" s="24">
        <v>1</v>
      </c>
      <c r="H59" s="24"/>
      <c r="I59" s="24"/>
      <c r="J59" s="38">
        <v>6</v>
      </c>
      <c r="L59" s="3" t="s">
        <v>49</v>
      </c>
      <c r="M59" s="13" t="s">
        <v>58</v>
      </c>
      <c r="N59" s="13"/>
      <c r="O59" s="13"/>
      <c r="P59" s="13"/>
      <c r="Q59" s="45">
        <f>B59</f>
        <v>17</v>
      </c>
      <c r="R59" s="45">
        <f>SUM(C59:J59)</f>
        <v>8</v>
      </c>
      <c r="S59" s="45">
        <f>SUM(B60:B67)</f>
        <v>0</v>
      </c>
      <c r="T59" s="45">
        <f>SUM(C60:I66)</f>
        <v>129</v>
      </c>
      <c r="U59" s="5">
        <f t="shared" ref="U59:U66" si="21">(SUM(Q59,T59)/SUM(Q59,R59,S59,T59))</f>
        <v>0.948051948051948</v>
      </c>
      <c r="V59" s="5">
        <f t="shared" ref="V59:V66" si="22">Q59/(SUM(Q59,R59))</f>
        <v>0.68</v>
      </c>
      <c r="W59" s="5">
        <f t="shared" ref="W59:W66" si="23">Q59/SUM(Q59,S59)</f>
        <v>1</v>
      </c>
      <c r="X59" s="5">
        <f t="shared" ref="X59:X66" si="24">2*V59*W59/(SUM(V59,W59))</f>
        <v>0.80952380952381</v>
      </c>
    </row>
    <row r="60" spans="1:24">
      <c r="A60" s="7" t="s">
        <v>50</v>
      </c>
      <c r="B60" s="25"/>
      <c r="C60" s="26">
        <v>11</v>
      </c>
      <c r="D60" s="25"/>
      <c r="E60" s="25"/>
      <c r="F60" s="25"/>
      <c r="G60" s="25"/>
      <c r="H60" s="25"/>
      <c r="I60" s="25"/>
      <c r="J60" s="25">
        <v>4</v>
      </c>
      <c r="L60" s="3" t="s">
        <v>50</v>
      </c>
      <c r="M60" s="13" t="s">
        <v>59</v>
      </c>
      <c r="N60" s="13"/>
      <c r="O60" s="13"/>
      <c r="P60" s="13"/>
      <c r="Q60" s="44">
        <f>C60</f>
        <v>11</v>
      </c>
      <c r="R60" s="44">
        <f>SUM(B60,D60:J60)</f>
        <v>4</v>
      </c>
      <c r="S60" s="44">
        <f>SUM(C59,C61:C67)</f>
        <v>1</v>
      </c>
      <c r="T60" s="44">
        <f>SUM(D61:I66,B61:B66,B59,D59:I59)</f>
        <v>136</v>
      </c>
      <c r="U60" s="2">
        <f t="shared" si="21"/>
        <v>0.967105263157895</v>
      </c>
      <c r="V60" s="2">
        <f t="shared" si="22"/>
        <v>0.733333333333333</v>
      </c>
      <c r="W60" s="2">
        <f t="shared" si="23"/>
        <v>0.916666666666667</v>
      </c>
      <c r="X60" s="2">
        <f t="shared" si="24"/>
        <v>0.814814814814815</v>
      </c>
    </row>
    <row r="61" spans="1:24">
      <c r="A61" s="7" t="s">
        <v>51</v>
      </c>
      <c r="B61" s="25"/>
      <c r="C61" s="25"/>
      <c r="D61" s="26">
        <v>10</v>
      </c>
      <c r="E61" s="25"/>
      <c r="F61" s="25"/>
      <c r="G61" s="25"/>
      <c r="H61" s="25"/>
      <c r="I61" s="25"/>
      <c r="J61" s="39">
        <v>1</v>
      </c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1</v>
      </c>
      <c r="S61" s="45">
        <f>SUM(D59:D60,D62:D67)</f>
        <v>0</v>
      </c>
      <c r="T61" s="45">
        <f>SUM(E62:I66,B62:C66,B59:C60,E59:I60)</f>
        <v>138</v>
      </c>
      <c r="U61" s="5">
        <f t="shared" si="21"/>
        <v>0.993288590604027</v>
      </c>
      <c r="V61" s="5">
        <f t="shared" si="22"/>
        <v>0.909090909090909</v>
      </c>
      <c r="W61" s="5">
        <f t="shared" si="23"/>
        <v>1</v>
      </c>
      <c r="X61" s="5">
        <f t="shared" si="24"/>
        <v>0.952380952380952</v>
      </c>
    </row>
    <row r="62" spans="1:24">
      <c r="A62" s="7" t="s">
        <v>52</v>
      </c>
      <c r="B62" s="25"/>
      <c r="C62" s="25"/>
      <c r="D62" s="25"/>
      <c r="E62" s="26">
        <v>21</v>
      </c>
      <c r="F62" s="25"/>
      <c r="G62" s="25"/>
      <c r="H62" s="25"/>
      <c r="I62" s="25">
        <v>3</v>
      </c>
      <c r="J62" s="39">
        <v>3</v>
      </c>
      <c r="L62" s="3" t="s">
        <v>52</v>
      </c>
      <c r="M62" s="13" t="s">
        <v>61</v>
      </c>
      <c r="N62" s="13"/>
      <c r="O62" s="13"/>
      <c r="P62" s="13"/>
      <c r="Q62" s="44">
        <f>E62</f>
        <v>21</v>
      </c>
      <c r="R62" s="44">
        <f>SUM(B62:D62,F62:J62)</f>
        <v>6</v>
      </c>
      <c r="S62" s="44">
        <f>SUM(E59:E61,E63:E67)</f>
        <v>1</v>
      </c>
      <c r="T62" s="44">
        <f>SUM(F63:I66,B63:D66,B59:D61,F59:I61)</f>
        <v>123</v>
      </c>
      <c r="U62" s="2">
        <f t="shared" si="21"/>
        <v>0.95364238410596</v>
      </c>
      <c r="V62" s="2">
        <f t="shared" si="22"/>
        <v>0.777777777777778</v>
      </c>
      <c r="W62" s="2">
        <f t="shared" si="23"/>
        <v>0.954545454545455</v>
      </c>
      <c r="X62" s="2">
        <f t="shared" si="24"/>
        <v>0.857142857142857</v>
      </c>
    </row>
    <row r="63" spans="1:24">
      <c r="A63" s="7" t="s">
        <v>53</v>
      </c>
      <c r="B63" s="25"/>
      <c r="C63" s="25"/>
      <c r="D63" s="25"/>
      <c r="E63" s="25">
        <v>1</v>
      </c>
      <c r="F63" s="26">
        <v>29</v>
      </c>
      <c r="G63" s="25">
        <v>1</v>
      </c>
      <c r="H63" s="25"/>
      <c r="I63" s="25"/>
      <c r="J63" s="39">
        <v>10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12</v>
      </c>
      <c r="S63" s="45">
        <f>SUM(F59:F62,F64:F67)</f>
        <v>1</v>
      </c>
      <c r="T63" s="45">
        <f>SUM(G64:I66,B64:E66,B59:E62,G59:I62)</f>
        <v>116</v>
      </c>
      <c r="U63" s="5">
        <f t="shared" si="21"/>
        <v>0.917721518987342</v>
      </c>
      <c r="V63" s="5">
        <f t="shared" si="22"/>
        <v>0.707317073170732</v>
      </c>
      <c r="W63" s="5">
        <f t="shared" si="23"/>
        <v>0.966666666666667</v>
      </c>
      <c r="X63" s="5">
        <f t="shared" si="24"/>
        <v>0.816901408450704</v>
      </c>
    </row>
    <row r="64" spans="1:24">
      <c r="A64" s="7" t="s">
        <v>54</v>
      </c>
      <c r="B64" s="25"/>
      <c r="C64" s="25"/>
      <c r="D64" s="25"/>
      <c r="E64" s="25"/>
      <c r="F64" s="25">
        <v>1</v>
      </c>
      <c r="G64" s="26">
        <v>30</v>
      </c>
      <c r="H64" s="25"/>
      <c r="I64" s="25"/>
      <c r="J64" s="39">
        <v>3</v>
      </c>
      <c r="L64" s="3" t="s">
        <v>54</v>
      </c>
      <c r="M64" s="13" t="s">
        <v>63</v>
      </c>
      <c r="N64" s="13"/>
      <c r="O64" s="13"/>
      <c r="P64" s="13"/>
      <c r="Q64" s="44">
        <f>G64</f>
        <v>30</v>
      </c>
      <c r="R64" s="44">
        <f>SUM(B64:F64,H64:J64)</f>
        <v>4</v>
      </c>
      <c r="S64" s="44">
        <f>SUM(G59:G63,G65:G67)</f>
        <v>2</v>
      </c>
      <c r="T64" s="44">
        <f>SUM(H65:I66,B65:F66,B59:F63,H59:I63)</f>
        <v>115</v>
      </c>
      <c r="U64" s="2">
        <f t="shared" si="21"/>
        <v>0.960264900662252</v>
      </c>
      <c r="V64" s="2">
        <f t="shared" si="22"/>
        <v>0.882352941176471</v>
      </c>
      <c r="W64" s="2">
        <f t="shared" si="23"/>
        <v>0.9375</v>
      </c>
      <c r="X64" s="2">
        <f t="shared" si="24"/>
        <v>0.909090909090909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11</v>
      </c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11</v>
      </c>
      <c r="R65" s="45">
        <f>SUM(B65:G65,I65:J65)</f>
        <v>0</v>
      </c>
      <c r="S65" s="45">
        <f>SUM(H59:H64,H66:H67)</f>
        <v>0</v>
      </c>
      <c r="T65" s="45">
        <f>SUM(I66,B66:G66,B59:G64,I59:I64)</f>
        <v>137</v>
      </c>
      <c r="U65" s="5">
        <f t="shared" si="21"/>
        <v>1</v>
      </c>
      <c r="V65" s="5">
        <f t="shared" si="22"/>
        <v>1</v>
      </c>
      <c r="W65" s="5">
        <f t="shared" si="23"/>
        <v>1</v>
      </c>
      <c r="X65" s="5">
        <f t="shared" si="24"/>
        <v>1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>
        <v>11</v>
      </c>
      <c r="J66" s="39">
        <v>1</v>
      </c>
      <c r="L66" s="3" t="s">
        <v>56</v>
      </c>
      <c r="M66" s="13" t="s">
        <v>65</v>
      </c>
      <c r="N66" s="13"/>
      <c r="O66" s="13"/>
      <c r="P66" s="13"/>
      <c r="Q66" s="44">
        <f>I66</f>
        <v>11</v>
      </c>
      <c r="R66" s="44">
        <f>SUM(J66,B66:H66)</f>
        <v>1</v>
      </c>
      <c r="S66" s="44">
        <f>SUM(I59:I65,I67)</f>
        <v>3</v>
      </c>
      <c r="T66" s="44">
        <f>SUM(B59:H65)</f>
        <v>134</v>
      </c>
      <c r="U66" s="2">
        <f t="shared" si="21"/>
        <v>0.973154362416107</v>
      </c>
      <c r="V66" s="2">
        <f t="shared" si="22"/>
        <v>0.916666666666667</v>
      </c>
      <c r="W66" s="2">
        <f t="shared" si="23"/>
        <v>0.785714285714286</v>
      </c>
      <c r="X66" s="2">
        <f t="shared" si="24"/>
        <v>0.846153846153846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25">SUM(Q59:Q66)</f>
        <v>140</v>
      </c>
      <c r="R68" s="44">
        <f t="shared" si="25"/>
        <v>36</v>
      </c>
      <c r="S68" s="44">
        <f t="shared" si="25"/>
        <v>8</v>
      </c>
      <c r="T68" s="44">
        <f t="shared" si="25"/>
        <v>1028</v>
      </c>
      <c r="U68" s="2">
        <f>(SUM(Q68,T68)/SUM(Q68,R68,S68,T68))</f>
        <v>0.963696369636964</v>
      </c>
      <c r="V68" s="2">
        <f>Q68/(SUM(Q68,R68))</f>
        <v>0.795454545454545</v>
      </c>
      <c r="W68" s="2">
        <f>Q68/SUM(Q68,S68)</f>
        <v>0.945945945945946</v>
      </c>
      <c r="X68" s="2">
        <f>2*V68*W68/(SUM(V68,W68))</f>
        <v>0.864197530864197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139</v>
      </c>
    </row>
    <row r="70" ht="14.25" spans="1:37">
      <c r="A70" s="30" t="str">
        <f>A1</f>
        <v>AlQalam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14</v>
      </c>
      <c r="AE71" s="45">
        <f>SUM(C71:AC71)</f>
        <v>0</v>
      </c>
      <c r="AF71" s="45">
        <f>SUM(B72:B98)</f>
        <v>2</v>
      </c>
      <c r="AG71" s="45">
        <f>SUM(C72:AC98)</f>
        <v>123</v>
      </c>
      <c r="AH71" s="5">
        <f t="shared" ref="AH71:AH99" si="26">(SUM(AD71,AG71)/SUM(AD71,AE71,AF71,AG71))</f>
        <v>0.985611510791367</v>
      </c>
      <c r="AI71" s="5">
        <f t="shared" ref="AI71:AI99" si="27">AD71/(SUM(AD71,AE71))</f>
        <v>1</v>
      </c>
      <c r="AJ71" s="5">
        <f t="shared" ref="AJ71:AJ99" si="28">AD71/SUM(AD71,AF71)</f>
        <v>0.875</v>
      </c>
      <c r="AK71" s="5">
        <f t="shared" ref="AK71:AK99" si="29">2*AI71*AJ71/(SUM(AI71,AJ71))</f>
        <v>0.933333333333333</v>
      </c>
    </row>
    <row r="72" spans="1:37">
      <c r="A72" s="4" t="s">
        <v>40</v>
      </c>
      <c r="B72" s="33"/>
      <c r="C72" s="34">
        <v>22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22</v>
      </c>
      <c r="AE72" s="44">
        <f>SUM(D72:AC72,B72)</f>
        <v>0</v>
      </c>
      <c r="AF72" s="44">
        <f>SUM(C71,C73:C98)</f>
        <v>0</v>
      </c>
      <c r="AG72" s="44">
        <f>SUM(D73:AC98,B71,D71:AC71,B73:B98)</f>
        <v>117</v>
      </c>
      <c r="AH72" s="2">
        <f t="shared" si="26"/>
        <v>1</v>
      </c>
      <c r="AI72" s="2">
        <f t="shared" si="27"/>
        <v>1</v>
      </c>
      <c r="AJ72" s="2">
        <f t="shared" si="28"/>
        <v>1</v>
      </c>
      <c r="AK72" s="2">
        <f t="shared" si="29"/>
        <v>1</v>
      </c>
    </row>
    <row r="73" spans="1:37">
      <c r="A73" s="4" t="s">
        <v>9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f>SUM(B74:C98,E74:AC98,B71:C72,E71:AC72)</f>
        <v>132</v>
      </c>
      <c r="AH73" s="5">
        <f t="shared" si="26"/>
        <v>1</v>
      </c>
      <c r="AI73" s="5">
        <f t="shared" si="27"/>
        <v>1</v>
      </c>
      <c r="AJ73" s="5">
        <f t="shared" si="28"/>
        <v>1</v>
      </c>
      <c r="AK73" s="5">
        <f t="shared" si="29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f>SUM(F75:AC98,B75:D98,B71:D73,F71:AC73)</f>
        <v>137</v>
      </c>
      <c r="AH74" s="2">
        <f t="shared" si="26"/>
        <v>1</v>
      </c>
      <c r="AI74" s="2">
        <f t="shared" si="27"/>
        <v>1</v>
      </c>
      <c r="AJ74" s="2">
        <f t="shared" si="28"/>
        <v>1</v>
      </c>
      <c r="AK74" s="2">
        <f t="shared" si="29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f>SUM(G76:AC98,B76:E98,B71:E74,G71:AC74)</f>
        <v>138</v>
      </c>
      <c r="AH75" s="5">
        <f t="shared" si="26"/>
        <v>1</v>
      </c>
      <c r="AI75" s="5">
        <f t="shared" si="27"/>
        <v>1</v>
      </c>
      <c r="AJ75" s="5">
        <f t="shared" si="28"/>
        <v>1</v>
      </c>
      <c r="AK75" s="5">
        <f t="shared" si="29"/>
        <v>1</v>
      </c>
    </row>
    <row r="76" spans="1:37">
      <c r="A76" s="4" t="s">
        <v>12</v>
      </c>
      <c r="B76" s="33">
        <v>2</v>
      </c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2</v>
      </c>
      <c r="AF76" s="44">
        <f>SUM(G71:G75,G77:G98)</f>
        <v>0</v>
      </c>
      <c r="AG76" s="44">
        <f>SUM(H77:AC98,B77:F98,B71:F75,H71:AC75)</f>
        <v>135</v>
      </c>
      <c r="AH76" s="2">
        <f t="shared" si="26"/>
        <v>0.985611510791367</v>
      </c>
      <c r="AI76" s="2">
        <f t="shared" si="27"/>
        <v>0.5</v>
      </c>
      <c r="AJ76" s="2">
        <f t="shared" si="28"/>
        <v>1</v>
      </c>
      <c r="AK76" s="2">
        <f t="shared" si="29"/>
        <v>0.666666666666667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f>SUM(I78:AC98,B78:G98,B71:G76,I71:AC76)</f>
        <v>137</v>
      </c>
      <c r="AH77" s="5">
        <f t="shared" si="26"/>
        <v>1</v>
      </c>
      <c r="AI77" s="5">
        <f t="shared" si="27"/>
        <v>1</v>
      </c>
      <c r="AJ77" s="5">
        <f t="shared" si="28"/>
        <v>1</v>
      </c>
      <c r="AK77" s="5">
        <f t="shared" si="29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4">
        <f>SUM(J79:AC98,B79:H98,B71:H77,J71:AC77)</f>
        <v>134</v>
      </c>
      <c r="AH78" s="2">
        <f t="shared" si="26"/>
        <v>1</v>
      </c>
      <c r="AI78" s="2">
        <f t="shared" si="27"/>
        <v>1</v>
      </c>
      <c r="AJ78" s="2">
        <f t="shared" si="28"/>
        <v>1</v>
      </c>
      <c r="AK78" s="2">
        <f t="shared" si="29"/>
        <v>1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5">
        <f>SUM(K80:AC98,B80:I98,B71:I78,K71:AC78)</f>
        <v>136</v>
      </c>
      <c r="AH79" s="5">
        <f t="shared" si="26"/>
        <v>1</v>
      </c>
      <c r="AI79" s="5">
        <f t="shared" si="27"/>
        <v>1</v>
      </c>
      <c r="AJ79" s="5">
        <f t="shared" si="28"/>
        <v>1</v>
      </c>
      <c r="AK79" s="5">
        <f t="shared" si="29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4">
        <f>SUM(L81:AC98,B81:J98,B71:J79,L71:AC79)</f>
        <v>129</v>
      </c>
      <c r="AH80" s="2">
        <f t="shared" si="26"/>
        <v>1</v>
      </c>
      <c r="AI80" s="2">
        <f t="shared" si="27"/>
        <v>1</v>
      </c>
      <c r="AJ80" s="2">
        <f t="shared" si="28"/>
        <v>1</v>
      </c>
      <c r="AK80" s="2">
        <f t="shared" si="29"/>
        <v>1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5">
        <f>SUM(M82:AC98,B82:K98,B71:K80,M71:AC80)</f>
        <v>138</v>
      </c>
      <c r="AH81" s="5">
        <f t="shared" si="26"/>
        <v>1</v>
      </c>
      <c r="AI81" s="5">
        <f t="shared" si="27"/>
        <v>1</v>
      </c>
      <c r="AJ81" s="5">
        <f t="shared" si="28"/>
        <v>1</v>
      </c>
      <c r="AK81" s="5">
        <f t="shared" si="29"/>
        <v>1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4">
        <f>SUM(N83:AC98,B83:L98,B71:L81,N71:AC81)</f>
        <v>137</v>
      </c>
      <c r="AH82" s="2">
        <f t="shared" si="26"/>
        <v>1</v>
      </c>
      <c r="AI82" s="2">
        <f t="shared" si="27"/>
        <v>1</v>
      </c>
      <c r="AJ82" s="2">
        <f t="shared" si="28"/>
        <v>1</v>
      </c>
      <c r="AK82" s="2">
        <f t="shared" si="29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5">
        <f>SUM(O84:AC98,B84:M98,B71:M82,O71:AC82)</f>
        <v>137</v>
      </c>
      <c r="AH83" s="5">
        <f t="shared" si="26"/>
        <v>1</v>
      </c>
      <c r="AI83" s="5">
        <f t="shared" si="27"/>
        <v>1</v>
      </c>
      <c r="AJ83" s="5">
        <f t="shared" si="28"/>
        <v>1</v>
      </c>
      <c r="AK83" s="5">
        <f t="shared" si="29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4">
        <f>SUM(P85:AC98,B85:N98,B71:N83,P71:AC83)</f>
        <v>137</v>
      </c>
      <c r="AH84" s="2">
        <f t="shared" si="26"/>
        <v>1</v>
      </c>
      <c r="AI84" s="2">
        <f t="shared" si="27"/>
        <v>1</v>
      </c>
      <c r="AJ84" s="2">
        <f t="shared" si="28"/>
        <v>1</v>
      </c>
      <c r="AK84" s="2">
        <f t="shared" si="29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f>SUM(Q86:AC98,B86:O98,B71:O84,Q71:AC84)</f>
        <v>138</v>
      </c>
      <c r="AH85" s="5">
        <f t="shared" si="26"/>
        <v>1</v>
      </c>
      <c r="AI85" s="5">
        <f t="shared" si="27"/>
        <v>1</v>
      </c>
      <c r="AJ85" s="5">
        <f t="shared" si="28"/>
        <v>1</v>
      </c>
      <c r="AK85" s="5">
        <f t="shared" si="29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f>SUM(R87:AC98,B87:P98,B71:P85,R71:AC85)</f>
        <v>138</v>
      </c>
      <c r="AH86" s="2">
        <f t="shared" si="26"/>
        <v>1</v>
      </c>
      <c r="AI86" s="2">
        <f t="shared" si="27"/>
        <v>1</v>
      </c>
      <c r="AJ86" s="2">
        <f t="shared" si="28"/>
        <v>1</v>
      </c>
      <c r="AK86" s="2">
        <f t="shared" si="29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f>SUM(S88:AC98,B88:Q98,B71:Q86,S71:AC86)</f>
        <v>138</v>
      </c>
      <c r="AH87" s="5">
        <f t="shared" si="26"/>
        <v>1</v>
      </c>
      <c r="AI87" s="5">
        <f t="shared" si="27"/>
        <v>1</v>
      </c>
      <c r="AJ87" s="5">
        <f t="shared" si="28"/>
        <v>1</v>
      </c>
      <c r="AK87" s="5">
        <f t="shared" si="29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f>SUM(T89:AC98,B89:R98,B71:R87,T71:AC87)</f>
        <v>137</v>
      </c>
      <c r="AH88" s="2">
        <f t="shared" si="26"/>
        <v>1</v>
      </c>
      <c r="AI88" s="2">
        <f t="shared" si="27"/>
        <v>1</v>
      </c>
      <c r="AJ88" s="2">
        <f t="shared" si="28"/>
        <v>1</v>
      </c>
      <c r="AK88" s="2">
        <f t="shared" si="29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f>SUM(U90:AC98,B90:S98,B71:S88,U71:AC88)</f>
        <v>137</v>
      </c>
      <c r="AH89" s="5">
        <f t="shared" si="26"/>
        <v>1</v>
      </c>
      <c r="AI89" s="5">
        <f t="shared" si="27"/>
        <v>1</v>
      </c>
      <c r="AJ89" s="5">
        <f t="shared" si="28"/>
        <v>1</v>
      </c>
      <c r="AK89" s="5">
        <f t="shared" si="29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>
        <v>1</v>
      </c>
      <c r="AC90" s="48"/>
      <c r="AD90" s="44">
        <f>U90</f>
        <v>6</v>
      </c>
      <c r="AE90" s="44">
        <f>SUM(B90:T90,V90:AC90)</f>
        <v>1</v>
      </c>
      <c r="AF90" s="44">
        <f>SUM(U71:U89,U91:U98)</f>
        <v>0</v>
      </c>
      <c r="AG90" s="44">
        <f>SUM(V91:AC98,B91:T98,B71:T89,V71:AC89)</f>
        <v>132</v>
      </c>
      <c r="AH90" s="2">
        <f t="shared" si="26"/>
        <v>0.992805755395683</v>
      </c>
      <c r="AI90" s="2">
        <f t="shared" si="27"/>
        <v>0.857142857142857</v>
      </c>
      <c r="AJ90" s="2">
        <f t="shared" si="28"/>
        <v>1</v>
      </c>
      <c r="AK90" s="2">
        <f t="shared" si="29"/>
        <v>0.923076923076923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f>SUM(W92:AC98,B92:U98,B71:U90,W71:AC90)</f>
        <v>136</v>
      </c>
      <c r="AH91" s="5">
        <f t="shared" si="26"/>
        <v>1</v>
      </c>
      <c r="AI91" s="5">
        <f t="shared" si="27"/>
        <v>1</v>
      </c>
      <c r="AJ91" s="5">
        <f t="shared" si="28"/>
        <v>1</v>
      </c>
      <c r="AK91" s="5">
        <f t="shared" si="29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4">
        <f>SUM(X93:AC98,B93:V98,B71:V91,X71:AC91)</f>
        <v>133</v>
      </c>
      <c r="AH92" s="2">
        <f t="shared" si="26"/>
        <v>1</v>
      </c>
      <c r="AI92" s="2">
        <f t="shared" si="27"/>
        <v>1</v>
      </c>
      <c r="AJ92" s="2">
        <f t="shared" si="28"/>
        <v>1</v>
      </c>
      <c r="AK92" s="2">
        <f t="shared" si="29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4</v>
      </c>
      <c r="Y93" s="33"/>
      <c r="Z93" s="33"/>
      <c r="AA93" s="33"/>
      <c r="AB93" s="33"/>
      <c r="AC93" s="48"/>
      <c r="AD93" s="45">
        <f>X93</f>
        <v>4</v>
      </c>
      <c r="AE93" s="45">
        <f>SUM(B93:W93,Y93:AC93)</f>
        <v>0</v>
      </c>
      <c r="AF93" s="45">
        <f>SUM(X71:X92,X94:X98)</f>
        <v>1</v>
      </c>
      <c r="AG93" s="45">
        <f>SUM(Y94:AC98,B94:W98,B71:W92,Y71:AC92)</f>
        <v>134</v>
      </c>
      <c r="AH93" s="5">
        <f t="shared" si="26"/>
        <v>0.992805755395683</v>
      </c>
      <c r="AI93" s="5">
        <f t="shared" si="27"/>
        <v>1</v>
      </c>
      <c r="AJ93" s="5">
        <f t="shared" si="28"/>
        <v>0.8</v>
      </c>
      <c r="AK93" s="5">
        <f t="shared" si="29"/>
        <v>0.888888888888889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>
        <v>1</v>
      </c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1</v>
      </c>
      <c r="AF94" s="44">
        <f>SUM(Y71:Y93,Y95:Y98)</f>
        <v>0</v>
      </c>
      <c r="AG94" s="44">
        <f>SUM(Z95:AC98,B95:X98,B71:X93,Z71:AC93)</f>
        <v>116</v>
      </c>
      <c r="AH94" s="2">
        <f t="shared" si="26"/>
        <v>0.992805755395683</v>
      </c>
      <c r="AI94" s="2">
        <f t="shared" si="27"/>
        <v>0.956521739130435</v>
      </c>
      <c r="AJ94" s="2">
        <f t="shared" si="28"/>
        <v>1</v>
      </c>
      <c r="AK94" s="2">
        <f t="shared" si="29"/>
        <v>0.977777777777778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5">
        <f>SUM(AA96:AC98,B96:Y98,B71:Y94,AA71:AC94)</f>
        <v>135</v>
      </c>
      <c r="AH95" s="5">
        <f t="shared" si="26"/>
        <v>1</v>
      </c>
      <c r="AI95" s="5">
        <f t="shared" si="27"/>
        <v>1</v>
      </c>
      <c r="AJ95" s="5">
        <f t="shared" si="28"/>
        <v>1</v>
      </c>
      <c r="AK95" s="5">
        <f t="shared" si="29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5</v>
      </c>
      <c r="AB96" s="33"/>
      <c r="AC96" s="48"/>
      <c r="AD96" s="44">
        <f>AA96</f>
        <v>5</v>
      </c>
      <c r="AE96" s="44">
        <f>SUM(B96:Z96,AB96:AC96)</f>
        <v>0</v>
      </c>
      <c r="AF96" s="44">
        <f>SUM(AA71:AA95,AA97:AA98)</f>
        <v>0</v>
      </c>
      <c r="AG96" s="44">
        <f>SUM(AB97:AC98,B97:Z98,B71:Z95,AB71:AC95)</f>
        <v>134</v>
      </c>
      <c r="AH96" s="2">
        <f t="shared" si="26"/>
        <v>1</v>
      </c>
      <c r="AI96" s="2">
        <f t="shared" si="27"/>
        <v>1</v>
      </c>
      <c r="AJ96" s="2">
        <f t="shared" si="28"/>
        <v>1</v>
      </c>
      <c r="AK96" s="2">
        <f t="shared" si="29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2</v>
      </c>
      <c r="AC97" s="48"/>
      <c r="AD97" s="45">
        <f>AB97</f>
        <v>2</v>
      </c>
      <c r="AE97" s="45">
        <f>SUM(B97:AA97,AC97)</f>
        <v>0</v>
      </c>
      <c r="AF97" s="45">
        <f>SUM(AB71:AB96,AB98)</f>
        <v>1</v>
      </c>
      <c r="AG97" s="45">
        <f>SUM(AC98,B98:AA98,B71:AA96,AC71:AC96)</f>
        <v>136</v>
      </c>
      <c r="AH97" s="5">
        <f t="shared" si="26"/>
        <v>0.992805755395683</v>
      </c>
      <c r="AI97" s="5">
        <f t="shared" si="27"/>
        <v>1</v>
      </c>
      <c r="AJ97" s="5">
        <f t="shared" si="28"/>
        <v>0.666666666666667</v>
      </c>
      <c r="AK97" s="5">
        <f t="shared" si="29"/>
        <v>0.8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f>SUM(B71:AB97)</f>
        <v>138</v>
      </c>
      <c r="AH98" s="2">
        <f t="shared" si="26"/>
        <v>1</v>
      </c>
      <c r="AI98" s="2">
        <f t="shared" si="27"/>
        <v>1</v>
      </c>
      <c r="AJ98" s="2">
        <f t="shared" si="28"/>
        <v>1</v>
      </c>
      <c r="AK98" s="2">
        <f t="shared" si="29"/>
        <v>1</v>
      </c>
    </row>
    <row r="99" spans="28:37">
      <c r="AB99" s="42" t="s">
        <v>74</v>
      </c>
      <c r="AC99" s="42"/>
      <c r="AD99" s="45">
        <f t="shared" ref="AD99:AG99" si="30">SUM(AD71:AD98)</f>
        <v>135</v>
      </c>
      <c r="AE99" s="45">
        <f t="shared" si="30"/>
        <v>4</v>
      </c>
      <c r="AF99" s="45">
        <f t="shared" si="30"/>
        <v>4</v>
      </c>
      <c r="AG99" s="45">
        <f t="shared" si="30"/>
        <v>3749</v>
      </c>
      <c r="AH99" s="5">
        <f t="shared" si="26"/>
        <v>0.997944501541624</v>
      </c>
      <c r="AI99" s="5">
        <f t="shared" si="27"/>
        <v>0.971223021582734</v>
      </c>
      <c r="AJ99" s="5">
        <f t="shared" si="28"/>
        <v>0.971223021582734</v>
      </c>
      <c r="AK99" s="5">
        <f t="shared" si="29"/>
        <v>0.971223021582734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AlQalam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>
        <v>1</v>
      </c>
      <c r="D104" s="24"/>
      <c r="E104" s="24"/>
      <c r="F104" s="24"/>
      <c r="G104" s="24">
        <v>1</v>
      </c>
      <c r="H104" s="24"/>
      <c r="I104" s="24"/>
      <c r="J104" s="38">
        <v>4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6</v>
      </c>
      <c r="S104" s="45">
        <f>SUM(B105:B112)</f>
        <v>0</v>
      </c>
      <c r="T104" s="45">
        <f>SUM(C105:I111)</f>
        <v>123</v>
      </c>
      <c r="U104" s="5">
        <f t="shared" ref="U104:U111" si="31">(SUM(Q104,T104)/SUM(Q104,R104,S104,T104))</f>
        <v>0.958904109589041</v>
      </c>
      <c r="V104" s="5">
        <f t="shared" ref="V104:V111" si="32">Q104/(SUM(Q104,R104))</f>
        <v>0.739130434782609</v>
      </c>
      <c r="W104" s="5">
        <f t="shared" ref="W104:W111" si="33">Q104/SUM(Q104,S104)</f>
        <v>1</v>
      </c>
      <c r="X104" s="5">
        <f t="shared" ref="X104:X111" si="34">2*V104*W104/(SUM(V104,W104))</f>
        <v>0.85</v>
      </c>
    </row>
    <row r="105" spans="1:24">
      <c r="A105" s="7" t="s">
        <v>50</v>
      </c>
      <c r="B105" s="25"/>
      <c r="C105" s="26">
        <v>11</v>
      </c>
      <c r="D105" s="25"/>
      <c r="E105" s="25"/>
      <c r="F105" s="25"/>
      <c r="G105" s="25"/>
      <c r="H105" s="25"/>
      <c r="I105" s="25"/>
      <c r="J105" s="25">
        <v>3</v>
      </c>
      <c r="L105" s="3" t="s">
        <v>50</v>
      </c>
      <c r="M105" s="13" t="s">
        <v>59</v>
      </c>
      <c r="N105" s="13"/>
      <c r="O105" s="13"/>
      <c r="P105" s="13"/>
      <c r="Q105" s="44">
        <f>C105</f>
        <v>11</v>
      </c>
      <c r="R105" s="44">
        <f>SUM(B105,D105:J105)</f>
        <v>3</v>
      </c>
      <c r="S105" s="44">
        <f>SUM(C104,C106:C112)</f>
        <v>1</v>
      </c>
      <c r="T105" s="44">
        <f>SUM(D106:I111,B106:B111,B104,D104:I104)</f>
        <v>130</v>
      </c>
      <c r="U105" s="2">
        <f t="shared" si="31"/>
        <v>0.972413793103448</v>
      </c>
      <c r="V105" s="2">
        <f t="shared" si="32"/>
        <v>0.785714285714286</v>
      </c>
      <c r="W105" s="2">
        <f t="shared" si="33"/>
        <v>0.916666666666667</v>
      </c>
      <c r="X105" s="2">
        <f t="shared" si="34"/>
        <v>0.846153846153846</v>
      </c>
    </row>
    <row r="106" spans="1:24">
      <c r="A106" s="7" t="s">
        <v>51</v>
      </c>
      <c r="B106" s="25"/>
      <c r="C106" s="25"/>
      <c r="D106" s="26">
        <v>9</v>
      </c>
      <c r="E106" s="25"/>
      <c r="F106" s="25"/>
      <c r="G106" s="25"/>
      <c r="H106" s="25"/>
      <c r="I106" s="25"/>
      <c r="J106" s="39">
        <v>2</v>
      </c>
      <c r="L106" s="3" t="s">
        <v>51</v>
      </c>
      <c r="M106" s="13" t="s">
        <v>60</v>
      </c>
      <c r="N106" s="13"/>
      <c r="O106" s="13"/>
      <c r="P106" s="13"/>
      <c r="Q106" s="45">
        <f>D106</f>
        <v>9</v>
      </c>
      <c r="R106" s="45">
        <f>SUM(B106:C106,E106:J106)</f>
        <v>2</v>
      </c>
      <c r="S106" s="45">
        <f>SUM(D104:D105,D107:D112)</f>
        <v>0</v>
      </c>
      <c r="T106" s="45">
        <f>SUM(E107:I111,B107:C111,B104:C105,E104:I105)</f>
        <v>133</v>
      </c>
      <c r="U106" s="5">
        <f t="shared" si="31"/>
        <v>0.986111111111111</v>
      </c>
      <c r="V106" s="5">
        <f t="shared" si="32"/>
        <v>0.818181818181818</v>
      </c>
      <c r="W106" s="5">
        <f t="shared" si="33"/>
        <v>1</v>
      </c>
      <c r="X106" s="5">
        <f t="shared" si="34"/>
        <v>0.9</v>
      </c>
    </row>
    <row r="107" spans="1:24">
      <c r="A107" s="7" t="s">
        <v>52</v>
      </c>
      <c r="B107" s="25"/>
      <c r="C107" s="25"/>
      <c r="D107" s="25"/>
      <c r="E107" s="26">
        <v>20</v>
      </c>
      <c r="F107" s="25"/>
      <c r="G107" s="25">
        <v>1</v>
      </c>
      <c r="H107" s="25"/>
      <c r="I107" s="25">
        <v>2</v>
      </c>
      <c r="J107" s="39">
        <v>2</v>
      </c>
      <c r="L107" s="3" t="s">
        <v>52</v>
      </c>
      <c r="M107" s="13" t="s">
        <v>61</v>
      </c>
      <c r="N107" s="13"/>
      <c r="O107" s="13"/>
      <c r="P107" s="13"/>
      <c r="Q107" s="44">
        <f>E107</f>
        <v>20</v>
      </c>
      <c r="R107" s="44">
        <f>SUM(B107:D107,F107:J107)</f>
        <v>5</v>
      </c>
      <c r="S107" s="44">
        <f>SUM(E104:E106,E108:E112)</f>
        <v>1</v>
      </c>
      <c r="T107" s="44">
        <f>SUM(F108:I111,B108:D111,B104:D106,F104:I106)</f>
        <v>118</v>
      </c>
      <c r="U107" s="2">
        <f t="shared" si="31"/>
        <v>0.958333333333333</v>
      </c>
      <c r="V107" s="2">
        <f t="shared" si="32"/>
        <v>0.8</v>
      </c>
      <c r="W107" s="2">
        <f t="shared" si="33"/>
        <v>0.952380952380952</v>
      </c>
      <c r="X107" s="2">
        <f t="shared" si="34"/>
        <v>0.869565217391304</v>
      </c>
    </row>
    <row r="108" spans="1:24">
      <c r="A108" s="7" t="s">
        <v>53</v>
      </c>
      <c r="B108" s="25"/>
      <c r="C108" s="25"/>
      <c r="D108" s="25"/>
      <c r="E108" s="25">
        <v>1</v>
      </c>
      <c r="F108" s="26">
        <v>29</v>
      </c>
      <c r="G108" s="25"/>
      <c r="H108" s="25"/>
      <c r="I108" s="25"/>
      <c r="J108" s="39">
        <v>6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7</v>
      </c>
      <c r="S108" s="45">
        <f>SUM(F104:F107,F109:F112)</f>
        <v>0</v>
      </c>
      <c r="T108" s="45">
        <f>SUM(G109:I111,B109:E111,B104:E107,G104:I107)</f>
        <v>112</v>
      </c>
      <c r="U108" s="5">
        <f t="shared" si="31"/>
        <v>0.952702702702703</v>
      </c>
      <c r="V108" s="5">
        <f t="shared" si="32"/>
        <v>0.805555555555556</v>
      </c>
      <c r="W108" s="5">
        <f t="shared" si="33"/>
        <v>1</v>
      </c>
      <c r="X108" s="5">
        <f t="shared" si="34"/>
        <v>0.892307692307692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28</v>
      </c>
      <c r="H109" s="25"/>
      <c r="I109" s="25"/>
      <c r="J109" s="39">
        <v>3</v>
      </c>
      <c r="L109" s="3" t="s">
        <v>54</v>
      </c>
      <c r="M109" s="13" t="s">
        <v>63</v>
      </c>
      <c r="N109" s="13"/>
      <c r="O109" s="13"/>
      <c r="P109" s="13"/>
      <c r="Q109" s="44">
        <f>G109</f>
        <v>28</v>
      </c>
      <c r="R109" s="44">
        <f>SUM(B109:F109,H109:J109)</f>
        <v>3</v>
      </c>
      <c r="S109" s="44">
        <f>SUM(G104:G108,G110:G112)</f>
        <v>2</v>
      </c>
      <c r="T109" s="44">
        <f>SUM(H110:I111,B110:F111,B104:F108,H104:I108)</f>
        <v>112</v>
      </c>
      <c r="U109" s="2">
        <f t="shared" si="31"/>
        <v>0.96551724137931</v>
      </c>
      <c r="V109" s="2">
        <f t="shared" si="32"/>
        <v>0.903225806451613</v>
      </c>
      <c r="W109" s="2">
        <f t="shared" si="33"/>
        <v>0.933333333333333</v>
      </c>
      <c r="X109" s="2">
        <f t="shared" si="34"/>
        <v>0.918032786885246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f>SUM(I111,B111:G111,B104:G109,I104:I109)</f>
        <v>131</v>
      </c>
      <c r="U110" s="5">
        <f t="shared" si="31"/>
        <v>1</v>
      </c>
      <c r="V110" s="5">
        <f t="shared" si="32"/>
        <v>1</v>
      </c>
      <c r="W110" s="5">
        <f t="shared" si="33"/>
        <v>1</v>
      </c>
      <c r="X110" s="5">
        <f t="shared" si="34"/>
        <v>1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11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11</v>
      </c>
      <c r="R111" s="44">
        <f>SUM(J111,B111:H111)</f>
        <v>1</v>
      </c>
      <c r="S111" s="44">
        <f>SUM(I104:I110,I112)</f>
        <v>2</v>
      </c>
      <c r="T111" s="44">
        <f>SUM(B104:H110)</f>
        <v>129</v>
      </c>
      <c r="U111" s="2">
        <f t="shared" si="31"/>
        <v>0.979020979020979</v>
      </c>
      <c r="V111" s="2">
        <f t="shared" si="32"/>
        <v>0.916666666666667</v>
      </c>
      <c r="W111" s="2">
        <f t="shared" si="33"/>
        <v>0.846153846153846</v>
      </c>
      <c r="X111" s="2">
        <f t="shared" si="34"/>
        <v>0.88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35">SUM(Q104:Q111)</f>
        <v>136</v>
      </c>
      <c r="R113" s="44">
        <f t="shared" si="35"/>
        <v>27</v>
      </c>
      <c r="S113" s="44">
        <f t="shared" si="35"/>
        <v>6</v>
      </c>
      <c r="T113" s="44">
        <f t="shared" si="35"/>
        <v>988</v>
      </c>
      <c r="U113" s="2">
        <f>(SUM(Q113,T113)/SUM(Q113,R113,S113,T113))</f>
        <v>0.971477960242005</v>
      </c>
      <c r="V113" s="2">
        <f>Q113/(SUM(Q113,R113))</f>
        <v>0.834355828220859</v>
      </c>
      <c r="W113" s="2">
        <f>Q113/SUM(Q113,S113)</f>
        <v>0.957746478873239</v>
      </c>
      <c r="X113" s="2">
        <f>2*V113*W113/(SUM(V113,W113))</f>
        <v>0.891803278688525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137</v>
      </c>
    </row>
    <row r="115" ht="14.25" spans="1:37">
      <c r="A115" s="30" t="str">
        <f>A1</f>
        <v>AlQalam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14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14</v>
      </c>
      <c r="AE116" s="45">
        <f>SUM(C116:AC116)</f>
        <v>0</v>
      </c>
      <c r="AF116" s="45">
        <f>SUM(B117:B143)</f>
        <v>2</v>
      </c>
      <c r="AG116" s="45">
        <f>SUM(C117:AC143)</f>
        <v>121</v>
      </c>
      <c r="AH116" s="5">
        <f t="shared" ref="AH116:AH144" si="36">(SUM(AD116,AG116)/SUM(AD116,AE116,AF116,AG116))</f>
        <v>0.985401459854015</v>
      </c>
      <c r="AI116" s="5">
        <f t="shared" ref="AI116:AI144" si="37">AD116/(SUM(AD116,AE116))</f>
        <v>1</v>
      </c>
      <c r="AJ116" s="5">
        <f t="shared" ref="AJ116:AJ144" si="38">AD116/SUM(AD116,AF116)</f>
        <v>0.875</v>
      </c>
      <c r="AK116" s="5">
        <f t="shared" ref="AK116:AK144" si="39">2*AI116*AJ116/(SUM(AI116,AJ116))</f>
        <v>0.933333333333333</v>
      </c>
    </row>
    <row r="117" spans="1:37">
      <c r="A117" s="4" t="s">
        <v>40</v>
      </c>
      <c r="B117" s="33"/>
      <c r="C117" s="34">
        <v>22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22</v>
      </c>
      <c r="AE117" s="44">
        <f>SUM(D117:AC117,B117)</f>
        <v>0</v>
      </c>
      <c r="AF117" s="44">
        <f>SUM(C116,C118:C143)</f>
        <v>0</v>
      </c>
      <c r="AG117" s="44">
        <f>SUM(D118:AC143,B116,D116:AC116,B118:B143)</f>
        <v>115</v>
      </c>
      <c r="AH117" s="2">
        <f t="shared" si="36"/>
        <v>1</v>
      </c>
      <c r="AI117" s="2">
        <f t="shared" si="37"/>
        <v>1</v>
      </c>
      <c r="AJ117" s="2">
        <f t="shared" si="38"/>
        <v>1</v>
      </c>
      <c r="AK117" s="2">
        <f t="shared" si="39"/>
        <v>1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f>SUM(B119:C143,E119:AC143,B116:C117,E116:AC117)</f>
        <v>130</v>
      </c>
      <c r="AH118" s="5">
        <f t="shared" si="36"/>
        <v>1</v>
      </c>
      <c r="AI118" s="5">
        <f t="shared" si="37"/>
        <v>1</v>
      </c>
      <c r="AJ118" s="5">
        <f t="shared" si="38"/>
        <v>1</v>
      </c>
      <c r="AK118" s="5">
        <f t="shared" si="39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f>SUM(F120:AC143,B120:D143,B116:D118,F116:AC118)</f>
        <v>135</v>
      </c>
      <c r="AH119" s="2">
        <f t="shared" si="36"/>
        <v>1</v>
      </c>
      <c r="AI119" s="2">
        <f t="shared" si="37"/>
        <v>1</v>
      </c>
      <c r="AJ119" s="2">
        <f t="shared" si="38"/>
        <v>1</v>
      </c>
      <c r="AK119" s="2">
        <f t="shared" si="39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f>SUM(G121:AC143,B121:E143,B116:E119,G116:AC119)</f>
        <v>136</v>
      </c>
      <c r="AH120" s="5">
        <f t="shared" si="36"/>
        <v>1</v>
      </c>
      <c r="AI120" s="5">
        <f t="shared" si="37"/>
        <v>1</v>
      </c>
      <c r="AJ120" s="5">
        <f t="shared" si="38"/>
        <v>1</v>
      </c>
      <c r="AK120" s="5">
        <f t="shared" si="39"/>
        <v>1</v>
      </c>
    </row>
    <row r="121" spans="1:37">
      <c r="A121" s="4" t="s">
        <v>12</v>
      </c>
      <c r="B121" s="33">
        <v>2</v>
      </c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2</v>
      </c>
      <c r="AF121" s="44">
        <f>SUM(G116:G120,G122:G143)</f>
        <v>0</v>
      </c>
      <c r="AG121" s="44">
        <f>SUM(H122:AC143,B122:F143,B116:F120,H116:AC120)</f>
        <v>133</v>
      </c>
      <c r="AH121" s="2">
        <f t="shared" si="36"/>
        <v>0.985401459854015</v>
      </c>
      <c r="AI121" s="2">
        <f t="shared" si="37"/>
        <v>0.5</v>
      </c>
      <c r="AJ121" s="2">
        <f t="shared" si="38"/>
        <v>1</v>
      </c>
      <c r="AK121" s="2">
        <f t="shared" si="39"/>
        <v>0.666666666666667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f>SUM(I123:AC143,B123:G143,B116:G121,I116:AC121)</f>
        <v>135</v>
      </c>
      <c r="AH122" s="5">
        <f t="shared" si="36"/>
        <v>1</v>
      </c>
      <c r="AI122" s="5">
        <f t="shared" si="37"/>
        <v>1</v>
      </c>
      <c r="AJ122" s="5">
        <f t="shared" si="38"/>
        <v>1</v>
      </c>
      <c r="AK122" s="5">
        <f t="shared" si="39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4">
        <f>SUM(J124:AC143,B124:H143,B116:H122,J116:AC122)</f>
        <v>132</v>
      </c>
      <c r="AH123" s="2">
        <f t="shared" si="36"/>
        <v>1</v>
      </c>
      <c r="AI123" s="2">
        <f t="shared" si="37"/>
        <v>1</v>
      </c>
      <c r="AJ123" s="2">
        <f t="shared" si="38"/>
        <v>1</v>
      </c>
      <c r="AK123" s="2">
        <f t="shared" si="39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5">
        <f>SUM(K125:AC143,B125:I143,B116:I123,K116:AC123)</f>
        <v>134</v>
      </c>
      <c r="AH124" s="5">
        <f t="shared" si="36"/>
        <v>1</v>
      </c>
      <c r="AI124" s="5">
        <f t="shared" si="37"/>
        <v>1</v>
      </c>
      <c r="AJ124" s="5">
        <f t="shared" si="38"/>
        <v>1</v>
      </c>
      <c r="AK124" s="5">
        <f t="shared" si="39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4">
        <f>SUM(L126:AC143,B126:J143,B116:J124,L116:AC124)</f>
        <v>127</v>
      </c>
      <c r="AH125" s="2">
        <f t="shared" si="36"/>
        <v>1</v>
      </c>
      <c r="AI125" s="2">
        <f t="shared" si="37"/>
        <v>1</v>
      </c>
      <c r="AJ125" s="2">
        <f t="shared" si="38"/>
        <v>1</v>
      </c>
      <c r="AK125" s="2">
        <f t="shared" si="39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5">
        <f>SUM(M127:AC143,B127:K143,B116:K125,M116:AC125)</f>
        <v>136</v>
      </c>
      <c r="AH126" s="5">
        <f t="shared" si="36"/>
        <v>1</v>
      </c>
      <c r="AI126" s="5">
        <f t="shared" si="37"/>
        <v>1</v>
      </c>
      <c r="AJ126" s="5">
        <f t="shared" si="38"/>
        <v>1</v>
      </c>
      <c r="AK126" s="5">
        <f t="shared" si="39"/>
        <v>1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4">
        <f>SUM(N128:AC143,B128:L143,B116:L126,N116:AC126)</f>
        <v>135</v>
      </c>
      <c r="AH127" s="2">
        <f t="shared" si="36"/>
        <v>1</v>
      </c>
      <c r="AI127" s="2">
        <f t="shared" si="37"/>
        <v>1</v>
      </c>
      <c r="AJ127" s="2">
        <f t="shared" si="38"/>
        <v>1</v>
      </c>
      <c r="AK127" s="2">
        <f t="shared" si="39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5">
        <f>SUM(O129:AC143,B129:M143,B116:M127,O116:AC127)</f>
        <v>135</v>
      </c>
      <c r="AH128" s="5">
        <f t="shared" si="36"/>
        <v>1</v>
      </c>
      <c r="AI128" s="5">
        <f t="shared" si="37"/>
        <v>1</v>
      </c>
      <c r="AJ128" s="5">
        <f t="shared" si="38"/>
        <v>1</v>
      </c>
      <c r="AK128" s="5">
        <f t="shared" si="39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4">
        <f>SUM(P130:AC143,B130:N143,B116:N128,P116:AC128)</f>
        <v>135</v>
      </c>
      <c r="AH129" s="2">
        <f t="shared" si="36"/>
        <v>1</v>
      </c>
      <c r="AI129" s="2">
        <f t="shared" si="37"/>
        <v>1</v>
      </c>
      <c r="AJ129" s="2">
        <f t="shared" si="38"/>
        <v>1</v>
      </c>
      <c r="AK129" s="2">
        <f t="shared" si="39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f>SUM(Q131:AC143,B131:O143,B116:O129,Q116:AC129)</f>
        <v>136</v>
      </c>
      <c r="AH130" s="5">
        <f t="shared" si="36"/>
        <v>1</v>
      </c>
      <c r="AI130" s="5">
        <f t="shared" si="37"/>
        <v>1</v>
      </c>
      <c r="AJ130" s="5">
        <f t="shared" si="38"/>
        <v>1</v>
      </c>
      <c r="AK130" s="5">
        <f t="shared" si="39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f>SUM(R132:AC143,B132:P143,B116:P130,R116:AC130)</f>
        <v>136</v>
      </c>
      <c r="AH131" s="2">
        <f t="shared" si="36"/>
        <v>1</v>
      </c>
      <c r="AI131" s="2">
        <f t="shared" si="37"/>
        <v>1</v>
      </c>
      <c r="AJ131" s="2">
        <f t="shared" si="38"/>
        <v>1</v>
      </c>
      <c r="AK131" s="2">
        <f t="shared" si="39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f>SUM(S133:AC143,B133:Q143,B116:Q131,S116:AC131)</f>
        <v>136</v>
      </c>
      <c r="AH132" s="5">
        <f t="shared" si="36"/>
        <v>1</v>
      </c>
      <c r="AI132" s="5">
        <f t="shared" si="37"/>
        <v>1</v>
      </c>
      <c r="AJ132" s="5">
        <f t="shared" si="38"/>
        <v>1</v>
      </c>
      <c r="AK132" s="5">
        <f t="shared" si="39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f>SUM(T134:AC143,B134:R143,B116:R132,T116:AC132)</f>
        <v>135</v>
      </c>
      <c r="AH133" s="2">
        <f t="shared" si="36"/>
        <v>1</v>
      </c>
      <c r="AI133" s="2">
        <f t="shared" si="37"/>
        <v>1</v>
      </c>
      <c r="AJ133" s="2">
        <f t="shared" si="38"/>
        <v>1</v>
      </c>
      <c r="AK133" s="2">
        <f t="shared" si="39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f>SUM(U135:AC143,B135:S143,B116:S133,U116:AC133)</f>
        <v>135</v>
      </c>
      <c r="AH134" s="5">
        <f t="shared" si="36"/>
        <v>1</v>
      </c>
      <c r="AI134" s="5">
        <f t="shared" si="37"/>
        <v>1</v>
      </c>
      <c r="AJ134" s="5">
        <f t="shared" si="38"/>
        <v>1</v>
      </c>
      <c r="AK134" s="5">
        <f t="shared" si="39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>
        <v>1</v>
      </c>
      <c r="AC135" s="48"/>
      <c r="AD135" s="44">
        <f>U135</f>
        <v>6</v>
      </c>
      <c r="AE135" s="44">
        <f>SUM(B135:T135,V135:AC135)</f>
        <v>1</v>
      </c>
      <c r="AF135" s="44">
        <f>SUM(U116:U134,U136:U143)</f>
        <v>0</v>
      </c>
      <c r="AG135" s="44">
        <f>SUM(V136:AC143,B136:T143,B116:T134,V116:AC134)</f>
        <v>130</v>
      </c>
      <c r="AH135" s="2">
        <f t="shared" si="36"/>
        <v>0.992700729927007</v>
      </c>
      <c r="AI135" s="2">
        <f t="shared" si="37"/>
        <v>0.857142857142857</v>
      </c>
      <c r="AJ135" s="2">
        <f t="shared" si="38"/>
        <v>1</v>
      </c>
      <c r="AK135" s="2">
        <f t="shared" si="39"/>
        <v>0.923076923076923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f>SUM(W137:AC143,B137:U143,B116:U135,W116:AC135)</f>
        <v>134</v>
      </c>
      <c r="AH136" s="5">
        <f t="shared" si="36"/>
        <v>1</v>
      </c>
      <c r="AI136" s="5">
        <f t="shared" si="37"/>
        <v>1</v>
      </c>
      <c r="AJ136" s="5">
        <f t="shared" si="38"/>
        <v>1</v>
      </c>
      <c r="AK136" s="5">
        <f t="shared" si="39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5</v>
      </c>
      <c r="X137" s="33"/>
      <c r="Y137" s="33"/>
      <c r="Z137" s="33"/>
      <c r="AA137" s="33"/>
      <c r="AB137" s="33"/>
      <c r="AC137" s="48"/>
      <c r="AD137" s="44">
        <f>W137</f>
        <v>5</v>
      </c>
      <c r="AE137" s="44">
        <f>SUM(B137:V137,X137:AC137)</f>
        <v>0</v>
      </c>
      <c r="AF137" s="44">
        <f>SUM(W116:W136,W138:W143)</f>
        <v>0</v>
      </c>
      <c r="AG137" s="44">
        <f>SUM(X138:AC143,B138:V143,B116:V136,X116:AC136)</f>
        <v>132</v>
      </c>
      <c r="AH137" s="2">
        <f t="shared" si="36"/>
        <v>1</v>
      </c>
      <c r="AI137" s="2">
        <f t="shared" si="37"/>
        <v>1</v>
      </c>
      <c r="AJ137" s="2">
        <f t="shared" si="38"/>
        <v>1</v>
      </c>
      <c r="AK137" s="2">
        <f t="shared" si="39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4</v>
      </c>
      <c r="Y138" s="33"/>
      <c r="Z138" s="33"/>
      <c r="AA138" s="33"/>
      <c r="AB138" s="33"/>
      <c r="AC138" s="48"/>
      <c r="AD138" s="45">
        <f>X138</f>
        <v>4</v>
      </c>
      <c r="AE138" s="45">
        <f>SUM(B138:W138,Y138:AC138)</f>
        <v>0</v>
      </c>
      <c r="AF138" s="45">
        <f>SUM(X116:X137,X139:X143)</f>
        <v>1</v>
      </c>
      <c r="AG138" s="45">
        <f>SUM(Y139:AC143,B139:W143,B116:W137,Y116:AC137)</f>
        <v>132</v>
      </c>
      <c r="AH138" s="5">
        <f t="shared" si="36"/>
        <v>0.992700729927007</v>
      </c>
      <c r="AI138" s="5">
        <f t="shared" si="37"/>
        <v>1</v>
      </c>
      <c r="AJ138" s="5">
        <f t="shared" si="38"/>
        <v>0.8</v>
      </c>
      <c r="AK138" s="5">
        <f t="shared" si="39"/>
        <v>0.888888888888889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>
        <v>1</v>
      </c>
      <c r="Y139" s="34">
        <v>21</v>
      </c>
      <c r="Z139" s="33"/>
      <c r="AA139" s="33"/>
      <c r="AB139" s="33"/>
      <c r="AC139" s="48"/>
      <c r="AD139" s="44">
        <f>Y139</f>
        <v>21</v>
      </c>
      <c r="AE139" s="44">
        <f>SUM(B139:X139,Z139:AC139)</f>
        <v>1</v>
      </c>
      <c r="AF139" s="44">
        <f>SUM(Y116:Y138,Y140:Y143)</f>
        <v>0</v>
      </c>
      <c r="AG139" s="44">
        <f>SUM(Z140:AC143,B140:X143,B116:X138,Z116:AC138)</f>
        <v>115</v>
      </c>
      <c r="AH139" s="2">
        <f t="shared" si="36"/>
        <v>0.992700729927007</v>
      </c>
      <c r="AI139" s="2">
        <f t="shared" si="37"/>
        <v>0.954545454545455</v>
      </c>
      <c r="AJ139" s="2">
        <f t="shared" si="38"/>
        <v>1</v>
      </c>
      <c r="AK139" s="2">
        <f t="shared" si="39"/>
        <v>0.976744186046512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5">
        <f>SUM(AA141:AC143,B141:Y143,B116:Y139,AA116:AC139)</f>
        <v>133</v>
      </c>
      <c r="AH140" s="5">
        <f t="shared" si="36"/>
        <v>1</v>
      </c>
      <c r="AI140" s="5">
        <f t="shared" si="37"/>
        <v>1</v>
      </c>
      <c r="AJ140" s="5">
        <f t="shared" si="38"/>
        <v>1</v>
      </c>
      <c r="AK140" s="5">
        <f t="shared" si="39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5</v>
      </c>
      <c r="AB141" s="33"/>
      <c r="AC141" s="48"/>
      <c r="AD141" s="44">
        <f>AA141</f>
        <v>5</v>
      </c>
      <c r="AE141" s="44">
        <f>SUM(B141:Z141,AB141:AC141)</f>
        <v>0</v>
      </c>
      <c r="AF141" s="44">
        <f>SUM(AA116:AA140,AA142:AA143)</f>
        <v>0</v>
      </c>
      <c r="AG141" s="44">
        <f>SUM(AB142:AC143,B142:Z143,B116:Z140,AB116:AC140)</f>
        <v>132</v>
      </c>
      <c r="AH141" s="2">
        <f t="shared" si="36"/>
        <v>1</v>
      </c>
      <c r="AI141" s="2">
        <f t="shared" si="37"/>
        <v>1</v>
      </c>
      <c r="AJ141" s="2">
        <f t="shared" si="38"/>
        <v>1</v>
      </c>
      <c r="AK141" s="2">
        <f t="shared" si="39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2</v>
      </c>
      <c r="AC142" s="48"/>
      <c r="AD142" s="45">
        <f>AB142</f>
        <v>2</v>
      </c>
      <c r="AE142" s="45">
        <f>SUM(B142:AA142,AC142)</f>
        <v>0</v>
      </c>
      <c r="AF142" s="45">
        <f>SUM(AB116:AB141,AB143)</f>
        <v>1</v>
      </c>
      <c r="AG142" s="45">
        <f>SUM(AC143,B143:AA143,B116:AA141,AC116:AC141)</f>
        <v>134</v>
      </c>
      <c r="AH142" s="5">
        <f t="shared" si="36"/>
        <v>0.992700729927007</v>
      </c>
      <c r="AI142" s="5">
        <f t="shared" si="37"/>
        <v>1</v>
      </c>
      <c r="AJ142" s="5">
        <f t="shared" si="38"/>
        <v>0.666666666666667</v>
      </c>
      <c r="AK142" s="5">
        <f t="shared" si="39"/>
        <v>0.8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f>SUM(B116:AB142)</f>
        <v>136</v>
      </c>
      <c r="AH143" s="2">
        <f t="shared" si="36"/>
        <v>1</v>
      </c>
      <c r="AI143" s="2">
        <f t="shared" si="37"/>
        <v>1</v>
      </c>
      <c r="AJ143" s="2">
        <f t="shared" si="38"/>
        <v>1</v>
      </c>
      <c r="AK143" s="2">
        <f t="shared" si="39"/>
        <v>1</v>
      </c>
    </row>
    <row r="144" spans="28:37">
      <c r="AB144" s="42" t="s">
        <v>74</v>
      </c>
      <c r="AC144" s="42"/>
      <c r="AD144" s="45">
        <f t="shared" ref="AD144:AG144" si="40">SUM(AD116:AD143)</f>
        <v>133</v>
      </c>
      <c r="AE144" s="45">
        <f t="shared" si="40"/>
        <v>4</v>
      </c>
      <c r="AF144" s="45">
        <f t="shared" si="40"/>
        <v>4</v>
      </c>
      <c r="AG144" s="45">
        <f t="shared" si="40"/>
        <v>3695</v>
      </c>
      <c r="AH144" s="5">
        <f t="shared" si="36"/>
        <v>0.997914494264859</v>
      </c>
      <c r="AI144" s="5">
        <f t="shared" si="37"/>
        <v>0.970802919708029</v>
      </c>
      <c r="AJ144" s="5">
        <f t="shared" si="38"/>
        <v>0.970802919708029</v>
      </c>
      <c r="AK144" s="5">
        <f t="shared" si="39"/>
        <v>0.970802919708029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AlQalam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17</v>
      </c>
      <c r="C149" s="24">
        <v>1</v>
      </c>
      <c r="D149" s="24"/>
      <c r="E149" s="24"/>
      <c r="F149" s="24"/>
      <c r="G149" s="24">
        <v>1</v>
      </c>
      <c r="H149" s="24"/>
      <c r="I149" s="24"/>
      <c r="J149" s="38">
        <v>4</v>
      </c>
      <c r="L149" s="3" t="s">
        <v>49</v>
      </c>
      <c r="M149" s="13" t="s">
        <v>58</v>
      </c>
      <c r="N149" s="13"/>
      <c r="O149" s="13"/>
      <c r="P149" s="13"/>
      <c r="Q149" s="45">
        <f>B149</f>
        <v>17</v>
      </c>
      <c r="R149" s="45">
        <f>SUM(C149:J149)</f>
        <v>6</v>
      </c>
      <c r="S149" s="45">
        <f>SUM(B150:B157)</f>
        <v>0</v>
      </c>
      <c r="T149" s="45">
        <f>SUM(C150:I156)</f>
        <v>118</v>
      </c>
      <c r="U149" s="5">
        <f t="shared" ref="U149:U156" si="41">(SUM(Q149,T149)/SUM(Q149,R149,S149,T149))</f>
        <v>0.957446808510638</v>
      </c>
      <c r="V149" s="5">
        <f t="shared" ref="V149:V156" si="42">Q149/(SUM(Q149,R149))</f>
        <v>0.739130434782609</v>
      </c>
      <c r="W149" s="5">
        <f t="shared" ref="W149:W156" si="43">Q149/SUM(Q149,S149)</f>
        <v>1</v>
      </c>
      <c r="X149" s="5">
        <f t="shared" ref="X149:X156" si="44">2*V149*W149/(SUM(V149,W149))</f>
        <v>0.85</v>
      </c>
    </row>
    <row r="150" spans="1:24">
      <c r="A150" s="7" t="s">
        <v>50</v>
      </c>
      <c r="B150" s="25"/>
      <c r="C150" s="26">
        <v>11</v>
      </c>
      <c r="D150" s="25"/>
      <c r="E150" s="25"/>
      <c r="F150" s="25"/>
      <c r="G150" s="25"/>
      <c r="H150" s="25"/>
      <c r="I150" s="25"/>
      <c r="J150" s="25">
        <v>4</v>
      </c>
      <c r="L150" s="3" t="s">
        <v>50</v>
      </c>
      <c r="M150" s="13" t="s">
        <v>59</v>
      </c>
      <c r="N150" s="13"/>
      <c r="O150" s="13"/>
      <c r="P150" s="13"/>
      <c r="Q150" s="44">
        <f>C150</f>
        <v>11</v>
      </c>
      <c r="R150" s="44">
        <f>SUM(B150,D150:J150)</f>
        <v>4</v>
      </c>
      <c r="S150" s="44">
        <f>SUM(C149,C151:C157)</f>
        <v>1</v>
      </c>
      <c r="T150" s="44">
        <f>SUM(D151:I156,B151:B156,B149,D149:I149)</f>
        <v>125</v>
      </c>
      <c r="U150" s="2">
        <f t="shared" si="41"/>
        <v>0.964539007092199</v>
      </c>
      <c r="V150" s="2">
        <f t="shared" si="42"/>
        <v>0.733333333333333</v>
      </c>
      <c r="W150" s="2">
        <f t="shared" si="43"/>
        <v>0.916666666666667</v>
      </c>
      <c r="X150" s="2">
        <f t="shared" si="44"/>
        <v>0.814814814814815</v>
      </c>
    </row>
    <row r="151" spans="1:24">
      <c r="A151" s="7" t="s">
        <v>51</v>
      </c>
      <c r="B151" s="25"/>
      <c r="C151" s="25"/>
      <c r="D151" s="26">
        <v>9</v>
      </c>
      <c r="E151" s="25"/>
      <c r="F151" s="25"/>
      <c r="G151" s="25"/>
      <c r="H151" s="25"/>
      <c r="I151" s="25"/>
      <c r="J151" s="39">
        <v>1</v>
      </c>
      <c r="L151" s="3" t="s">
        <v>51</v>
      </c>
      <c r="M151" s="13" t="s">
        <v>60</v>
      </c>
      <c r="N151" s="13"/>
      <c r="O151" s="13"/>
      <c r="P151" s="13"/>
      <c r="Q151" s="45">
        <f>D151</f>
        <v>9</v>
      </c>
      <c r="R151" s="45">
        <f>SUM(B151:C151,E151:J151)</f>
        <v>1</v>
      </c>
      <c r="S151" s="45">
        <f>SUM(D149:D150,D152:D157)</f>
        <v>0</v>
      </c>
      <c r="T151" s="45">
        <f>SUM(E152:I156,B152:C156,B149:C150,E149:I150)</f>
        <v>128</v>
      </c>
      <c r="U151" s="5">
        <f t="shared" si="41"/>
        <v>0.992753623188406</v>
      </c>
      <c r="V151" s="5">
        <f t="shared" si="42"/>
        <v>0.9</v>
      </c>
      <c r="W151" s="5">
        <f t="shared" si="43"/>
        <v>1</v>
      </c>
      <c r="X151" s="5">
        <f t="shared" si="44"/>
        <v>0.947368421052632</v>
      </c>
    </row>
    <row r="152" spans="1:24">
      <c r="A152" s="7" t="s">
        <v>52</v>
      </c>
      <c r="B152" s="25"/>
      <c r="C152" s="25"/>
      <c r="D152" s="25"/>
      <c r="E152" s="26">
        <v>20</v>
      </c>
      <c r="F152" s="25"/>
      <c r="G152" s="25"/>
      <c r="H152" s="25"/>
      <c r="I152" s="25">
        <v>3</v>
      </c>
      <c r="J152" s="39">
        <v>1</v>
      </c>
      <c r="L152" s="3" t="s">
        <v>52</v>
      </c>
      <c r="M152" s="13" t="s">
        <v>61</v>
      </c>
      <c r="N152" s="13"/>
      <c r="O152" s="13"/>
      <c r="P152" s="13"/>
      <c r="Q152" s="44">
        <f>E152</f>
        <v>20</v>
      </c>
      <c r="R152" s="44">
        <f>SUM(B152:D152,F152:J152)</f>
        <v>4</v>
      </c>
      <c r="S152" s="44">
        <f>SUM(E149:E151,E153:E157)</f>
        <v>0</v>
      </c>
      <c r="T152" s="44">
        <f>SUM(F153:I156,B153:D156,B149:D151,F149:I151)</f>
        <v>114</v>
      </c>
      <c r="U152" s="2">
        <f t="shared" si="41"/>
        <v>0.971014492753623</v>
      </c>
      <c r="V152" s="2">
        <f t="shared" si="42"/>
        <v>0.833333333333333</v>
      </c>
      <c r="W152" s="2">
        <f t="shared" si="43"/>
        <v>1</v>
      </c>
      <c r="X152" s="2">
        <f t="shared" si="44"/>
        <v>0.909090909090909</v>
      </c>
    </row>
    <row r="153" spans="1:24">
      <c r="A153" s="7" t="s">
        <v>53</v>
      </c>
      <c r="B153" s="25"/>
      <c r="C153" s="25"/>
      <c r="D153" s="25"/>
      <c r="E153" s="25"/>
      <c r="F153" s="26">
        <v>27</v>
      </c>
      <c r="G153" s="25"/>
      <c r="H153" s="25"/>
      <c r="I153" s="25"/>
      <c r="J153" s="39">
        <v>3</v>
      </c>
      <c r="L153" s="3" t="s">
        <v>53</v>
      </c>
      <c r="M153" s="13" t="s">
        <v>62</v>
      </c>
      <c r="N153" s="13"/>
      <c r="O153" s="13"/>
      <c r="P153" s="13"/>
      <c r="Q153" s="45">
        <f>F153</f>
        <v>27</v>
      </c>
      <c r="R153" s="45">
        <f>SUM(B153:E153,G153:J153)</f>
        <v>3</v>
      </c>
      <c r="S153" s="45">
        <f>SUM(F149:F152,F154:F157)</f>
        <v>0</v>
      </c>
      <c r="T153" s="45">
        <f>SUM(G154:I156,B154:E156,B149:E152,G149:I152)</f>
        <v>110</v>
      </c>
      <c r="U153" s="5">
        <f t="shared" si="41"/>
        <v>0.978571428571429</v>
      </c>
      <c r="V153" s="5">
        <f t="shared" si="42"/>
        <v>0.9</v>
      </c>
      <c r="W153" s="5">
        <f t="shared" si="43"/>
        <v>1</v>
      </c>
      <c r="X153" s="5">
        <f t="shared" si="44"/>
        <v>0.947368421052632</v>
      </c>
    </row>
    <row r="154" spans="1:24">
      <c r="A154" s="7" t="s">
        <v>54</v>
      </c>
      <c r="B154" s="25"/>
      <c r="C154" s="25"/>
      <c r="D154" s="25"/>
      <c r="E154" s="25"/>
      <c r="F154" s="25"/>
      <c r="G154" s="26">
        <v>26</v>
      </c>
      <c r="H154" s="25"/>
      <c r="I154" s="25"/>
      <c r="J154" s="39">
        <v>3</v>
      </c>
      <c r="L154" s="3" t="s">
        <v>54</v>
      </c>
      <c r="M154" s="13" t="s">
        <v>63</v>
      </c>
      <c r="N154" s="13"/>
      <c r="O154" s="13"/>
      <c r="P154" s="13"/>
      <c r="Q154" s="44">
        <f>G154</f>
        <v>26</v>
      </c>
      <c r="R154" s="44">
        <f>SUM(B154:F154,H154:J154)</f>
        <v>3</v>
      </c>
      <c r="S154" s="44">
        <f>SUM(G149:G153,G155:G157)</f>
        <v>1</v>
      </c>
      <c r="T154" s="44">
        <f>SUM(H155:I156,B155:F156,B149:F153,H149:I153)</f>
        <v>110</v>
      </c>
      <c r="U154" s="2">
        <f t="shared" si="41"/>
        <v>0.971428571428571</v>
      </c>
      <c r="V154" s="2">
        <f t="shared" si="42"/>
        <v>0.896551724137931</v>
      </c>
      <c r="W154" s="2">
        <f t="shared" si="43"/>
        <v>0.962962962962963</v>
      </c>
      <c r="X154" s="2">
        <f t="shared" si="44"/>
        <v>0.928571428571429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f>SUM(I156,B156:G156,B149:G154,I149:I154)</f>
        <v>126</v>
      </c>
      <c r="U155" s="5">
        <f t="shared" si="41"/>
        <v>1</v>
      </c>
      <c r="V155" s="5">
        <f t="shared" si="42"/>
        <v>1</v>
      </c>
      <c r="W155" s="5">
        <f t="shared" si="43"/>
        <v>1</v>
      </c>
      <c r="X155" s="5">
        <f t="shared" si="44"/>
        <v>1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>
        <v>11</v>
      </c>
      <c r="J156" s="39">
        <v>1</v>
      </c>
      <c r="L156" s="3" t="s">
        <v>56</v>
      </c>
      <c r="M156" s="13" t="s">
        <v>65</v>
      </c>
      <c r="N156" s="13"/>
      <c r="O156" s="13"/>
      <c r="P156" s="13"/>
      <c r="Q156" s="44">
        <f>I156</f>
        <v>11</v>
      </c>
      <c r="R156" s="44">
        <f>SUM(J156,B156:H156)</f>
        <v>1</v>
      </c>
      <c r="S156" s="44">
        <f>SUM(I149:I155,I157)</f>
        <v>3</v>
      </c>
      <c r="T156" s="44">
        <f>SUM(B149:H155)</f>
        <v>123</v>
      </c>
      <c r="U156" s="2">
        <f t="shared" si="41"/>
        <v>0.971014492753623</v>
      </c>
      <c r="V156" s="2">
        <f t="shared" si="42"/>
        <v>0.916666666666667</v>
      </c>
      <c r="W156" s="2">
        <f t="shared" si="43"/>
        <v>0.785714285714286</v>
      </c>
      <c r="X156" s="2">
        <f t="shared" si="44"/>
        <v>0.846153846153846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45">SUM(Q149:Q156)</f>
        <v>132</v>
      </c>
      <c r="R158" s="44">
        <f t="shared" si="45"/>
        <v>22</v>
      </c>
      <c r="S158" s="44">
        <f t="shared" si="45"/>
        <v>5</v>
      </c>
      <c r="T158" s="44">
        <f t="shared" si="45"/>
        <v>954</v>
      </c>
      <c r="U158" s="2">
        <f>(SUM(Q158,T158)/SUM(Q158,R158,S158,T158))</f>
        <v>0.975741239892183</v>
      </c>
      <c r="V158" s="2">
        <f>Q158/(SUM(Q158,R158))</f>
        <v>0.857142857142857</v>
      </c>
      <c r="W158" s="2">
        <f>Q158/SUM(Q158,S158)</f>
        <v>0.963503649635037</v>
      </c>
      <c r="X158" s="2">
        <f>2*V158*W158/(SUM(V158,W158))</f>
        <v>0.907216494845361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133</v>
      </c>
    </row>
    <row r="160" ht="14.25" spans="1:37">
      <c r="A160" s="30" t="str">
        <f>A1</f>
        <v>AlQalam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14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14</v>
      </c>
      <c r="AE161" s="45">
        <f>SUM(C161:AC161)</f>
        <v>0</v>
      </c>
      <c r="AF161" s="45">
        <f>SUM(B162:B188)</f>
        <v>2</v>
      </c>
      <c r="AG161" s="45">
        <f>SUM(C162:AC188)</f>
        <v>117</v>
      </c>
      <c r="AH161" s="5">
        <f t="shared" ref="AH161:AH189" si="46">(SUM(AD161,AG161)/SUM(AD161,AE161,AF161,AG161))</f>
        <v>0.984962406015038</v>
      </c>
      <c r="AI161" s="5">
        <f t="shared" ref="AI161:AI189" si="47">AD161/(SUM(AD161,AE161))</f>
        <v>1</v>
      </c>
      <c r="AJ161" s="5">
        <f t="shared" ref="AJ161:AJ189" si="48">AD161/SUM(AD161,AF161)</f>
        <v>0.875</v>
      </c>
      <c r="AK161" s="5">
        <f t="shared" ref="AK161:AK189" si="49">2*AI161*AJ161/(SUM(AI161,AJ161))</f>
        <v>0.933333333333333</v>
      </c>
    </row>
    <row r="162" spans="1:37">
      <c r="A162" s="4" t="s">
        <v>40</v>
      </c>
      <c r="B162" s="33"/>
      <c r="C162" s="34">
        <v>22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22</v>
      </c>
      <c r="AE162" s="44">
        <f>SUM(D162:AC162,B162)</f>
        <v>0</v>
      </c>
      <c r="AF162" s="44">
        <f>SUM(C161,C163:C188)</f>
        <v>0</v>
      </c>
      <c r="AG162" s="44">
        <f>SUM(D163:AC188,B161,D161:AC161,B163:B188)</f>
        <v>111</v>
      </c>
      <c r="AH162" s="2">
        <f t="shared" si="46"/>
        <v>1</v>
      </c>
      <c r="AI162" s="2">
        <f t="shared" si="47"/>
        <v>1</v>
      </c>
      <c r="AJ162" s="2">
        <f t="shared" si="48"/>
        <v>1</v>
      </c>
      <c r="AK162" s="2">
        <f t="shared" si="49"/>
        <v>1</v>
      </c>
    </row>
    <row r="163" spans="1:37">
      <c r="A163" s="4" t="s">
        <v>9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f>SUM(B164:C188,E164:AC188,B161:C162,E161:AC162)</f>
        <v>126</v>
      </c>
      <c r="AH163" s="5">
        <f t="shared" si="46"/>
        <v>1</v>
      </c>
      <c r="AI163" s="5">
        <f t="shared" si="47"/>
        <v>1</v>
      </c>
      <c r="AJ163" s="5">
        <f t="shared" si="48"/>
        <v>1</v>
      </c>
      <c r="AK163" s="5">
        <f t="shared" si="49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f>SUM(F165:AC188,B165:D188,B161:D163,F161:AC163)</f>
        <v>131</v>
      </c>
      <c r="AH164" s="2">
        <f t="shared" si="46"/>
        <v>1</v>
      </c>
      <c r="AI164" s="2">
        <f t="shared" si="47"/>
        <v>1</v>
      </c>
      <c r="AJ164" s="2">
        <f t="shared" si="48"/>
        <v>1</v>
      </c>
      <c r="AK164" s="2">
        <f t="shared" si="49"/>
        <v>1</v>
      </c>
    </row>
    <row r="165" spans="1:37">
      <c r="A165" s="4" t="s">
        <v>11</v>
      </c>
      <c r="B165" s="33"/>
      <c r="C165" s="33"/>
      <c r="D165" s="33"/>
      <c r="E165" s="33"/>
      <c r="F165" s="34">
        <v>0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0</v>
      </c>
      <c r="AE165" s="45">
        <f>SUM(B165:E165,G165:AC165)</f>
        <v>0</v>
      </c>
      <c r="AF165" s="45">
        <f>SUM(F161:F164,F166:F188)</f>
        <v>0</v>
      </c>
      <c r="AG165" s="45">
        <f>SUM(G166:AC188,B166:E188,B161:E164,G161:AC164)</f>
        <v>133</v>
      </c>
      <c r="AH165" s="5">
        <f t="shared" si="46"/>
        <v>1</v>
      </c>
      <c r="AI165" s="5" t="e">
        <f t="shared" si="47"/>
        <v>#DIV/0!</v>
      </c>
      <c r="AJ165" s="5" t="e">
        <f t="shared" si="48"/>
        <v>#DIV/0!</v>
      </c>
      <c r="AK165" s="5" t="e">
        <f t="shared" si="49"/>
        <v>#DIV/0!</v>
      </c>
    </row>
    <row r="166" spans="1:37">
      <c r="A166" s="4" t="s">
        <v>12</v>
      </c>
      <c r="B166" s="33">
        <v>2</v>
      </c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2</v>
      </c>
      <c r="AF166" s="44">
        <f>SUM(G161:G165,G167:G188)</f>
        <v>0</v>
      </c>
      <c r="AG166" s="44">
        <f>SUM(H167:AC188,B167:F188,B161:F165,H161:AC165)</f>
        <v>129</v>
      </c>
      <c r="AH166" s="2">
        <f t="shared" si="46"/>
        <v>0.984962406015038</v>
      </c>
      <c r="AI166" s="2">
        <f t="shared" si="47"/>
        <v>0.5</v>
      </c>
      <c r="AJ166" s="2">
        <f t="shared" si="48"/>
        <v>1</v>
      </c>
      <c r="AK166" s="2">
        <f t="shared" si="49"/>
        <v>0.666666666666667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f>SUM(I168:AC188,B168:G188,B161:G166,I161:AC166)</f>
        <v>131</v>
      </c>
      <c r="AH167" s="5">
        <f t="shared" si="46"/>
        <v>1</v>
      </c>
      <c r="AI167" s="5">
        <f t="shared" si="47"/>
        <v>1</v>
      </c>
      <c r="AJ167" s="5">
        <f t="shared" si="48"/>
        <v>1</v>
      </c>
      <c r="AK167" s="5">
        <f t="shared" si="49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4">
        <f>SUM(J169:AC188,B169:H188,B161:H167,J161:AC167)</f>
        <v>128</v>
      </c>
      <c r="AH168" s="2">
        <f t="shared" si="46"/>
        <v>1</v>
      </c>
      <c r="AI168" s="2">
        <f t="shared" si="47"/>
        <v>1</v>
      </c>
      <c r="AJ168" s="2">
        <f t="shared" si="48"/>
        <v>1</v>
      </c>
      <c r="AK168" s="2">
        <f t="shared" si="49"/>
        <v>1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5">
        <f>SUM(K170:AC188,B170:I188,B161:I168,K161:AC168)</f>
        <v>130</v>
      </c>
      <c r="AH169" s="5">
        <f t="shared" si="46"/>
        <v>1</v>
      </c>
      <c r="AI169" s="5">
        <f t="shared" si="47"/>
        <v>1</v>
      </c>
      <c r="AJ169" s="5">
        <f t="shared" si="48"/>
        <v>1</v>
      </c>
      <c r="AK169" s="5">
        <f t="shared" si="49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4">
        <f>SUM(L171:AC188,B171:J188,B161:J169,L161:AC169)</f>
        <v>123</v>
      </c>
      <c r="AH170" s="2">
        <f t="shared" si="46"/>
        <v>1</v>
      </c>
      <c r="AI170" s="2">
        <f t="shared" si="47"/>
        <v>1</v>
      </c>
      <c r="AJ170" s="2">
        <f t="shared" si="48"/>
        <v>1</v>
      </c>
      <c r="AK170" s="2">
        <f t="shared" si="49"/>
        <v>1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5">
        <f>SUM(M172:AC188,B172:K188,B161:K170,M161:AC170)</f>
        <v>132</v>
      </c>
      <c r="AH171" s="5">
        <f t="shared" si="46"/>
        <v>1</v>
      </c>
      <c r="AI171" s="5">
        <f t="shared" si="47"/>
        <v>1</v>
      </c>
      <c r="AJ171" s="5">
        <f t="shared" si="48"/>
        <v>1</v>
      </c>
      <c r="AK171" s="5">
        <f t="shared" si="49"/>
        <v>1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4">
        <f>SUM(N173:AC188,B173:L188,B161:L171,N161:AC171)</f>
        <v>131</v>
      </c>
      <c r="AH172" s="2">
        <f t="shared" si="46"/>
        <v>1</v>
      </c>
      <c r="AI172" s="2">
        <f t="shared" si="47"/>
        <v>1</v>
      </c>
      <c r="AJ172" s="2">
        <f t="shared" si="48"/>
        <v>1</v>
      </c>
      <c r="AK172" s="2">
        <f t="shared" si="49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v>0</v>
      </c>
      <c r="AG173" s="45">
        <f>SUM(O174:AC188,B174:M188,B161:M172,O161:AC172)</f>
        <v>131</v>
      </c>
      <c r="AH173" s="5">
        <f t="shared" si="46"/>
        <v>1</v>
      </c>
      <c r="AI173" s="5">
        <f t="shared" si="47"/>
        <v>1</v>
      </c>
      <c r="AJ173" s="5">
        <f t="shared" si="48"/>
        <v>1</v>
      </c>
      <c r="AK173" s="5">
        <f t="shared" si="49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4">
        <f>SUM(P175:AC188,B175:N188,B161:N173,P161:AC173)</f>
        <v>131</v>
      </c>
      <c r="AH174" s="2">
        <f t="shared" si="46"/>
        <v>1</v>
      </c>
      <c r="AI174" s="2">
        <f t="shared" si="47"/>
        <v>1</v>
      </c>
      <c r="AJ174" s="2">
        <f t="shared" si="48"/>
        <v>1</v>
      </c>
      <c r="AK174" s="2">
        <f t="shared" si="49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f>SUM(Q176:AC188,B176:O188,B161:O174,Q161:AC174)</f>
        <v>132</v>
      </c>
      <c r="AH175" s="5">
        <f t="shared" si="46"/>
        <v>1</v>
      </c>
      <c r="AI175" s="5">
        <f t="shared" si="47"/>
        <v>1</v>
      </c>
      <c r="AJ175" s="5">
        <f t="shared" si="48"/>
        <v>1</v>
      </c>
      <c r="AK175" s="5">
        <f t="shared" si="49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f>SUM(R177:AC188,B177:P188,B161:P175,R161:AC175)</f>
        <v>132</v>
      </c>
      <c r="AH176" s="2">
        <f t="shared" si="46"/>
        <v>1</v>
      </c>
      <c r="AI176" s="2">
        <f t="shared" si="47"/>
        <v>1</v>
      </c>
      <c r="AJ176" s="2">
        <f t="shared" si="48"/>
        <v>1</v>
      </c>
      <c r="AK176" s="2">
        <f t="shared" si="49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f>SUM(S178:AC188,B178:Q188,B161:Q176,S161:AC176)</f>
        <v>132</v>
      </c>
      <c r="AH177" s="5">
        <f t="shared" si="46"/>
        <v>1</v>
      </c>
      <c r="AI177" s="5">
        <f t="shared" si="47"/>
        <v>1</v>
      </c>
      <c r="AJ177" s="5">
        <f t="shared" si="48"/>
        <v>1</v>
      </c>
      <c r="AK177" s="5">
        <f t="shared" si="49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f>SUM(T179:AC188,B179:R188,B161:R177,T161:AC177)</f>
        <v>131</v>
      </c>
      <c r="AH178" s="2">
        <f t="shared" si="46"/>
        <v>1</v>
      </c>
      <c r="AI178" s="2">
        <f t="shared" si="47"/>
        <v>1</v>
      </c>
      <c r="AJ178" s="2">
        <f t="shared" si="48"/>
        <v>1</v>
      </c>
      <c r="AK178" s="2">
        <f t="shared" si="49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f>SUM(U180:AC188,B180:S188,B161:S178,U161:AC178)</f>
        <v>131</v>
      </c>
      <c r="AH179" s="5">
        <f t="shared" si="46"/>
        <v>1</v>
      </c>
      <c r="AI179" s="5">
        <f t="shared" si="47"/>
        <v>1</v>
      </c>
      <c r="AJ179" s="5">
        <f t="shared" si="48"/>
        <v>1</v>
      </c>
      <c r="AK179" s="5">
        <f t="shared" si="49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5</v>
      </c>
      <c r="V180" s="33"/>
      <c r="W180" s="33"/>
      <c r="X180" s="33"/>
      <c r="Y180" s="33"/>
      <c r="Z180" s="33"/>
      <c r="AA180" s="33"/>
      <c r="AB180" s="33">
        <v>1</v>
      </c>
      <c r="AC180" s="48"/>
      <c r="AD180" s="44">
        <f>U180</f>
        <v>5</v>
      </c>
      <c r="AE180" s="44">
        <f>SUM(B180:T180,V180:AC180)</f>
        <v>1</v>
      </c>
      <c r="AF180" s="44">
        <f>SUM(U161:U179,U181:U188)</f>
        <v>0</v>
      </c>
      <c r="AG180" s="44">
        <f>SUM(V181:AC188,B181:T188,B161:T179,V161:AC179)</f>
        <v>127</v>
      </c>
      <c r="AH180" s="2">
        <f t="shared" si="46"/>
        <v>0.992481203007519</v>
      </c>
      <c r="AI180" s="2">
        <f t="shared" si="47"/>
        <v>0.833333333333333</v>
      </c>
      <c r="AJ180" s="2">
        <f t="shared" si="48"/>
        <v>1</v>
      </c>
      <c r="AK180" s="2">
        <f t="shared" si="49"/>
        <v>0.909090909090909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2</v>
      </c>
      <c r="W181" s="33"/>
      <c r="X181" s="33"/>
      <c r="Y181" s="33"/>
      <c r="Z181" s="33"/>
      <c r="AA181" s="33"/>
      <c r="AB181" s="33"/>
      <c r="AC181" s="48"/>
      <c r="AD181" s="45">
        <f>V181</f>
        <v>2</v>
      </c>
      <c r="AE181" s="45">
        <f>SUM(B181:U181,W181:AC181)</f>
        <v>0</v>
      </c>
      <c r="AF181" s="45">
        <f>SUM(V161:V180,V182:V188)</f>
        <v>0</v>
      </c>
      <c r="AG181" s="45">
        <f>SUM(W182:AC188,B182:U188,B161:U180,W161:AC180)</f>
        <v>131</v>
      </c>
      <c r="AH181" s="5">
        <f t="shared" si="46"/>
        <v>1</v>
      </c>
      <c r="AI181" s="5">
        <f t="shared" si="47"/>
        <v>1</v>
      </c>
      <c r="AJ181" s="5">
        <f t="shared" si="48"/>
        <v>1</v>
      </c>
      <c r="AK181" s="5">
        <f t="shared" si="49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4</v>
      </c>
      <c r="X182" s="33"/>
      <c r="Y182" s="33"/>
      <c r="Z182" s="33"/>
      <c r="AA182" s="33"/>
      <c r="AB182" s="33"/>
      <c r="AC182" s="48"/>
      <c r="AD182" s="44">
        <f>W182</f>
        <v>4</v>
      </c>
      <c r="AE182" s="44">
        <f>SUM(B182:V182,X182:AC182)</f>
        <v>0</v>
      </c>
      <c r="AF182" s="44">
        <f>SUM(W161:W181,W183:W188)</f>
        <v>0</v>
      </c>
      <c r="AG182" s="44">
        <f>SUM(X183:AC188,B183:V188,B161:V181,X161:AC181)</f>
        <v>129</v>
      </c>
      <c r="AH182" s="2">
        <f t="shared" si="46"/>
        <v>1</v>
      </c>
      <c r="AI182" s="2">
        <f t="shared" si="47"/>
        <v>1</v>
      </c>
      <c r="AJ182" s="2">
        <f t="shared" si="48"/>
        <v>1</v>
      </c>
      <c r="AK182" s="2">
        <f t="shared" si="49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4</v>
      </c>
      <c r="Y183" s="33"/>
      <c r="Z183" s="33"/>
      <c r="AA183" s="33"/>
      <c r="AB183" s="33"/>
      <c r="AC183" s="48"/>
      <c r="AD183" s="45">
        <f>X183</f>
        <v>4</v>
      </c>
      <c r="AE183" s="45">
        <f>SUM(B183:W183,Y183:AC183)</f>
        <v>0</v>
      </c>
      <c r="AF183" s="45">
        <f>SUM(X161:X182,X184:X188)</f>
        <v>1</v>
      </c>
      <c r="AG183" s="45">
        <f>SUM(Y184:AC188,B184:W188,B161:W182,Y161:AC182)</f>
        <v>128</v>
      </c>
      <c r="AH183" s="5">
        <f t="shared" si="46"/>
        <v>0.992481203007519</v>
      </c>
      <c r="AI183" s="5">
        <f t="shared" si="47"/>
        <v>1</v>
      </c>
      <c r="AJ183" s="5">
        <f t="shared" si="48"/>
        <v>0.8</v>
      </c>
      <c r="AK183" s="5">
        <f t="shared" si="49"/>
        <v>0.888888888888889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>
        <v>1</v>
      </c>
      <c r="Y184" s="34">
        <v>21</v>
      </c>
      <c r="Z184" s="33"/>
      <c r="AA184" s="33"/>
      <c r="AB184" s="33"/>
      <c r="AC184" s="48"/>
      <c r="AD184" s="44">
        <f>Y184</f>
        <v>21</v>
      </c>
      <c r="AE184" s="44">
        <f>SUM(B184:X184,Z184:AC184)</f>
        <v>1</v>
      </c>
      <c r="AF184" s="44">
        <f>SUM(Y161:Y183,Y185:Y188)</f>
        <v>0</v>
      </c>
      <c r="AG184" s="44">
        <f>SUM(Z185:AC188,B185:X188,B161:X183,Z161:AC183)</f>
        <v>111</v>
      </c>
      <c r="AH184" s="2">
        <f t="shared" si="46"/>
        <v>0.992481203007519</v>
      </c>
      <c r="AI184" s="2">
        <f t="shared" si="47"/>
        <v>0.954545454545455</v>
      </c>
      <c r="AJ184" s="2">
        <f t="shared" si="48"/>
        <v>1</v>
      </c>
      <c r="AK184" s="2">
        <f t="shared" si="49"/>
        <v>0.976744186046512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5">
        <f>SUM(AA186:AC188,B186:Y188,B161:Y184,AA161:AC184)</f>
        <v>129</v>
      </c>
      <c r="AH185" s="5">
        <f t="shared" si="46"/>
        <v>1</v>
      </c>
      <c r="AI185" s="5">
        <f t="shared" si="47"/>
        <v>1</v>
      </c>
      <c r="AJ185" s="5">
        <f t="shared" si="48"/>
        <v>1</v>
      </c>
      <c r="AK185" s="5">
        <f t="shared" si="49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5</v>
      </c>
      <c r="AB186" s="33"/>
      <c r="AC186" s="48"/>
      <c r="AD186" s="44">
        <f>AA186</f>
        <v>5</v>
      </c>
      <c r="AE186" s="44">
        <f>SUM(B186:Z186,AB186:AC186)</f>
        <v>0</v>
      </c>
      <c r="AF186" s="44">
        <f>SUM(AA161:AA185,AA187:AA188)</f>
        <v>0</v>
      </c>
      <c r="AG186" s="44">
        <f>SUM(AB187:AC188,B187:Z188,B161:Z185,AB161:AC185)</f>
        <v>128</v>
      </c>
      <c r="AH186" s="2">
        <f t="shared" si="46"/>
        <v>1</v>
      </c>
      <c r="AI186" s="2">
        <f t="shared" si="47"/>
        <v>1</v>
      </c>
      <c r="AJ186" s="2">
        <f t="shared" si="48"/>
        <v>1</v>
      </c>
      <c r="AK186" s="2">
        <f t="shared" si="49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2</v>
      </c>
      <c r="AC187" s="48"/>
      <c r="AD187" s="45">
        <f>AB187</f>
        <v>2</v>
      </c>
      <c r="AE187" s="45">
        <f>SUM(B187:AA187,AC187)</f>
        <v>0</v>
      </c>
      <c r="AF187" s="45">
        <f>SUM(AB161:AB186,AB188)</f>
        <v>1</v>
      </c>
      <c r="AG187" s="45">
        <f>SUM(AC188,B188:AA188,B161:AA186,AC161:AC186)</f>
        <v>130</v>
      </c>
      <c r="AH187" s="5">
        <f t="shared" si="46"/>
        <v>0.992481203007519</v>
      </c>
      <c r="AI187" s="5">
        <f t="shared" si="47"/>
        <v>1</v>
      </c>
      <c r="AJ187" s="5">
        <f t="shared" si="48"/>
        <v>0.666666666666667</v>
      </c>
      <c r="AK187" s="5">
        <f t="shared" si="49"/>
        <v>0.8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f>SUM(B161:AB187)</f>
        <v>132</v>
      </c>
      <c r="AH188" s="2">
        <f t="shared" si="46"/>
        <v>1</v>
      </c>
      <c r="AI188" s="2">
        <f t="shared" si="47"/>
        <v>1</v>
      </c>
      <c r="AJ188" s="2">
        <f t="shared" si="48"/>
        <v>1</v>
      </c>
      <c r="AK188" s="2">
        <f t="shared" si="49"/>
        <v>1</v>
      </c>
    </row>
    <row r="189" spans="28:37">
      <c r="AB189" s="42" t="s">
        <v>74</v>
      </c>
      <c r="AC189" s="42"/>
      <c r="AD189" s="45">
        <f t="shared" ref="AD189:AG189" si="50">SUM(AD161:AD188)</f>
        <v>129</v>
      </c>
      <c r="AE189" s="45">
        <f t="shared" si="50"/>
        <v>4</v>
      </c>
      <c r="AF189" s="45">
        <f t="shared" si="50"/>
        <v>4</v>
      </c>
      <c r="AG189" s="45">
        <f t="shared" si="50"/>
        <v>3587</v>
      </c>
      <c r="AH189" s="5">
        <f t="shared" si="46"/>
        <v>0.997851772287862</v>
      </c>
      <c r="AI189" s="5">
        <f t="shared" si="47"/>
        <v>0.969924812030075</v>
      </c>
      <c r="AJ189" s="5">
        <f t="shared" si="48"/>
        <v>0.969924812030075</v>
      </c>
      <c r="AK189" s="5">
        <f t="shared" si="49"/>
        <v>0.969924812030075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AlQalam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>
        <v>1</v>
      </c>
      <c r="D194" s="24"/>
      <c r="E194" s="24"/>
      <c r="F194" s="24"/>
      <c r="G194" s="24">
        <v>1</v>
      </c>
      <c r="H194" s="24"/>
      <c r="I194" s="24"/>
      <c r="J194" s="38">
        <v>4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6</v>
      </c>
      <c r="S194" s="45">
        <f>SUM(B195:B202)</f>
        <v>0</v>
      </c>
      <c r="T194" s="45">
        <f>SUM(C195:I201)</f>
        <v>118</v>
      </c>
      <c r="U194" s="5">
        <f t="shared" ref="U194:U201" si="51">(SUM(Q194,T194)/SUM(Q194,R194,S194,T194))</f>
        <v>0.957446808510638</v>
      </c>
      <c r="V194" s="5">
        <f t="shared" ref="V194:V201" si="52">Q194/(SUM(Q194,R194))</f>
        <v>0.739130434782609</v>
      </c>
      <c r="W194" s="5">
        <f t="shared" ref="W194:W201" si="53">Q194/SUM(Q194,S194)</f>
        <v>1</v>
      </c>
      <c r="X194" s="5">
        <f t="shared" ref="X194:X201" si="54">2*V194*W194/(SUM(V194,W194))</f>
        <v>0.85</v>
      </c>
    </row>
    <row r="195" spans="1:24">
      <c r="A195" s="7" t="s">
        <v>50</v>
      </c>
      <c r="B195" s="25"/>
      <c r="C195" s="26">
        <v>11</v>
      </c>
      <c r="D195" s="25"/>
      <c r="E195" s="25"/>
      <c r="F195" s="25"/>
      <c r="G195" s="25"/>
      <c r="H195" s="25"/>
      <c r="I195" s="25"/>
      <c r="J195" s="25">
        <v>3</v>
      </c>
      <c r="L195" s="3" t="s">
        <v>50</v>
      </c>
      <c r="M195" s="13" t="s">
        <v>59</v>
      </c>
      <c r="N195" s="13"/>
      <c r="O195" s="13"/>
      <c r="P195" s="13"/>
      <c r="Q195" s="44">
        <f>C195</f>
        <v>11</v>
      </c>
      <c r="R195" s="44">
        <f>SUM(B195,D195:J195)</f>
        <v>3</v>
      </c>
      <c r="S195" s="44">
        <f>SUM(C194,C196:C202)</f>
        <v>1</v>
      </c>
      <c r="T195" s="44">
        <f>SUM(D196:I201,B196:B201,B194,D194:I194)</f>
        <v>125</v>
      </c>
      <c r="U195" s="2">
        <f t="shared" si="51"/>
        <v>0.971428571428571</v>
      </c>
      <c r="V195" s="2">
        <f t="shared" si="52"/>
        <v>0.785714285714286</v>
      </c>
      <c r="W195" s="2">
        <f t="shared" si="53"/>
        <v>0.916666666666667</v>
      </c>
      <c r="X195" s="2">
        <f t="shared" si="54"/>
        <v>0.846153846153846</v>
      </c>
    </row>
    <row r="196" spans="1:24">
      <c r="A196" s="7" t="s">
        <v>51</v>
      </c>
      <c r="B196" s="25"/>
      <c r="C196" s="25"/>
      <c r="D196" s="26">
        <v>9</v>
      </c>
      <c r="E196" s="25"/>
      <c r="F196" s="25"/>
      <c r="G196" s="25"/>
      <c r="H196" s="25"/>
      <c r="I196" s="25"/>
      <c r="J196" s="39">
        <v>1</v>
      </c>
      <c r="L196" s="3" t="s">
        <v>51</v>
      </c>
      <c r="M196" s="13" t="s">
        <v>60</v>
      </c>
      <c r="N196" s="13"/>
      <c r="O196" s="13"/>
      <c r="P196" s="13"/>
      <c r="Q196" s="45">
        <f>D196</f>
        <v>9</v>
      </c>
      <c r="R196" s="45">
        <f>SUM(B196:C196,E196:J196)</f>
        <v>1</v>
      </c>
      <c r="S196" s="45">
        <f>SUM(D194:D195,D197:D202)</f>
        <v>0</v>
      </c>
      <c r="T196" s="45">
        <f>SUM(E197:I201,B197:C201,B194:C195,E194:I195)</f>
        <v>128</v>
      </c>
      <c r="U196" s="5">
        <f t="shared" si="51"/>
        <v>0.992753623188406</v>
      </c>
      <c r="V196" s="5">
        <f t="shared" si="52"/>
        <v>0.9</v>
      </c>
      <c r="W196" s="5">
        <f t="shared" si="53"/>
        <v>1</v>
      </c>
      <c r="X196" s="5">
        <f t="shared" si="54"/>
        <v>0.947368421052632</v>
      </c>
    </row>
    <row r="197" spans="1:24">
      <c r="A197" s="7" t="s">
        <v>52</v>
      </c>
      <c r="B197" s="25"/>
      <c r="C197" s="25"/>
      <c r="D197" s="25"/>
      <c r="E197" s="26">
        <v>20</v>
      </c>
      <c r="F197" s="25"/>
      <c r="G197" s="25"/>
      <c r="H197" s="25"/>
      <c r="I197" s="25">
        <v>3</v>
      </c>
      <c r="J197" s="39">
        <v>1</v>
      </c>
      <c r="L197" s="3" t="s">
        <v>52</v>
      </c>
      <c r="M197" s="13" t="s">
        <v>61</v>
      </c>
      <c r="N197" s="13"/>
      <c r="O197" s="13"/>
      <c r="P197" s="13"/>
      <c r="Q197" s="44">
        <f>E197</f>
        <v>20</v>
      </c>
      <c r="R197" s="44">
        <f>SUM(B197:D197,F197:J197)</f>
        <v>4</v>
      </c>
      <c r="S197" s="44">
        <f>SUM(E194:E196,E198:E202)</f>
        <v>0</v>
      </c>
      <c r="T197" s="44">
        <f>SUM(F198:I201,B198:D201,B194:D196,F194:I196)</f>
        <v>114</v>
      </c>
      <c r="U197" s="2">
        <f t="shared" si="51"/>
        <v>0.971014492753623</v>
      </c>
      <c r="V197" s="2">
        <f t="shared" si="52"/>
        <v>0.833333333333333</v>
      </c>
      <c r="W197" s="2">
        <f t="shared" si="53"/>
        <v>1</v>
      </c>
      <c r="X197" s="2">
        <f t="shared" si="54"/>
        <v>0.909090909090909</v>
      </c>
    </row>
    <row r="198" spans="1:24">
      <c r="A198" s="7" t="s">
        <v>53</v>
      </c>
      <c r="B198" s="25"/>
      <c r="C198" s="25"/>
      <c r="D198" s="25"/>
      <c r="E198" s="25"/>
      <c r="F198" s="26">
        <v>27</v>
      </c>
      <c r="G198" s="25"/>
      <c r="H198" s="25"/>
      <c r="I198" s="25"/>
      <c r="J198" s="39">
        <v>2</v>
      </c>
      <c r="L198" s="3" t="s">
        <v>53</v>
      </c>
      <c r="M198" s="13" t="s">
        <v>62</v>
      </c>
      <c r="N198" s="13"/>
      <c r="O198" s="13"/>
      <c r="P198" s="13"/>
      <c r="Q198" s="45">
        <f>F198</f>
        <v>27</v>
      </c>
      <c r="R198" s="45">
        <f>SUM(B198:E198,G198:J198)</f>
        <v>2</v>
      </c>
      <c r="S198" s="45">
        <f>SUM(F194:F197,F199:F202)</f>
        <v>0</v>
      </c>
      <c r="T198" s="45">
        <f>SUM(G199:I201,B199:E201,B194:E197,G194:I197)</f>
        <v>110</v>
      </c>
      <c r="U198" s="5">
        <f t="shared" si="51"/>
        <v>0.985611510791367</v>
      </c>
      <c r="V198" s="5">
        <f t="shared" si="52"/>
        <v>0.931034482758621</v>
      </c>
      <c r="W198" s="5">
        <f t="shared" si="53"/>
        <v>1</v>
      </c>
      <c r="X198" s="5">
        <f t="shared" si="54"/>
        <v>0.964285714285714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26</v>
      </c>
      <c r="H199" s="25"/>
      <c r="I199" s="25"/>
      <c r="J199" s="39">
        <v>3</v>
      </c>
      <c r="L199" s="3" t="s">
        <v>54</v>
      </c>
      <c r="M199" s="13" t="s">
        <v>63</v>
      </c>
      <c r="N199" s="13"/>
      <c r="O199" s="13"/>
      <c r="P199" s="13"/>
      <c r="Q199" s="44">
        <f>G199</f>
        <v>26</v>
      </c>
      <c r="R199" s="44">
        <f>SUM(B199:F199,H199:J199)</f>
        <v>3</v>
      </c>
      <c r="S199" s="44">
        <f>SUM(G194:G198,G200:G202)</f>
        <v>1</v>
      </c>
      <c r="T199" s="44">
        <f>SUM(H200:I201,B200:F201,B194:F198,H194:I198)</f>
        <v>110</v>
      </c>
      <c r="U199" s="2">
        <f t="shared" si="51"/>
        <v>0.971428571428571</v>
      </c>
      <c r="V199" s="2">
        <f t="shared" si="52"/>
        <v>0.896551724137931</v>
      </c>
      <c r="W199" s="2">
        <f t="shared" si="53"/>
        <v>0.962962962962963</v>
      </c>
      <c r="X199" s="2">
        <f t="shared" si="54"/>
        <v>0.928571428571429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f>SUM(I201,B201:G201,B194:G199,I194:I199)</f>
        <v>126</v>
      </c>
      <c r="U200" s="5">
        <f t="shared" si="51"/>
        <v>1</v>
      </c>
      <c r="V200" s="5">
        <f t="shared" si="52"/>
        <v>1</v>
      </c>
      <c r="W200" s="5">
        <f t="shared" si="53"/>
        <v>1</v>
      </c>
      <c r="X200" s="5">
        <f t="shared" si="54"/>
        <v>1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11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11</v>
      </c>
      <c r="R201" s="44">
        <f>SUM(J201,B201:H201)</f>
        <v>1</v>
      </c>
      <c r="S201" s="44">
        <f>SUM(I194:I200,I202)</f>
        <v>3</v>
      </c>
      <c r="T201" s="44">
        <f>SUM(B194:H200)</f>
        <v>123</v>
      </c>
      <c r="U201" s="2">
        <f t="shared" si="51"/>
        <v>0.971014492753623</v>
      </c>
      <c r="V201" s="2">
        <f t="shared" si="52"/>
        <v>0.916666666666667</v>
      </c>
      <c r="W201" s="2">
        <f t="shared" si="53"/>
        <v>0.785714285714286</v>
      </c>
      <c r="X201" s="2">
        <f t="shared" si="54"/>
        <v>0.846153846153846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55">SUM(Q194:Q201)</f>
        <v>132</v>
      </c>
      <c r="R203" s="44">
        <f t="shared" si="55"/>
        <v>20</v>
      </c>
      <c r="S203" s="44">
        <f t="shared" si="55"/>
        <v>5</v>
      </c>
      <c r="T203" s="44">
        <f t="shared" si="55"/>
        <v>954</v>
      </c>
      <c r="U203" s="2">
        <f>(SUM(Q203,T203)/SUM(Q203,R203,S203,T203))</f>
        <v>0.977497749774977</v>
      </c>
      <c r="V203" s="2">
        <f>Q203/(SUM(Q203,R203))</f>
        <v>0.868421052631579</v>
      </c>
      <c r="W203" s="2">
        <f>Q203/SUM(Q203,S203)</f>
        <v>0.963503649635037</v>
      </c>
      <c r="X203" s="2">
        <f>2*V203*W203/(SUM(V203,W203))</f>
        <v>0.913494809688581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133</v>
      </c>
    </row>
    <row r="205" ht="14.25" spans="1:37">
      <c r="A205" s="30" t="str">
        <f>A1</f>
        <v>AlQalam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14</v>
      </c>
      <c r="AE206" s="45">
        <f>SUM(C206:AC206)</f>
        <v>0</v>
      </c>
      <c r="AF206" s="45">
        <f>SUM(B207:B233)</f>
        <v>2</v>
      </c>
      <c r="AG206" s="45">
        <f>SUM(C207:AC233)</f>
        <v>117</v>
      </c>
      <c r="AH206" s="5">
        <f t="shared" ref="AH206:AH234" si="56">(SUM(AD206,AG206)/SUM(AD206,AE206,AF206,AG206))</f>
        <v>0.984962406015038</v>
      </c>
      <c r="AI206" s="5">
        <f t="shared" ref="AI206:AI234" si="57">AD206/(SUM(AD206,AE206))</f>
        <v>1</v>
      </c>
      <c r="AJ206" s="5">
        <f t="shared" ref="AJ206:AJ234" si="58">AD206/SUM(AD206,AF206)</f>
        <v>0.875</v>
      </c>
      <c r="AK206" s="5">
        <f t="shared" ref="AK206:AK234" si="59">2*AI206*AJ206/(SUM(AI206,AJ206))</f>
        <v>0.933333333333333</v>
      </c>
    </row>
    <row r="207" spans="1:37">
      <c r="A207" s="4" t="s">
        <v>40</v>
      </c>
      <c r="B207" s="33"/>
      <c r="C207" s="34">
        <v>22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22</v>
      </c>
      <c r="AE207" s="44">
        <f>SUM(D207:AC207,B207)</f>
        <v>0</v>
      </c>
      <c r="AF207" s="44">
        <f>SUM(C206,C208:C233)</f>
        <v>0</v>
      </c>
      <c r="AG207" s="44">
        <f>SUM(D208:AC233,B206,D206:AC206,B208:B233)</f>
        <v>111</v>
      </c>
      <c r="AH207" s="2">
        <f t="shared" si="56"/>
        <v>1</v>
      </c>
      <c r="AI207" s="2">
        <f t="shared" si="57"/>
        <v>1</v>
      </c>
      <c r="AJ207" s="2">
        <f t="shared" si="58"/>
        <v>1</v>
      </c>
      <c r="AK207" s="2">
        <f t="shared" si="59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f>SUM(B209:C233,E209:AC233,B206:C207,E206:AC207)</f>
        <v>126</v>
      </c>
      <c r="AH208" s="5">
        <f t="shared" si="56"/>
        <v>1</v>
      </c>
      <c r="AI208" s="5">
        <f t="shared" si="57"/>
        <v>1</v>
      </c>
      <c r="AJ208" s="5">
        <f t="shared" si="58"/>
        <v>1</v>
      </c>
      <c r="AK208" s="5">
        <f t="shared" si="59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f>SUM(F210:AC233,B210:D233,B206:D208,F206:AC208)</f>
        <v>131</v>
      </c>
      <c r="AH209" s="2">
        <f t="shared" si="56"/>
        <v>1</v>
      </c>
      <c r="AI209" s="2">
        <f t="shared" si="57"/>
        <v>1</v>
      </c>
      <c r="AJ209" s="2">
        <f t="shared" si="58"/>
        <v>1</v>
      </c>
      <c r="AK209" s="2">
        <f t="shared" si="59"/>
        <v>1</v>
      </c>
    </row>
    <row r="210" spans="1:37">
      <c r="A210" s="4" t="s">
        <v>11</v>
      </c>
      <c r="B210" s="33"/>
      <c r="C210" s="33"/>
      <c r="D210" s="33"/>
      <c r="E210" s="33"/>
      <c r="F210" s="34">
        <v>0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0</v>
      </c>
      <c r="AE210" s="45">
        <f>SUM(B210:E210,G210:AC210)</f>
        <v>0</v>
      </c>
      <c r="AF210" s="45">
        <f>SUM(F206:F209,F211:F233)</f>
        <v>0</v>
      </c>
      <c r="AG210" s="45">
        <f>SUM(G211:AC233,B211:E233,B206:E209,G206:AC209)</f>
        <v>133</v>
      </c>
      <c r="AH210" s="5">
        <f t="shared" si="56"/>
        <v>1</v>
      </c>
      <c r="AI210" s="5" t="e">
        <f t="shared" si="57"/>
        <v>#DIV/0!</v>
      </c>
      <c r="AJ210" s="5" t="e">
        <f t="shared" si="58"/>
        <v>#DIV/0!</v>
      </c>
      <c r="AK210" s="5" t="e">
        <f t="shared" si="59"/>
        <v>#DIV/0!</v>
      </c>
    </row>
    <row r="211" spans="1:37">
      <c r="A211" s="4" t="s">
        <v>12</v>
      </c>
      <c r="B211" s="33">
        <v>2</v>
      </c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2</v>
      </c>
      <c r="AF211" s="44">
        <f>SUM(G206:G210,G212:G233)</f>
        <v>0</v>
      </c>
      <c r="AG211" s="44">
        <f>SUM(H212:AC233,B212:F233,B206:F210,H206:AC210)</f>
        <v>129</v>
      </c>
      <c r="AH211" s="2">
        <f t="shared" si="56"/>
        <v>0.984962406015038</v>
      </c>
      <c r="AI211" s="2">
        <f t="shared" si="57"/>
        <v>0.5</v>
      </c>
      <c r="AJ211" s="2">
        <f t="shared" si="58"/>
        <v>1</v>
      </c>
      <c r="AK211" s="2">
        <f t="shared" si="59"/>
        <v>0.666666666666667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f>SUM(I213:AC233,B213:G233,B206:G211,I206:AC211)</f>
        <v>131</v>
      </c>
      <c r="AH212" s="5">
        <f t="shared" si="56"/>
        <v>1</v>
      </c>
      <c r="AI212" s="5">
        <f t="shared" si="57"/>
        <v>1</v>
      </c>
      <c r="AJ212" s="5">
        <f t="shared" si="58"/>
        <v>1</v>
      </c>
      <c r="AK212" s="5">
        <f t="shared" si="59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4">
        <f>SUM(J214:AC233,B214:H233,B206:H212,J206:AC212)</f>
        <v>128</v>
      </c>
      <c r="AH213" s="2">
        <f t="shared" si="56"/>
        <v>1</v>
      </c>
      <c r="AI213" s="2">
        <f t="shared" si="57"/>
        <v>1</v>
      </c>
      <c r="AJ213" s="2">
        <f t="shared" si="58"/>
        <v>1</v>
      </c>
      <c r="AK213" s="2">
        <f t="shared" si="59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5">
        <f>SUM(K215:AC233,B215:I233,B206:I213,K206:AC213)</f>
        <v>130</v>
      </c>
      <c r="AH214" s="5">
        <f t="shared" si="56"/>
        <v>1</v>
      </c>
      <c r="AI214" s="5">
        <f t="shared" si="57"/>
        <v>1</v>
      </c>
      <c r="AJ214" s="5">
        <f t="shared" si="58"/>
        <v>1</v>
      </c>
      <c r="AK214" s="5">
        <f t="shared" si="59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4">
        <f>SUM(L216:AC233,B216:J233,B206:J214,L206:AC214)</f>
        <v>123</v>
      </c>
      <c r="AH215" s="2">
        <f t="shared" si="56"/>
        <v>1</v>
      </c>
      <c r="AI215" s="2">
        <f t="shared" si="57"/>
        <v>1</v>
      </c>
      <c r="AJ215" s="2">
        <f t="shared" si="58"/>
        <v>1</v>
      </c>
      <c r="AK215" s="2">
        <f t="shared" si="59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5">
        <f>SUM(M217:AC233,B217:K233,B206:K215,M206:AC215)</f>
        <v>132</v>
      </c>
      <c r="AH216" s="5">
        <f t="shared" si="56"/>
        <v>1</v>
      </c>
      <c r="AI216" s="5">
        <f t="shared" si="57"/>
        <v>1</v>
      </c>
      <c r="AJ216" s="5">
        <f t="shared" si="58"/>
        <v>1</v>
      </c>
      <c r="AK216" s="5">
        <f t="shared" si="59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4">
        <f>SUM(N218:AC233,B218:L233,B206:L216,N206:AC216)</f>
        <v>131</v>
      </c>
      <c r="AH217" s="2">
        <f t="shared" si="56"/>
        <v>1</v>
      </c>
      <c r="AI217" s="2">
        <f t="shared" si="57"/>
        <v>1</v>
      </c>
      <c r="AJ217" s="2">
        <f t="shared" si="58"/>
        <v>1</v>
      </c>
      <c r="AK217" s="2">
        <f t="shared" si="59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5">
        <f>SUM(O219:AC233,B219:M233,B206:M217,O206:AC217)</f>
        <v>131</v>
      </c>
      <c r="AH218" s="5">
        <f t="shared" si="56"/>
        <v>1</v>
      </c>
      <c r="AI218" s="5">
        <f t="shared" si="57"/>
        <v>1</v>
      </c>
      <c r="AJ218" s="5">
        <f t="shared" si="58"/>
        <v>1</v>
      </c>
      <c r="AK218" s="5">
        <f t="shared" si="59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4">
        <f>SUM(P220:AC233,B220:N233,B206:N218,P206:AC218)</f>
        <v>131</v>
      </c>
      <c r="AH219" s="2">
        <f t="shared" si="56"/>
        <v>1</v>
      </c>
      <c r="AI219" s="2">
        <f t="shared" si="57"/>
        <v>1</v>
      </c>
      <c r="AJ219" s="2">
        <f t="shared" si="58"/>
        <v>1</v>
      </c>
      <c r="AK219" s="2">
        <f t="shared" si="59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f>SUM(Q221:AC233,B221:O233,B206:O219,Q206:AC219)</f>
        <v>132</v>
      </c>
      <c r="AH220" s="5">
        <f t="shared" si="56"/>
        <v>1</v>
      </c>
      <c r="AI220" s="5">
        <f t="shared" si="57"/>
        <v>1</v>
      </c>
      <c r="AJ220" s="5">
        <f t="shared" si="58"/>
        <v>1</v>
      </c>
      <c r="AK220" s="5">
        <f t="shared" si="59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f>SUM(R222:AC233,B222:P233,B206:P220,R206:AC220)</f>
        <v>132</v>
      </c>
      <c r="AH221" s="2">
        <f t="shared" si="56"/>
        <v>1</v>
      </c>
      <c r="AI221" s="2">
        <f t="shared" si="57"/>
        <v>1</v>
      </c>
      <c r="AJ221" s="2">
        <f t="shared" si="58"/>
        <v>1</v>
      </c>
      <c r="AK221" s="2">
        <f t="shared" si="59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f>SUM(S223:AC233,B223:Q233,B206:Q221,S206:AC221)</f>
        <v>132</v>
      </c>
      <c r="AH222" s="5">
        <f t="shared" si="56"/>
        <v>1</v>
      </c>
      <c r="AI222" s="5">
        <f t="shared" si="57"/>
        <v>1</v>
      </c>
      <c r="AJ222" s="5">
        <f t="shared" si="58"/>
        <v>1</v>
      </c>
      <c r="AK222" s="5">
        <f t="shared" si="59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f>SUM(T224:AC233,B224:R233,B206:R222,T206:AC222)</f>
        <v>131</v>
      </c>
      <c r="AH223" s="2">
        <f t="shared" si="56"/>
        <v>1</v>
      </c>
      <c r="AI223" s="2">
        <f t="shared" si="57"/>
        <v>1</v>
      </c>
      <c r="AJ223" s="2">
        <f t="shared" si="58"/>
        <v>1</v>
      </c>
      <c r="AK223" s="2">
        <f t="shared" si="59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f>SUM(U225:AC233,B225:S233,B206:S223,U206:AC223)</f>
        <v>131</v>
      </c>
      <c r="AH224" s="5">
        <f t="shared" si="56"/>
        <v>1</v>
      </c>
      <c r="AI224" s="5">
        <f t="shared" si="57"/>
        <v>1</v>
      </c>
      <c r="AJ224" s="5">
        <f t="shared" si="58"/>
        <v>1</v>
      </c>
      <c r="AK224" s="5">
        <f t="shared" si="59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5</v>
      </c>
      <c r="V225" s="33"/>
      <c r="W225" s="33"/>
      <c r="X225" s="33"/>
      <c r="Y225" s="33"/>
      <c r="Z225" s="33"/>
      <c r="AA225" s="33"/>
      <c r="AB225" s="33">
        <v>1</v>
      </c>
      <c r="AC225" s="48"/>
      <c r="AD225" s="44">
        <f>U225</f>
        <v>5</v>
      </c>
      <c r="AE225" s="44">
        <f>SUM(B225:T225,V225:AC225)</f>
        <v>1</v>
      </c>
      <c r="AF225" s="44">
        <f>SUM(U206:U224,U226:U233)</f>
        <v>0</v>
      </c>
      <c r="AG225" s="44">
        <f>SUM(V226:AC233,B226:T233,B206:T224,V206:AC224)</f>
        <v>127</v>
      </c>
      <c r="AH225" s="2">
        <f t="shared" si="56"/>
        <v>0.992481203007519</v>
      </c>
      <c r="AI225" s="2">
        <f t="shared" si="57"/>
        <v>0.833333333333333</v>
      </c>
      <c r="AJ225" s="2">
        <f t="shared" si="58"/>
        <v>1</v>
      </c>
      <c r="AK225" s="2">
        <f t="shared" si="59"/>
        <v>0.909090909090909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2</v>
      </c>
      <c r="W226" s="33"/>
      <c r="X226" s="33"/>
      <c r="Y226" s="33"/>
      <c r="Z226" s="33"/>
      <c r="AA226" s="33"/>
      <c r="AB226" s="33"/>
      <c r="AC226" s="48"/>
      <c r="AD226" s="45">
        <f>V226</f>
        <v>2</v>
      </c>
      <c r="AE226" s="45">
        <f>SUM(B226:U226,W226:AC226)</f>
        <v>0</v>
      </c>
      <c r="AF226" s="45">
        <f>SUM(V206:V225,V227:V233)</f>
        <v>0</v>
      </c>
      <c r="AG226" s="45">
        <f>SUM(W227:AC233,B227:U233,B206:U225,W206:AC225)</f>
        <v>131</v>
      </c>
      <c r="AH226" s="5">
        <f t="shared" si="56"/>
        <v>1</v>
      </c>
      <c r="AI226" s="5">
        <f t="shared" si="57"/>
        <v>1</v>
      </c>
      <c r="AJ226" s="5">
        <f t="shared" si="58"/>
        <v>1</v>
      </c>
      <c r="AK226" s="5">
        <f t="shared" si="59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4</v>
      </c>
      <c r="X227" s="33"/>
      <c r="Y227" s="33"/>
      <c r="Z227" s="33"/>
      <c r="AA227" s="33"/>
      <c r="AB227" s="33"/>
      <c r="AC227" s="48"/>
      <c r="AD227" s="44">
        <f>W227</f>
        <v>4</v>
      </c>
      <c r="AE227" s="44">
        <f>SUM(B227:V227,X227:AC227)</f>
        <v>0</v>
      </c>
      <c r="AF227" s="44">
        <f>SUM(W206:W226,W228:W233)</f>
        <v>0</v>
      </c>
      <c r="AG227" s="44">
        <f>SUM(X228:AC233,B228:V233,B206:V226,X206:AC226)</f>
        <v>129</v>
      </c>
      <c r="AH227" s="2">
        <f t="shared" si="56"/>
        <v>1</v>
      </c>
      <c r="AI227" s="2">
        <f t="shared" si="57"/>
        <v>1</v>
      </c>
      <c r="AJ227" s="2">
        <f t="shared" si="58"/>
        <v>1</v>
      </c>
      <c r="AK227" s="2">
        <f t="shared" si="59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4</v>
      </c>
      <c r="Y228" s="33"/>
      <c r="Z228" s="33"/>
      <c r="AA228" s="33"/>
      <c r="AB228" s="33"/>
      <c r="AC228" s="48"/>
      <c r="AD228" s="45">
        <f>X228</f>
        <v>4</v>
      </c>
      <c r="AE228" s="45">
        <f>SUM(B228:W228,Y228:AC228)</f>
        <v>0</v>
      </c>
      <c r="AF228" s="45">
        <f>SUM(X206:X227,X229:X233)</f>
        <v>1</v>
      </c>
      <c r="AG228" s="45">
        <f>SUM(Y229:AC233,B229:W233,B206:W227,Y206:AC227)</f>
        <v>128</v>
      </c>
      <c r="AH228" s="5">
        <f t="shared" si="56"/>
        <v>0.992481203007519</v>
      </c>
      <c r="AI228" s="5">
        <f t="shared" si="57"/>
        <v>1</v>
      </c>
      <c r="AJ228" s="5">
        <f t="shared" si="58"/>
        <v>0.8</v>
      </c>
      <c r="AK228" s="5">
        <f t="shared" si="59"/>
        <v>0.888888888888889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>
        <v>1</v>
      </c>
      <c r="Y229" s="34">
        <v>21</v>
      </c>
      <c r="Z229" s="33"/>
      <c r="AA229" s="33"/>
      <c r="AB229" s="33"/>
      <c r="AC229" s="48"/>
      <c r="AD229" s="44">
        <f>Y229</f>
        <v>21</v>
      </c>
      <c r="AE229" s="44">
        <f>SUM(B229:X229,Z229:AC229)</f>
        <v>1</v>
      </c>
      <c r="AF229" s="44">
        <f>SUM(Y206:Y228,Y230:Y233)</f>
        <v>0</v>
      </c>
      <c r="AG229" s="44">
        <f>SUM(Z230:AC233,B230:X233,B206:X228,Z206:AC228)</f>
        <v>111</v>
      </c>
      <c r="AH229" s="2">
        <f t="shared" si="56"/>
        <v>0.992481203007519</v>
      </c>
      <c r="AI229" s="2">
        <f t="shared" si="57"/>
        <v>0.954545454545455</v>
      </c>
      <c r="AJ229" s="2">
        <f t="shared" si="58"/>
        <v>1</v>
      </c>
      <c r="AK229" s="2">
        <f t="shared" si="59"/>
        <v>0.976744186046512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5">
        <f>SUM(AA231:AC233,B231:Y233,B206:Y229,AA206:AC229)</f>
        <v>129</v>
      </c>
      <c r="AH230" s="5">
        <f t="shared" si="56"/>
        <v>1</v>
      </c>
      <c r="AI230" s="5">
        <f t="shared" si="57"/>
        <v>1</v>
      </c>
      <c r="AJ230" s="5">
        <f t="shared" si="58"/>
        <v>1</v>
      </c>
      <c r="AK230" s="5">
        <f t="shared" si="59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5</v>
      </c>
      <c r="AB231" s="33"/>
      <c r="AC231" s="48"/>
      <c r="AD231" s="44">
        <f>AA231</f>
        <v>5</v>
      </c>
      <c r="AE231" s="44">
        <f>SUM(B231:Z231,AB231:AC231)</f>
        <v>0</v>
      </c>
      <c r="AF231" s="44">
        <f>SUM(AA206:AA230,AA232:AA233)</f>
        <v>0</v>
      </c>
      <c r="AG231" s="44">
        <f>SUM(AB232:AC233,B232:Z233,B206:Z230,AB206:AC230)</f>
        <v>128</v>
      </c>
      <c r="AH231" s="2">
        <f t="shared" si="56"/>
        <v>1</v>
      </c>
      <c r="AI231" s="2">
        <f t="shared" si="57"/>
        <v>1</v>
      </c>
      <c r="AJ231" s="2">
        <f t="shared" si="58"/>
        <v>1</v>
      </c>
      <c r="AK231" s="2">
        <f t="shared" si="59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2</v>
      </c>
      <c r="AC232" s="48"/>
      <c r="AD232" s="45">
        <f>AB232</f>
        <v>2</v>
      </c>
      <c r="AE232" s="45">
        <f>SUM(B232:AA232,AC232)</f>
        <v>0</v>
      </c>
      <c r="AF232" s="45">
        <f>SUM(AB206:AB231,AB233)</f>
        <v>1</v>
      </c>
      <c r="AG232" s="45">
        <f>SUM(AC233,B233:AA233,B206:AA231,AC206:AC231)</f>
        <v>130</v>
      </c>
      <c r="AH232" s="5">
        <f t="shared" si="56"/>
        <v>0.992481203007519</v>
      </c>
      <c r="AI232" s="5">
        <f t="shared" si="57"/>
        <v>1</v>
      </c>
      <c r="AJ232" s="5">
        <f t="shared" si="58"/>
        <v>0.666666666666667</v>
      </c>
      <c r="AK232" s="5">
        <f t="shared" si="59"/>
        <v>0.8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f>SUM(B206:AB232)</f>
        <v>132</v>
      </c>
      <c r="AH233" s="2">
        <f t="shared" si="56"/>
        <v>1</v>
      </c>
      <c r="AI233" s="2">
        <f t="shared" si="57"/>
        <v>1</v>
      </c>
      <c r="AJ233" s="2">
        <f t="shared" si="58"/>
        <v>1</v>
      </c>
      <c r="AK233" s="2">
        <f t="shared" si="59"/>
        <v>1</v>
      </c>
    </row>
    <row r="234" spans="28:37">
      <c r="AB234" s="42" t="s">
        <v>74</v>
      </c>
      <c r="AC234" s="42"/>
      <c r="AD234" s="45">
        <f t="shared" ref="AD234:AG234" si="60">SUM(AD206:AD233)</f>
        <v>129</v>
      </c>
      <c r="AE234" s="45">
        <f t="shared" si="60"/>
        <v>4</v>
      </c>
      <c r="AF234" s="45">
        <f t="shared" si="60"/>
        <v>4</v>
      </c>
      <c r="AG234" s="45">
        <f t="shared" si="60"/>
        <v>3587</v>
      </c>
      <c r="AH234" s="5">
        <f t="shared" si="56"/>
        <v>0.997851772287862</v>
      </c>
      <c r="AI234" s="5">
        <f t="shared" si="57"/>
        <v>0.969924812030075</v>
      </c>
      <c r="AJ234" s="5">
        <f t="shared" si="58"/>
        <v>0.969924812030075</v>
      </c>
      <c r="AK234" s="5">
        <f t="shared" si="59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24"/>
  <sheetViews>
    <sheetView workbookViewId="0">
      <selection activeCell="AC19" sqref="AC19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67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5" t="s">
        <v>71</v>
      </c>
      <c r="X3" s="2" t="s">
        <v>72</v>
      </c>
      <c r="Y3" s="5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28</v>
      </c>
      <c r="H4" s="17">
        <v>0</v>
      </c>
      <c r="I4" s="18">
        <v>0</v>
      </c>
      <c r="J4" s="17">
        <v>50</v>
      </c>
      <c r="K4" s="18">
        <v>45</v>
      </c>
      <c r="L4" s="17">
        <v>0</v>
      </c>
      <c r="M4" s="18">
        <v>0</v>
      </c>
      <c r="N4" s="3">
        <f t="shared" ref="N4:N10" si="0">SUM(B4,D4,F4,H4,J4,L4)</f>
        <v>141</v>
      </c>
      <c r="P4" s="2">
        <f>H24</f>
        <v>139</v>
      </c>
      <c r="Q4" s="5">
        <f t="shared" ref="Q4:Q10" si="1">N4-P4</f>
        <v>2</v>
      </c>
      <c r="R4" s="44">
        <f>AD54</f>
        <v>135</v>
      </c>
      <c r="S4" s="45">
        <f t="shared" ref="S4:Y4" si="2">AE54</f>
        <v>4</v>
      </c>
      <c r="T4" s="44">
        <f t="shared" si="2"/>
        <v>4</v>
      </c>
      <c r="U4" s="45">
        <f t="shared" si="2"/>
        <v>0</v>
      </c>
      <c r="V4" s="2">
        <f t="shared" si="2"/>
        <v>0.944055944055944</v>
      </c>
      <c r="W4" s="5">
        <f t="shared" si="2"/>
        <v>0.971223021582734</v>
      </c>
      <c r="X4" s="2">
        <f t="shared" si="2"/>
        <v>0.971223021582734</v>
      </c>
      <c r="Y4" s="5">
        <f t="shared" si="2"/>
        <v>0.971223021582734</v>
      </c>
      <c r="Z4" s="45">
        <f>Q23</f>
        <v>140</v>
      </c>
      <c r="AA4" s="45">
        <f t="shared" ref="AA4:AG4" si="3">R23</f>
        <v>83</v>
      </c>
      <c r="AB4" s="45">
        <f t="shared" si="3"/>
        <v>10</v>
      </c>
      <c r="AC4" s="45">
        <f t="shared" si="3"/>
        <v>0</v>
      </c>
      <c r="AD4" s="2">
        <f t="shared" si="3"/>
        <v>0.600858369098712</v>
      </c>
      <c r="AE4" s="5">
        <f t="shared" si="3"/>
        <v>0.62780269058296</v>
      </c>
      <c r="AF4" s="2">
        <f t="shared" si="3"/>
        <v>0.933333333333333</v>
      </c>
      <c r="AG4" s="5">
        <f t="shared" si="3"/>
        <v>0.750670241286863</v>
      </c>
    </row>
    <row r="5" spans="1:33">
      <c r="A5" s="18" t="s">
        <v>41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18</v>
      </c>
      <c r="H5" s="17">
        <v>0</v>
      </c>
      <c r="I5" s="18">
        <v>0</v>
      </c>
      <c r="J5" s="17">
        <v>50</v>
      </c>
      <c r="K5" s="18">
        <v>23</v>
      </c>
      <c r="L5" s="17">
        <v>0</v>
      </c>
      <c r="M5" s="18">
        <v>0</v>
      </c>
      <c r="N5" s="3">
        <f t="shared" si="0"/>
        <v>141</v>
      </c>
      <c r="P5" s="2">
        <f>H69</f>
        <v>139</v>
      </c>
      <c r="Q5" s="5">
        <f t="shared" si="1"/>
        <v>2</v>
      </c>
      <c r="R5" s="44">
        <f>AD99</f>
        <v>135</v>
      </c>
      <c r="S5" s="45">
        <f t="shared" ref="S5:Y5" si="4">AE99</f>
        <v>4</v>
      </c>
      <c r="T5" s="44">
        <f t="shared" si="4"/>
        <v>4</v>
      </c>
      <c r="U5" s="45">
        <f t="shared" si="4"/>
        <v>0</v>
      </c>
      <c r="V5" s="2">
        <f t="shared" si="4"/>
        <v>0.944055944055944</v>
      </c>
      <c r="W5" s="5">
        <f t="shared" si="4"/>
        <v>0.971223021582734</v>
      </c>
      <c r="X5" s="2">
        <f t="shared" si="4"/>
        <v>0.971223021582734</v>
      </c>
      <c r="Y5" s="5">
        <f t="shared" si="4"/>
        <v>0.971223021582734</v>
      </c>
      <c r="Z5" s="44">
        <f>Q68</f>
        <v>140</v>
      </c>
      <c r="AA5" s="44">
        <f t="shared" ref="AA5:AG5" si="5">R68</f>
        <v>36</v>
      </c>
      <c r="AB5" s="44">
        <f t="shared" si="5"/>
        <v>8</v>
      </c>
      <c r="AC5" s="44">
        <f t="shared" si="5"/>
        <v>0</v>
      </c>
      <c r="AD5" s="2">
        <f t="shared" si="5"/>
        <v>0.760869565217391</v>
      </c>
      <c r="AE5" s="5">
        <f t="shared" si="5"/>
        <v>0.795454545454545</v>
      </c>
      <c r="AF5" s="2">
        <f t="shared" si="5"/>
        <v>0.945945945945946</v>
      </c>
      <c r="AG5" s="5">
        <f t="shared" si="5"/>
        <v>0.864197530864197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41</v>
      </c>
      <c r="G6" s="18">
        <v>13</v>
      </c>
      <c r="H6" s="17">
        <v>1</v>
      </c>
      <c r="I6" s="18">
        <v>0</v>
      </c>
      <c r="J6" s="17">
        <v>49</v>
      </c>
      <c r="K6" s="18">
        <v>10</v>
      </c>
      <c r="L6" s="17">
        <v>1</v>
      </c>
      <c r="M6" s="18">
        <v>0</v>
      </c>
      <c r="N6" s="3">
        <f t="shared" si="0"/>
        <v>141</v>
      </c>
      <c r="P6" s="2">
        <f>H114</f>
        <v>137</v>
      </c>
      <c r="Q6" s="5">
        <f t="shared" si="1"/>
        <v>4</v>
      </c>
      <c r="R6" s="44">
        <f>AD144</f>
        <v>133</v>
      </c>
      <c r="S6" s="45">
        <f t="shared" ref="S6:Y6" si="6">AE144</f>
        <v>4</v>
      </c>
      <c r="T6" s="44">
        <f t="shared" si="6"/>
        <v>4</v>
      </c>
      <c r="U6" s="45">
        <f t="shared" si="6"/>
        <v>0</v>
      </c>
      <c r="V6" s="2">
        <f t="shared" si="6"/>
        <v>0.943262411347518</v>
      </c>
      <c r="W6" s="5">
        <f t="shared" si="6"/>
        <v>0.970802919708029</v>
      </c>
      <c r="X6" s="2">
        <f t="shared" si="6"/>
        <v>0.970802919708029</v>
      </c>
      <c r="Y6" s="5">
        <f t="shared" si="6"/>
        <v>0.970802919708029</v>
      </c>
      <c r="Z6" s="45">
        <f>Q113</f>
        <v>136</v>
      </c>
      <c r="AA6" s="45">
        <f t="shared" ref="AA6:AG6" si="7">R113</f>
        <v>27</v>
      </c>
      <c r="AB6" s="45">
        <f t="shared" si="7"/>
        <v>6</v>
      </c>
      <c r="AC6" s="45">
        <f t="shared" si="7"/>
        <v>0</v>
      </c>
      <c r="AD6" s="2">
        <f t="shared" si="7"/>
        <v>0.804733727810651</v>
      </c>
      <c r="AE6" s="5">
        <f t="shared" si="7"/>
        <v>0.834355828220859</v>
      </c>
      <c r="AF6" s="2">
        <f t="shared" si="7"/>
        <v>0.957746478873239</v>
      </c>
      <c r="AG6" s="5">
        <f t="shared" si="7"/>
        <v>0.891803278688525</v>
      </c>
    </row>
    <row r="7" spans="1:33">
      <c r="A7" s="18" t="s">
        <v>43</v>
      </c>
      <c r="B7" s="17">
        <v>49</v>
      </c>
      <c r="C7" s="18">
        <v>2</v>
      </c>
      <c r="D7" s="17">
        <v>0</v>
      </c>
      <c r="E7" s="18">
        <v>0</v>
      </c>
      <c r="F7" s="17">
        <v>39</v>
      </c>
      <c r="G7" s="18">
        <v>11</v>
      </c>
      <c r="H7" s="17">
        <v>3</v>
      </c>
      <c r="I7" s="18">
        <v>0</v>
      </c>
      <c r="J7" s="17">
        <v>47</v>
      </c>
      <c r="K7" s="18">
        <v>7</v>
      </c>
      <c r="L7" s="17">
        <v>3</v>
      </c>
      <c r="M7" s="18">
        <v>0</v>
      </c>
      <c r="N7" s="3">
        <f t="shared" si="0"/>
        <v>141</v>
      </c>
      <c r="P7" s="2">
        <f>H159</f>
        <v>133</v>
      </c>
      <c r="Q7" s="5">
        <f t="shared" si="1"/>
        <v>8</v>
      </c>
      <c r="R7" s="44">
        <f>AD189</f>
        <v>129</v>
      </c>
      <c r="S7" s="45">
        <f t="shared" ref="S7:Y7" si="8">AE189</f>
        <v>4</v>
      </c>
      <c r="T7" s="44">
        <f t="shared" si="8"/>
        <v>4</v>
      </c>
      <c r="U7" s="45">
        <f t="shared" si="8"/>
        <v>0</v>
      </c>
      <c r="V7" s="2">
        <f t="shared" si="8"/>
        <v>0.941605839416058</v>
      </c>
      <c r="W7" s="5">
        <f t="shared" si="8"/>
        <v>0.969924812030075</v>
      </c>
      <c r="X7" s="2">
        <f t="shared" si="8"/>
        <v>0.969924812030075</v>
      </c>
      <c r="Y7" s="5">
        <f t="shared" si="8"/>
        <v>0.969924812030075</v>
      </c>
      <c r="Z7" s="44">
        <f>Q158</f>
        <v>132</v>
      </c>
      <c r="AA7" s="44">
        <f t="shared" ref="AA7:AG7" si="9">R158</f>
        <v>22</v>
      </c>
      <c r="AB7" s="44">
        <f t="shared" si="9"/>
        <v>5</v>
      </c>
      <c r="AC7" s="44">
        <f t="shared" si="9"/>
        <v>0</v>
      </c>
      <c r="AD7" s="2">
        <f t="shared" si="9"/>
        <v>0.830188679245283</v>
      </c>
      <c r="AE7" s="5">
        <f t="shared" si="9"/>
        <v>0.857142857142857</v>
      </c>
      <c r="AF7" s="2">
        <f t="shared" si="9"/>
        <v>0.963503649635037</v>
      </c>
      <c r="AG7" s="5">
        <f t="shared" si="9"/>
        <v>0.907216494845361</v>
      </c>
    </row>
    <row r="8" spans="1:33">
      <c r="A8" s="18" t="s">
        <v>44</v>
      </c>
      <c r="B8" s="17">
        <v>49</v>
      </c>
      <c r="C8" s="18">
        <v>2</v>
      </c>
      <c r="D8" s="17">
        <v>0</v>
      </c>
      <c r="E8" s="18">
        <v>0</v>
      </c>
      <c r="F8" s="17">
        <v>39</v>
      </c>
      <c r="G8" s="18">
        <v>9</v>
      </c>
      <c r="H8" s="17">
        <v>3</v>
      </c>
      <c r="I8" s="18">
        <v>0</v>
      </c>
      <c r="J8" s="17">
        <v>47</v>
      </c>
      <c r="K8" s="18">
        <v>4</v>
      </c>
      <c r="L8" s="17">
        <v>3</v>
      </c>
      <c r="M8" s="18">
        <v>0</v>
      </c>
      <c r="N8" s="3">
        <f t="shared" si="0"/>
        <v>141</v>
      </c>
      <c r="P8" s="2">
        <f>H204</f>
        <v>133</v>
      </c>
      <c r="Q8" s="5">
        <f t="shared" si="1"/>
        <v>8</v>
      </c>
      <c r="R8" s="44">
        <f>AD234</f>
        <v>129</v>
      </c>
      <c r="S8" s="45">
        <f t="shared" ref="S8:Y8" si="10">AE234</f>
        <v>4</v>
      </c>
      <c r="T8" s="44">
        <f t="shared" si="10"/>
        <v>4</v>
      </c>
      <c r="U8" s="45">
        <f t="shared" si="10"/>
        <v>0</v>
      </c>
      <c r="V8" s="2">
        <f t="shared" si="10"/>
        <v>0.941605839416058</v>
      </c>
      <c r="W8" s="5">
        <f t="shared" si="10"/>
        <v>0.969924812030075</v>
      </c>
      <c r="X8" s="2">
        <f t="shared" si="10"/>
        <v>0.969924812030075</v>
      </c>
      <c r="Y8" s="5">
        <f t="shared" si="10"/>
        <v>0.969924812030075</v>
      </c>
      <c r="Z8" s="45">
        <f>Q203</f>
        <v>132</v>
      </c>
      <c r="AA8" s="45">
        <f t="shared" ref="AA8:AG8" si="11">R203</f>
        <v>20</v>
      </c>
      <c r="AB8" s="45">
        <f t="shared" si="11"/>
        <v>5</v>
      </c>
      <c r="AC8" s="45">
        <f t="shared" si="11"/>
        <v>0</v>
      </c>
      <c r="AD8" s="2">
        <f t="shared" si="11"/>
        <v>0.840764331210191</v>
      </c>
      <c r="AE8" s="5">
        <f t="shared" si="11"/>
        <v>0.868421052631579</v>
      </c>
      <c r="AF8" s="2">
        <f t="shared" si="11"/>
        <v>0.963503649635037</v>
      </c>
      <c r="AG8" s="5">
        <f t="shared" si="11"/>
        <v>0.913494809688581</v>
      </c>
    </row>
    <row r="9" spans="1:33">
      <c r="A9" s="18" t="s">
        <v>76</v>
      </c>
      <c r="B9" s="17">
        <v>49</v>
      </c>
      <c r="C9" s="18">
        <v>2</v>
      </c>
      <c r="D9" s="17">
        <v>0</v>
      </c>
      <c r="E9" s="18">
        <v>0</v>
      </c>
      <c r="F9" s="17">
        <v>39</v>
      </c>
      <c r="G9" s="18">
        <v>11</v>
      </c>
      <c r="H9" s="17">
        <v>3</v>
      </c>
      <c r="I9" s="18">
        <v>0</v>
      </c>
      <c r="J9" s="17">
        <v>47</v>
      </c>
      <c r="K9" s="18">
        <v>7</v>
      </c>
      <c r="L9" s="17">
        <v>3</v>
      </c>
      <c r="M9" s="18">
        <v>0</v>
      </c>
      <c r="N9" s="3">
        <f t="shared" si="0"/>
        <v>141</v>
      </c>
      <c r="P9" s="2">
        <f>H249</f>
        <v>133</v>
      </c>
      <c r="Q9" s="5">
        <f t="shared" si="1"/>
        <v>8</v>
      </c>
      <c r="R9" s="44">
        <f>AD279</f>
        <v>129</v>
      </c>
      <c r="S9" s="44">
        <f t="shared" ref="S9:Y9" si="12">AE279</f>
        <v>4</v>
      </c>
      <c r="T9" s="44">
        <f t="shared" si="12"/>
        <v>4</v>
      </c>
      <c r="U9" s="44">
        <f t="shared" si="12"/>
        <v>0</v>
      </c>
      <c r="V9" s="2">
        <f t="shared" si="12"/>
        <v>0.941605839416058</v>
      </c>
      <c r="W9" s="5">
        <f t="shared" si="12"/>
        <v>0.969924812030075</v>
      </c>
      <c r="X9" s="2">
        <f t="shared" si="12"/>
        <v>0.969924812030075</v>
      </c>
      <c r="Y9" s="5">
        <f t="shared" si="12"/>
        <v>0.969924812030075</v>
      </c>
      <c r="Z9" s="44">
        <f>Q248</f>
        <v>132</v>
      </c>
      <c r="AA9" s="44">
        <f t="shared" ref="AA9:AG9" si="13">R248</f>
        <v>20</v>
      </c>
      <c r="AB9" s="44">
        <f t="shared" si="13"/>
        <v>5</v>
      </c>
      <c r="AC9" s="44">
        <f t="shared" si="13"/>
        <v>0</v>
      </c>
      <c r="AD9" s="2">
        <f t="shared" si="13"/>
        <v>0.840764331210191</v>
      </c>
      <c r="AE9" s="5">
        <f t="shared" si="13"/>
        <v>0.868421052631579</v>
      </c>
      <c r="AF9" s="2">
        <f t="shared" si="13"/>
        <v>0.963503649635037</v>
      </c>
      <c r="AG9" s="5">
        <f t="shared" si="13"/>
        <v>0.913494809688581</v>
      </c>
    </row>
    <row r="10" spans="1:33">
      <c r="A10" s="18" t="s">
        <v>77</v>
      </c>
      <c r="B10" s="17">
        <v>49</v>
      </c>
      <c r="C10" s="18">
        <v>2</v>
      </c>
      <c r="D10" s="17">
        <v>0</v>
      </c>
      <c r="E10" s="18">
        <v>0</v>
      </c>
      <c r="F10" s="17">
        <v>39</v>
      </c>
      <c r="G10" s="18">
        <v>9</v>
      </c>
      <c r="H10" s="17">
        <v>3</v>
      </c>
      <c r="I10" s="18">
        <v>0</v>
      </c>
      <c r="J10" s="17">
        <v>47</v>
      </c>
      <c r="K10" s="18">
        <v>4</v>
      </c>
      <c r="L10" s="17">
        <v>3</v>
      </c>
      <c r="M10" s="18">
        <v>0</v>
      </c>
      <c r="N10" s="3">
        <f t="shared" si="0"/>
        <v>141</v>
      </c>
      <c r="P10" s="2">
        <f>H294</f>
        <v>133</v>
      </c>
      <c r="Q10" s="5">
        <f t="shared" si="1"/>
        <v>8</v>
      </c>
      <c r="R10" s="44">
        <f>AD234</f>
        <v>129</v>
      </c>
      <c r="S10" s="44">
        <f t="shared" ref="S10:Y10" si="14">AE234</f>
        <v>4</v>
      </c>
      <c r="T10" s="44">
        <f t="shared" si="14"/>
        <v>4</v>
      </c>
      <c r="U10" s="44">
        <f t="shared" si="14"/>
        <v>0</v>
      </c>
      <c r="V10" s="2">
        <f t="shared" si="14"/>
        <v>0.941605839416058</v>
      </c>
      <c r="W10" s="5">
        <f t="shared" si="14"/>
        <v>0.969924812030075</v>
      </c>
      <c r="X10" s="2">
        <f t="shared" si="14"/>
        <v>0.969924812030075</v>
      </c>
      <c r="Y10" s="5">
        <f t="shared" si="14"/>
        <v>0.969924812030075</v>
      </c>
      <c r="Z10" s="45">
        <f>Q293</f>
        <v>132</v>
      </c>
      <c r="AA10" s="45">
        <f t="shared" ref="AA10:AG10" si="15">R293</f>
        <v>20</v>
      </c>
      <c r="AB10" s="45">
        <f t="shared" si="15"/>
        <v>5</v>
      </c>
      <c r="AC10" s="45">
        <f t="shared" si="15"/>
        <v>0</v>
      </c>
      <c r="AD10" s="2">
        <f t="shared" si="15"/>
        <v>0.840764331210191</v>
      </c>
      <c r="AE10" s="5">
        <f t="shared" si="15"/>
        <v>0.868421052631579</v>
      </c>
      <c r="AF10" s="2">
        <f t="shared" si="15"/>
        <v>0.963503649635037</v>
      </c>
      <c r="AG10" s="5">
        <f t="shared" si="15"/>
        <v>0.913494809688581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AlQalam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>
        <v>1</v>
      </c>
      <c r="D14" s="24"/>
      <c r="E14" s="24"/>
      <c r="F14" s="24"/>
      <c r="G14" s="24">
        <v>1</v>
      </c>
      <c r="H14" s="24"/>
      <c r="I14" s="24"/>
      <c r="J14" s="38">
        <v>7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9</v>
      </c>
      <c r="S14" s="45">
        <f>SUM(B15:B22)</f>
        <v>0</v>
      </c>
      <c r="T14" s="45">
        <v>0</v>
      </c>
      <c r="U14" s="5">
        <f t="shared" ref="U14:U21" si="16">(SUM(Q14,T14)/SUM(Q14,R14,S14,T14))</f>
        <v>0.653846153846154</v>
      </c>
      <c r="V14" s="5">
        <f t="shared" ref="V14:V21" si="17">Q14/(SUM(Q14,R14))</f>
        <v>0.653846153846154</v>
      </c>
      <c r="W14" s="5">
        <f t="shared" ref="W14:W21" si="18">Q14/SUM(Q14,S14)</f>
        <v>1</v>
      </c>
      <c r="X14" s="5">
        <f t="shared" ref="X14:X21" si="19">2*V14*W14/(SUM(V14,W14))</f>
        <v>0.790697674418605</v>
      </c>
    </row>
    <row r="15" spans="1:24">
      <c r="A15" s="7" t="s">
        <v>50</v>
      </c>
      <c r="B15" s="25"/>
      <c r="C15" s="26">
        <v>11</v>
      </c>
      <c r="D15" s="25"/>
      <c r="E15" s="25"/>
      <c r="F15" s="25"/>
      <c r="G15" s="25"/>
      <c r="H15" s="25"/>
      <c r="I15" s="25"/>
      <c r="J15" s="25">
        <v>4</v>
      </c>
      <c r="L15" s="3" t="s">
        <v>50</v>
      </c>
      <c r="M15" s="13" t="s">
        <v>59</v>
      </c>
      <c r="N15" s="13"/>
      <c r="O15" s="13"/>
      <c r="P15" s="13"/>
      <c r="Q15" s="44">
        <f>C15</f>
        <v>11</v>
      </c>
      <c r="R15" s="44">
        <f>SUM(B15,D15:J15)</f>
        <v>4</v>
      </c>
      <c r="S15" s="44">
        <f>SUM(C14,C16:C22)</f>
        <v>1</v>
      </c>
      <c r="T15" s="44">
        <v>0</v>
      </c>
      <c r="U15" s="2">
        <f t="shared" si="16"/>
        <v>0.6875</v>
      </c>
      <c r="V15" s="2">
        <f t="shared" si="17"/>
        <v>0.733333333333333</v>
      </c>
      <c r="W15" s="2">
        <f t="shared" si="18"/>
        <v>0.916666666666667</v>
      </c>
      <c r="X15" s="2">
        <f t="shared" si="19"/>
        <v>0.814814814814815</v>
      </c>
    </row>
    <row r="16" spans="1:24">
      <c r="A16" s="7" t="s">
        <v>51</v>
      </c>
      <c r="B16" s="25"/>
      <c r="C16" s="25"/>
      <c r="D16" s="26">
        <v>10</v>
      </c>
      <c r="E16" s="25"/>
      <c r="F16" s="25"/>
      <c r="G16" s="25"/>
      <c r="H16" s="25"/>
      <c r="I16" s="25"/>
      <c r="J16" s="39">
        <v>1</v>
      </c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1</v>
      </c>
      <c r="S16" s="45">
        <f>SUM(D14:D15,D17:D22)</f>
        <v>0</v>
      </c>
      <c r="T16" s="45">
        <v>0</v>
      </c>
      <c r="U16" s="5">
        <f t="shared" si="16"/>
        <v>0.909090909090909</v>
      </c>
      <c r="V16" s="5">
        <f t="shared" si="17"/>
        <v>0.909090909090909</v>
      </c>
      <c r="W16" s="5">
        <f t="shared" si="18"/>
        <v>1</v>
      </c>
      <c r="X16" s="5">
        <f t="shared" si="19"/>
        <v>0.952380952380952</v>
      </c>
    </row>
    <row r="17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>
        <v>3</v>
      </c>
      <c r="J17" s="39">
        <v>3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6</v>
      </c>
      <c r="S17" s="44">
        <f>SUM(E14:E16,E18:E22)</f>
        <v>1</v>
      </c>
      <c r="T17" s="44">
        <v>0</v>
      </c>
      <c r="U17" s="2">
        <f t="shared" si="16"/>
        <v>0.75</v>
      </c>
      <c r="V17" s="2">
        <f t="shared" si="17"/>
        <v>0.777777777777778</v>
      </c>
      <c r="W17" s="2">
        <f t="shared" si="18"/>
        <v>0.954545454545455</v>
      </c>
      <c r="X17" s="2">
        <f t="shared" si="19"/>
        <v>0.857142857142857</v>
      </c>
    </row>
    <row r="18" spans="1:24">
      <c r="A18" s="7" t="s">
        <v>53</v>
      </c>
      <c r="B18" s="25"/>
      <c r="C18" s="25"/>
      <c r="D18" s="25"/>
      <c r="E18" s="25">
        <v>1</v>
      </c>
      <c r="F18" s="26">
        <v>29</v>
      </c>
      <c r="G18" s="25">
        <v>1</v>
      </c>
      <c r="H18" s="25">
        <v>1</v>
      </c>
      <c r="I18" s="25">
        <v>1</v>
      </c>
      <c r="J18" s="39">
        <v>44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48</v>
      </c>
      <c r="S18" s="45">
        <f>SUM(F14:F17,F19:F22)</f>
        <v>1</v>
      </c>
      <c r="T18" s="45">
        <v>0</v>
      </c>
      <c r="U18" s="5">
        <f t="shared" si="16"/>
        <v>0.371794871794872</v>
      </c>
      <c r="V18" s="5">
        <f t="shared" si="17"/>
        <v>0.376623376623377</v>
      </c>
      <c r="W18" s="5">
        <f t="shared" si="18"/>
        <v>0.966666666666667</v>
      </c>
      <c r="X18" s="5">
        <f t="shared" si="19"/>
        <v>0.542056074766355</v>
      </c>
    </row>
    <row r="19" spans="1:24">
      <c r="A19" s="7" t="s">
        <v>54</v>
      </c>
      <c r="B19" s="25"/>
      <c r="C19" s="25"/>
      <c r="D19" s="25"/>
      <c r="E19" s="25"/>
      <c r="F19" s="25">
        <v>1</v>
      </c>
      <c r="G19" s="26">
        <v>30</v>
      </c>
      <c r="H19" s="25"/>
      <c r="I19" s="25"/>
      <c r="J19" s="39">
        <v>11</v>
      </c>
      <c r="L19" s="3" t="s">
        <v>54</v>
      </c>
      <c r="M19" s="13" t="s">
        <v>63</v>
      </c>
      <c r="N19" s="13"/>
      <c r="O19" s="13"/>
      <c r="P19" s="13"/>
      <c r="Q19" s="44">
        <f>G19</f>
        <v>30</v>
      </c>
      <c r="R19" s="44">
        <f>SUM(B19:F19,H19:J19)</f>
        <v>12</v>
      </c>
      <c r="S19" s="44">
        <f>SUM(G14:G18,G20:G22)</f>
        <v>2</v>
      </c>
      <c r="T19" s="44">
        <v>0</v>
      </c>
      <c r="U19" s="2">
        <f t="shared" si="16"/>
        <v>0.681818181818182</v>
      </c>
      <c r="V19" s="2">
        <f t="shared" si="17"/>
        <v>0.714285714285714</v>
      </c>
      <c r="W19" s="2">
        <f t="shared" si="18"/>
        <v>0.9375</v>
      </c>
      <c r="X19" s="2">
        <f t="shared" si="19"/>
        <v>0.810810810810811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>
        <v>11</v>
      </c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11</v>
      </c>
      <c r="R20" s="45">
        <f>SUM(B20:G20,I20:J20)</f>
        <v>0</v>
      </c>
      <c r="S20" s="45">
        <f>SUM(H14:H19,H21:H22)</f>
        <v>1</v>
      </c>
      <c r="T20" s="45">
        <v>0</v>
      </c>
      <c r="U20" s="5">
        <f t="shared" si="16"/>
        <v>0.916666666666667</v>
      </c>
      <c r="V20" s="5">
        <f t="shared" si="17"/>
        <v>1</v>
      </c>
      <c r="W20" s="5">
        <f t="shared" si="18"/>
        <v>0.916666666666667</v>
      </c>
      <c r="X20" s="5">
        <f t="shared" si="19"/>
        <v>0.956521739130435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>
        <v>11</v>
      </c>
      <c r="J21" s="39">
        <v>3</v>
      </c>
      <c r="L21" s="3" t="s">
        <v>56</v>
      </c>
      <c r="M21" s="13" t="s">
        <v>65</v>
      </c>
      <c r="N21" s="13"/>
      <c r="O21" s="13"/>
      <c r="P21" s="13"/>
      <c r="Q21" s="44">
        <f>I21</f>
        <v>11</v>
      </c>
      <c r="R21" s="44">
        <f>SUM(J21,B21:H21)</f>
        <v>3</v>
      </c>
      <c r="S21" s="44">
        <f>SUM(I14:I20,I22)</f>
        <v>4</v>
      </c>
      <c r="T21" s="44">
        <v>0</v>
      </c>
      <c r="U21" s="2">
        <f t="shared" si="16"/>
        <v>0.611111111111111</v>
      </c>
      <c r="V21" s="2">
        <f t="shared" si="17"/>
        <v>0.785714285714286</v>
      </c>
      <c r="W21" s="2">
        <f t="shared" si="18"/>
        <v>0.733333333333333</v>
      </c>
      <c r="X21" s="2">
        <f t="shared" si="19"/>
        <v>0.758620689655172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20">SUM(Q14:Q21)</f>
        <v>140</v>
      </c>
      <c r="R23" s="44">
        <f t="shared" si="20"/>
        <v>83</v>
      </c>
      <c r="S23" s="44">
        <f t="shared" si="20"/>
        <v>10</v>
      </c>
      <c r="T23" s="44">
        <f t="shared" si="20"/>
        <v>0</v>
      </c>
      <c r="U23" s="2">
        <f>(SUM(Q23,T23)/SUM(Q23,R23,S23,T23))</f>
        <v>0.600858369098712</v>
      </c>
      <c r="V23" s="2">
        <f>Q23/(SUM(Q23,R23))</f>
        <v>0.62780269058296</v>
      </c>
      <c r="W23" s="2">
        <f>Q23/SUM(Q23,S23)</f>
        <v>0.933333333333333</v>
      </c>
      <c r="X23" s="2">
        <f>2*V23*W23/(SUM(V23,W23))</f>
        <v>0.750670241286863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139</v>
      </c>
    </row>
    <row r="25" ht="14.25" spans="1:37">
      <c r="A25" s="30" t="str">
        <f>A1</f>
        <v>AlQalam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14</v>
      </c>
      <c r="AE26" s="45">
        <f>SUM(C26:AC26)</f>
        <v>0</v>
      </c>
      <c r="AF26" s="45">
        <f>SUM(B27:B53)</f>
        <v>2</v>
      </c>
      <c r="AG26" s="45">
        <v>0</v>
      </c>
      <c r="AH26" s="5">
        <f t="shared" ref="AH26:AH54" si="21">(SUM(AD26,AG26)/SUM(AD26,AE26,AF26,AG26))</f>
        <v>0.875</v>
      </c>
      <c r="AI26" s="5">
        <f t="shared" ref="AI26:AI54" si="22">AD26/(SUM(AD26,AE26))</f>
        <v>1</v>
      </c>
      <c r="AJ26" s="5">
        <f t="shared" ref="AJ26:AJ54" si="23">AD26/SUM(AD26,AF26)</f>
        <v>0.875</v>
      </c>
      <c r="AK26" s="5">
        <f t="shared" ref="AK26:AK54" si="24">2*AI26*AJ26/(SUM(AI26,AJ26))</f>
        <v>0.933333333333333</v>
      </c>
    </row>
    <row r="27" spans="1:37">
      <c r="A27" s="4" t="s">
        <v>40</v>
      </c>
      <c r="B27" s="33"/>
      <c r="C27" s="34">
        <v>22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22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21"/>
        <v>1</v>
      </c>
      <c r="AI27" s="2">
        <f t="shared" si="22"/>
        <v>1</v>
      </c>
      <c r="AJ27" s="2">
        <f t="shared" si="23"/>
        <v>1</v>
      </c>
      <c r="AK27" s="2">
        <f t="shared" si="24"/>
        <v>1</v>
      </c>
    </row>
    <row r="28" spans="1:37">
      <c r="A28" s="4" t="s">
        <v>9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21"/>
        <v>1</v>
      </c>
      <c r="AI28" s="5">
        <f t="shared" si="22"/>
        <v>1</v>
      </c>
      <c r="AJ28" s="5">
        <f t="shared" si="23"/>
        <v>1</v>
      </c>
      <c r="AK28" s="5">
        <f t="shared" si="24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21"/>
        <v>1</v>
      </c>
      <c r="AI29" s="2">
        <f t="shared" si="22"/>
        <v>1</v>
      </c>
      <c r="AJ29" s="2">
        <f t="shared" si="23"/>
        <v>1</v>
      </c>
      <c r="AK29" s="2">
        <f t="shared" si="24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21"/>
        <v>1</v>
      </c>
      <c r="AI30" s="5">
        <f t="shared" si="22"/>
        <v>1</v>
      </c>
      <c r="AJ30" s="5">
        <f t="shared" si="23"/>
        <v>1</v>
      </c>
      <c r="AK30" s="5">
        <f t="shared" si="24"/>
        <v>1</v>
      </c>
    </row>
    <row r="31" spans="1:37">
      <c r="A31" s="4" t="s">
        <v>12</v>
      </c>
      <c r="B31" s="33">
        <v>2</v>
      </c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2</v>
      </c>
      <c r="AF31" s="44">
        <f>SUM(G26:G30,G32:G53)</f>
        <v>0</v>
      </c>
      <c r="AG31" s="44">
        <v>0</v>
      </c>
      <c r="AH31" s="2">
        <f t="shared" si="21"/>
        <v>0.5</v>
      </c>
      <c r="AI31" s="2">
        <f t="shared" si="22"/>
        <v>0.5</v>
      </c>
      <c r="AJ31" s="2">
        <f t="shared" si="23"/>
        <v>1</v>
      </c>
      <c r="AK31" s="2">
        <f t="shared" si="24"/>
        <v>0.666666666666667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21"/>
        <v>1</v>
      </c>
      <c r="AI32" s="5">
        <f t="shared" si="22"/>
        <v>1</v>
      </c>
      <c r="AJ32" s="5">
        <f t="shared" si="23"/>
        <v>1</v>
      </c>
      <c r="AK32" s="5">
        <f t="shared" si="24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21"/>
        <v>1</v>
      </c>
      <c r="AI33" s="2">
        <f t="shared" si="22"/>
        <v>1</v>
      </c>
      <c r="AJ33" s="2">
        <f t="shared" si="23"/>
        <v>1</v>
      </c>
      <c r="AK33" s="2">
        <f t="shared" si="24"/>
        <v>1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21"/>
        <v>1</v>
      </c>
      <c r="AI34" s="5">
        <f t="shared" si="22"/>
        <v>1</v>
      </c>
      <c r="AJ34" s="5">
        <f t="shared" si="23"/>
        <v>1</v>
      </c>
      <c r="AK34" s="5">
        <f t="shared" si="24"/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21"/>
        <v>1</v>
      </c>
      <c r="AI35" s="2">
        <f t="shared" si="22"/>
        <v>1</v>
      </c>
      <c r="AJ35" s="2">
        <f t="shared" si="23"/>
        <v>1</v>
      </c>
      <c r="AK35" s="2">
        <f t="shared" si="24"/>
        <v>1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4">
        <v>0</v>
      </c>
      <c r="AH36" s="5">
        <f t="shared" si="21"/>
        <v>1</v>
      </c>
      <c r="AI36" s="5">
        <f t="shared" si="22"/>
        <v>1</v>
      </c>
      <c r="AJ36" s="5">
        <f t="shared" si="23"/>
        <v>1</v>
      </c>
      <c r="AK36" s="5">
        <f t="shared" si="24"/>
        <v>1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21"/>
        <v>1</v>
      </c>
      <c r="AI37" s="2">
        <f t="shared" si="22"/>
        <v>1</v>
      </c>
      <c r="AJ37" s="2">
        <f t="shared" si="23"/>
        <v>1</v>
      </c>
      <c r="AK37" s="2">
        <f t="shared" si="24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21"/>
        <v>1</v>
      </c>
      <c r="AI38" s="5">
        <f t="shared" si="22"/>
        <v>1</v>
      </c>
      <c r="AJ38" s="5">
        <f t="shared" si="23"/>
        <v>1</v>
      </c>
      <c r="AK38" s="5">
        <f t="shared" si="24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21"/>
        <v>1</v>
      </c>
      <c r="AI39" s="2">
        <f t="shared" si="22"/>
        <v>1</v>
      </c>
      <c r="AJ39" s="2">
        <f t="shared" si="23"/>
        <v>1</v>
      </c>
      <c r="AK39" s="2">
        <f t="shared" si="24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21"/>
        <v>1</v>
      </c>
      <c r="AI40" s="5">
        <f t="shared" si="22"/>
        <v>1</v>
      </c>
      <c r="AJ40" s="5">
        <f t="shared" si="23"/>
        <v>1</v>
      </c>
      <c r="AK40" s="5">
        <f t="shared" si="24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21"/>
        <v>1</v>
      </c>
      <c r="AI41" s="2">
        <f t="shared" si="22"/>
        <v>1</v>
      </c>
      <c r="AJ41" s="2">
        <f t="shared" si="23"/>
        <v>1</v>
      </c>
      <c r="AK41" s="2">
        <f t="shared" si="24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21"/>
        <v>1</v>
      </c>
      <c r="AI42" s="5">
        <f t="shared" si="22"/>
        <v>1</v>
      </c>
      <c r="AJ42" s="5">
        <f t="shared" si="23"/>
        <v>1</v>
      </c>
      <c r="AK42" s="5">
        <f t="shared" si="24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21"/>
        <v>1</v>
      </c>
      <c r="AI43" s="2">
        <f t="shared" si="22"/>
        <v>1</v>
      </c>
      <c r="AJ43" s="2">
        <f t="shared" si="23"/>
        <v>1</v>
      </c>
      <c r="AK43" s="2">
        <f t="shared" si="24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21"/>
        <v>1</v>
      </c>
      <c r="AI44" s="5">
        <f t="shared" si="22"/>
        <v>1</v>
      </c>
      <c r="AJ44" s="5">
        <f t="shared" si="23"/>
        <v>1</v>
      </c>
      <c r="AK44" s="5">
        <f t="shared" si="24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>
        <v>1</v>
      </c>
      <c r="AC45" s="48"/>
      <c r="AD45" s="44">
        <f>U45</f>
        <v>6</v>
      </c>
      <c r="AE45" s="44">
        <f>SUM(B45:T45,V45:AC45)</f>
        <v>1</v>
      </c>
      <c r="AF45" s="44">
        <f>SUM(U26:U44,U46:U53)</f>
        <v>0</v>
      </c>
      <c r="AG45" s="44">
        <v>0</v>
      </c>
      <c r="AH45" s="2">
        <f t="shared" si="21"/>
        <v>0.857142857142857</v>
      </c>
      <c r="AI45" s="2">
        <f t="shared" si="22"/>
        <v>0.857142857142857</v>
      </c>
      <c r="AJ45" s="2">
        <f t="shared" si="23"/>
        <v>1</v>
      </c>
      <c r="AK45" s="2">
        <f t="shared" si="24"/>
        <v>0.923076923076923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21"/>
        <v>1</v>
      </c>
      <c r="AI46" s="5">
        <f t="shared" si="22"/>
        <v>1</v>
      </c>
      <c r="AJ46" s="5">
        <f t="shared" si="23"/>
        <v>1</v>
      </c>
      <c r="AK46" s="5">
        <f t="shared" si="24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21"/>
        <v>1</v>
      </c>
      <c r="AI47" s="2">
        <f t="shared" si="22"/>
        <v>1</v>
      </c>
      <c r="AJ47" s="2">
        <f t="shared" si="23"/>
        <v>1</v>
      </c>
      <c r="AK47" s="2">
        <f t="shared" si="24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4</v>
      </c>
      <c r="Y48" s="33"/>
      <c r="Z48" s="33"/>
      <c r="AA48" s="33"/>
      <c r="AB48" s="33"/>
      <c r="AC48" s="48"/>
      <c r="AD48" s="45">
        <f>X48</f>
        <v>4</v>
      </c>
      <c r="AE48" s="45">
        <f>SUM(B48:W48,Y48:AC48)</f>
        <v>0</v>
      </c>
      <c r="AF48" s="45">
        <f>SUM(X26:X47,X49:X53)</f>
        <v>1</v>
      </c>
      <c r="AG48" s="44">
        <v>0</v>
      </c>
      <c r="AH48" s="5">
        <f t="shared" si="21"/>
        <v>0.8</v>
      </c>
      <c r="AI48" s="5">
        <f t="shared" si="22"/>
        <v>1</v>
      </c>
      <c r="AJ48" s="5">
        <f t="shared" si="23"/>
        <v>0.8</v>
      </c>
      <c r="AK48" s="5">
        <f t="shared" si="24"/>
        <v>0.888888888888889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>
        <v>1</v>
      </c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1</v>
      </c>
      <c r="AF49" s="44">
        <f>SUM(Y26:Y48,Y50:Y53)</f>
        <v>0</v>
      </c>
      <c r="AG49" s="45">
        <v>0</v>
      </c>
      <c r="AH49" s="2">
        <f t="shared" si="21"/>
        <v>0.956521739130435</v>
      </c>
      <c r="AI49" s="2">
        <f t="shared" si="22"/>
        <v>0.956521739130435</v>
      </c>
      <c r="AJ49" s="2">
        <f t="shared" si="23"/>
        <v>1</v>
      </c>
      <c r="AK49" s="2">
        <f t="shared" si="24"/>
        <v>0.977777777777778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21"/>
        <v>1</v>
      </c>
      <c r="AI50" s="5">
        <f t="shared" si="22"/>
        <v>1</v>
      </c>
      <c r="AJ50" s="5">
        <f t="shared" si="23"/>
        <v>1</v>
      </c>
      <c r="AK50" s="5">
        <f t="shared" si="24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5</v>
      </c>
      <c r="AB51" s="33"/>
      <c r="AC51" s="48"/>
      <c r="AD51" s="44">
        <f>AA51</f>
        <v>5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21"/>
        <v>1</v>
      </c>
      <c r="AI51" s="2">
        <f t="shared" si="22"/>
        <v>1</v>
      </c>
      <c r="AJ51" s="2">
        <f t="shared" si="23"/>
        <v>1</v>
      </c>
      <c r="AK51" s="2">
        <f t="shared" si="24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2</v>
      </c>
      <c r="AC52" s="48"/>
      <c r="AD52" s="45">
        <f>AB52</f>
        <v>2</v>
      </c>
      <c r="AE52" s="45">
        <f>SUM(B52:AA52,AC52)</f>
        <v>0</v>
      </c>
      <c r="AF52" s="45">
        <f>SUM(AB26:AB51,AB53)</f>
        <v>1</v>
      </c>
      <c r="AG52" s="45">
        <v>0</v>
      </c>
      <c r="AH52" s="5">
        <f t="shared" si="21"/>
        <v>0.666666666666667</v>
      </c>
      <c r="AI52" s="5">
        <f t="shared" si="22"/>
        <v>1</v>
      </c>
      <c r="AJ52" s="5">
        <f t="shared" si="23"/>
        <v>0.666666666666667</v>
      </c>
      <c r="AK52" s="5">
        <f t="shared" si="24"/>
        <v>0.8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21"/>
        <v>1</v>
      </c>
      <c r="AI53" s="2">
        <f t="shared" si="22"/>
        <v>1</v>
      </c>
      <c r="AJ53" s="2">
        <f t="shared" si="23"/>
        <v>1</v>
      </c>
      <c r="AK53" s="2">
        <f t="shared" si="24"/>
        <v>1</v>
      </c>
    </row>
    <row r="54" spans="28:37">
      <c r="AB54" s="42" t="s">
        <v>74</v>
      </c>
      <c r="AC54" s="42"/>
      <c r="AD54" s="45">
        <f t="shared" ref="AD54:AG54" si="25">SUM(AD26:AD53)</f>
        <v>135</v>
      </c>
      <c r="AE54" s="45">
        <f t="shared" si="25"/>
        <v>4</v>
      </c>
      <c r="AF54" s="45">
        <f t="shared" si="25"/>
        <v>4</v>
      </c>
      <c r="AG54" s="45">
        <v>0</v>
      </c>
      <c r="AH54" s="5">
        <f t="shared" si="21"/>
        <v>0.944055944055944</v>
      </c>
      <c r="AI54" s="5">
        <f t="shared" si="22"/>
        <v>0.971223021582734</v>
      </c>
      <c r="AJ54" s="5">
        <f t="shared" si="23"/>
        <v>0.971223021582734</v>
      </c>
      <c r="AK54" s="5">
        <f t="shared" si="24"/>
        <v>0.971223021582734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AlQalam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17</v>
      </c>
      <c r="C59" s="24">
        <v>1</v>
      </c>
      <c r="D59" s="24"/>
      <c r="E59" s="24"/>
      <c r="F59" s="24"/>
      <c r="G59" s="24">
        <v>1</v>
      </c>
      <c r="H59" s="24"/>
      <c r="I59" s="24"/>
      <c r="J59" s="38">
        <v>6</v>
      </c>
      <c r="L59" s="3" t="s">
        <v>49</v>
      </c>
      <c r="M59" s="13" t="s">
        <v>58</v>
      </c>
      <c r="N59" s="13"/>
      <c r="O59" s="13"/>
      <c r="P59" s="13"/>
      <c r="Q59" s="45">
        <f>B59</f>
        <v>17</v>
      </c>
      <c r="R59" s="45">
        <f>SUM(C59:J59)</f>
        <v>8</v>
      </c>
      <c r="S59" s="45">
        <f>SUM(B60:B67)</f>
        <v>0</v>
      </c>
      <c r="T59" s="45">
        <v>0</v>
      </c>
      <c r="U59" s="5">
        <f t="shared" ref="U59:U66" si="26">(SUM(Q59,T59)/SUM(Q59,R59,S59,T59))</f>
        <v>0.68</v>
      </c>
      <c r="V59" s="5">
        <f t="shared" ref="V59:V66" si="27">Q59/(SUM(Q59,R59))</f>
        <v>0.68</v>
      </c>
      <c r="W59" s="5">
        <f t="shared" ref="W59:W66" si="28">Q59/SUM(Q59,S59)</f>
        <v>1</v>
      </c>
      <c r="X59" s="5">
        <f t="shared" ref="X59:X66" si="29">2*V59*W59/(SUM(V59,W59))</f>
        <v>0.80952380952381</v>
      </c>
    </row>
    <row r="60" spans="1:24">
      <c r="A60" s="7" t="s">
        <v>50</v>
      </c>
      <c r="B60" s="25"/>
      <c r="C60" s="26">
        <v>11</v>
      </c>
      <c r="D60" s="25"/>
      <c r="E60" s="25"/>
      <c r="F60" s="25"/>
      <c r="G60" s="25"/>
      <c r="H60" s="25"/>
      <c r="I60" s="25"/>
      <c r="J60" s="25">
        <v>4</v>
      </c>
      <c r="L60" s="3" t="s">
        <v>50</v>
      </c>
      <c r="M60" s="13" t="s">
        <v>59</v>
      </c>
      <c r="N60" s="13"/>
      <c r="O60" s="13"/>
      <c r="P60" s="13"/>
      <c r="Q60" s="44">
        <f>C60</f>
        <v>11</v>
      </c>
      <c r="R60" s="44">
        <f>SUM(B60,D60:J60)</f>
        <v>4</v>
      </c>
      <c r="S60" s="44">
        <f>SUM(C59,C61:C67)</f>
        <v>1</v>
      </c>
      <c r="T60" s="44">
        <v>0</v>
      </c>
      <c r="U60" s="2">
        <f t="shared" si="26"/>
        <v>0.6875</v>
      </c>
      <c r="V60" s="2">
        <f t="shared" si="27"/>
        <v>0.733333333333333</v>
      </c>
      <c r="W60" s="2">
        <f t="shared" si="28"/>
        <v>0.916666666666667</v>
      </c>
      <c r="X60" s="2">
        <f t="shared" si="29"/>
        <v>0.814814814814815</v>
      </c>
    </row>
    <row r="61" spans="1:24">
      <c r="A61" s="7" t="s">
        <v>51</v>
      </c>
      <c r="B61" s="25"/>
      <c r="C61" s="25"/>
      <c r="D61" s="26">
        <v>10</v>
      </c>
      <c r="E61" s="25"/>
      <c r="F61" s="25"/>
      <c r="G61" s="25"/>
      <c r="H61" s="25"/>
      <c r="I61" s="25"/>
      <c r="J61" s="39">
        <v>1</v>
      </c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1</v>
      </c>
      <c r="S61" s="45">
        <f>SUM(D59:D60,D62:D67)</f>
        <v>0</v>
      </c>
      <c r="T61" s="45">
        <v>0</v>
      </c>
      <c r="U61" s="5">
        <f t="shared" si="26"/>
        <v>0.909090909090909</v>
      </c>
      <c r="V61" s="5">
        <f t="shared" si="27"/>
        <v>0.909090909090909</v>
      </c>
      <c r="W61" s="5">
        <f t="shared" si="28"/>
        <v>1</v>
      </c>
      <c r="X61" s="5">
        <f t="shared" si="29"/>
        <v>0.952380952380952</v>
      </c>
    </row>
    <row r="62" spans="1:24">
      <c r="A62" s="7" t="s">
        <v>52</v>
      </c>
      <c r="B62" s="25"/>
      <c r="C62" s="25"/>
      <c r="D62" s="25"/>
      <c r="E62" s="26">
        <v>21</v>
      </c>
      <c r="F62" s="25"/>
      <c r="G62" s="25"/>
      <c r="H62" s="25"/>
      <c r="I62" s="25">
        <v>3</v>
      </c>
      <c r="J62" s="39">
        <v>3</v>
      </c>
      <c r="L62" s="3" t="s">
        <v>52</v>
      </c>
      <c r="M62" s="13" t="s">
        <v>61</v>
      </c>
      <c r="N62" s="13"/>
      <c r="O62" s="13"/>
      <c r="P62" s="13"/>
      <c r="Q62" s="44">
        <f>E62</f>
        <v>21</v>
      </c>
      <c r="R62" s="44">
        <f>SUM(B62:D62,F62:J62)</f>
        <v>6</v>
      </c>
      <c r="S62" s="44">
        <f>SUM(E59:E61,E63:E67)</f>
        <v>1</v>
      </c>
      <c r="T62" s="44">
        <v>0</v>
      </c>
      <c r="U62" s="2">
        <f t="shared" si="26"/>
        <v>0.75</v>
      </c>
      <c r="V62" s="2">
        <f t="shared" si="27"/>
        <v>0.777777777777778</v>
      </c>
      <c r="W62" s="2">
        <f t="shared" si="28"/>
        <v>0.954545454545455</v>
      </c>
      <c r="X62" s="2">
        <f t="shared" si="29"/>
        <v>0.857142857142857</v>
      </c>
    </row>
    <row r="63" spans="1:24">
      <c r="A63" s="7" t="s">
        <v>53</v>
      </c>
      <c r="B63" s="25"/>
      <c r="C63" s="25"/>
      <c r="D63" s="25"/>
      <c r="E63" s="25">
        <v>1</v>
      </c>
      <c r="F63" s="26">
        <v>29</v>
      </c>
      <c r="G63" s="25">
        <v>1</v>
      </c>
      <c r="H63" s="25"/>
      <c r="I63" s="25"/>
      <c r="J63" s="39">
        <v>10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12</v>
      </c>
      <c r="S63" s="45">
        <f>SUM(F59:F62,F64:F67)</f>
        <v>1</v>
      </c>
      <c r="T63" s="45">
        <v>0</v>
      </c>
      <c r="U63" s="5">
        <f t="shared" si="26"/>
        <v>0.69047619047619</v>
      </c>
      <c r="V63" s="5">
        <f t="shared" si="27"/>
        <v>0.707317073170732</v>
      </c>
      <c r="W63" s="5">
        <f t="shared" si="28"/>
        <v>0.966666666666667</v>
      </c>
      <c r="X63" s="5">
        <f t="shared" si="29"/>
        <v>0.816901408450704</v>
      </c>
    </row>
    <row r="64" spans="1:24">
      <c r="A64" s="7" t="s">
        <v>54</v>
      </c>
      <c r="B64" s="25"/>
      <c r="C64" s="25"/>
      <c r="D64" s="25"/>
      <c r="E64" s="25"/>
      <c r="F64" s="25">
        <v>1</v>
      </c>
      <c r="G64" s="26">
        <v>30</v>
      </c>
      <c r="H64" s="25"/>
      <c r="I64" s="25"/>
      <c r="J64" s="39">
        <v>3</v>
      </c>
      <c r="L64" s="3" t="s">
        <v>54</v>
      </c>
      <c r="M64" s="13" t="s">
        <v>63</v>
      </c>
      <c r="N64" s="13"/>
      <c r="O64" s="13"/>
      <c r="P64" s="13"/>
      <c r="Q64" s="44">
        <f>G64</f>
        <v>30</v>
      </c>
      <c r="R64" s="44">
        <f>SUM(B64:F64,H64:J64)</f>
        <v>4</v>
      </c>
      <c r="S64" s="44">
        <f>SUM(G59:G63,G65:G67)</f>
        <v>2</v>
      </c>
      <c r="T64" s="44">
        <v>0</v>
      </c>
      <c r="U64" s="2">
        <f t="shared" si="26"/>
        <v>0.833333333333333</v>
      </c>
      <c r="V64" s="2">
        <f t="shared" si="27"/>
        <v>0.882352941176471</v>
      </c>
      <c r="W64" s="2">
        <f t="shared" si="28"/>
        <v>0.9375</v>
      </c>
      <c r="X64" s="2">
        <f t="shared" si="29"/>
        <v>0.909090909090909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11</v>
      </c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11</v>
      </c>
      <c r="R65" s="45">
        <f>SUM(B65:G65,I65:J65)</f>
        <v>0</v>
      </c>
      <c r="S65" s="45">
        <f>SUM(H59:H64,H66:H67)</f>
        <v>0</v>
      </c>
      <c r="T65" s="45">
        <v>0</v>
      </c>
      <c r="U65" s="5">
        <f t="shared" si="26"/>
        <v>1</v>
      </c>
      <c r="V65" s="5">
        <f t="shared" si="27"/>
        <v>1</v>
      </c>
      <c r="W65" s="5">
        <f t="shared" si="28"/>
        <v>1</v>
      </c>
      <c r="X65" s="5">
        <f t="shared" si="29"/>
        <v>1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>
        <v>11</v>
      </c>
      <c r="J66" s="39">
        <v>1</v>
      </c>
      <c r="L66" s="3" t="s">
        <v>56</v>
      </c>
      <c r="M66" s="13" t="s">
        <v>65</v>
      </c>
      <c r="N66" s="13"/>
      <c r="O66" s="13"/>
      <c r="P66" s="13"/>
      <c r="Q66" s="44">
        <f>I66</f>
        <v>11</v>
      </c>
      <c r="R66" s="44">
        <f>SUM(J66,B66:H66)</f>
        <v>1</v>
      </c>
      <c r="S66" s="44">
        <f>SUM(I59:I65,I67)</f>
        <v>3</v>
      </c>
      <c r="T66" s="44">
        <v>0</v>
      </c>
      <c r="U66" s="2">
        <f t="shared" si="26"/>
        <v>0.733333333333333</v>
      </c>
      <c r="V66" s="2">
        <f t="shared" si="27"/>
        <v>0.916666666666667</v>
      </c>
      <c r="W66" s="2">
        <f t="shared" si="28"/>
        <v>0.785714285714286</v>
      </c>
      <c r="X66" s="2">
        <f t="shared" si="29"/>
        <v>0.846153846153846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30">SUM(Q59:Q66)</f>
        <v>140</v>
      </c>
      <c r="R68" s="44">
        <f t="shared" si="30"/>
        <v>36</v>
      </c>
      <c r="S68" s="44">
        <f t="shared" si="30"/>
        <v>8</v>
      </c>
      <c r="T68" s="44">
        <f t="shared" si="30"/>
        <v>0</v>
      </c>
      <c r="U68" s="2">
        <f>(SUM(Q68,T68)/SUM(Q68,R68,S68,T68))</f>
        <v>0.760869565217391</v>
      </c>
      <c r="V68" s="2">
        <f>Q68/(SUM(Q68,R68))</f>
        <v>0.795454545454545</v>
      </c>
      <c r="W68" s="2">
        <f>Q68/SUM(Q68,S68)</f>
        <v>0.945945945945946</v>
      </c>
      <c r="X68" s="2">
        <f>2*V68*W68/(SUM(V68,W68))</f>
        <v>0.864197530864197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139</v>
      </c>
    </row>
    <row r="70" ht="14.25" spans="1:37">
      <c r="A70" s="21" t="str">
        <f>A13</f>
        <v>AlQalam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14</v>
      </c>
      <c r="AE71" s="45">
        <f>SUM(C71:AC71)</f>
        <v>0</v>
      </c>
      <c r="AF71" s="45">
        <f>SUM(B72:B98)</f>
        <v>2</v>
      </c>
      <c r="AG71" s="45">
        <v>0</v>
      </c>
      <c r="AH71" s="5">
        <f t="shared" ref="AH71:AH99" si="31">(SUM(AD71,AG71)/SUM(AD71,AE71,AF71,AG71))</f>
        <v>0.875</v>
      </c>
      <c r="AI71" s="5">
        <f t="shared" ref="AI71:AI99" si="32">AD71/(SUM(AD71,AE71))</f>
        <v>1</v>
      </c>
      <c r="AJ71" s="5">
        <f t="shared" ref="AJ71:AJ99" si="33">AD71/SUM(AD71,AF71)</f>
        <v>0.875</v>
      </c>
      <c r="AK71" s="5">
        <f t="shared" ref="AK71:AK99" si="34">2*AI71*AJ71/(SUM(AI71,AJ71))</f>
        <v>0.933333333333333</v>
      </c>
    </row>
    <row r="72" spans="1:37">
      <c r="A72" s="4" t="s">
        <v>40</v>
      </c>
      <c r="B72" s="33"/>
      <c r="C72" s="34">
        <v>22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22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31"/>
        <v>1</v>
      </c>
      <c r="AI72" s="2">
        <f t="shared" si="32"/>
        <v>1</v>
      </c>
      <c r="AJ72" s="2">
        <f t="shared" si="33"/>
        <v>1</v>
      </c>
      <c r="AK72" s="2">
        <f t="shared" si="34"/>
        <v>1</v>
      </c>
    </row>
    <row r="73" spans="1:37">
      <c r="A73" s="4" t="s">
        <v>9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31"/>
        <v>1</v>
      </c>
      <c r="AI73" s="5">
        <f t="shared" si="32"/>
        <v>1</v>
      </c>
      <c r="AJ73" s="5">
        <f t="shared" si="33"/>
        <v>1</v>
      </c>
      <c r="AK73" s="5">
        <f t="shared" si="34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31"/>
        <v>1</v>
      </c>
      <c r="AI74" s="2">
        <f t="shared" si="32"/>
        <v>1</v>
      </c>
      <c r="AJ74" s="2">
        <f t="shared" si="33"/>
        <v>1</v>
      </c>
      <c r="AK74" s="2">
        <f t="shared" si="34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31"/>
        <v>1</v>
      </c>
      <c r="AI75" s="5">
        <f t="shared" si="32"/>
        <v>1</v>
      </c>
      <c r="AJ75" s="5">
        <f t="shared" si="33"/>
        <v>1</v>
      </c>
      <c r="AK75" s="5">
        <f t="shared" si="34"/>
        <v>1</v>
      </c>
    </row>
    <row r="76" spans="1:37">
      <c r="A76" s="4" t="s">
        <v>12</v>
      </c>
      <c r="B76" s="33">
        <v>2</v>
      </c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2</v>
      </c>
      <c r="AF76" s="44">
        <f>SUM(G71:G75,G77:G98)</f>
        <v>0</v>
      </c>
      <c r="AG76" s="44">
        <v>0</v>
      </c>
      <c r="AH76" s="2">
        <f t="shared" si="31"/>
        <v>0.5</v>
      </c>
      <c r="AI76" s="2">
        <f t="shared" si="32"/>
        <v>0.5</v>
      </c>
      <c r="AJ76" s="2">
        <f t="shared" si="33"/>
        <v>1</v>
      </c>
      <c r="AK76" s="2">
        <f t="shared" si="34"/>
        <v>0.666666666666667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v>0</v>
      </c>
      <c r="AG77" s="45">
        <v>0</v>
      </c>
      <c r="AH77" s="5">
        <f t="shared" si="31"/>
        <v>1</v>
      </c>
      <c r="AI77" s="5">
        <f t="shared" si="32"/>
        <v>1</v>
      </c>
      <c r="AJ77" s="5">
        <f t="shared" si="33"/>
        <v>1</v>
      </c>
      <c r="AK77" s="5">
        <f t="shared" si="34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31"/>
        <v>1</v>
      </c>
      <c r="AI78" s="2">
        <f t="shared" si="32"/>
        <v>1</v>
      </c>
      <c r="AJ78" s="2">
        <f t="shared" si="33"/>
        <v>1</v>
      </c>
      <c r="AK78" s="2">
        <f t="shared" si="34"/>
        <v>1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31"/>
        <v>1</v>
      </c>
      <c r="AI79" s="5">
        <f t="shared" si="32"/>
        <v>1</v>
      </c>
      <c r="AJ79" s="5">
        <f t="shared" si="33"/>
        <v>1</v>
      </c>
      <c r="AK79" s="5">
        <f t="shared" si="34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31"/>
        <v>1</v>
      </c>
      <c r="AI80" s="2">
        <f t="shared" si="32"/>
        <v>1</v>
      </c>
      <c r="AJ80" s="2">
        <f t="shared" si="33"/>
        <v>1</v>
      </c>
      <c r="AK80" s="2">
        <f t="shared" si="34"/>
        <v>1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4">
        <v>0</v>
      </c>
      <c r="AH81" s="5">
        <f t="shared" si="31"/>
        <v>1</v>
      </c>
      <c r="AI81" s="5">
        <f t="shared" si="32"/>
        <v>1</v>
      </c>
      <c r="AJ81" s="5">
        <f t="shared" si="33"/>
        <v>1</v>
      </c>
      <c r="AK81" s="5">
        <f t="shared" si="34"/>
        <v>1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31"/>
        <v>1</v>
      </c>
      <c r="AI82" s="2">
        <f t="shared" si="32"/>
        <v>1</v>
      </c>
      <c r="AJ82" s="2">
        <f t="shared" si="33"/>
        <v>1</v>
      </c>
      <c r="AK82" s="2">
        <f t="shared" si="34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31"/>
        <v>1</v>
      </c>
      <c r="AI83" s="5">
        <f t="shared" si="32"/>
        <v>1</v>
      </c>
      <c r="AJ83" s="5">
        <f t="shared" si="33"/>
        <v>1</v>
      </c>
      <c r="AK83" s="5">
        <f t="shared" si="34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31"/>
        <v>1</v>
      </c>
      <c r="AI84" s="2">
        <f t="shared" si="32"/>
        <v>1</v>
      </c>
      <c r="AJ84" s="2">
        <f t="shared" si="33"/>
        <v>1</v>
      </c>
      <c r="AK84" s="2">
        <f t="shared" si="34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31"/>
        <v>1</v>
      </c>
      <c r="AI85" s="5">
        <f t="shared" si="32"/>
        <v>1</v>
      </c>
      <c r="AJ85" s="5">
        <f t="shared" si="33"/>
        <v>1</v>
      </c>
      <c r="AK85" s="5">
        <f t="shared" si="34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31"/>
        <v>1</v>
      </c>
      <c r="AI86" s="2">
        <f t="shared" si="32"/>
        <v>1</v>
      </c>
      <c r="AJ86" s="2">
        <f t="shared" si="33"/>
        <v>1</v>
      </c>
      <c r="AK86" s="2">
        <f t="shared" si="34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31"/>
        <v>1</v>
      </c>
      <c r="AI87" s="5">
        <f t="shared" si="32"/>
        <v>1</v>
      </c>
      <c r="AJ87" s="5">
        <f t="shared" si="33"/>
        <v>1</v>
      </c>
      <c r="AK87" s="5">
        <f t="shared" si="34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31"/>
        <v>1</v>
      </c>
      <c r="AI88" s="2">
        <f t="shared" si="32"/>
        <v>1</v>
      </c>
      <c r="AJ88" s="2">
        <f t="shared" si="33"/>
        <v>1</v>
      </c>
      <c r="AK88" s="2">
        <f t="shared" si="34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31"/>
        <v>1</v>
      </c>
      <c r="AI89" s="5">
        <f t="shared" si="32"/>
        <v>1</v>
      </c>
      <c r="AJ89" s="5">
        <f t="shared" si="33"/>
        <v>1</v>
      </c>
      <c r="AK89" s="5">
        <f t="shared" si="34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>
        <v>1</v>
      </c>
      <c r="AC90" s="48"/>
      <c r="AD90" s="44">
        <f>U90</f>
        <v>6</v>
      </c>
      <c r="AE90" s="44">
        <f>SUM(B90:T90,V90:AC90)</f>
        <v>1</v>
      </c>
      <c r="AF90" s="44">
        <f>SUM(U71:U89,U91:U98)</f>
        <v>0</v>
      </c>
      <c r="AG90" s="44">
        <v>0</v>
      </c>
      <c r="AH90" s="2">
        <f t="shared" si="31"/>
        <v>0.857142857142857</v>
      </c>
      <c r="AI90" s="2">
        <f t="shared" si="32"/>
        <v>0.857142857142857</v>
      </c>
      <c r="AJ90" s="2">
        <f t="shared" si="33"/>
        <v>1</v>
      </c>
      <c r="AK90" s="2">
        <f t="shared" si="34"/>
        <v>0.923076923076923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31"/>
        <v>1</v>
      </c>
      <c r="AI91" s="5">
        <f t="shared" si="32"/>
        <v>1</v>
      </c>
      <c r="AJ91" s="5">
        <f t="shared" si="33"/>
        <v>1</v>
      </c>
      <c r="AK91" s="5">
        <f t="shared" si="34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31"/>
        <v>1</v>
      </c>
      <c r="AI92" s="2">
        <f t="shared" si="32"/>
        <v>1</v>
      </c>
      <c r="AJ92" s="2">
        <f t="shared" si="33"/>
        <v>1</v>
      </c>
      <c r="AK92" s="2">
        <f t="shared" si="34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4</v>
      </c>
      <c r="Y93" s="33"/>
      <c r="Z93" s="33"/>
      <c r="AA93" s="33"/>
      <c r="AB93" s="33"/>
      <c r="AC93" s="48"/>
      <c r="AD93" s="45">
        <f>X93</f>
        <v>4</v>
      </c>
      <c r="AE93" s="45">
        <f>SUM(B93:W93,Y93:AC93)</f>
        <v>0</v>
      </c>
      <c r="AF93" s="45">
        <f>SUM(X71:X92,X94:X98)</f>
        <v>1</v>
      </c>
      <c r="AG93" s="44">
        <v>0</v>
      </c>
      <c r="AH93" s="5">
        <f t="shared" si="31"/>
        <v>0.8</v>
      </c>
      <c r="AI93" s="5">
        <f t="shared" si="32"/>
        <v>1</v>
      </c>
      <c r="AJ93" s="5">
        <f t="shared" si="33"/>
        <v>0.8</v>
      </c>
      <c r="AK93" s="5">
        <f t="shared" si="34"/>
        <v>0.888888888888889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>
        <v>1</v>
      </c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1</v>
      </c>
      <c r="AF94" s="44">
        <f>SUM(Y71:Y93,Y95:Y98)</f>
        <v>0</v>
      </c>
      <c r="AG94" s="45">
        <v>0</v>
      </c>
      <c r="AH94" s="2">
        <f t="shared" si="31"/>
        <v>0.956521739130435</v>
      </c>
      <c r="AI94" s="2">
        <f t="shared" si="32"/>
        <v>0.956521739130435</v>
      </c>
      <c r="AJ94" s="2">
        <f t="shared" si="33"/>
        <v>1</v>
      </c>
      <c r="AK94" s="2">
        <f t="shared" si="34"/>
        <v>0.977777777777778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31"/>
        <v>1</v>
      </c>
      <c r="AI95" s="5">
        <f t="shared" si="32"/>
        <v>1</v>
      </c>
      <c r="AJ95" s="5">
        <f t="shared" si="33"/>
        <v>1</v>
      </c>
      <c r="AK95" s="5">
        <f t="shared" si="34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5</v>
      </c>
      <c r="AB96" s="33"/>
      <c r="AC96" s="48"/>
      <c r="AD96" s="44">
        <f>AA96</f>
        <v>5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31"/>
        <v>1</v>
      </c>
      <c r="AI96" s="2">
        <f t="shared" si="32"/>
        <v>1</v>
      </c>
      <c r="AJ96" s="2">
        <f t="shared" si="33"/>
        <v>1</v>
      </c>
      <c r="AK96" s="2">
        <f t="shared" si="34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2</v>
      </c>
      <c r="AC97" s="48"/>
      <c r="AD97" s="45">
        <f>AB97</f>
        <v>2</v>
      </c>
      <c r="AE97" s="45">
        <f>SUM(B97:AA97,AC97)</f>
        <v>0</v>
      </c>
      <c r="AF97" s="45">
        <f>SUM(AB71:AB96,AB98)</f>
        <v>1</v>
      </c>
      <c r="AG97" s="45">
        <v>0</v>
      </c>
      <c r="AH97" s="5">
        <f t="shared" si="31"/>
        <v>0.666666666666667</v>
      </c>
      <c r="AI97" s="5">
        <f t="shared" si="32"/>
        <v>1</v>
      </c>
      <c r="AJ97" s="5">
        <f t="shared" si="33"/>
        <v>0.666666666666667</v>
      </c>
      <c r="AK97" s="5">
        <f t="shared" si="34"/>
        <v>0.8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31"/>
        <v>1</v>
      </c>
      <c r="AI98" s="2">
        <f t="shared" si="32"/>
        <v>1</v>
      </c>
      <c r="AJ98" s="2">
        <f t="shared" si="33"/>
        <v>1</v>
      </c>
      <c r="AK98" s="2">
        <f t="shared" si="34"/>
        <v>1</v>
      </c>
    </row>
    <row r="99" spans="28:37">
      <c r="AB99" s="42" t="s">
        <v>74</v>
      </c>
      <c r="AC99" s="42"/>
      <c r="AD99" s="45">
        <f t="shared" ref="AD99:AG99" si="35">SUM(AD71:AD98)</f>
        <v>135</v>
      </c>
      <c r="AE99" s="45">
        <f t="shared" si="35"/>
        <v>4</v>
      </c>
      <c r="AF99" s="45">
        <f t="shared" si="35"/>
        <v>4</v>
      </c>
      <c r="AG99" s="45">
        <v>0</v>
      </c>
      <c r="AH99" s="5">
        <f t="shared" si="31"/>
        <v>0.944055944055944</v>
      </c>
      <c r="AI99" s="5">
        <f t="shared" si="32"/>
        <v>0.971223021582734</v>
      </c>
      <c r="AJ99" s="5">
        <f t="shared" si="33"/>
        <v>0.971223021582734</v>
      </c>
      <c r="AK99" s="5">
        <f t="shared" si="34"/>
        <v>0.971223021582734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AlQalam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>
        <v>1</v>
      </c>
      <c r="D104" s="24"/>
      <c r="E104" s="24"/>
      <c r="F104" s="24"/>
      <c r="G104" s="24">
        <v>1</v>
      </c>
      <c r="H104" s="24"/>
      <c r="I104" s="24"/>
      <c r="J104" s="38">
        <v>4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6</v>
      </c>
      <c r="S104" s="45">
        <f>SUM(B105:B112)</f>
        <v>0</v>
      </c>
      <c r="T104" s="45">
        <v>0</v>
      </c>
      <c r="U104" s="5">
        <f t="shared" ref="U104:U111" si="36">(SUM(Q104,T104)/SUM(Q104,R104,S104,T104))</f>
        <v>0.739130434782609</v>
      </c>
      <c r="V104" s="5">
        <f t="shared" ref="V104:V111" si="37">Q104/(SUM(Q104,R104))</f>
        <v>0.739130434782609</v>
      </c>
      <c r="W104" s="5">
        <f t="shared" ref="W104:W111" si="38">Q104/SUM(Q104,S104)</f>
        <v>1</v>
      </c>
      <c r="X104" s="5">
        <f t="shared" ref="X104:X111" si="39">2*V104*W104/(SUM(V104,W104))</f>
        <v>0.85</v>
      </c>
    </row>
    <row r="105" spans="1:24">
      <c r="A105" s="7" t="s">
        <v>50</v>
      </c>
      <c r="B105" s="25"/>
      <c r="C105" s="26">
        <v>11</v>
      </c>
      <c r="D105" s="25"/>
      <c r="E105" s="25"/>
      <c r="F105" s="25"/>
      <c r="G105" s="25"/>
      <c r="H105" s="25"/>
      <c r="I105" s="25"/>
      <c r="J105" s="25">
        <v>3</v>
      </c>
      <c r="L105" s="3" t="s">
        <v>50</v>
      </c>
      <c r="M105" s="13" t="s">
        <v>59</v>
      </c>
      <c r="N105" s="13"/>
      <c r="O105" s="13"/>
      <c r="P105" s="13"/>
      <c r="Q105" s="44">
        <f>C105</f>
        <v>11</v>
      </c>
      <c r="R105" s="44">
        <f>SUM(B105,D105:J105)</f>
        <v>3</v>
      </c>
      <c r="S105" s="44">
        <f>SUM(C104,C106:C112)</f>
        <v>1</v>
      </c>
      <c r="T105" s="44">
        <v>0</v>
      </c>
      <c r="U105" s="2">
        <f t="shared" si="36"/>
        <v>0.733333333333333</v>
      </c>
      <c r="V105" s="2">
        <f t="shared" si="37"/>
        <v>0.785714285714286</v>
      </c>
      <c r="W105" s="2">
        <f t="shared" si="38"/>
        <v>0.916666666666667</v>
      </c>
      <c r="X105" s="2">
        <f t="shared" si="39"/>
        <v>0.846153846153846</v>
      </c>
    </row>
    <row r="106" spans="1:24">
      <c r="A106" s="7" t="s">
        <v>51</v>
      </c>
      <c r="B106" s="25"/>
      <c r="C106" s="25"/>
      <c r="D106" s="26">
        <v>9</v>
      </c>
      <c r="E106" s="25"/>
      <c r="F106" s="25"/>
      <c r="G106" s="25"/>
      <c r="H106" s="25"/>
      <c r="I106" s="25"/>
      <c r="J106" s="39">
        <v>2</v>
      </c>
      <c r="L106" s="3" t="s">
        <v>51</v>
      </c>
      <c r="M106" s="13" t="s">
        <v>60</v>
      </c>
      <c r="N106" s="13"/>
      <c r="O106" s="13"/>
      <c r="P106" s="13"/>
      <c r="Q106" s="45">
        <f>D106</f>
        <v>9</v>
      </c>
      <c r="R106" s="45">
        <f>SUM(B106:C106,E106:J106)</f>
        <v>2</v>
      </c>
      <c r="S106" s="45">
        <f>SUM(D104:D105,D107:D112)</f>
        <v>0</v>
      </c>
      <c r="T106" s="45">
        <v>0</v>
      </c>
      <c r="U106" s="5">
        <f t="shared" si="36"/>
        <v>0.818181818181818</v>
      </c>
      <c r="V106" s="5">
        <f t="shared" si="37"/>
        <v>0.818181818181818</v>
      </c>
      <c r="W106" s="5">
        <f t="shared" si="38"/>
        <v>1</v>
      </c>
      <c r="X106" s="5">
        <f t="shared" si="39"/>
        <v>0.9</v>
      </c>
    </row>
    <row r="107" spans="1:24">
      <c r="A107" s="7" t="s">
        <v>52</v>
      </c>
      <c r="B107" s="25"/>
      <c r="C107" s="25"/>
      <c r="D107" s="25"/>
      <c r="E107" s="26">
        <v>20</v>
      </c>
      <c r="F107" s="25"/>
      <c r="G107" s="25">
        <v>1</v>
      </c>
      <c r="H107" s="25"/>
      <c r="I107" s="25">
        <v>2</v>
      </c>
      <c r="J107" s="39">
        <v>2</v>
      </c>
      <c r="L107" s="3" t="s">
        <v>52</v>
      </c>
      <c r="M107" s="13" t="s">
        <v>61</v>
      </c>
      <c r="N107" s="13"/>
      <c r="O107" s="13"/>
      <c r="P107" s="13"/>
      <c r="Q107" s="44">
        <f>E107</f>
        <v>20</v>
      </c>
      <c r="R107" s="44">
        <f>SUM(B107:D107,F107:J107)</f>
        <v>5</v>
      </c>
      <c r="S107" s="44">
        <f>SUM(E104:E106,E108:E112)</f>
        <v>1</v>
      </c>
      <c r="T107" s="44">
        <v>0</v>
      </c>
      <c r="U107" s="2">
        <f t="shared" si="36"/>
        <v>0.769230769230769</v>
      </c>
      <c r="V107" s="2">
        <f t="shared" si="37"/>
        <v>0.8</v>
      </c>
      <c r="W107" s="2">
        <f t="shared" si="38"/>
        <v>0.952380952380952</v>
      </c>
      <c r="X107" s="2">
        <f t="shared" si="39"/>
        <v>0.869565217391304</v>
      </c>
    </row>
    <row r="108" spans="1:24">
      <c r="A108" s="7" t="s">
        <v>53</v>
      </c>
      <c r="B108" s="25"/>
      <c r="C108" s="25"/>
      <c r="D108" s="25"/>
      <c r="E108" s="25">
        <v>1</v>
      </c>
      <c r="F108" s="26">
        <v>29</v>
      </c>
      <c r="G108" s="25"/>
      <c r="H108" s="25"/>
      <c r="I108" s="25"/>
      <c r="J108" s="39">
        <v>6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7</v>
      </c>
      <c r="S108" s="45">
        <f>SUM(F104:F107,F109:F112)</f>
        <v>0</v>
      </c>
      <c r="T108" s="45">
        <v>0</v>
      </c>
      <c r="U108" s="5">
        <f t="shared" si="36"/>
        <v>0.805555555555556</v>
      </c>
      <c r="V108" s="5">
        <f t="shared" si="37"/>
        <v>0.805555555555556</v>
      </c>
      <c r="W108" s="5">
        <f t="shared" si="38"/>
        <v>1</v>
      </c>
      <c r="X108" s="5">
        <f t="shared" si="39"/>
        <v>0.892307692307692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28</v>
      </c>
      <c r="H109" s="25"/>
      <c r="I109" s="25"/>
      <c r="J109" s="39">
        <v>3</v>
      </c>
      <c r="L109" s="3" t="s">
        <v>54</v>
      </c>
      <c r="M109" s="13" t="s">
        <v>63</v>
      </c>
      <c r="N109" s="13"/>
      <c r="O109" s="13"/>
      <c r="P109" s="13"/>
      <c r="Q109" s="44">
        <f>G109</f>
        <v>28</v>
      </c>
      <c r="R109" s="44">
        <f>SUM(B109:F109,H109:J109)</f>
        <v>3</v>
      </c>
      <c r="S109" s="44">
        <f>SUM(G104:G108,G110:G112)</f>
        <v>2</v>
      </c>
      <c r="T109" s="44">
        <v>0</v>
      </c>
      <c r="U109" s="2">
        <f t="shared" si="36"/>
        <v>0.848484848484849</v>
      </c>
      <c r="V109" s="2">
        <f t="shared" si="37"/>
        <v>0.903225806451613</v>
      </c>
      <c r="W109" s="2">
        <f t="shared" si="38"/>
        <v>0.933333333333333</v>
      </c>
      <c r="X109" s="2">
        <f t="shared" si="39"/>
        <v>0.918032786885246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v>0</v>
      </c>
      <c r="U110" s="5">
        <f t="shared" si="36"/>
        <v>1</v>
      </c>
      <c r="V110" s="5">
        <f t="shared" si="37"/>
        <v>1</v>
      </c>
      <c r="W110" s="5">
        <f t="shared" si="38"/>
        <v>1</v>
      </c>
      <c r="X110" s="5">
        <f t="shared" si="39"/>
        <v>1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11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11</v>
      </c>
      <c r="R111" s="44">
        <f>SUM(J111,B111:H111)</f>
        <v>1</v>
      </c>
      <c r="S111" s="44">
        <f>SUM(I104:I110,I112)</f>
        <v>2</v>
      </c>
      <c r="T111" s="44">
        <v>0</v>
      </c>
      <c r="U111" s="2">
        <f t="shared" si="36"/>
        <v>0.785714285714286</v>
      </c>
      <c r="V111" s="2">
        <f t="shared" si="37"/>
        <v>0.916666666666667</v>
      </c>
      <c r="W111" s="2">
        <f t="shared" si="38"/>
        <v>0.846153846153846</v>
      </c>
      <c r="X111" s="2">
        <f t="shared" si="39"/>
        <v>0.88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40">SUM(Q104:Q111)</f>
        <v>136</v>
      </c>
      <c r="R113" s="44">
        <f t="shared" si="40"/>
        <v>27</v>
      </c>
      <c r="S113" s="44">
        <f t="shared" si="40"/>
        <v>6</v>
      </c>
      <c r="T113" s="44">
        <f t="shared" si="40"/>
        <v>0</v>
      </c>
      <c r="U113" s="2">
        <f>(SUM(Q113,T113)/SUM(Q113,R113,S113,T113))</f>
        <v>0.804733727810651</v>
      </c>
      <c r="V113" s="2">
        <f>Q113/(SUM(Q113,R113))</f>
        <v>0.834355828220859</v>
      </c>
      <c r="W113" s="2">
        <f>Q113/SUM(Q113,S113)</f>
        <v>0.957746478873239</v>
      </c>
      <c r="X113" s="2">
        <f>2*V113*W113/(SUM(V113,W113))</f>
        <v>0.891803278688525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137</v>
      </c>
    </row>
    <row r="115" ht="14.25" spans="1:37">
      <c r="A115" s="30" t="str">
        <f>A1</f>
        <v>AlQalam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14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14</v>
      </c>
      <c r="AE116" s="45">
        <f>SUM(C116:AC116)</f>
        <v>0</v>
      </c>
      <c r="AF116" s="45">
        <f>SUM(B117:B143)</f>
        <v>2</v>
      </c>
      <c r="AG116" s="45">
        <v>0</v>
      </c>
      <c r="AH116" s="5">
        <f t="shared" ref="AH116:AH144" si="41">(SUM(AD116,AG116)/SUM(AD116,AE116,AF116,AG116))</f>
        <v>0.875</v>
      </c>
      <c r="AI116" s="5">
        <f t="shared" ref="AI116:AI144" si="42">AD116/(SUM(AD116,AE116))</f>
        <v>1</v>
      </c>
      <c r="AJ116" s="5">
        <f t="shared" ref="AJ116:AJ144" si="43">AD116/SUM(AD116,AF116)</f>
        <v>0.875</v>
      </c>
      <c r="AK116" s="5">
        <f t="shared" ref="AK116:AK144" si="44">2*AI116*AJ116/(SUM(AI116,AJ116))</f>
        <v>0.933333333333333</v>
      </c>
    </row>
    <row r="117" spans="1:37">
      <c r="A117" s="4" t="s">
        <v>40</v>
      </c>
      <c r="B117" s="33"/>
      <c r="C117" s="34">
        <v>22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22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41"/>
        <v>1</v>
      </c>
      <c r="AI117" s="2">
        <f t="shared" si="42"/>
        <v>1</v>
      </c>
      <c r="AJ117" s="2">
        <f t="shared" si="43"/>
        <v>1</v>
      </c>
      <c r="AK117" s="2">
        <f t="shared" si="44"/>
        <v>1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41"/>
        <v>1</v>
      </c>
      <c r="AI118" s="5">
        <f t="shared" si="42"/>
        <v>1</v>
      </c>
      <c r="AJ118" s="5">
        <f t="shared" si="43"/>
        <v>1</v>
      </c>
      <c r="AK118" s="5">
        <f t="shared" si="44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41"/>
        <v>1</v>
      </c>
      <c r="AI119" s="2">
        <f t="shared" si="42"/>
        <v>1</v>
      </c>
      <c r="AJ119" s="2">
        <f t="shared" si="43"/>
        <v>1</v>
      </c>
      <c r="AK119" s="2">
        <f t="shared" si="44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41"/>
        <v>1</v>
      </c>
      <c r="AI120" s="5">
        <f t="shared" si="42"/>
        <v>1</v>
      </c>
      <c r="AJ120" s="5">
        <f t="shared" si="43"/>
        <v>1</v>
      </c>
      <c r="AK120" s="5">
        <f t="shared" si="44"/>
        <v>1</v>
      </c>
    </row>
    <row r="121" spans="1:37">
      <c r="A121" s="4" t="s">
        <v>12</v>
      </c>
      <c r="B121" s="33">
        <v>2</v>
      </c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2</v>
      </c>
      <c r="AF121" s="44">
        <f>SUM(G116:G120,G122:G143)</f>
        <v>0</v>
      </c>
      <c r="AG121" s="44">
        <v>0</v>
      </c>
      <c r="AH121" s="2">
        <f t="shared" si="41"/>
        <v>0.5</v>
      </c>
      <c r="AI121" s="2">
        <f t="shared" si="42"/>
        <v>0.5</v>
      </c>
      <c r="AJ121" s="2">
        <f t="shared" si="43"/>
        <v>1</v>
      </c>
      <c r="AK121" s="2">
        <f t="shared" si="44"/>
        <v>0.666666666666667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41"/>
        <v>1</v>
      </c>
      <c r="AI122" s="5">
        <f t="shared" si="42"/>
        <v>1</v>
      </c>
      <c r="AJ122" s="5">
        <f t="shared" si="43"/>
        <v>1</v>
      </c>
      <c r="AK122" s="5">
        <f t="shared" si="44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41"/>
        <v>1</v>
      </c>
      <c r="AI123" s="2">
        <f t="shared" si="42"/>
        <v>1</v>
      </c>
      <c r="AJ123" s="2">
        <f t="shared" si="43"/>
        <v>1</v>
      </c>
      <c r="AK123" s="2">
        <f t="shared" si="44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41"/>
        <v>1</v>
      </c>
      <c r="AI124" s="5">
        <f t="shared" si="42"/>
        <v>1</v>
      </c>
      <c r="AJ124" s="5">
        <f t="shared" si="43"/>
        <v>1</v>
      </c>
      <c r="AK124" s="5">
        <f t="shared" si="44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41"/>
        <v>1</v>
      </c>
      <c r="AI125" s="2">
        <f t="shared" si="42"/>
        <v>1</v>
      </c>
      <c r="AJ125" s="2">
        <f t="shared" si="43"/>
        <v>1</v>
      </c>
      <c r="AK125" s="2">
        <f t="shared" si="44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>
        <f t="shared" si="41"/>
        <v>1</v>
      </c>
      <c r="AI126" s="5">
        <f t="shared" si="42"/>
        <v>1</v>
      </c>
      <c r="AJ126" s="5">
        <f t="shared" si="43"/>
        <v>1</v>
      </c>
      <c r="AK126" s="5">
        <f t="shared" si="44"/>
        <v>1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41"/>
        <v>1</v>
      </c>
      <c r="AI127" s="2">
        <f t="shared" si="42"/>
        <v>1</v>
      </c>
      <c r="AJ127" s="2">
        <f t="shared" si="43"/>
        <v>1</v>
      </c>
      <c r="AK127" s="2">
        <f t="shared" si="44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41"/>
        <v>1</v>
      </c>
      <c r="AI128" s="5">
        <f t="shared" si="42"/>
        <v>1</v>
      </c>
      <c r="AJ128" s="5">
        <f t="shared" si="43"/>
        <v>1</v>
      </c>
      <c r="AK128" s="5">
        <f t="shared" si="44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41"/>
        <v>1</v>
      </c>
      <c r="AI129" s="2">
        <f t="shared" si="42"/>
        <v>1</v>
      </c>
      <c r="AJ129" s="2">
        <f t="shared" si="43"/>
        <v>1</v>
      </c>
      <c r="AK129" s="2">
        <f t="shared" si="44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41"/>
        <v>1</v>
      </c>
      <c r="AI130" s="5">
        <f t="shared" si="42"/>
        <v>1</v>
      </c>
      <c r="AJ130" s="5">
        <f t="shared" si="43"/>
        <v>1</v>
      </c>
      <c r="AK130" s="5">
        <f t="shared" si="44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41"/>
        <v>1</v>
      </c>
      <c r="AI131" s="2">
        <f t="shared" si="42"/>
        <v>1</v>
      </c>
      <c r="AJ131" s="2">
        <f t="shared" si="43"/>
        <v>1</v>
      </c>
      <c r="AK131" s="2">
        <f t="shared" si="44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41"/>
        <v>1</v>
      </c>
      <c r="AI132" s="5">
        <f t="shared" si="42"/>
        <v>1</v>
      </c>
      <c r="AJ132" s="5">
        <f t="shared" si="43"/>
        <v>1</v>
      </c>
      <c r="AK132" s="5">
        <f t="shared" si="44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41"/>
        <v>1</v>
      </c>
      <c r="AI133" s="2">
        <f t="shared" si="42"/>
        <v>1</v>
      </c>
      <c r="AJ133" s="2">
        <f t="shared" si="43"/>
        <v>1</v>
      </c>
      <c r="AK133" s="2">
        <f t="shared" si="44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41"/>
        <v>1</v>
      </c>
      <c r="AI134" s="5">
        <f t="shared" si="42"/>
        <v>1</v>
      </c>
      <c r="AJ134" s="5">
        <f t="shared" si="43"/>
        <v>1</v>
      </c>
      <c r="AK134" s="5">
        <f t="shared" si="44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>
        <v>1</v>
      </c>
      <c r="AC135" s="48"/>
      <c r="AD135" s="44">
        <f>U135</f>
        <v>6</v>
      </c>
      <c r="AE135" s="44">
        <f>SUM(B135:T135,V135:AC135)</f>
        <v>1</v>
      </c>
      <c r="AF135" s="44">
        <f>SUM(U116:U134,U136:U143)</f>
        <v>0</v>
      </c>
      <c r="AG135" s="44">
        <v>0</v>
      </c>
      <c r="AH135" s="2">
        <f t="shared" si="41"/>
        <v>0.857142857142857</v>
      </c>
      <c r="AI135" s="2">
        <f t="shared" si="42"/>
        <v>0.857142857142857</v>
      </c>
      <c r="AJ135" s="2">
        <f t="shared" si="43"/>
        <v>1</v>
      </c>
      <c r="AK135" s="2">
        <f t="shared" si="44"/>
        <v>0.923076923076923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41"/>
        <v>1</v>
      </c>
      <c r="AI136" s="5">
        <f t="shared" si="42"/>
        <v>1</v>
      </c>
      <c r="AJ136" s="5">
        <f t="shared" si="43"/>
        <v>1</v>
      </c>
      <c r="AK136" s="5">
        <f t="shared" si="44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5</v>
      </c>
      <c r="X137" s="33"/>
      <c r="Y137" s="33"/>
      <c r="Z137" s="33"/>
      <c r="AA137" s="33"/>
      <c r="AB137" s="33"/>
      <c r="AC137" s="48"/>
      <c r="AD137" s="44">
        <f>W137</f>
        <v>5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41"/>
        <v>1</v>
      </c>
      <c r="AI137" s="2">
        <f t="shared" si="42"/>
        <v>1</v>
      </c>
      <c r="AJ137" s="2">
        <f t="shared" si="43"/>
        <v>1</v>
      </c>
      <c r="AK137" s="2">
        <f t="shared" si="44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4</v>
      </c>
      <c r="Y138" s="33"/>
      <c r="Z138" s="33"/>
      <c r="AA138" s="33"/>
      <c r="AB138" s="33"/>
      <c r="AC138" s="48"/>
      <c r="AD138" s="45">
        <f>X138</f>
        <v>4</v>
      </c>
      <c r="AE138" s="45">
        <f>SUM(B138:W138,Y138:AC138)</f>
        <v>0</v>
      </c>
      <c r="AF138" s="45">
        <f>SUM(X116:X137,X139:X143)</f>
        <v>1</v>
      </c>
      <c r="AG138" s="44">
        <v>0</v>
      </c>
      <c r="AH138" s="5">
        <f t="shared" si="41"/>
        <v>0.8</v>
      </c>
      <c r="AI138" s="5">
        <f t="shared" si="42"/>
        <v>1</v>
      </c>
      <c r="AJ138" s="5">
        <f t="shared" si="43"/>
        <v>0.8</v>
      </c>
      <c r="AK138" s="5">
        <f t="shared" si="44"/>
        <v>0.888888888888889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>
        <v>1</v>
      </c>
      <c r="Y139" s="34">
        <v>21</v>
      </c>
      <c r="Z139" s="33"/>
      <c r="AA139" s="33"/>
      <c r="AB139" s="33"/>
      <c r="AC139" s="48"/>
      <c r="AD139" s="44">
        <f>Y139</f>
        <v>21</v>
      </c>
      <c r="AE139" s="44">
        <f>SUM(B139:X139,Z139:AC139)</f>
        <v>1</v>
      </c>
      <c r="AF139" s="44">
        <f>SUM(Y116:Y138,Y140:Y143)</f>
        <v>0</v>
      </c>
      <c r="AG139" s="45">
        <v>0</v>
      </c>
      <c r="AH139" s="2">
        <f t="shared" si="41"/>
        <v>0.954545454545455</v>
      </c>
      <c r="AI139" s="2">
        <f t="shared" si="42"/>
        <v>0.954545454545455</v>
      </c>
      <c r="AJ139" s="2">
        <f t="shared" si="43"/>
        <v>1</v>
      </c>
      <c r="AK139" s="2">
        <f t="shared" si="44"/>
        <v>0.976744186046512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41"/>
        <v>1</v>
      </c>
      <c r="AI140" s="5">
        <f t="shared" si="42"/>
        <v>1</v>
      </c>
      <c r="AJ140" s="5">
        <f t="shared" si="43"/>
        <v>1</v>
      </c>
      <c r="AK140" s="5">
        <f t="shared" si="44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5</v>
      </c>
      <c r="AB141" s="33"/>
      <c r="AC141" s="48"/>
      <c r="AD141" s="44">
        <f>AA141</f>
        <v>5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41"/>
        <v>1</v>
      </c>
      <c r="AI141" s="2">
        <f t="shared" si="42"/>
        <v>1</v>
      </c>
      <c r="AJ141" s="2">
        <f t="shared" si="43"/>
        <v>1</v>
      </c>
      <c r="AK141" s="2">
        <f t="shared" si="44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2</v>
      </c>
      <c r="AC142" s="48"/>
      <c r="AD142" s="45">
        <f>AB142</f>
        <v>2</v>
      </c>
      <c r="AE142" s="45">
        <f>SUM(B142:AA142,AC142)</f>
        <v>0</v>
      </c>
      <c r="AF142" s="45">
        <f>SUM(AB116:AB141,AB143)</f>
        <v>1</v>
      </c>
      <c r="AG142" s="45">
        <v>0</v>
      </c>
      <c r="AH142" s="5">
        <f t="shared" si="41"/>
        <v>0.666666666666667</v>
      </c>
      <c r="AI142" s="5">
        <f t="shared" si="42"/>
        <v>1</v>
      </c>
      <c r="AJ142" s="5">
        <f t="shared" si="43"/>
        <v>0.666666666666667</v>
      </c>
      <c r="AK142" s="5">
        <f t="shared" si="44"/>
        <v>0.8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41"/>
        <v>1</v>
      </c>
      <c r="AI143" s="2">
        <f t="shared" si="42"/>
        <v>1</v>
      </c>
      <c r="AJ143" s="2">
        <f t="shared" si="43"/>
        <v>1</v>
      </c>
      <c r="AK143" s="2">
        <f t="shared" si="44"/>
        <v>1</v>
      </c>
    </row>
    <row r="144" spans="28:37">
      <c r="AB144" s="42" t="s">
        <v>74</v>
      </c>
      <c r="AC144" s="42"/>
      <c r="AD144" s="45">
        <f t="shared" ref="AD144:AG144" si="45">SUM(AD116:AD143)</f>
        <v>133</v>
      </c>
      <c r="AE144" s="45">
        <f t="shared" si="45"/>
        <v>4</v>
      </c>
      <c r="AF144" s="45">
        <f t="shared" si="45"/>
        <v>4</v>
      </c>
      <c r="AG144" s="45">
        <v>0</v>
      </c>
      <c r="AH144" s="5">
        <f t="shared" si="41"/>
        <v>0.943262411347518</v>
      </c>
      <c r="AI144" s="5">
        <f t="shared" si="42"/>
        <v>0.970802919708029</v>
      </c>
      <c r="AJ144" s="5">
        <f t="shared" si="43"/>
        <v>0.970802919708029</v>
      </c>
      <c r="AK144" s="5">
        <f t="shared" si="44"/>
        <v>0.970802919708029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AlQalam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17</v>
      </c>
      <c r="C149" s="24">
        <v>1</v>
      </c>
      <c r="D149" s="24"/>
      <c r="E149" s="24"/>
      <c r="F149" s="24"/>
      <c r="G149" s="24">
        <v>1</v>
      </c>
      <c r="H149" s="24"/>
      <c r="I149" s="24"/>
      <c r="J149" s="38">
        <v>4</v>
      </c>
      <c r="L149" s="3" t="s">
        <v>49</v>
      </c>
      <c r="M149" s="13" t="s">
        <v>58</v>
      </c>
      <c r="N149" s="13"/>
      <c r="O149" s="13"/>
      <c r="P149" s="13"/>
      <c r="Q149" s="45">
        <f>B149</f>
        <v>17</v>
      </c>
      <c r="R149" s="45">
        <f>SUM(C149:J149)</f>
        <v>6</v>
      </c>
      <c r="S149" s="45">
        <f>SUM(B150:B157)</f>
        <v>0</v>
      </c>
      <c r="T149" s="45">
        <v>0</v>
      </c>
      <c r="U149" s="5">
        <f t="shared" ref="U149:U156" si="46">(SUM(Q149,T149)/SUM(Q149,R149,S149,T149))</f>
        <v>0.739130434782609</v>
      </c>
      <c r="V149" s="5">
        <f t="shared" ref="V149:V156" si="47">Q149/(SUM(Q149,R149))</f>
        <v>0.739130434782609</v>
      </c>
      <c r="W149" s="5">
        <f t="shared" ref="W149:W156" si="48">Q149/SUM(Q149,S149)</f>
        <v>1</v>
      </c>
      <c r="X149" s="5">
        <f t="shared" ref="X149:X156" si="49">2*V149*W149/(SUM(V149,W149))</f>
        <v>0.85</v>
      </c>
    </row>
    <row r="150" spans="1:24">
      <c r="A150" s="7" t="s">
        <v>50</v>
      </c>
      <c r="B150" s="25"/>
      <c r="C150" s="26">
        <v>11</v>
      </c>
      <c r="D150" s="25"/>
      <c r="E150" s="25"/>
      <c r="F150" s="25"/>
      <c r="G150" s="25"/>
      <c r="H150" s="25"/>
      <c r="I150" s="25"/>
      <c r="J150" s="25">
        <v>4</v>
      </c>
      <c r="L150" s="3" t="s">
        <v>50</v>
      </c>
      <c r="M150" s="13" t="s">
        <v>59</v>
      </c>
      <c r="N150" s="13"/>
      <c r="O150" s="13"/>
      <c r="P150" s="13"/>
      <c r="Q150" s="44">
        <f>C150</f>
        <v>11</v>
      </c>
      <c r="R150" s="44">
        <f>SUM(B150,D150:J150)</f>
        <v>4</v>
      </c>
      <c r="S150" s="44">
        <f>SUM(C149,C151:C157)</f>
        <v>1</v>
      </c>
      <c r="T150" s="44">
        <v>0</v>
      </c>
      <c r="U150" s="2">
        <f t="shared" si="46"/>
        <v>0.6875</v>
      </c>
      <c r="V150" s="2">
        <f t="shared" si="47"/>
        <v>0.733333333333333</v>
      </c>
      <c r="W150" s="2">
        <f t="shared" si="48"/>
        <v>0.916666666666667</v>
      </c>
      <c r="X150" s="2">
        <f t="shared" si="49"/>
        <v>0.814814814814815</v>
      </c>
    </row>
    <row r="151" spans="1:24">
      <c r="A151" s="7" t="s">
        <v>51</v>
      </c>
      <c r="B151" s="25"/>
      <c r="C151" s="25"/>
      <c r="D151" s="26">
        <v>9</v>
      </c>
      <c r="E151" s="25"/>
      <c r="F151" s="25"/>
      <c r="G151" s="25"/>
      <c r="H151" s="25"/>
      <c r="I151" s="25"/>
      <c r="J151" s="39">
        <v>1</v>
      </c>
      <c r="L151" s="3" t="s">
        <v>51</v>
      </c>
      <c r="M151" s="13" t="s">
        <v>60</v>
      </c>
      <c r="N151" s="13"/>
      <c r="O151" s="13"/>
      <c r="P151" s="13"/>
      <c r="Q151" s="45">
        <f>D151</f>
        <v>9</v>
      </c>
      <c r="R151" s="45">
        <f>SUM(B151:C151,E151:J151)</f>
        <v>1</v>
      </c>
      <c r="S151" s="45">
        <f>SUM(D149:D150,D152:D157)</f>
        <v>0</v>
      </c>
      <c r="T151" s="45">
        <v>0</v>
      </c>
      <c r="U151" s="5">
        <f t="shared" si="46"/>
        <v>0.9</v>
      </c>
      <c r="V151" s="5">
        <f t="shared" si="47"/>
        <v>0.9</v>
      </c>
      <c r="W151" s="5">
        <f t="shared" si="48"/>
        <v>1</v>
      </c>
      <c r="X151" s="5">
        <f t="shared" si="49"/>
        <v>0.947368421052632</v>
      </c>
    </row>
    <row r="152" spans="1:24">
      <c r="A152" s="7" t="s">
        <v>52</v>
      </c>
      <c r="B152" s="25"/>
      <c r="C152" s="25"/>
      <c r="D152" s="25"/>
      <c r="E152" s="26">
        <v>20</v>
      </c>
      <c r="F152" s="25"/>
      <c r="G152" s="25"/>
      <c r="H152" s="25"/>
      <c r="I152" s="25">
        <v>3</v>
      </c>
      <c r="J152" s="39">
        <v>1</v>
      </c>
      <c r="L152" s="3" t="s">
        <v>52</v>
      </c>
      <c r="M152" s="13" t="s">
        <v>61</v>
      </c>
      <c r="N152" s="13"/>
      <c r="O152" s="13"/>
      <c r="P152" s="13"/>
      <c r="Q152" s="44">
        <f>E152</f>
        <v>20</v>
      </c>
      <c r="R152" s="44">
        <f>SUM(B152:D152,F152:J152)</f>
        <v>4</v>
      </c>
      <c r="S152" s="44">
        <f>SUM(E149:E151,E153:E157)</f>
        <v>0</v>
      </c>
      <c r="T152" s="44">
        <v>0</v>
      </c>
      <c r="U152" s="2">
        <f t="shared" si="46"/>
        <v>0.833333333333333</v>
      </c>
      <c r="V152" s="2">
        <f t="shared" si="47"/>
        <v>0.833333333333333</v>
      </c>
      <c r="W152" s="2">
        <f t="shared" si="48"/>
        <v>1</v>
      </c>
      <c r="X152" s="2">
        <f t="shared" si="49"/>
        <v>0.909090909090909</v>
      </c>
    </row>
    <row r="153" spans="1:24">
      <c r="A153" s="7" t="s">
        <v>53</v>
      </c>
      <c r="B153" s="25"/>
      <c r="C153" s="25"/>
      <c r="D153" s="25"/>
      <c r="E153" s="25"/>
      <c r="F153" s="26">
        <v>27</v>
      </c>
      <c r="G153" s="25"/>
      <c r="H153" s="25"/>
      <c r="I153" s="25"/>
      <c r="J153" s="39">
        <v>3</v>
      </c>
      <c r="L153" s="3" t="s">
        <v>53</v>
      </c>
      <c r="M153" s="13" t="s">
        <v>62</v>
      </c>
      <c r="N153" s="13"/>
      <c r="O153" s="13"/>
      <c r="P153" s="13"/>
      <c r="Q153" s="45">
        <f>F153</f>
        <v>27</v>
      </c>
      <c r="R153" s="45">
        <f>SUM(B153:E153,G153:J153)</f>
        <v>3</v>
      </c>
      <c r="S153" s="45">
        <f>SUM(F149:F152,F154:F157)</f>
        <v>0</v>
      </c>
      <c r="T153" s="45">
        <v>0</v>
      </c>
      <c r="U153" s="5">
        <f t="shared" si="46"/>
        <v>0.9</v>
      </c>
      <c r="V153" s="5">
        <f t="shared" si="47"/>
        <v>0.9</v>
      </c>
      <c r="W153" s="5">
        <f t="shared" si="48"/>
        <v>1</v>
      </c>
      <c r="X153" s="5">
        <f t="shared" si="49"/>
        <v>0.947368421052632</v>
      </c>
    </row>
    <row r="154" spans="1:24">
      <c r="A154" s="7" t="s">
        <v>54</v>
      </c>
      <c r="B154" s="25"/>
      <c r="C154" s="25"/>
      <c r="D154" s="25"/>
      <c r="E154" s="25"/>
      <c r="F154" s="25"/>
      <c r="G154" s="26">
        <v>26</v>
      </c>
      <c r="H154" s="25"/>
      <c r="I154" s="25"/>
      <c r="J154" s="39">
        <v>3</v>
      </c>
      <c r="L154" s="3" t="s">
        <v>54</v>
      </c>
      <c r="M154" s="13" t="s">
        <v>63</v>
      </c>
      <c r="N154" s="13"/>
      <c r="O154" s="13"/>
      <c r="P154" s="13"/>
      <c r="Q154" s="44">
        <f>G154</f>
        <v>26</v>
      </c>
      <c r="R154" s="44">
        <f>SUM(B154:F154,H154:J154)</f>
        <v>3</v>
      </c>
      <c r="S154" s="44">
        <f>SUM(G149:G153,G155:G157)</f>
        <v>1</v>
      </c>
      <c r="T154" s="44">
        <v>0</v>
      </c>
      <c r="U154" s="2">
        <f t="shared" si="46"/>
        <v>0.866666666666667</v>
      </c>
      <c r="V154" s="2">
        <f t="shared" si="47"/>
        <v>0.896551724137931</v>
      </c>
      <c r="W154" s="2">
        <f t="shared" si="48"/>
        <v>0.962962962962963</v>
      </c>
      <c r="X154" s="2">
        <f t="shared" si="49"/>
        <v>0.928571428571429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>
        <f t="shared" si="46"/>
        <v>1</v>
      </c>
      <c r="V155" s="5">
        <f t="shared" si="47"/>
        <v>1</v>
      </c>
      <c r="W155" s="5">
        <f t="shared" si="48"/>
        <v>1</v>
      </c>
      <c r="X155" s="5">
        <f t="shared" si="49"/>
        <v>1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>
        <v>11</v>
      </c>
      <c r="J156" s="39">
        <v>1</v>
      </c>
      <c r="L156" s="3" t="s">
        <v>56</v>
      </c>
      <c r="M156" s="13" t="s">
        <v>65</v>
      </c>
      <c r="N156" s="13"/>
      <c r="O156" s="13"/>
      <c r="P156" s="13"/>
      <c r="Q156" s="44">
        <f>I156</f>
        <v>11</v>
      </c>
      <c r="R156" s="44">
        <f>SUM(J156,B156:H156)</f>
        <v>1</v>
      </c>
      <c r="S156" s="44">
        <f>SUM(I149:I155,I157)</f>
        <v>3</v>
      </c>
      <c r="T156" s="44">
        <v>0</v>
      </c>
      <c r="U156" s="2">
        <f t="shared" si="46"/>
        <v>0.733333333333333</v>
      </c>
      <c r="V156" s="2">
        <f t="shared" si="47"/>
        <v>0.916666666666667</v>
      </c>
      <c r="W156" s="2">
        <f t="shared" si="48"/>
        <v>0.785714285714286</v>
      </c>
      <c r="X156" s="2">
        <f t="shared" si="49"/>
        <v>0.846153846153846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50">SUM(Q149:Q156)</f>
        <v>132</v>
      </c>
      <c r="R158" s="44">
        <f t="shared" si="50"/>
        <v>22</v>
      </c>
      <c r="S158" s="44">
        <f t="shared" si="50"/>
        <v>5</v>
      </c>
      <c r="T158" s="44">
        <f t="shared" si="50"/>
        <v>0</v>
      </c>
      <c r="U158" s="2">
        <f>(SUM(Q158,T158)/SUM(Q158,R158,S158,T158))</f>
        <v>0.830188679245283</v>
      </c>
      <c r="V158" s="2">
        <f>Q158/(SUM(Q158,R158))</f>
        <v>0.857142857142857</v>
      </c>
      <c r="W158" s="2">
        <f>Q158/SUM(Q158,S158)</f>
        <v>0.963503649635037</v>
      </c>
      <c r="X158" s="2">
        <f>2*V158*W158/(SUM(V158,W158))</f>
        <v>0.907216494845361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133</v>
      </c>
    </row>
    <row r="160" ht="14.25" spans="1:37">
      <c r="A160" s="30" t="str">
        <f>A1</f>
        <v>AlQalam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14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14</v>
      </c>
      <c r="AE161" s="45">
        <f>SUM(C161:AC161)</f>
        <v>0</v>
      </c>
      <c r="AF161" s="45">
        <f>SUM(B162:B188)</f>
        <v>2</v>
      </c>
      <c r="AG161" s="45">
        <v>0</v>
      </c>
      <c r="AH161" s="5">
        <f t="shared" ref="AH161:AH189" si="51">(SUM(AD161,AG161)/SUM(AD161,AE161,AF161,AG161))</f>
        <v>0.875</v>
      </c>
      <c r="AI161" s="5">
        <f t="shared" ref="AI161:AI189" si="52">AD161/(SUM(AD161,AE161))</f>
        <v>1</v>
      </c>
      <c r="AJ161" s="5">
        <f t="shared" ref="AJ161:AJ189" si="53">AD161/SUM(AD161,AF161)</f>
        <v>0.875</v>
      </c>
      <c r="AK161" s="5">
        <f t="shared" ref="AK161:AK189" si="54">2*AI161*AJ161/(SUM(AI161,AJ161))</f>
        <v>0.933333333333333</v>
      </c>
    </row>
    <row r="162" spans="1:37">
      <c r="A162" s="4" t="s">
        <v>40</v>
      </c>
      <c r="B162" s="33"/>
      <c r="C162" s="34">
        <v>22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22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51"/>
        <v>1</v>
      </c>
      <c r="AI162" s="2">
        <f t="shared" si="52"/>
        <v>1</v>
      </c>
      <c r="AJ162" s="2">
        <f t="shared" si="53"/>
        <v>1</v>
      </c>
      <c r="AK162" s="2">
        <f t="shared" si="54"/>
        <v>1</v>
      </c>
    </row>
    <row r="163" spans="1:37">
      <c r="A163" s="4" t="s">
        <v>9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51"/>
        <v>1</v>
      </c>
      <c r="AI163" s="5">
        <f t="shared" si="52"/>
        <v>1</v>
      </c>
      <c r="AJ163" s="5">
        <f t="shared" si="53"/>
        <v>1</v>
      </c>
      <c r="AK163" s="5">
        <f t="shared" si="54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51"/>
        <v>1</v>
      </c>
      <c r="AI164" s="2">
        <f t="shared" si="52"/>
        <v>1</v>
      </c>
      <c r="AJ164" s="2">
        <f t="shared" si="53"/>
        <v>1</v>
      </c>
      <c r="AK164" s="2">
        <f t="shared" si="54"/>
        <v>1</v>
      </c>
    </row>
    <row r="165" spans="1:37">
      <c r="A165" s="4" t="s">
        <v>11</v>
      </c>
      <c r="B165" s="33"/>
      <c r="C165" s="33"/>
      <c r="D165" s="33"/>
      <c r="E165" s="33"/>
      <c r="F165" s="34">
        <v>0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0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 t="e">
        <f t="shared" si="51"/>
        <v>#DIV/0!</v>
      </c>
      <c r="AI165" s="5" t="e">
        <f t="shared" si="52"/>
        <v>#DIV/0!</v>
      </c>
      <c r="AJ165" s="5" t="e">
        <f t="shared" si="53"/>
        <v>#DIV/0!</v>
      </c>
      <c r="AK165" s="5" t="e">
        <f t="shared" si="54"/>
        <v>#DIV/0!</v>
      </c>
    </row>
    <row r="166" spans="1:37">
      <c r="A166" s="4" t="s">
        <v>12</v>
      </c>
      <c r="B166" s="33">
        <v>2</v>
      </c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2</v>
      </c>
      <c r="AF166" s="44">
        <f>SUM(G161:G165,G167:G188)</f>
        <v>0</v>
      </c>
      <c r="AG166" s="44">
        <v>0</v>
      </c>
      <c r="AH166" s="2">
        <f t="shared" si="51"/>
        <v>0.5</v>
      </c>
      <c r="AI166" s="2">
        <f t="shared" si="52"/>
        <v>0.5</v>
      </c>
      <c r="AJ166" s="2">
        <f t="shared" si="53"/>
        <v>1</v>
      </c>
      <c r="AK166" s="2">
        <f t="shared" si="54"/>
        <v>0.666666666666667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51"/>
        <v>1</v>
      </c>
      <c r="AI167" s="5">
        <f t="shared" si="52"/>
        <v>1</v>
      </c>
      <c r="AJ167" s="5">
        <f t="shared" si="53"/>
        <v>1</v>
      </c>
      <c r="AK167" s="5">
        <f t="shared" si="54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51"/>
        <v>1</v>
      </c>
      <c r="AI168" s="2">
        <f t="shared" si="52"/>
        <v>1</v>
      </c>
      <c r="AJ168" s="2">
        <f t="shared" si="53"/>
        <v>1</v>
      </c>
      <c r="AK168" s="2">
        <f t="shared" si="54"/>
        <v>1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51"/>
        <v>1</v>
      </c>
      <c r="AI169" s="5">
        <f t="shared" si="52"/>
        <v>1</v>
      </c>
      <c r="AJ169" s="5">
        <f t="shared" si="53"/>
        <v>1</v>
      </c>
      <c r="AK169" s="5">
        <f t="shared" si="54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51"/>
        <v>1</v>
      </c>
      <c r="AI170" s="2">
        <f t="shared" si="52"/>
        <v>1</v>
      </c>
      <c r="AJ170" s="2">
        <f t="shared" si="53"/>
        <v>1</v>
      </c>
      <c r="AK170" s="2">
        <f t="shared" si="54"/>
        <v>1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>
        <f t="shared" si="51"/>
        <v>1</v>
      </c>
      <c r="AI171" s="5">
        <f t="shared" si="52"/>
        <v>1</v>
      </c>
      <c r="AJ171" s="5">
        <f t="shared" si="53"/>
        <v>1</v>
      </c>
      <c r="AK171" s="5">
        <f t="shared" si="54"/>
        <v>1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51"/>
        <v>1</v>
      </c>
      <c r="AI172" s="2">
        <f t="shared" si="52"/>
        <v>1</v>
      </c>
      <c r="AJ172" s="2">
        <f t="shared" si="53"/>
        <v>1</v>
      </c>
      <c r="AK172" s="2">
        <f t="shared" si="54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51"/>
        <v>1</v>
      </c>
      <c r="AI173" s="5">
        <f t="shared" si="52"/>
        <v>1</v>
      </c>
      <c r="AJ173" s="5">
        <f t="shared" si="53"/>
        <v>1</v>
      </c>
      <c r="AK173" s="5">
        <f t="shared" si="54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51"/>
        <v>1</v>
      </c>
      <c r="AI174" s="2">
        <f t="shared" si="52"/>
        <v>1</v>
      </c>
      <c r="AJ174" s="2">
        <f t="shared" si="53"/>
        <v>1</v>
      </c>
      <c r="AK174" s="2">
        <f t="shared" si="54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51"/>
        <v>1</v>
      </c>
      <c r="AI175" s="5">
        <f t="shared" si="52"/>
        <v>1</v>
      </c>
      <c r="AJ175" s="5">
        <f t="shared" si="53"/>
        <v>1</v>
      </c>
      <c r="AK175" s="5">
        <f t="shared" si="54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51"/>
        <v>1</v>
      </c>
      <c r="AI176" s="2">
        <f t="shared" si="52"/>
        <v>1</v>
      </c>
      <c r="AJ176" s="2">
        <f t="shared" si="53"/>
        <v>1</v>
      </c>
      <c r="AK176" s="2">
        <f t="shared" si="54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51"/>
        <v>1</v>
      </c>
      <c r="AI177" s="5">
        <f t="shared" si="52"/>
        <v>1</v>
      </c>
      <c r="AJ177" s="5">
        <f t="shared" si="53"/>
        <v>1</v>
      </c>
      <c r="AK177" s="5">
        <f t="shared" si="54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51"/>
        <v>1</v>
      </c>
      <c r="AI178" s="2">
        <f t="shared" si="52"/>
        <v>1</v>
      </c>
      <c r="AJ178" s="2">
        <f t="shared" si="53"/>
        <v>1</v>
      </c>
      <c r="AK178" s="2">
        <f t="shared" si="54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51"/>
        <v>1</v>
      </c>
      <c r="AI179" s="5">
        <f t="shared" si="52"/>
        <v>1</v>
      </c>
      <c r="AJ179" s="5">
        <f t="shared" si="53"/>
        <v>1</v>
      </c>
      <c r="AK179" s="5">
        <f t="shared" si="54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5</v>
      </c>
      <c r="V180" s="33"/>
      <c r="W180" s="33"/>
      <c r="X180" s="33"/>
      <c r="Y180" s="33"/>
      <c r="Z180" s="33"/>
      <c r="AA180" s="33"/>
      <c r="AB180" s="33">
        <v>1</v>
      </c>
      <c r="AC180" s="48"/>
      <c r="AD180" s="44">
        <f>U180</f>
        <v>5</v>
      </c>
      <c r="AE180" s="44">
        <f>SUM(B180:T180,V180:AC180)</f>
        <v>1</v>
      </c>
      <c r="AF180" s="44">
        <f>SUM(U161:U179,U181:U188)</f>
        <v>0</v>
      </c>
      <c r="AG180" s="44">
        <v>0</v>
      </c>
      <c r="AH180" s="2">
        <f t="shared" si="51"/>
        <v>0.833333333333333</v>
      </c>
      <c r="AI180" s="2">
        <f t="shared" si="52"/>
        <v>0.833333333333333</v>
      </c>
      <c r="AJ180" s="2">
        <f t="shared" si="53"/>
        <v>1</v>
      </c>
      <c r="AK180" s="2">
        <f t="shared" si="54"/>
        <v>0.909090909090909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2</v>
      </c>
      <c r="W181" s="33"/>
      <c r="X181" s="33"/>
      <c r="Y181" s="33"/>
      <c r="Z181" s="33"/>
      <c r="AA181" s="33"/>
      <c r="AB181" s="33"/>
      <c r="AC181" s="48"/>
      <c r="AD181" s="45">
        <f>V181</f>
        <v>2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51"/>
        <v>1</v>
      </c>
      <c r="AI181" s="5">
        <f t="shared" si="52"/>
        <v>1</v>
      </c>
      <c r="AJ181" s="5">
        <f t="shared" si="53"/>
        <v>1</v>
      </c>
      <c r="AK181" s="5">
        <f t="shared" si="54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4</v>
      </c>
      <c r="X182" s="33"/>
      <c r="Y182" s="33"/>
      <c r="Z182" s="33"/>
      <c r="AA182" s="33"/>
      <c r="AB182" s="33"/>
      <c r="AC182" s="48"/>
      <c r="AD182" s="44">
        <f>W182</f>
        <v>4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51"/>
        <v>1</v>
      </c>
      <c r="AI182" s="2">
        <f t="shared" si="52"/>
        <v>1</v>
      </c>
      <c r="AJ182" s="2">
        <f t="shared" si="53"/>
        <v>1</v>
      </c>
      <c r="AK182" s="2">
        <f t="shared" si="54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4</v>
      </c>
      <c r="Y183" s="33"/>
      <c r="Z183" s="33"/>
      <c r="AA183" s="33"/>
      <c r="AB183" s="33"/>
      <c r="AC183" s="48"/>
      <c r="AD183" s="45">
        <f>X183</f>
        <v>4</v>
      </c>
      <c r="AE183" s="45">
        <f>SUM(B183:W183,Y183:AC183)</f>
        <v>0</v>
      </c>
      <c r="AF183" s="45">
        <f>SUM(X161:X182,X184:X188)</f>
        <v>1</v>
      </c>
      <c r="AG183" s="44">
        <v>0</v>
      </c>
      <c r="AH183" s="5">
        <f t="shared" si="51"/>
        <v>0.8</v>
      </c>
      <c r="AI183" s="5">
        <f t="shared" si="52"/>
        <v>1</v>
      </c>
      <c r="AJ183" s="5">
        <f t="shared" si="53"/>
        <v>0.8</v>
      </c>
      <c r="AK183" s="5">
        <f t="shared" si="54"/>
        <v>0.888888888888889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>
        <v>1</v>
      </c>
      <c r="Y184" s="34">
        <v>21</v>
      </c>
      <c r="Z184" s="33"/>
      <c r="AA184" s="33"/>
      <c r="AB184" s="33"/>
      <c r="AC184" s="48"/>
      <c r="AD184" s="44">
        <f>Y184</f>
        <v>21</v>
      </c>
      <c r="AE184" s="44">
        <f>SUM(B184:X184,Z184:AC184)</f>
        <v>1</v>
      </c>
      <c r="AF184" s="44">
        <f>SUM(Y161:Y183,Y185:Y188)</f>
        <v>0</v>
      </c>
      <c r="AG184" s="45">
        <v>0</v>
      </c>
      <c r="AH184" s="2">
        <f t="shared" si="51"/>
        <v>0.954545454545455</v>
      </c>
      <c r="AI184" s="2">
        <f t="shared" si="52"/>
        <v>0.954545454545455</v>
      </c>
      <c r="AJ184" s="2">
        <f t="shared" si="53"/>
        <v>1</v>
      </c>
      <c r="AK184" s="2">
        <f t="shared" si="54"/>
        <v>0.976744186046512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51"/>
        <v>1</v>
      </c>
      <c r="AI185" s="5">
        <f t="shared" si="52"/>
        <v>1</v>
      </c>
      <c r="AJ185" s="5">
        <f t="shared" si="53"/>
        <v>1</v>
      </c>
      <c r="AK185" s="5">
        <f t="shared" si="54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5</v>
      </c>
      <c r="AB186" s="33"/>
      <c r="AC186" s="48"/>
      <c r="AD186" s="44">
        <f>AA186</f>
        <v>5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51"/>
        <v>1</v>
      </c>
      <c r="AI186" s="2">
        <f t="shared" si="52"/>
        <v>1</v>
      </c>
      <c r="AJ186" s="2">
        <f t="shared" si="53"/>
        <v>1</v>
      </c>
      <c r="AK186" s="2">
        <f t="shared" si="54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2</v>
      </c>
      <c r="AC187" s="48"/>
      <c r="AD187" s="45">
        <f>AB187</f>
        <v>2</v>
      </c>
      <c r="AE187" s="45">
        <f>SUM(B187:AA187,AC187)</f>
        <v>0</v>
      </c>
      <c r="AF187" s="45">
        <f>SUM(AB161:AB186,AB188)</f>
        <v>1</v>
      </c>
      <c r="AG187" s="45">
        <v>0</v>
      </c>
      <c r="AH187" s="5">
        <f t="shared" si="51"/>
        <v>0.666666666666667</v>
      </c>
      <c r="AI187" s="5">
        <f t="shared" si="52"/>
        <v>1</v>
      </c>
      <c r="AJ187" s="5">
        <f t="shared" si="53"/>
        <v>0.666666666666667</v>
      </c>
      <c r="AK187" s="5">
        <f t="shared" si="54"/>
        <v>0.8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51"/>
        <v>1</v>
      </c>
      <c r="AI188" s="2">
        <f t="shared" si="52"/>
        <v>1</v>
      </c>
      <c r="AJ188" s="2">
        <f t="shared" si="53"/>
        <v>1</v>
      </c>
      <c r="AK188" s="2">
        <f t="shared" si="54"/>
        <v>1</v>
      </c>
    </row>
    <row r="189" spans="28:37">
      <c r="AB189" s="42" t="s">
        <v>74</v>
      </c>
      <c r="AC189" s="42"/>
      <c r="AD189" s="45">
        <f t="shared" ref="AD189:AG189" si="55">SUM(AD161:AD188)</f>
        <v>129</v>
      </c>
      <c r="AE189" s="45">
        <f t="shared" si="55"/>
        <v>4</v>
      </c>
      <c r="AF189" s="45">
        <f t="shared" si="55"/>
        <v>4</v>
      </c>
      <c r="AG189" s="45">
        <v>0</v>
      </c>
      <c r="AH189" s="5">
        <f t="shared" si="51"/>
        <v>0.941605839416058</v>
      </c>
      <c r="AI189" s="5">
        <f t="shared" si="52"/>
        <v>0.969924812030075</v>
      </c>
      <c r="AJ189" s="5">
        <f t="shared" si="53"/>
        <v>0.969924812030075</v>
      </c>
      <c r="AK189" s="5">
        <f t="shared" si="54"/>
        <v>0.969924812030075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AlQalam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>
        <v>1</v>
      </c>
      <c r="D194" s="24"/>
      <c r="E194" s="24"/>
      <c r="F194" s="24"/>
      <c r="G194" s="24">
        <v>1</v>
      </c>
      <c r="H194" s="24"/>
      <c r="I194" s="24"/>
      <c r="J194" s="38">
        <v>4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6</v>
      </c>
      <c r="S194" s="45">
        <f>SUM(B195:B202)</f>
        <v>0</v>
      </c>
      <c r="T194" s="45">
        <v>0</v>
      </c>
      <c r="U194" s="5">
        <f t="shared" ref="U194:U201" si="56">(SUM(Q194,T194)/SUM(Q194,R194,S194,T194))</f>
        <v>0.739130434782609</v>
      </c>
      <c r="V194" s="5">
        <f t="shared" ref="V194:V201" si="57">Q194/(SUM(Q194,R194))</f>
        <v>0.739130434782609</v>
      </c>
      <c r="W194" s="5">
        <f t="shared" ref="W194:W201" si="58">Q194/SUM(Q194,S194)</f>
        <v>1</v>
      </c>
      <c r="X194" s="5">
        <f t="shared" ref="X194:X201" si="59">2*V194*W194/(SUM(V194,W194))</f>
        <v>0.85</v>
      </c>
    </row>
    <row r="195" spans="1:24">
      <c r="A195" s="7" t="s">
        <v>50</v>
      </c>
      <c r="B195" s="25"/>
      <c r="C195" s="26">
        <v>11</v>
      </c>
      <c r="D195" s="25"/>
      <c r="E195" s="25"/>
      <c r="F195" s="25"/>
      <c r="G195" s="25"/>
      <c r="H195" s="25"/>
      <c r="I195" s="25"/>
      <c r="J195" s="25">
        <v>3</v>
      </c>
      <c r="L195" s="3" t="s">
        <v>50</v>
      </c>
      <c r="M195" s="13" t="s">
        <v>59</v>
      </c>
      <c r="N195" s="13"/>
      <c r="O195" s="13"/>
      <c r="P195" s="13"/>
      <c r="Q195" s="44">
        <f>C195</f>
        <v>11</v>
      </c>
      <c r="R195" s="44">
        <f>SUM(B195,D195:J195)</f>
        <v>3</v>
      </c>
      <c r="S195" s="44">
        <f>SUM(C194,C196:C202)</f>
        <v>1</v>
      </c>
      <c r="T195" s="44">
        <v>0</v>
      </c>
      <c r="U195" s="2">
        <f t="shared" si="56"/>
        <v>0.733333333333333</v>
      </c>
      <c r="V195" s="2">
        <f t="shared" si="57"/>
        <v>0.785714285714286</v>
      </c>
      <c r="W195" s="2">
        <f t="shared" si="58"/>
        <v>0.916666666666667</v>
      </c>
      <c r="X195" s="2">
        <f t="shared" si="59"/>
        <v>0.846153846153846</v>
      </c>
    </row>
    <row r="196" spans="1:24">
      <c r="A196" s="7" t="s">
        <v>51</v>
      </c>
      <c r="B196" s="25"/>
      <c r="C196" s="25"/>
      <c r="D196" s="26">
        <v>9</v>
      </c>
      <c r="E196" s="25"/>
      <c r="F196" s="25"/>
      <c r="G196" s="25"/>
      <c r="H196" s="25"/>
      <c r="I196" s="25"/>
      <c r="J196" s="39">
        <v>1</v>
      </c>
      <c r="L196" s="3" t="s">
        <v>51</v>
      </c>
      <c r="M196" s="13" t="s">
        <v>60</v>
      </c>
      <c r="N196" s="13"/>
      <c r="O196" s="13"/>
      <c r="P196" s="13"/>
      <c r="Q196" s="45">
        <f>D196</f>
        <v>9</v>
      </c>
      <c r="R196" s="45">
        <f>SUM(B196:C196,E196:J196)</f>
        <v>1</v>
      </c>
      <c r="S196" s="45">
        <f>SUM(D194:D195,D197:D202)</f>
        <v>0</v>
      </c>
      <c r="T196" s="45">
        <v>0</v>
      </c>
      <c r="U196" s="5">
        <f t="shared" si="56"/>
        <v>0.9</v>
      </c>
      <c r="V196" s="5">
        <f t="shared" si="57"/>
        <v>0.9</v>
      </c>
      <c r="W196" s="5">
        <f t="shared" si="58"/>
        <v>1</v>
      </c>
      <c r="X196" s="5">
        <f t="shared" si="59"/>
        <v>0.947368421052632</v>
      </c>
    </row>
    <row r="197" spans="1:24">
      <c r="A197" s="7" t="s">
        <v>52</v>
      </c>
      <c r="B197" s="25"/>
      <c r="C197" s="25"/>
      <c r="D197" s="25"/>
      <c r="E197" s="26">
        <v>20</v>
      </c>
      <c r="F197" s="25"/>
      <c r="G197" s="25"/>
      <c r="H197" s="25"/>
      <c r="I197" s="25">
        <v>3</v>
      </c>
      <c r="J197" s="39">
        <v>1</v>
      </c>
      <c r="L197" s="3" t="s">
        <v>52</v>
      </c>
      <c r="M197" s="13" t="s">
        <v>61</v>
      </c>
      <c r="N197" s="13"/>
      <c r="O197" s="13"/>
      <c r="P197" s="13"/>
      <c r="Q197" s="44">
        <f>E197</f>
        <v>20</v>
      </c>
      <c r="R197" s="44">
        <f>SUM(B197:D197,F197:J197)</f>
        <v>4</v>
      </c>
      <c r="S197" s="44">
        <f>SUM(E194:E196,E198:E202)</f>
        <v>0</v>
      </c>
      <c r="T197" s="44">
        <v>0</v>
      </c>
      <c r="U197" s="2">
        <f t="shared" si="56"/>
        <v>0.833333333333333</v>
      </c>
      <c r="V197" s="2">
        <f t="shared" si="57"/>
        <v>0.833333333333333</v>
      </c>
      <c r="W197" s="2">
        <f t="shared" si="58"/>
        <v>1</v>
      </c>
      <c r="X197" s="2">
        <f t="shared" si="59"/>
        <v>0.909090909090909</v>
      </c>
    </row>
    <row r="198" spans="1:24">
      <c r="A198" s="7" t="s">
        <v>53</v>
      </c>
      <c r="B198" s="25"/>
      <c r="C198" s="25"/>
      <c r="D198" s="25"/>
      <c r="E198" s="25"/>
      <c r="F198" s="26">
        <v>27</v>
      </c>
      <c r="G198" s="25"/>
      <c r="H198" s="25"/>
      <c r="I198" s="25"/>
      <c r="J198" s="39">
        <v>2</v>
      </c>
      <c r="L198" s="3" t="s">
        <v>53</v>
      </c>
      <c r="M198" s="13" t="s">
        <v>62</v>
      </c>
      <c r="N198" s="13"/>
      <c r="O198" s="13"/>
      <c r="P198" s="13"/>
      <c r="Q198" s="45">
        <f>F198</f>
        <v>27</v>
      </c>
      <c r="R198" s="45">
        <f>SUM(B198:E198,G198:J198)</f>
        <v>2</v>
      </c>
      <c r="S198" s="45">
        <f>SUM(F194:F197,F199:F202)</f>
        <v>0</v>
      </c>
      <c r="T198" s="45">
        <v>0</v>
      </c>
      <c r="U198" s="5">
        <f t="shared" si="56"/>
        <v>0.931034482758621</v>
      </c>
      <c r="V198" s="5">
        <f t="shared" si="57"/>
        <v>0.931034482758621</v>
      </c>
      <c r="W198" s="5">
        <f t="shared" si="58"/>
        <v>1</v>
      </c>
      <c r="X198" s="5">
        <f t="shared" si="59"/>
        <v>0.964285714285714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26</v>
      </c>
      <c r="H199" s="25"/>
      <c r="I199" s="25"/>
      <c r="J199" s="39">
        <v>3</v>
      </c>
      <c r="L199" s="3" t="s">
        <v>54</v>
      </c>
      <c r="M199" s="13" t="s">
        <v>63</v>
      </c>
      <c r="N199" s="13"/>
      <c r="O199" s="13"/>
      <c r="P199" s="13"/>
      <c r="Q199" s="44">
        <f>G199</f>
        <v>26</v>
      </c>
      <c r="R199" s="44">
        <f>SUM(B199:F199,H199:J199)</f>
        <v>3</v>
      </c>
      <c r="S199" s="44">
        <f>SUM(G194:G198,G200:G202)</f>
        <v>1</v>
      </c>
      <c r="T199" s="44">
        <v>0</v>
      </c>
      <c r="U199" s="2">
        <f t="shared" si="56"/>
        <v>0.866666666666667</v>
      </c>
      <c r="V199" s="2">
        <f t="shared" si="57"/>
        <v>0.896551724137931</v>
      </c>
      <c r="W199" s="2">
        <f t="shared" si="58"/>
        <v>0.962962962962963</v>
      </c>
      <c r="X199" s="2">
        <f t="shared" si="59"/>
        <v>0.928571428571429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v>0</v>
      </c>
      <c r="U200" s="5">
        <f t="shared" si="56"/>
        <v>1</v>
      </c>
      <c r="V200" s="5">
        <f t="shared" si="57"/>
        <v>1</v>
      </c>
      <c r="W200" s="5">
        <f t="shared" si="58"/>
        <v>1</v>
      </c>
      <c r="X200" s="5">
        <f t="shared" si="59"/>
        <v>1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11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11</v>
      </c>
      <c r="R201" s="44">
        <f>SUM(J201,B201:H201)</f>
        <v>1</v>
      </c>
      <c r="S201" s="44">
        <f>SUM(I194:I200,I202)</f>
        <v>3</v>
      </c>
      <c r="T201" s="44">
        <v>0</v>
      </c>
      <c r="U201" s="2">
        <f t="shared" si="56"/>
        <v>0.733333333333333</v>
      </c>
      <c r="V201" s="2">
        <f t="shared" si="57"/>
        <v>0.916666666666667</v>
      </c>
      <c r="W201" s="2">
        <f t="shared" si="58"/>
        <v>0.785714285714286</v>
      </c>
      <c r="X201" s="2">
        <f t="shared" si="59"/>
        <v>0.846153846153846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60">SUM(Q194:Q201)</f>
        <v>132</v>
      </c>
      <c r="R203" s="44">
        <f t="shared" si="60"/>
        <v>20</v>
      </c>
      <c r="S203" s="44">
        <f t="shared" si="60"/>
        <v>5</v>
      </c>
      <c r="T203" s="44">
        <f t="shared" si="60"/>
        <v>0</v>
      </c>
      <c r="U203" s="2">
        <f>(SUM(Q203,T203)/SUM(Q203,R203,S203,T203))</f>
        <v>0.840764331210191</v>
      </c>
      <c r="V203" s="2">
        <f>Q203/(SUM(Q203,R203))</f>
        <v>0.868421052631579</v>
      </c>
      <c r="W203" s="2">
        <f>Q203/SUM(Q203,S203)</f>
        <v>0.963503649635037</v>
      </c>
      <c r="X203" s="2">
        <f>2*V203*W203/(SUM(V203,W203))</f>
        <v>0.913494809688581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133</v>
      </c>
    </row>
    <row r="205" ht="14.25" spans="1:37">
      <c r="A205" s="30" t="str">
        <f>A1</f>
        <v>AlQalam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14</v>
      </c>
      <c r="AE206" s="45">
        <f>SUM(C206:AC206)</f>
        <v>0</v>
      </c>
      <c r="AF206" s="45">
        <f>SUM(B207:B233)</f>
        <v>2</v>
      </c>
      <c r="AG206" s="45">
        <v>0</v>
      </c>
      <c r="AH206" s="5">
        <f t="shared" ref="AH206:AH234" si="61">(SUM(AD206,AG206)/SUM(AD206,AE206,AF206,AG206))</f>
        <v>0.875</v>
      </c>
      <c r="AI206" s="5">
        <f t="shared" ref="AI206:AI234" si="62">AD206/(SUM(AD206,AE206))</f>
        <v>1</v>
      </c>
      <c r="AJ206" s="5">
        <f t="shared" ref="AJ206:AJ234" si="63">AD206/SUM(AD206,AF206)</f>
        <v>0.875</v>
      </c>
      <c r="AK206" s="5">
        <f t="shared" ref="AK206:AK234" si="64">2*AI206*AJ206/(SUM(AI206,AJ206))</f>
        <v>0.933333333333333</v>
      </c>
    </row>
    <row r="207" spans="1:37">
      <c r="A207" s="4" t="s">
        <v>40</v>
      </c>
      <c r="B207" s="33"/>
      <c r="C207" s="34">
        <v>22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22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61"/>
        <v>1</v>
      </c>
      <c r="AI207" s="2">
        <f t="shared" si="62"/>
        <v>1</v>
      </c>
      <c r="AJ207" s="2">
        <f t="shared" si="63"/>
        <v>1</v>
      </c>
      <c r="AK207" s="2">
        <f t="shared" si="64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61"/>
        <v>1</v>
      </c>
      <c r="AI208" s="5">
        <f t="shared" si="62"/>
        <v>1</v>
      </c>
      <c r="AJ208" s="5">
        <f t="shared" si="63"/>
        <v>1</v>
      </c>
      <c r="AK208" s="5">
        <f t="shared" si="64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61"/>
        <v>1</v>
      </c>
      <c r="AI209" s="2">
        <f t="shared" si="62"/>
        <v>1</v>
      </c>
      <c r="AJ209" s="2">
        <f t="shared" si="63"/>
        <v>1</v>
      </c>
      <c r="AK209" s="2">
        <f t="shared" si="64"/>
        <v>1</v>
      </c>
    </row>
    <row r="210" spans="1:37">
      <c r="A210" s="4" t="s">
        <v>11</v>
      </c>
      <c r="B210" s="33"/>
      <c r="C210" s="33"/>
      <c r="D210" s="33"/>
      <c r="E210" s="33"/>
      <c r="F210" s="34">
        <v>0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0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 t="e">
        <f t="shared" si="61"/>
        <v>#DIV/0!</v>
      </c>
      <c r="AI210" s="5" t="e">
        <f t="shared" si="62"/>
        <v>#DIV/0!</v>
      </c>
      <c r="AJ210" s="5" t="e">
        <f t="shared" si="63"/>
        <v>#DIV/0!</v>
      </c>
      <c r="AK210" s="5" t="e">
        <f t="shared" si="64"/>
        <v>#DIV/0!</v>
      </c>
    </row>
    <row r="211" spans="1:37">
      <c r="A211" s="4" t="s">
        <v>12</v>
      </c>
      <c r="B211" s="33">
        <v>2</v>
      </c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2</v>
      </c>
      <c r="AF211" s="44">
        <f>SUM(G206:G210,G212:G233)</f>
        <v>0</v>
      </c>
      <c r="AG211" s="44">
        <v>0</v>
      </c>
      <c r="AH211" s="2">
        <f t="shared" si="61"/>
        <v>0.5</v>
      </c>
      <c r="AI211" s="2">
        <f t="shared" si="62"/>
        <v>0.5</v>
      </c>
      <c r="AJ211" s="2">
        <f t="shared" si="63"/>
        <v>1</v>
      </c>
      <c r="AK211" s="2">
        <f t="shared" si="64"/>
        <v>0.666666666666667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61"/>
        <v>1</v>
      </c>
      <c r="AI212" s="5">
        <f t="shared" si="62"/>
        <v>1</v>
      </c>
      <c r="AJ212" s="5">
        <f t="shared" si="63"/>
        <v>1</v>
      </c>
      <c r="AK212" s="5">
        <f t="shared" si="64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61"/>
        <v>1</v>
      </c>
      <c r="AI213" s="2">
        <f t="shared" si="62"/>
        <v>1</v>
      </c>
      <c r="AJ213" s="2">
        <f t="shared" si="63"/>
        <v>1</v>
      </c>
      <c r="AK213" s="2">
        <f t="shared" si="64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61"/>
        <v>1</v>
      </c>
      <c r="AI214" s="5">
        <f t="shared" si="62"/>
        <v>1</v>
      </c>
      <c r="AJ214" s="5">
        <f t="shared" si="63"/>
        <v>1</v>
      </c>
      <c r="AK214" s="5">
        <f t="shared" si="64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61"/>
        <v>1</v>
      </c>
      <c r="AI215" s="2">
        <f t="shared" si="62"/>
        <v>1</v>
      </c>
      <c r="AJ215" s="2">
        <f t="shared" si="63"/>
        <v>1</v>
      </c>
      <c r="AK215" s="2">
        <f t="shared" si="64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>
        <f t="shared" si="61"/>
        <v>1</v>
      </c>
      <c r="AI216" s="5">
        <f t="shared" si="62"/>
        <v>1</v>
      </c>
      <c r="AJ216" s="5">
        <f t="shared" si="63"/>
        <v>1</v>
      </c>
      <c r="AK216" s="5">
        <f t="shared" si="64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61"/>
        <v>1</v>
      </c>
      <c r="AI217" s="2">
        <f t="shared" si="62"/>
        <v>1</v>
      </c>
      <c r="AJ217" s="2">
        <f t="shared" si="63"/>
        <v>1</v>
      </c>
      <c r="AK217" s="2">
        <f t="shared" si="64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61"/>
        <v>1</v>
      </c>
      <c r="AI218" s="5">
        <f t="shared" si="62"/>
        <v>1</v>
      </c>
      <c r="AJ218" s="5">
        <f t="shared" si="63"/>
        <v>1</v>
      </c>
      <c r="AK218" s="5">
        <f t="shared" si="64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61"/>
        <v>1</v>
      </c>
      <c r="AI219" s="2">
        <f t="shared" si="62"/>
        <v>1</v>
      </c>
      <c r="AJ219" s="2">
        <f t="shared" si="63"/>
        <v>1</v>
      </c>
      <c r="AK219" s="2">
        <f t="shared" si="64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61"/>
        <v>1</v>
      </c>
      <c r="AI220" s="5">
        <f t="shared" si="62"/>
        <v>1</v>
      </c>
      <c r="AJ220" s="5">
        <f t="shared" si="63"/>
        <v>1</v>
      </c>
      <c r="AK220" s="5">
        <f t="shared" si="64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61"/>
        <v>1</v>
      </c>
      <c r="AI221" s="2">
        <f t="shared" si="62"/>
        <v>1</v>
      </c>
      <c r="AJ221" s="2">
        <f t="shared" si="63"/>
        <v>1</v>
      </c>
      <c r="AK221" s="2">
        <f t="shared" si="64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61"/>
        <v>1</v>
      </c>
      <c r="AI222" s="5">
        <f t="shared" si="62"/>
        <v>1</v>
      </c>
      <c r="AJ222" s="5">
        <f t="shared" si="63"/>
        <v>1</v>
      </c>
      <c r="AK222" s="5">
        <f t="shared" si="64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61"/>
        <v>1</v>
      </c>
      <c r="AI223" s="2">
        <f t="shared" si="62"/>
        <v>1</v>
      </c>
      <c r="AJ223" s="2">
        <f t="shared" si="63"/>
        <v>1</v>
      </c>
      <c r="AK223" s="2">
        <f t="shared" si="64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61"/>
        <v>1</v>
      </c>
      <c r="AI224" s="5">
        <f t="shared" si="62"/>
        <v>1</v>
      </c>
      <c r="AJ224" s="5">
        <f t="shared" si="63"/>
        <v>1</v>
      </c>
      <c r="AK224" s="5">
        <f t="shared" si="64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5</v>
      </c>
      <c r="V225" s="33"/>
      <c r="W225" s="33"/>
      <c r="X225" s="33"/>
      <c r="Y225" s="33"/>
      <c r="Z225" s="33"/>
      <c r="AA225" s="33"/>
      <c r="AB225" s="33">
        <v>1</v>
      </c>
      <c r="AC225" s="48"/>
      <c r="AD225" s="44">
        <f>U225</f>
        <v>5</v>
      </c>
      <c r="AE225" s="44">
        <f>SUM(B225:T225,V225:AC225)</f>
        <v>1</v>
      </c>
      <c r="AF225" s="44">
        <f>SUM(U206:U224,U226:U233)</f>
        <v>0</v>
      </c>
      <c r="AG225" s="44">
        <v>0</v>
      </c>
      <c r="AH225" s="2">
        <f t="shared" si="61"/>
        <v>0.833333333333333</v>
      </c>
      <c r="AI225" s="2">
        <f t="shared" si="62"/>
        <v>0.833333333333333</v>
      </c>
      <c r="AJ225" s="2">
        <f t="shared" si="63"/>
        <v>1</v>
      </c>
      <c r="AK225" s="2">
        <f t="shared" si="64"/>
        <v>0.909090909090909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2</v>
      </c>
      <c r="W226" s="33"/>
      <c r="X226" s="33"/>
      <c r="Y226" s="33"/>
      <c r="Z226" s="33"/>
      <c r="AA226" s="33"/>
      <c r="AB226" s="33"/>
      <c r="AC226" s="48"/>
      <c r="AD226" s="45">
        <f>V226</f>
        <v>2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61"/>
        <v>1</v>
      </c>
      <c r="AI226" s="5">
        <f t="shared" si="62"/>
        <v>1</v>
      </c>
      <c r="AJ226" s="5">
        <f t="shared" si="63"/>
        <v>1</v>
      </c>
      <c r="AK226" s="5">
        <f t="shared" si="64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4</v>
      </c>
      <c r="X227" s="33"/>
      <c r="Y227" s="33"/>
      <c r="Z227" s="33"/>
      <c r="AA227" s="33"/>
      <c r="AB227" s="33"/>
      <c r="AC227" s="48"/>
      <c r="AD227" s="44">
        <f>W227</f>
        <v>4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61"/>
        <v>1</v>
      </c>
      <c r="AI227" s="2">
        <f t="shared" si="62"/>
        <v>1</v>
      </c>
      <c r="AJ227" s="2">
        <f t="shared" si="63"/>
        <v>1</v>
      </c>
      <c r="AK227" s="2">
        <f t="shared" si="64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4</v>
      </c>
      <c r="Y228" s="33"/>
      <c r="Z228" s="33"/>
      <c r="AA228" s="33"/>
      <c r="AB228" s="33"/>
      <c r="AC228" s="48"/>
      <c r="AD228" s="45">
        <f>X228</f>
        <v>4</v>
      </c>
      <c r="AE228" s="45">
        <f>SUM(B228:W228,Y228:AC228)</f>
        <v>0</v>
      </c>
      <c r="AF228" s="45">
        <f>SUM(X206:X227,X229:X233)</f>
        <v>1</v>
      </c>
      <c r="AG228" s="44">
        <v>0</v>
      </c>
      <c r="AH228" s="5">
        <f t="shared" si="61"/>
        <v>0.8</v>
      </c>
      <c r="AI228" s="5">
        <f t="shared" si="62"/>
        <v>1</v>
      </c>
      <c r="AJ228" s="5">
        <f t="shared" si="63"/>
        <v>0.8</v>
      </c>
      <c r="AK228" s="5">
        <f t="shared" si="64"/>
        <v>0.888888888888889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>
        <v>1</v>
      </c>
      <c r="Y229" s="34">
        <v>21</v>
      </c>
      <c r="Z229" s="33"/>
      <c r="AA229" s="33"/>
      <c r="AB229" s="33"/>
      <c r="AC229" s="48"/>
      <c r="AD229" s="44">
        <f>Y229</f>
        <v>21</v>
      </c>
      <c r="AE229" s="44">
        <f>SUM(B229:X229,Z229:AC229)</f>
        <v>1</v>
      </c>
      <c r="AF229" s="44">
        <f>SUM(Y206:Y228,Y230:Y233)</f>
        <v>0</v>
      </c>
      <c r="AG229" s="45">
        <v>0</v>
      </c>
      <c r="AH229" s="2">
        <f t="shared" si="61"/>
        <v>0.954545454545455</v>
      </c>
      <c r="AI229" s="2">
        <f t="shared" si="62"/>
        <v>0.954545454545455</v>
      </c>
      <c r="AJ229" s="2">
        <f t="shared" si="63"/>
        <v>1</v>
      </c>
      <c r="AK229" s="2">
        <f t="shared" si="64"/>
        <v>0.976744186046512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61"/>
        <v>1</v>
      </c>
      <c r="AI230" s="5">
        <f t="shared" si="62"/>
        <v>1</v>
      </c>
      <c r="AJ230" s="5">
        <f t="shared" si="63"/>
        <v>1</v>
      </c>
      <c r="AK230" s="5">
        <f t="shared" si="64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5</v>
      </c>
      <c r="AB231" s="33"/>
      <c r="AC231" s="48"/>
      <c r="AD231" s="44">
        <f>AA231</f>
        <v>5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61"/>
        <v>1</v>
      </c>
      <c r="AI231" s="2">
        <f t="shared" si="62"/>
        <v>1</v>
      </c>
      <c r="AJ231" s="2">
        <f t="shared" si="63"/>
        <v>1</v>
      </c>
      <c r="AK231" s="2">
        <f t="shared" si="64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2</v>
      </c>
      <c r="AC232" s="48"/>
      <c r="AD232" s="45">
        <f>AB232</f>
        <v>2</v>
      </c>
      <c r="AE232" s="45">
        <f>SUM(B232:AA232,AC232)</f>
        <v>0</v>
      </c>
      <c r="AF232" s="45">
        <f>SUM(AB206:AB231,AB233)</f>
        <v>1</v>
      </c>
      <c r="AG232" s="45">
        <v>0</v>
      </c>
      <c r="AH232" s="5">
        <f t="shared" si="61"/>
        <v>0.666666666666667</v>
      </c>
      <c r="AI232" s="5">
        <f t="shared" si="62"/>
        <v>1</v>
      </c>
      <c r="AJ232" s="5">
        <f t="shared" si="63"/>
        <v>0.666666666666667</v>
      </c>
      <c r="AK232" s="5">
        <f t="shared" si="64"/>
        <v>0.8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61"/>
        <v>1</v>
      </c>
      <c r="AI233" s="2">
        <f t="shared" si="62"/>
        <v>1</v>
      </c>
      <c r="AJ233" s="2">
        <f t="shared" si="63"/>
        <v>1</v>
      </c>
      <c r="AK233" s="2">
        <f t="shared" si="64"/>
        <v>1</v>
      </c>
    </row>
    <row r="234" spans="28:37">
      <c r="AB234" s="42" t="s">
        <v>74</v>
      </c>
      <c r="AC234" s="42"/>
      <c r="AD234" s="45">
        <f t="shared" ref="AD234:AG234" si="65">SUM(AD206:AD233)</f>
        <v>129</v>
      </c>
      <c r="AE234" s="45">
        <f t="shared" si="65"/>
        <v>4</v>
      </c>
      <c r="AF234" s="45">
        <f t="shared" si="65"/>
        <v>4</v>
      </c>
      <c r="AG234" s="45">
        <v>0</v>
      </c>
      <c r="AH234" s="5">
        <f t="shared" si="61"/>
        <v>0.941605839416058</v>
      </c>
      <c r="AI234" s="5">
        <f t="shared" si="62"/>
        <v>0.969924812030075</v>
      </c>
      <c r="AJ234" s="5">
        <f t="shared" si="63"/>
        <v>0.969924812030075</v>
      </c>
      <c r="AK234" s="5">
        <f t="shared" si="64"/>
        <v>0.969924812030075</v>
      </c>
    </row>
    <row r="236" spans="1:37">
      <c r="A236" s="19" t="s">
        <v>76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4">
      <c r="A237" s="20" t="str">
        <f>A236</f>
        <v>0.875</v>
      </c>
      <c r="B237" s="13" t="s">
        <v>3</v>
      </c>
      <c r="C237" s="13"/>
      <c r="D237" s="13"/>
    </row>
    <row r="238" ht="14.25" spans="1:24">
      <c r="A238" s="21" t="str">
        <f>A46</f>
        <v>Qaf</v>
      </c>
      <c r="B238" s="22" t="s">
        <v>49</v>
      </c>
      <c r="C238" s="22" t="s">
        <v>50</v>
      </c>
      <c r="D238" s="22" t="s">
        <v>51</v>
      </c>
      <c r="E238" s="22" t="s">
        <v>52</v>
      </c>
      <c r="F238" s="22" t="s">
        <v>53</v>
      </c>
      <c r="G238" s="22" t="s">
        <v>54</v>
      </c>
      <c r="H238" s="22" t="s">
        <v>55</v>
      </c>
      <c r="I238" s="22" t="s">
        <v>56</v>
      </c>
      <c r="J238" s="37" t="s">
        <v>57</v>
      </c>
      <c r="Q238" s="44" t="s">
        <v>35</v>
      </c>
      <c r="R238" s="44" t="s">
        <v>36</v>
      </c>
      <c r="S238" s="44" t="s">
        <v>37</v>
      </c>
      <c r="T238" s="44" t="s">
        <v>38</v>
      </c>
      <c r="U238" s="2" t="s">
        <v>70</v>
      </c>
      <c r="V238" s="2" t="s">
        <v>71</v>
      </c>
      <c r="W238" s="2" t="s">
        <v>72</v>
      </c>
      <c r="X238" s="2" t="s">
        <v>73</v>
      </c>
    </row>
    <row r="239" ht="14.25" spans="1:24">
      <c r="A239" s="6" t="s">
        <v>49</v>
      </c>
      <c r="B239" s="23">
        <v>17</v>
      </c>
      <c r="C239" s="24">
        <v>1</v>
      </c>
      <c r="D239" s="24"/>
      <c r="E239" s="24"/>
      <c r="F239" s="24"/>
      <c r="G239" s="24">
        <v>1</v>
      </c>
      <c r="H239" s="24"/>
      <c r="I239" s="24"/>
      <c r="J239" s="38">
        <v>4</v>
      </c>
      <c r="L239" s="3" t="s">
        <v>49</v>
      </c>
      <c r="M239" s="13" t="s">
        <v>58</v>
      </c>
      <c r="N239" s="13"/>
      <c r="O239" s="13"/>
      <c r="P239" s="13"/>
      <c r="Q239" s="45">
        <f>B239</f>
        <v>17</v>
      </c>
      <c r="R239" s="45">
        <f>SUM(C239:J239)</f>
        <v>6</v>
      </c>
      <c r="S239" s="45">
        <f>SUM(B240:B247)</f>
        <v>0</v>
      </c>
      <c r="T239" s="45">
        <v>0</v>
      </c>
      <c r="U239" s="5">
        <f t="shared" ref="U239:U246" si="66">(SUM(Q239,T239)/SUM(Q239,R239,S239,T239))</f>
        <v>0.739130434782609</v>
      </c>
      <c r="V239" s="5">
        <f t="shared" ref="V239:V246" si="67">Q239/(SUM(Q239,R239))</f>
        <v>0.739130434782609</v>
      </c>
      <c r="W239" s="5">
        <f t="shared" ref="W239:W246" si="68">Q239/SUM(Q239,S239)</f>
        <v>1</v>
      </c>
      <c r="X239" s="5">
        <f t="shared" ref="X239:X246" si="69">2*V239*W239/(SUM(V239,W239))</f>
        <v>0.85</v>
      </c>
    </row>
    <row r="240" spans="1:24">
      <c r="A240" s="7" t="s">
        <v>50</v>
      </c>
      <c r="B240" s="25"/>
      <c r="C240" s="26">
        <v>11</v>
      </c>
      <c r="D240" s="25"/>
      <c r="E240" s="25"/>
      <c r="F240" s="25"/>
      <c r="G240" s="25"/>
      <c r="H240" s="25"/>
      <c r="I240" s="25"/>
      <c r="J240" s="25">
        <v>3</v>
      </c>
      <c r="L240" s="3" t="s">
        <v>50</v>
      </c>
      <c r="M240" s="13" t="s">
        <v>59</v>
      </c>
      <c r="N240" s="13"/>
      <c r="O240" s="13"/>
      <c r="P240" s="13"/>
      <c r="Q240" s="44">
        <f>C240</f>
        <v>11</v>
      </c>
      <c r="R240" s="44">
        <f>SUM(B240,D240:J240)</f>
        <v>3</v>
      </c>
      <c r="S240" s="44">
        <f>SUM(C239,C241:C247)</f>
        <v>1</v>
      </c>
      <c r="T240" s="44">
        <v>0</v>
      </c>
      <c r="U240" s="2">
        <f t="shared" si="66"/>
        <v>0.733333333333333</v>
      </c>
      <c r="V240" s="2">
        <f t="shared" si="67"/>
        <v>0.785714285714286</v>
      </c>
      <c r="W240" s="2">
        <f t="shared" si="68"/>
        <v>0.916666666666667</v>
      </c>
      <c r="X240" s="2">
        <f t="shared" si="69"/>
        <v>0.846153846153846</v>
      </c>
    </row>
    <row r="241" spans="1:24">
      <c r="A241" s="7" t="s">
        <v>51</v>
      </c>
      <c r="B241" s="25"/>
      <c r="C241" s="25"/>
      <c r="D241" s="26">
        <v>9</v>
      </c>
      <c r="E241" s="25"/>
      <c r="F241" s="25"/>
      <c r="G241" s="25"/>
      <c r="H241" s="25"/>
      <c r="I241" s="25"/>
      <c r="J241" s="39">
        <v>1</v>
      </c>
      <c r="L241" s="3" t="s">
        <v>51</v>
      </c>
      <c r="M241" s="13" t="s">
        <v>60</v>
      </c>
      <c r="N241" s="13"/>
      <c r="O241" s="13"/>
      <c r="P241" s="13"/>
      <c r="Q241" s="45">
        <f>D241</f>
        <v>9</v>
      </c>
      <c r="R241" s="45">
        <f>SUM(B241:C241,E241:J241)</f>
        <v>1</v>
      </c>
      <c r="S241" s="45">
        <f>SUM(D239:D240,D242:D247)</f>
        <v>0</v>
      </c>
      <c r="T241" s="45">
        <v>0</v>
      </c>
      <c r="U241" s="5">
        <f t="shared" si="66"/>
        <v>0.9</v>
      </c>
      <c r="V241" s="5">
        <f t="shared" si="67"/>
        <v>0.9</v>
      </c>
      <c r="W241" s="5">
        <f t="shared" si="68"/>
        <v>1</v>
      </c>
      <c r="X241" s="5">
        <f t="shared" si="69"/>
        <v>0.947368421052632</v>
      </c>
    </row>
    <row r="242" spans="1:24">
      <c r="A242" s="7" t="s">
        <v>52</v>
      </c>
      <c r="B242" s="25"/>
      <c r="C242" s="25"/>
      <c r="D242" s="25"/>
      <c r="E242" s="26">
        <v>20</v>
      </c>
      <c r="F242" s="25"/>
      <c r="G242" s="25"/>
      <c r="H242" s="25"/>
      <c r="I242" s="25">
        <v>3</v>
      </c>
      <c r="J242" s="39">
        <v>1</v>
      </c>
      <c r="L242" s="3" t="s">
        <v>52</v>
      </c>
      <c r="M242" s="13" t="s">
        <v>61</v>
      </c>
      <c r="N242" s="13"/>
      <c r="O242" s="13"/>
      <c r="P242" s="13"/>
      <c r="Q242" s="44">
        <f>E242</f>
        <v>20</v>
      </c>
      <c r="R242" s="44">
        <f>SUM(B242:D242,F242:J242)</f>
        <v>4</v>
      </c>
      <c r="S242" s="44">
        <f>SUM(E239:E241,E243:E247)</f>
        <v>0</v>
      </c>
      <c r="T242" s="44">
        <v>0</v>
      </c>
      <c r="U242" s="2">
        <f t="shared" si="66"/>
        <v>0.833333333333333</v>
      </c>
      <c r="V242" s="2">
        <f t="shared" si="67"/>
        <v>0.833333333333333</v>
      </c>
      <c r="W242" s="2">
        <f t="shared" si="68"/>
        <v>1</v>
      </c>
      <c r="X242" s="2">
        <f t="shared" si="69"/>
        <v>0.909090909090909</v>
      </c>
    </row>
    <row r="243" spans="1:24">
      <c r="A243" s="7" t="s">
        <v>53</v>
      </c>
      <c r="B243" s="25"/>
      <c r="C243" s="25"/>
      <c r="D243" s="25"/>
      <c r="E243" s="25"/>
      <c r="F243" s="26">
        <v>27</v>
      </c>
      <c r="G243" s="25"/>
      <c r="H243" s="25"/>
      <c r="I243" s="25"/>
      <c r="J243" s="39">
        <v>2</v>
      </c>
      <c r="L243" s="3" t="s">
        <v>53</v>
      </c>
      <c r="M243" s="13" t="s">
        <v>62</v>
      </c>
      <c r="N243" s="13"/>
      <c r="O243" s="13"/>
      <c r="P243" s="13"/>
      <c r="Q243" s="45">
        <f>F243</f>
        <v>27</v>
      </c>
      <c r="R243" s="45">
        <f>SUM(B243:E243,G243:J243)</f>
        <v>2</v>
      </c>
      <c r="S243" s="45">
        <f>SUM(F239:F242,F244:F247)</f>
        <v>0</v>
      </c>
      <c r="T243" s="45">
        <v>0</v>
      </c>
      <c r="U243" s="5">
        <f t="shared" si="66"/>
        <v>0.931034482758621</v>
      </c>
      <c r="V243" s="5">
        <f t="shared" si="67"/>
        <v>0.931034482758621</v>
      </c>
      <c r="W243" s="5">
        <f t="shared" si="68"/>
        <v>1</v>
      </c>
      <c r="X243" s="5">
        <f t="shared" si="69"/>
        <v>0.964285714285714</v>
      </c>
    </row>
    <row r="244" spans="1:24">
      <c r="A244" s="7" t="s">
        <v>54</v>
      </c>
      <c r="B244" s="25"/>
      <c r="C244" s="25"/>
      <c r="D244" s="25"/>
      <c r="E244" s="25"/>
      <c r="F244" s="25"/>
      <c r="G244" s="26">
        <v>26</v>
      </c>
      <c r="H244" s="25"/>
      <c r="I244" s="25"/>
      <c r="J244" s="39">
        <v>3</v>
      </c>
      <c r="L244" s="3" t="s">
        <v>54</v>
      </c>
      <c r="M244" s="13" t="s">
        <v>63</v>
      </c>
      <c r="N244" s="13"/>
      <c r="O244" s="13"/>
      <c r="P244" s="13"/>
      <c r="Q244" s="44">
        <f>G244</f>
        <v>26</v>
      </c>
      <c r="R244" s="44">
        <f>SUM(B244:F244,H244:J244)</f>
        <v>3</v>
      </c>
      <c r="S244" s="44">
        <f>SUM(G239:G243,G245:G247)</f>
        <v>1</v>
      </c>
      <c r="T244" s="44">
        <v>0</v>
      </c>
      <c r="U244" s="2">
        <f t="shared" si="66"/>
        <v>0.866666666666667</v>
      </c>
      <c r="V244" s="2">
        <f t="shared" si="67"/>
        <v>0.896551724137931</v>
      </c>
      <c r="W244" s="2">
        <f t="shared" si="68"/>
        <v>0.962962962962963</v>
      </c>
      <c r="X244" s="2">
        <f t="shared" si="69"/>
        <v>0.928571428571429</v>
      </c>
    </row>
    <row r="245" spans="1:24">
      <c r="A245" s="7" t="s">
        <v>55</v>
      </c>
      <c r="B245" s="25"/>
      <c r="C245" s="25"/>
      <c r="D245" s="25"/>
      <c r="E245" s="25"/>
      <c r="F245" s="25"/>
      <c r="G245" s="25"/>
      <c r="H245" s="26">
        <v>11</v>
      </c>
      <c r="I245" s="25"/>
      <c r="J245" s="39"/>
      <c r="L245" s="3" t="s">
        <v>55</v>
      </c>
      <c r="M245" s="13" t="s">
        <v>64</v>
      </c>
      <c r="N245" s="13"/>
      <c r="O245" s="13"/>
      <c r="P245" s="13"/>
      <c r="Q245" s="45">
        <f>H245</f>
        <v>11</v>
      </c>
      <c r="R245" s="45">
        <f>SUM(B245:G245,I245:J245)</f>
        <v>0</v>
      </c>
      <c r="S245" s="45">
        <f>SUM(H239:H244,H246:H247)</f>
        <v>0</v>
      </c>
      <c r="T245" s="45">
        <v>0</v>
      </c>
      <c r="U245" s="5">
        <f t="shared" si="66"/>
        <v>1</v>
      </c>
      <c r="V245" s="5">
        <f t="shared" si="67"/>
        <v>1</v>
      </c>
      <c r="W245" s="5">
        <f t="shared" si="68"/>
        <v>1</v>
      </c>
      <c r="X245" s="5">
        <f t="shared" si="69"/>
        <v>1</v>
      </c>
    </row>
    <row r="246" spans="1:24">
      <c r="A246" s="7" t="s">
        <v>56</v>
      </c>
      <c r="B246" s="25"/>
      <c r="C246" s="25"/>
      <c r="D246" s="25"/>
      <c r="E246" s="25"/>
      <c r="F246" s="25"/>
      <c r="G246" s="25"/>
      <c r="H246" s="25"/>
      <c r="I246" s="26">
        <v>11</v>
      </c>
      <c r="J246" s="39">
        <v>1</v>
      </c>
      <c r="L246" s="3" t="s">
        <v>56</v>
      </c>
      <c r="M246" s="13" t="s">
        <v>65</v>
      </c>
      <c r="N246" s="13"/>
      <c r="O246" s="13"/>
      <c r="P246" s="13"/>
      <c r="Q246" s="44">
        <f>I246</f>
        <v>11</v>
      </c>
      <c r="R246" s="44">
        <f>SUM(J246,B246:H246)</f>
        <v>1</v>
      </c>
      <c r="S246" s="44">
        <f>SUM(I239:I245,I247)</f>
        <v>3</v>
      </c>
      <c r="T246" s="44">
        <v>0</v>
      </c>
      <c r="U246" s="2">
        <f t="shared" si="66"/>
        <v>0.733333333333333</v>
      </c>
      <c r="V246" s="2">
        <f t="shared" si="67"/>
        <v>0.916666666666667</v>
      </c>
      <c r="W246" s="2">
        <f t="shared" si="68"/>
        <v>0.785714285714286</v>
      </c>
      <c r="X246" s="2">
        <f t="shared" si="69"/>
        <v>0.846153846153846</v>
      </c>
    </row>
    <row r="247" spans="1:24">
      <c r="A247" s="27" t="s">
        <v>57</v>
      </c>
      <c r="B247" s="28"/>
      <c r="C247" s="28"/>
      <c r="D247" s="28"/>
      <c r="E247" s="28"/>
      <c r="F247" s="28"/>
      <c r="G247" s="28"/>
      <c r="H247" s="28"/>
      <c r="I247" s="28"/>
      <c r="J247" s="40"/>
      <c r="L247" s="3" t="s">
        <v>57</v>
      </c>
      <c r="M247" s="13" t="s">
        <v>66</v>
      </c>
      <c r="N247" s="13"/>
      <c r="O247" s="13"/>
      <c r="P247" s="13"/>
      <c r="Q247" s="45"/>
      <c r="R247" s="45"/>
      <c r="S247" s="45"/>
      <c r="T247" s="45"/>
      <c r="U247" s="5"/>
      <c r="V247" s="5"/>
      <c r="W247" s="5"/>
      <c r="X247" s="5"/>
    </row>
    <row r="248" spans="15:24">
      <c r="O248" s="42" t="s">
        <v>74</v>
      </c>
      <c r="P248" s="42"/>
      <c r="Q248" s="44">
        <f t="shared" ref="Q248:T248" si="70">SUM(Q239:Q246)</f>
        <v>132</v>
      </c>
      <c r="R248" s="44">
        <f t="shared" si="70"/>
        <v>20</v>
      </c>
      <c r="S248" s="44">
        <f t="shared" si="70"/>
        <v>5</v>
      </c>
      <c r="T248" s="44">
        <f t="shared" si="70"/>
        <v>0</v>
      </c>
      <c r="U248" s="2">
        <f>(SUM(Q248,T248)/SUM(Q248,R248,S248,T248))</f>
        <v>0.840764331210191</v>
      </c>
      <c r="V248" s="2">
        <f>Q248/(SUM(Q248,R248))</f>
        <v>0.868421052631579</v>
      </c>
      <c r="W248" s="2">
        <f>Q248/SUM(Q248,S248)</f>
        <v>0.963503649635037</v>
      </c>
      <c r="X248" s="2">
        <f>2*V248*W248/(SUM(V248,W248))</f>
        <v>0.913494809688581</v>
      </c>
    </row>
    <row r="249" spans="1:8">
      <c r="A249" s="29" t="str">
        <f>A236</f>
        <v>0.875</v>
      </c>
      <c r="B249" s="13" t="s">
        <v>3</v>
      </c>
      <c r="C249" s="13"/>
      <c r="D249" s="13"/>
      <c r="F249" s="36" t="s">
        <v>75</v>
      </c>
      <c r="G249" s="36"/>
      <c r="H249" s="3">
        <f>SUM(B251:AC278)</f>
        <v>133</v>
      </c>
    </row>
    <row r="250" ht="14.25" spans="1:37">
      <c r="A250" s="30" t="str">
        <f>A46</f>
        <v>Qaf</v>
      </c>
      <c r="B250" s="11" t="s">
        <v>7</v>
      </c>
      <c r="C250" s="11" t="s">
        <v>8</v>
      </c>
      <c r="D250" s="11" t="s">
        <v>9</v>
      </c>
      <c r="E250" s="11" t="s">
        <v>10</v>
      </c>
      <c r="F250" s="11" t="s">
        <v>11</v>
      </c>
      <c r="G250" s="11" t="s">
        <v>12</v>
      </c>
      <c r="H250" s="11" t="s">
        <v>13</v>
      </c>
      <c r="I250" s="11" t="s">
        <v>14</v>
      </c>
      <c r="J250" s="11" t="s">
        <v>15</v>
      </c>
      <c r="K250" s="11" t="s">
        <v>16</v>
      </c>
      <c r="L250" s="11" t="s">
        <v>17</v>
      </c>
      <c r="M250" s="11" t="s">
        <v>18</v>
      </c>
      <c r="N250" s="11" t="s">
        <v>19</v>
      </c>
      <c r="O250" s="11" t="s">
        <v>20</v>
      </c>
      <c r="P250" s="11" t="s">
        <v>21</v>
      </c>
      <c r="Q250" s="11" t="s">
        <v>22</v>
      </c>
      <c r="R250" s="11" t="s">
        <v>23</v>
      </c>
      <c r="S250" s="11" t="s">
        <v>24</v>
      </c>
      <c r="T250" s="11" t="s">
        <v>25</v>
      </c>
      <c r="U250" s="11" t="s">
        <v>26</v>
      </c>
      <c r="V250" s="11" t="s">
        <v>27</v>
      </c>
      <c r="W250" s="11" t="s">
        <v>28</v>
      </c>
      <c r="X250" s="11" t="s">
        <v>29</v>
      </c>
      <c r="Y250" s="11" t="s">
        <v>30</v>
      </c>
      <c r="Z250" s="11" t="s">
        <v>31</v>
      </c>
      <c r="AA250" s="11" t="s">
        <v>32</v>
      </c>
      <c r="AB250" s="11" t="s">
        <v>33</v>
      </c>
      <c r="AC250" s="14" t="s">
        <v>34</v>
      </c>
      <c r="AD250" s="44" t="s">
        <v>35</v>
      </c>
      <c r="AE250" s="44" t="s">
        <v>36</v>
      </c>
      <c r="AF250" s="44" t="s">
        <v>37</v>
      </c>
      <c r="AG250" s="44" t="s">
        <v>38</v>
      </c>
      <c r="AH250" s="2" t="s">
        <v>70</v>
      </c>
      <c r="AI250" s="2" t="s">
        <v>71</v>
      </c>
      <c r="AJ250" s="2" t="s">
        <v>72</v>
      </c>
      <c r="AK250" s="2" t="s">
        <v>73</v>
      </c>
    </row>
    <row r="251" ht="14.25" spans="1:37">
      <c r="A251" s="1" t="s">
        <v>7</v>
      </c>
      <c r="B251" s="31">
        <v>14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47"/>
      <c r="AD251" s="45">
        <f>B251</f>
        <v>14</v>
      </c>
      <c r="AE251" s="45">
        <f>SUM(C251:AC251)</f>
        <v>0</v>
      </c>
      <c r="AF251" s="45">
        <f>SUM(B252:B278)</f>
        <v>2</v>
      </c>
      <c r="AG251" s="45">
        <v>0</v>
      </c>
      <c r="AH251" s="5">
        <f t="shared" ref="AH251:AH279" si="71">(SUM(AD251,AG251)/SUM(AD251,AE251,AF251,AG251))</f>
        <v>0.875</v>
      </c>
      <c r="AI251" s="5">
        <f t="shared" ref="AI251:AI279" si="72">AD251/(SUM(AD251,AE251))</f>
        <v>1</v>
      </c>
      <c r="AJ251" s="5">
        <f t="shared" ref="AJ251:AJ279" si="73">AD251/SUM(AD251,AF251)</f>
        <v>0.875</v>
      </c>
      <c r="AK251" s="5">
        <f t="shared" ref="AK251:AK279" si="74">2*AI251*AJ251/(SUM(AI251,AJ251))</f>
        <v>0.933333333333333</v>
      </c>
    </row>
    <row r="252" spans="1:37">
      <c r="A252" s="4" t="s">
        <v>40</v>
      </c>
      <c r="B252" s="33"/>
      <c r="C252" s="34">
        <v>22</v>
      </c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48"/>
      <c r="AD252" s="44">
        <f>C252</f>
        <v>22</v>
      </c>
      <c r="AE252" s="44">
        <f>SUM(D252:AC252,B252)</f>
        <v>0</v>
      </c>
      <c r="AF252" s="44">
        <f>SUM(C251,C253:C278)</f>
        <v>0</v>
      </c>
      <c r="AG252" s="44">
        <v>0</v>
      </c>
      <c r="AH252" s="2">
        <f t="shared" si="71"/>
        <v>1</v>
      </c>
      <c r="AI252" s="2">
        <f t="shared" si="72"/>
        <v>1</v>
      </c>
      <c r="AJ252" s="2">
        <f t="shared" si="73"/>
        <v>1</v>
      </c>
      <c r="AK252" s="2">
        <f t="shared" si="74"/>
        <v>1</v>
      </c>
    </row>
    <row r="253" spans="1:37">
      <c r="A253" s="4" t="s">
        <v>9</v>
      </c>
      <c r="B253" s="33"/>
      <c r="C253" s="33"/>
      <c r="D253" s="34">
        <v>7</v>
      </c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48"/>
      <c r="AD253" s="45">
        <f>D253</f>
        <v>7</v>
      </c>
      <c r="AE253" s="45">
        <f>SUM(B253,C253,E253:AC253)</f>
        <v>0</v>
      </c>
      <c r="AF253" s="45">
        <f>SUM(D251,D252,D254:D278)</f>
        <v>0</v>
      </c>
      <c r="AG253" s="45">
        <v>0</v>
      </c>
      <c r="AH253" s="5">
        <f t="shared" si="71"/>
        <v>1</v>
      </c>
      <c r="AI253" s="5">
        <f t="shared" si="72"/>
        <v>1</v>
      </c>
      <c r="AJ253" s="5">
        <f t="shared" si="73"/>
        <v>1</v>
      </c>
      <c r="AK253" s="5">
        <f t="shared" si="74"/>
        <v>1</v>
      </c>
    </row>
    <row r="254" spans="1:37">
      <c r="A254" s="4" t="s">
        <v>10</v>
      </c>
      <c r="B254" s="33"/>
      <c r="C254" s="33"/>
      <c r="D254" s="33"/>
      <c r="E254" s="34">
        <v>2</v>
      </c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48"/>
      <c r="AD254" s="44">
        <f>E254</f>
        <v>2</v>
      </c>
      <c r="AE254" s="44">
        <f>SUM(B254:D254,F254:AC254)</f>
        <v>0</v>
      </c>
      <c r="AF254" s="44">
        <f>SUM(E251:E253,E255:E278)</f>
        <v>0</v>
      </c>
      <c r="AG254" s="44">
        <v>0</v>
      </c>
      <c r="AH254" s="2">
        <f t="shared" si="71"/>
        <v>1</v>
      </c>
      <c r="AI254" s="2">
        <f t="shared" si="72"/>
        <v>1</v>
      </c>
      <c r="AJ254" s="2">
        <f t="shared" si="73"/>
        <v>1</v>
      </c>
      <c r="AK254" s="2">
        <f t="shared" si="74"/>
        <v>1</v>
      </c>
    </row>
    <row r="255" spans="1:37">
      <c r="A255" s="4" t="s">
        <v>11</v>
      </c>
      <c r="B255" s="33"/>
      <c r="C255" s="33"/>
      <c r="D255" s="33"/>
      <c r="E255" s="33"/>
      <c r="F255" s="34">
        <v>0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48"/>
      <c r="AD255" s="45">
        <f>F255</f>
        <v>0</v>
      </c>
      <c r="AE255" s="45">
        <f>SUM(B255:E255,G255:AC255)</f>
        <v>0</v>
      </c>
      <c r="AF255" s="45">
        <f>SUM(F251:F254,F256:F278)</f>
        <v>0</v>
      </c>
      <c r="AG255" s="45">
        <v>0</v>
      </c>
      <c r="AH255" s="5" t="e">
        <f t="shared" si="71"/>
        <v>#DIV/0!</v>
      </c>
      <c r="AI255" s="5" t="e">
        <f t="shared" si="72"/>
        <v>#DIV/0!</v>
      </c>
      <c r="AJ255" s="5" t="e">
        <f t="shared" si="73"/>
        <v>#DIV/0!</v>
      </c>
      <c r="AK255" s="5" t="e">
        <f t="shared" si="74"/>
        <v>#DIV/0!</v>
      </c>
    </row>
    <row r="256" spans="1:37">
      <c r="A256" s="4" t="s">
        <v>12</v>
      </c>
      <c r="B256" s="33">
        <v>2</v>
      </c>
      <c r="C256" s="33"/>
      <c r="D256" s="33"/>
      <c r="E256" s="33"/>
      <c r="F256" s="33"/>
      <c r="G256" s="34">
        <v>2</v>
      </c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48"/>
      <c r="AD256" s="44">
        <f>G256</f>
        <v>2</v>
      </c>
      <c r="AE256" s="44">
        <f>SUM(B256:F256,H256:AC256)</f>
        <v>2</v>
      </c>
      <c r="AF256" s="44">
        <f>SUM(G251:G255,G257:G278)</f>
        <v>0</v>
      </c>
      <c r="AG256" s="44">
        <v>0</v>
      </c>
      <c r="AH256" s="2">
        <f t="shared" si="71"/>
        <v>0.5</v>
      </c>
      <c r="AI256" s="2">
        <f t="shared" si="72"/>
        <v>0.5</v>
      </c>
      <c r="AJ256" s="2">
        <f t="shared" si="73"/>
        <v>1</v>
      </c>
      <c r="AK256" s="2">
        <f t="shared" si="74"/>
        <v>0.666666666666667</v>
      </c>
    </row>
    <row r="257" spans="1:37">
      <c r="A257" s="4" t="s">
        <v>13</v>
      </c>
      <c r="B257" s="33"/>
      <c r="C257" s="33"/>
      <c r="D257" s="33"/>
      <c r="E257" s="33"/>
      <c r="F257" s="33"/>
      <c r="G257" s="33"/>
      <c r="H257" s="34">
        <v>2</v>
      </c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48"/>
      <c r="AD257" s="45">
        <f>H257</f>
        <v>2</v>
      </c>
      <c r="AE257" s="45">
        <f>SUM(B257:G257,I257:AC257)</f>
        <v>0</v>
      </c>
      <c r="AF257" s="45">
        <f>SUM(H251:H256,H258:H278)</f>
        <v>0</v>
      </c>
      <c r="AG257" s="45">
        <v>0</v>
      </c>
      <c r="AH257" s="5">
        <f t="shared" si="71"/>
        <v>1</v>
      </c>
      <c r="AI257" s="5">
        <f t="shared" si="72"/>
        <v>1</v>
      </c>
      <c r="AJ257" s="5">
        <f t="shared" si="73"/>
        <v>1</v>
      </c>
      <c r="AK257" s="5">
        <f t="shared" si="74"/>
        <v>1</v>
      </c>
    </row>
    <row r="258" spans="1:37">
      <c r="A258" s="4" t="s">
        <v>14</v>
      </c>
      <c r="B258" s="33"/>
      <c r="C258" s="33"/>
      <c r="D258" s="33"/>
      <c r="E258" s="33"/>
      <c r="F258" s="33"/>
      <c r="G258" s="33"/>
      <c r="H258" s="33"/>
      <c r="I258" s="34">
        <v>5</v>
      </c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48"/>
      <c r="AD258" s="44">
        <f>I258</f>
        <v>5</v>
      </c>
      <c r="AE258" s="44">
        <f>SUM(B258:H258,J258:AC258)</f>
        <v>0</v>
      </c>
      <c r="AF258" s="44">
        <f>SUM(I251:I257,I259:I278)</f>
        <v>0</v>
      </c>
      <c r="AG258" s="45">
        <v>0</v>
      </c>
      <c r="AH258" s="2">
        <f t="shared" si="71"/>
        <v>1</v>
      </c>
      <c r="AI258" s="2">
        <f t="shared" si="72"/>
        <v>1</v>
      </c>
      <c r="AJ258" s="2">
        <f t="shared" si="73"/>
        <v>1</v>
      </c>
      <c r="AK258" s="2">
        <f t="shared" si="74"/>
        <v>1</v>
      </c>
    </row>
    <row r="259" spans="1:37">
      <c r="A259" s="4" t="s">
        <v>48</v>
      </c>
      <c r="B259" s="33"/>
      <c r="C259" s="33"/>
      <c r="D259" s="33"/>
      <c r="E259" s="33"/>
      <c r="F259" s="33"/>
      <c r="G259" s="33"/>
      <c r="H259" s="33"/>
      <c r="I259" s="33"/>
      <c r="J259" s="34">
        <v>3</v>
      </c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48"/>
      <c r="AD259" s="45">
        <f>J259</f>
        <v>3</v>
      </c>
      <c r="AE259" s="45">
        <f>SUM(B259:I259,K259:AC259)</f>
        <v>0</v>
      </c>
      <c r="AF259" s="45">
        <f>SUM(J251:J258,J260:J278)</f>
        <v>0</v>
      </c>
      <c r="AG259" s="44">
        <v>0</v>
      </c>
      <c r="AH259" s="5">
        <f t="shared" si="71"/>
        <v>1</v>
      </c>
      <c r="AI259" s="5">
        <f t="shared" si="72"/>
        <v>1</v>
      </c>
      <c r="AJ259" s="5">
        <f t="shared" si="73"/>
        <v>1</v>
      </c>
      <c r="AK259" s="5">
        <f t="shared" si="74"/>
        <v>1</v>
      </c>
    </row>
    <row r="260" spans="1:37">
      <c r="A260" s="4" t="s">
        <v>16</v>
      </c>
      <c r="B260" s="33"/>
      <c r="C260" s="33"/>
      <c r="D260" s="33"/>
      <c r="E260" s="33"/>
      <c r="F260" s="33"/>
      <c r="G260" s="33"/>
      <c r="H260" s="33"/>
      <c r="I260" s="33"/>
      <c r="J260" s="33"/>
      <c r="K260" s="34">
        <v>10</v>
      </c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48"/>
      <c r="AD260" s="44">
        <f>K260</f>
        <v>10</v>
      </c>
      <c r="AE260" s="44">
        <f>SUM(B260:J260,L260:AC260)</f>
        <v>0</v>
      </c>
      <c r="AF260" s="44">
        <f>SUM(K251:K259,K261:K278)</f>
        <v>0</v>
      </c>
      <c r="AG260" s="45">
        <v>0</v>
      </c>
      <c r="AH260" s="2">
        <f t="shared" si="71"/>
        <v>1</v>
      </c>
      <c r="AI260" s="2">
        <f t="shared" si="72"/>
        <v>1</v>
      </c>
      <c r="AJ260" s="2">
        <f t="shared" si="73"/>
        <v>1</v>
      </c>
      <c r="AK260" s="2">
        <f t="shared" si="74"/>
        <v>1</v>
      </c>
    </row>
    <row r="261" spans="1:37">
      <c r="A261" s="4" t="s">
        <v>17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4">
        <v>1</v>
      </c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48"/>
      <c r="AD261" s="45">
        <f>L261</f>
        <v>1</v>
      </c>
      <c r="AE261" s="45">
        <f>SUM(B261:K261,M261:AC261)</f>
        <v>0</v>
      </c>
      <c r="AF261" s="45">
        <f>SUM(L251:L260,L262:L278)</f>
        <v>0</v>
      </c>
      <c r="AG261" s="44">
        <v>0</v>
      </c>
      <c r="AH261" s="5">
        <f t="shared" si="71"/>
        <v>1</v>
      </c>
      <c r="AI261" s="5">
        <f t="shared" si="72"/>
        <v>1</v>
      </c>
      <c r="AJ261" s="5">
        <f t="shared" si="73"/>
        <v>1</v>
      </c>
      <c r="AK261" s="5">
        <f t="shared" si="74"/>
        <v>1</v>
      </c>
    </row>
    <row r="262" spans="1:37">
      <c r="A262" s="4" t="s">
        <v>18</v>
      </c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4">
        <v>2</v>
      </c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48"/>
      <c r="AD262" s="44">
        <f>M262</f>
        <v>2</v>
      </c>
      <c r="AE262" s="44">
        <f>SUM(B262:L262,N262:AC262)</f>
        <v>0</v>
      </c>
      <c r="AF262" s="44">
        <f>SUM(M251:M261,M263:M278)</f>
        <v>0</v>
      </c>
      <c r="AG262" s="45">
        <v>0</v>
      </c>
      <c r="AH262" s="2">
        <f t="shared" si="71"/>
        <v>1</v>
      </c>
      <c r="AI262" s="2">
        <f t="shared" si="72"/>
        <v>1</v>
      </c>
      <c r="AJ262" s="2">
        <f t="shared" si="73"/>
        <v>1</v>
      </c>
      <c r="AK262" s="2">
        <f t="shared" si="74"/>
        <v>1</v>
      </c>
    </row>
    <row r="263" spans="1:37">
      <c r="A263" s="4" t="s">
        <v>19</v>
      </c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4">
        <v>2</v>
      </c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48"/>
      <c r="AD263" s="45">
        <f>N263</f>
        <v>2</v>
      </c>
      <c r="AE263" s="45">
        <f>SUM(B263:M263,O263:AC263)</f>
        <v>0</v>
      </c>
      <c r="AF263" s="45">
        <f>SUM(N251:N262,N264:N278)</f>
        <v>0</v>
      </c>
      <c r="AG263" s="44">
        <v>0</v>
      </c>
      <c r="AH263" s="5">
        <f t="shared" si="71"/>
        <v>1</v>
      </c>
      <c r="AI263" s="5">
        <f t="shared" si="72"/>
        <v>1</v>
      </c>
      <c r="AJ263" s="5">
        <f t="shared" si="73"/>
        <v>1</v>
      </c>
      <c r="AK263" s="5">
        <f t="shared" si="74"/>
        <v>1</v>
      </c>
    </row>
    <row r="264" spans="1:37">
      <c r="A264" s="4" t="s">
        <v>20</v>
      </c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4">
        <v>2</v>
      </c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48"/>
      <c r="AD264" s="44">
        <f>O264</f>
        <v>2</v>
      </c>
      <c r="AE264" s="44">
        <f>SUM(B264:N264,P264:AC264)</f>
        <v>0</v>
      </c>
      <c r="AF264" s="44">
        <f>SUM(O251:O263,O265:O278)</f>
        <v>0</v>
      </c>
      <c r="AG264" s="45">
        <v>0</v>
      </c>
      <c r="AH264" s="2">
        <f t="shared" si="71"/>
        <v>1</v>
      </c>
      <c r="AI264" s="2">
        <f t="shared" si="72"/>
        <v>1</v>
      </c>
      <c r="AJ264" s="2">
        <f t="shared" si="73"/>
        <v>1</v>
      </c>
      <c r="AK264" s="2">
        <f t="shared" si="74"/>
        <v>1</v>
      </c>
    </row>
    <row r="265" spans="1:37">
      <c r="A265" s="4" t="s">
        <v>21</v>
      </c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4">
        <v>1</v>
      </c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48"/>
      <c r="AD265" s="45">
        <f>P265</f>
        <v>1</v>
      </c>
      <c r="AE265" s="45">
        <f>SUM(B265:O265,Q265:AC265)</f>
        <v>0</v>
      </c>
      <c r="AF265" s="45">
        <f>SUM(P251:P264,P266:P278)</f>
        <v>0</v>
      </c>
      <c r="AG265" s="45">
        <v>0</v>
      </c>
      <c r="AH265" s="5">
        <f t="shared" si="71"/>
        <v>1</v>
      </c>
      <c r="AI265" s="5">
        <f t="shared" si="72"/>
        <v>1</v>
      </c>
      <c r="AJ265" s="5">
        <f t="shared" si="73"/>
        <v>1</v>
      </c>
      <c r="AK265" s="5">
        <f t="shared" si="74"/>
        <v>1</v>
      </c>
    </row>
    <row r="266" spans="1:37">
      <c r="A266" s="4" t="s">
        <v>22</v>
      </c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4">
        <v>1</v>
      </c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48"/>
      <c r="AD266" s="44">
        <f>Q266</f>
        <v>1</v>
      </c>
      <c r="AE266" s="44">
        <f>SUM(B266:P266,R266:AC266)</f>
        <v>0</v>
      </c>
      <c r="AF266" s="44">
        <f>SUM(Q251:Q265,Q267:Q278)</f>
        <v>0</v>
      </c>
      <c r="AG266" s="44">
        <v>0</v>
      </c>
      <c r="AH266" s="2">
        <f t="shared" si="71"/>
        <v>1</v>
      </c>
      <c r="AI266" s="2">
        <f t="shared" si="72"/>
        <v>1</v>
      </c>
      <c r="AJ266" s="2">
        <f t="shared" si="73"/>
        <v>1</v>
      </c>
      <c r="AK266" s="2">
        <f t="shared" si="74"/>
        <v>1</v>
      </c>
    </row>
    <row r="267" spans="1:37">
      <c r="A267" s="4" t="s">
        <v>23</v>
      </c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4">
        <v>1</v>
      </c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48"/>
      <c r="AD267" s="45">
        <f>R267</f>
        <v>1</v>
      </c>
      <c r="AE267" s="45">
        <f>SUM(B267:Q267,S267:AC267)</f>
        <v>0</v>
      </c>
      <c r="AF267" s="45">
        <f>SUM(R251:R266,R268:R278)</f>
        <v>0</v>
      </c>
      <c r="AG267" s="45">
        <v>0</v>
      </c>
      <c r="AH267" s="5">
        <f t="shared" si="71"/>
        <v>1</v>
      </c>
      <c r="AI267" s="5">
        <f t="shared" si="72"/>
        <v>1</v>
      </c>
      <c r="AJ267" s="5">
        <f t="shared" si="73"/>
        <v>1</v>
      </c>
      <c r="AK267" s="5">
        <f t="shared" si="74"/>
        <v>1</v>
      </c>
    </row>
    <row r="268" spans="1:37">
      <c r="A268" s="4" t="s">
        <v>24</v>
      </c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4">
        <v>2</v>
      </c>
      <c r="T268" s="33"/>
      <c r="U268" s="33"/>
      <c r="V268" s="33"/>
      <c r="W268" s="33"/>
      <c r="X268" s="33"/>
      <c r="Y268" s="33"/>
      <c r="Z268" s="33"/>
      <c r="AA268" s="33"/>
      <c r="AB268" s="33"/>
      <c r="AC268" s="48"/>
      <c r="AD268" s="44">
        <f>S268</f>
        <v>2</v>
      </c>
      <c r="AE268" s="44">
        <f>SUM(B268:R268,T268:AC268)</f>
        <v>0</v>
      </c>
      <c r="AF268" s="44">
        <f>SUM(S251:S267,S269:S278)</f>
        <v>0</v>
      </c>
      <c r="AG268" s="44">
        <v>0</v>
      </c>
      <c r="AH268" s="2">
        <f t="shared" si="71"/>
        <v>1</v>
      </c>
      <c r="AI268" s="2">
        <f t="shared" si="72"/>
        <v>1</v>
      </c>
      <c r="AJ268" s="2">
        <f t="shared" si="73"/>
        <v>1</v>
      </c>
      <c r="AK268" s="2">
        <f t="shared" si="74"/>
        <v>1</v>
      </c>
    </row>
    <row r="269" spans="1:37">
      <c r="A269" s="4" t="s">
        <v>25</v>
      </c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4">
        <v>2</v>
      </c>
      <c r="U269" s="33"/>
      <c r="V269" s="33"/>
      <c r="W269" s="33"/>
      <c r="X269" s="33"/>
      <c r="Y269" s="33"/>
      <c r="Z269" s="33"/>
      <c r="AA269" s="33"/>
      <c r="AB269" s="33"/>
      <c r="AC269" s="48"/>
      <c r="AD269" s="45">
        <f>T269</f>
        <v>2</v>
      </c>
      <c r="AE269" s="45">
        <f>SUM(B269:S269,U269:AC269)</f>
        <v>0</v>
      </c>
      <c r="AF269" s="45">
        <f>SUM(T251:T268,T270:T278)</f>
        <v>0</v>
      </c>
      <c r="AG269" s="45">
        <v>0</v>
      </c>
      <c r="AH269" s="5">
        <f t="shared" si="71"/>
        <v>1</v>
      </c>
      <c r="AI269" s="5">
        <f t="shared" si="72"/>
        <v>1</v>
      </c>
      <c r="AJ269" s="5">
        <f t="shared" si="73"/>
        <v>1</v>
      </c>
      <c r="AK269" s="5">
        <f t="shared" si="74"/>
        <v>1</v>
      </c>
    </row>
    <row r="270" spans="1:37">
      <c r="A270" s="4" t="s">
        <v>26</v>
      </c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4">
        <v>5</v>
      </c>
      <c r="V270" s="33"/>
      <c r="W270" s="33"/>
      <c r="X270" s="33"/>
      <c r="Y270" s="33"/>
      <c r="Z270" s="33"/>
      <c r="AA270" s="33"/>
      <c r="AB270" s="33">
        <v>1</v>
      </c>
      <c r="AC270" s="48"/>
      <c r="AD270" s="44">
        <f>U270</f>
        <v>5</v>
      </c>
      <c r="AE270" s="44">
        <f>SUM(B270:T270,V270:AC270)</f>
        <v>1</v>
      </c>
      <c r="AF270" s="44">
        <f>SUM(U251:U269,U271:U278)</f>
        <v>0</v>
      </c>
      <c r="AG270" s="44">
        <v>0</v>
      </c>
      <c r="AH270" s="2">
        <f t="shared" si="71"/>
        <v>0.833333333333333</v>
      </c>
      <c r="AI270" s="2">
        <f t="shared" si="72"/>
        <v>0.833333333333333</v>
      </c>
      <c r="AJ270" s="2">
        <f t="shared" si="73"/>
        <v>1</v>
      </c>
      <c r="AK270" s="2">
        <f t="shared" si="74"/>
        <v>0.909090909090909</v>
      </c>
    </row>
    <row r="271" spans="1:37">
      <c r="A271" s="4" t="s">
        <v>27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4">
        <v>2</v>
      </c>
      <c r="W271" s="33"/>
      <c r="X271" s="33"/>
      <c r="Y271" s="33"/>
      <c r="Z271" s="33"/>
      <c r="AA271" s="33"/>
      <c r="AB271" s="33"/>
      <c r="AC271" s="48"/>
      <c r="AD271" s="45">
        <f>V271</f>
        <v>2</v>
      </c>
      <c r="AE271" s="45">
        <f>SUM(B271:U271,W271:AC271)</f>
        <v>0</v>
      </c>
      <c r="AF271" s="45">
        <f>SUM(V251:V270,V272:V278)</f>
        <v>0</v>
      </c>
      <c r="AG271" s="45">
        <v>0</v>
      </c>
      <c r="AH271" s="5">
        <f t="shared" si="71"/>
        <v>1</v>
      </c>
      <c r="AI271" s="5">
        <f t="shared" si="72"/>
        <v>1</v>
      </c>
      <c r="AJ271" s="5">
        <f t="shared" si="73"/>
        <v>1</v>
      </c>
      <c r="AK271" s="5">
        <f t="shared" si="74"/>
        <v>1</v>
      </c>
    </row>
    <row r="272" spans="1:37">
      <c r="A272" s="4" t="s">
        <v>28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4">
        <v>4</v>
      </c>
      <c r="X272" s="33"/>
      <c r="Y272" s="33"/>
      <c r="Z272" s="33"/>
      <c r="AA272" s="33"/>
      <c r="AB272" s="33"/>
      <c r="AC272" s="48"/>
      <c r="AD272" s="44">
        <f>W272</f>
        <v>4</v>
      </c>
      <c r="AE272" s="44">
        <f>SUM(B272:V272,X272:AC272)</f>
        <v>0</v>
      </c>
      <c r="AF272" s="44">
        <f>SUM(W251:W271,W273:W278)</f>
        <v>0</v>
      </c>
      <c r="AG272" s="45">
        <v>0</v>
      </c>
      <c r="AH272" s="2">
        <f t="shared" si="71"/>
        <v>1</v>
      </c>
      <c r="AI272" s="2">
        <f t="shared" si="72"/>
        <v>1</v>
      </c>
      <c r="AJ272" s="2">
        <f t="shared" si="73"/>
        <v>1</v>
      </c>
      <c r="AK272" s="2">
        <f t="shared" si="74"/>
        <v>1</v>
      </c>
    </row>
    <row r="273" spans="1:37">
      <c r="A273" s="4" t="s">
        <v>29</v>
      </c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4">
        <v>4</v>
      </c>
      <c r="Y273" s="33"/>
      <c r="Z273" s="33"/>
      <c r="AA273" s="33"/>
      <c r="AB273" s="33"/>
      <c r="AC273" s="48"/>
      <c r="AD273" s="45">
        <f>X273</f>
        <v>4</v>
      </c>
      <c r="AE273" s="45">
        <f>SUM(B273:W273,Y273:AC273)</f>
        <v>0</v>
      </c>
      <c r="AF273" s="45">
        <f>SUM(X251:X272,X274:X278)</f>
        <v>1</v>
      </c>
      <c r="AG273" s="44">
        <v>0</v>
      </c>
      <c r="AH273" s="5">
        <f t="shared" si="71"/>
        <v>0.8</v>
      </c>
      <c r="AI273" s="5">
        <f t="shared" si="72"/>
        <v>1</v>
      </c>
      <c r="AJ273" s="5">
        <f t="shared" si="73"/>
        <v>0.8</v>
      </c>
      <c r="AK273" s="5">
        <f t="shared" si="74"/>
        <v>0.888888888888889</v>
      </c>
    </row>
    <row r="274" spans="1:37">
      <c r="A274" s="4" t="s">
        <v>30</v>
      </c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>
        <v>1</v>
      </c>
      <c r="Y274" s="34">
        <v>21</v>
      </c>
      <c r="Z274" s="33"/>
      <c r="AA274" s="33"/>
      <c r="AB274" s="33"/>
      <c r="AC274" s="48"/>
      <c r="AD274" s="44">
        <f>Y274</f>
        <v>21</v>
      </c>
      <c r="AE274" s="44">
        <f>SUM(B274:X274,Z274:AC274)</f>
        <v>1</v>
      </c>
      <c r="AF274" s="44">
        <f>SUM(Y251:Y273,Y275:Y278)</f>
        <v>0</v>
      </c>
      <c r="AG274" s="45">
        <v>0</v>
      </c>
      <c r="AH274" s="2">
        <f t="shared" si="71"/>
        <v>0.954545454545455</v>
      </c>
      <c r="AI274" s="2">
        <f t="shared" si="72"/>
        <v>0.954545454545455</v>
      </c>
      <c r="AJ274" s="2">
        <f t="shared" si="73"/>
        <v>1</v>
      </c>
      <c r="AK274" s="2">
        <f t="shared" si="74"/>
        <v>0.976744186046512</v>
      </c>
    </row>
    <row r="275" spans="1:37">
      <c r="A275" s="4" t="s">
        <v>31</v>
      </c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4">
        <v>4</v>
      </c>
      <c r="AA275" s="33"/>
      <c r="AB275" s="33"/>
      <c r="AC275" s="48"/>
      <c r="AD275" s="45">
        <f>Z275</f>
        <v>4</v>
      </c>
      <c r="AE275" s="45">
        <f>SUM(B275:Y275,AA275:AC275)</f>
        <v>0</v>
      </c>
      <c r="AF275" s="45">
        <f>SUM(Z251:Z274,Z276:Z278)</f>
        <v>0</v>
      </c>
      <c r="AG275" s="44">
        <v>0</v>
      </c>
      <c r="AH275" s="5">
        <f t="shared" si="71"/>
        <v>1</v>
      </c>
      <c r="AI275" s="5">
        <f t="shared" si="72"/>
        <v>1</v>
      </c>
      <c r="AJ275" s="5">
        <f t="shared" si="73"/>
        <v>1</v>
      </c>
      <c r="AK275" s="5">
        <f t="shared" si="74"/>
        <v>1</v>
      </c>
    </row>
    <row r="276" spans="1:37">
      <c r="A276" s="4" t="s">
        <v>32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4">
        <v>5</v>
      </c>
      <c r="AB276" s="33"/>
      <c r="AC276" s="48"/>
      <c r="AD276" s="44">
        <f>AA276</f>
        <v>5</v>
      </c>
      <c r="AE276" s="44">
        <f>SUM(B276:Z276,AB276:AC276)</f>
        <v>0</v>
      </c>
      <c r="AF276" s="44">
        <f>SUM(AA251:AA275,AA277:AA278)</f>
        <v>0</v>
      </c>
      <c r="AG276" s="45">
        <v>0</v>
      </c>
      <c r="AH276" s="2">
        <f t="shared" si="71"/>
        <v>1</v>
      </c>
      <c r="AI276" s="2">
        <f t="shared" si="72"/>
        <v>1</v>
      </c>
      <c r="AJ276" s="2">
        <f t="shared" si="73"/>
        <v>1</v>
      </c>
      <c r="AK276" s="2">
        <f t="shared" si="74"/>
        <v>1</v>
      </c>
    </row>
    <row r="277" spans="1:37">
      <c r="A277" s="4" t="s">
        <v>33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4">
        <v>2</v>
      </c>
      <c r="AC277" s="48"/>
      <c r="AD277" s="45">
        <f>AB277</f>
        <v>2</v>
      </c>
      <c r="AE277" s="45">
        <f>SUM(B277:AA277,AC277)</f>
        <v>0</v>
      </c>
      <c r="AF277" s="45">
        <f>SUM(AB251:AB276,AB278)</f>
        <v>1</v>
      </c>
      <c r="AG277" s="45">
        <v>0</v>
      </c>
      <c r="AH277" s="5">
        <f t="shared" si="71"/>
        <v>0.666666666666667</v>
      </c>
      <c r="AI277" s="5">
        <f t="shared" si="72"/>
        <v>1</v>
      </c>
      <c r="AJ277" s="5">
        <f t="shared" si="73"/>
        <v>0.666666666666667</v>
      </c>
      <c r="AK277" s="5">
        <f t="shared" si="74"/>
        <v>0.8</v>
      </c>
    </row>
    <row r="278" spans="1:37">
      <c r="A278" s="10" t="s">
        <v>34</v>
      </c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49">
        <v>1</v>
      </c>
      <c r="AD278" s="44">
        <f>AC278</f>
        <v>1</v>
      </c>
      <c r="AE278" s="44">
        <f>SUM(B278:AB278)</f>
        <v>0</v>
      </c>
      <c r="AF278" s="44">
        <f>SUM(AC251:AC277)</f>
        <v>0</v>
      </c>
      <c r="AG278" s="44">
        <v>0</v>
      </c>
      <c r="AH278" s="2">
        <f t="shared" si="71"/>
        <v>1</v>
      </c>
      <c r="AI278" s="2">
        <f t="shared" si="72"/>
        <v>1</v>
      </c>
      <c r="AJ278" s="2">
        <f t="shared" si="73"/>
        <v>1</v>
      </c>
      <c r="AK278" s="2">
        <f t="shared" si="74"/>
        <v>1</v>
      </c>
    </row>
    <row r="279" spans="28:37">
      <c r="AB279" s="42" t="s">
        <v>74</v>
      </c>
      <c r="AC279" s="42"/>
      <c r="AD279" s="45">
        <f t="shared" ref="AD279:AF279" si="75">SUM(AD251:AD278)</f>
        <v>129</v>
      </c>
      <c r="AE279" s="45">
        <f t="shared" si="75"/>
        <v>4</v>
      </c>
      <c r="AF279" s="45">
        <f t="shared" si="75"/>
        <v>4</v>
      </c>
      <c r="AG279" s="45">
        <v>0</v>
      </c>
      <c r="AH279" s="5">
        <f t="shared" si="71"/>
        <v>0.941605839416058</v>
      </c>
      <c r="AI279" s="5">
        <f t="shared" si="72"/>
        <v>0.969924812030075</v>
      </c>
      <c r="AJ279" s="5">
        <f t="shared" si="73"/>
        <v>0.969924812030075</v>
      </c>
      <c r="AK279" s="5">
        <f t="shared" si="74"/>
        <v>0.969924812030075</v>
      </c>
    </row>
    <row r="281" spans="1:37">
      <c r="A281" s="19" t="s">
        <v>77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</row>
    <row r="282" spans="1:4">
      <c r="A282" s="20" t="str">
        <f>A281</f>
        <v>0.9</v>
      </c>
      <c r="B282" s="13" t="s">
        <v>3</v>
      </c>
      <c r="C282" s="13"/>
      <c r="D282" s="13"/>
    </row>
    <row r="283" ht="14.25" spans="1:24">
      <c r="A283" s="21" t="str">
        <f>A91</f>
        <v>Qaf</v>
      </c>
      <c r="B283" s="22" t="s">
        <v>49</v>
      </c>
      <c r="C283" s="22" t="s">
        <v>50</v>
      </c>
      <c r="D283" s="22" t="s">
        <v>51</v>
      </c>
      <c r="E283" s="22" t="s">
        <v>52</v>
      </c>
      <c r="F283" s="22" t="s">
        <v>53</v>
      </c>
      <c r="G283" s="22" t="s">
        <v>54</v>
      </c>
      <c r="H283" s="22" t="s">
        <v>55</v>
      </c>
      <c r="I283" s="22" t="s">
        <v>56</v>
      </c>
      <c r="J283" s="37" t="s">
        <v>57</v>
      </c>
      <c r="Q283" s="44" t="s">
        <v>35</v>
      </c>
      <c r="R283" s="44" t="s">
        <v>36</v>
      </c>
      <c r="S283" s="44" t="s">
        <v>37</v>
      </c>
      <c r="T283" s="44" t="s">
        <v>38</v>
      </c>
      <c r="U283" s="2" t="s">
        <v>70</v>
      </c>
      <c r="V283" s="2" t="s">
        <v>71</v>
      </c>
      <c r="W283" s="2" t="s">
        <v>72</v>
      </c>
      <c r="X283" s="2" t="s">
        <v>73</v>
      </c>
    </row>
    <row r="284" ht="14.25" spans="1:24">
      <c r="A284" s="6" t="s">
        <v>49</v>
      </c>
      <c r="B284" s="23">
        <v>17</v>
      </c>
      <c r="C284" s="24">
        <v>1</v>
      </c>
      <c r="D284" s="24"/>
      <c r="E284" s="24"/>
      <c r="F284" s="24"/>
      <c r="G284" s="24">
        <v>1</v>
      </c>
      <c r="H284" s="24"/>
      <c r="I284" s="24"/>
      <c r="J284" s="38">
        <v>4</v>
      </c>
      <c r="L284" s="3" t="s">
        <v>49</v>
      </c>
      <c r="M284" s="13" t="s">
        <v>58</v>
      </c>
      <c r="N284" s="13"/>
      <c r="O284" s="13"/>
      <c r="P284" s="13"/>
      <c r="Q284" s="45">
        <f>B284</f>
        <v>17</v>
      </c>
      <c r="R284" s="45">
        <f>SUM(C284:J284)</f>
        <v>6</v>
      </c>
      <c r="S284" s="45">
        <f>SUM(B285:B292)</f>
        <v>0</v>
      </c>
      <c r="T284" s="45">
        <v>0</v>
      </c>
      <c r="U284" s="5">
        <f t="shared" ref="U284:U291" si="76">(SUM(Q284,T284)/SUM(Q284,R284,S284,T284))</f>
        <v>0.739130434782609</v>
      </c>
      <c r="V284" s="5">
        <f t="shared" ref="V284:V291" si="77">Q284/(SUM(Q284,R284))</f>
        <v>0.739130434782609</v>
      </c>
      <c r="W284" s="5">
        <f t="shared" ref="W284:W291" si="78">Q284/SUM(Q284,S284)</f>
        <v>1</v>
      </c>
      <c r="X284" s="5">
        <f t="shared" ref="X284:X291" si="79">2*V284*W284/(SUM(V284,W284))</f>
        <v>0.85</v>
      </c>
    </row>
    <row r="285" spans="1:24">
      <c r="A285" s="7" t="s">
        <v>50</v>
      </c>
      <c r="B285" s="25"/>
      <c r="C285" s="26">
        <v>11</v>
      </c>
      <c r="D285" s="25"/>
      <c r="E285" s="25"/>
      <c r="F285" s="25"/>
      <c r="G285" s="25"/>
      <c r="H285" s="25"/>
      <c r="I285" s="25"/>
      <c r="J285" s="25">
        <v>3</v>
      </c>
      <c r="L285" s="3" t="s">
        <v>50</v>
      </c>
      <c r="M285" s="13" t="s">
        <v>59</v>
      </c>
      <c r="N285" s="13"/>
      <c r="O285" s="13"/>
      <c r="P285" s="13"/>
      <c r="Q285" s="44">
        <f>C285</f>
        <v>11</v>
      </c>
      <c r="R285" s="44">
        <f>SUM(B285,D285:J285)</f>
        <v>3</v>
      </c>
      <c r="S285" s="44">
        <f>SUM(C284,C286:C292)</f>
        <v>1</v>
      </c>
      <c r="T285" s="44">
        <v>0</v>
      </c>
      <c r="U285" s="2">
        <f t="shared" si="76"/>
        <v>0.733333333333333</v>
      </c>
      <c r="V285" s="2">
        <f t="shared" si="77"/>
        <v>0.785714285714286</v>
      </c>
      <c r="W285" s="2">
        <f t="shared" si="78"/>
        <v>0.916666666666667</v>
      </c>
      <c r="X285" s="2">
        <f t="shared" si="79"/>
        <v>0.846153846153846</v>
      </c>
    </row>
    <row r="286" spans="1:24">
      <c r="A286" s="7" t="s">
        <v>51</v>
      </c>
      <c r="B286" s="25"/>
      <c r="C286" s="25"/>
      <c r="D286" s="26">
        <v>9</v>
      </c>
      <c r="E286" s="25"/>
      <c r="F286" s="25"/>
      <c r="G286" s="25"/>
      <c r="H286" s="25"/>
      <c r="I286" s="25"/>
      <c r="J286" s="39">
        <v>1</v>
      </c>
      <c r="L286" s="3" t="s">
        <v>51</v>
      </c>
      <c r="M286" s="13" t="s">
        <v>60</v>
      </c>
      <c r="N286" s="13"/>
      <c r="O286" s="13"/>
      <c r="P286" s="13"/>
      <c r="Q286" s="45">
        <f>D286</f>
        <v>9</v>
      </c>
      <c r="R286" s="45">
        <f>SUM(B286:C286,E286:J286)</f>
        <v>1</v>
      </c>
      <c r="S286" s="45">
        <f>SUM(D284:D285,D287:D292)</f>
        <v>0</v>
      </c>
      <c r="T286" s="45">
        <v>0</v>
      </c>
      <c r="U286" s="5">
        <f t="shared" si="76"/>
        <v>0.9</v>
      </c>
      <c r="V286" s="5">
        <f t="shared" si="77"/>
        <v>0.9</v>
      </c>
      <c r="W286" s="5">
        <f t="shared" si="78"/>
        <v>1</v>
      </c>
      <c r="X286" s="5">
        <f t="shared" si="79"/>
        <v>0.947368421052632</v>
      </c>
    </row>
    <row r="287" spans="1:24">
      <c r="A287" s="7" t="s">
        <v>52</v>
      </c>
      <c r="B287" s="25"/>
      <c r="C287" s="25"/>
      <c r="D287" s="25"/>
      <c r="E287" s="26">
        <v>20</v>
      </c>
      <c r="F287" s="25"/>
      <c r="G287" s="25"/>
      <c r="H287" s="25"/>
      <c r="I287" s="25">
        <v>3</v>
      </c>
      <c r="J287" s="39">
        <v>1</v>
      </c>
      <c r="L287" s="3" t="s">
        <v>52</v>
      </c>
      <c r="M287" s="13" t="s">
        <v>61</v>
      </c>
      <c r="N287" s="13"/>
      <c r="O287" s="13"/>
      <c r="P287" s="13"/>
      <c r="Q287" s="44">
        <f>E287</f>
        <v>20</v>
      </c>
      <c r="R287" s="44">
        <f>SUM(B287:D287,F287:J287)</f>
        <v>4</v>
      </c>
      <c r="S287" s="44">
        <f>SUM(E284:E286,E288:E292)</f>
        <v>0</v>
      </c>
      <c r="T287" s="44">
        <v>0</v>
      </c>
      <c r="U287" s="2">
        <f t="shared" si="76"/>
        <v>0.833333333333333</v>
      </c>
      <c r="V287" s="2">
        <f t="shared" si="77"/>
        <v>0.833333333333333</v>
      </c>
      <c r="W287" s="2">
        <f t="shared" si="78"/>
        <v>1</v>
      </c>
      <c r="X287" s="2">
        <f t="shared" si="79"/>
        <v>0.909090909090909</v>
      </c>
    </row>
    <row r="288" spans="1:24">
      <c r="A288" s="7" t="s">
        <v>53</v>
      </c>
      <c r="B288" s="25"/>
      <c r="C288" s="25"/>
      <c r="D288" s="25"/>
      <c r="E288" s="25"/>
      <c r="F288" s="26">
        <v>27</v>
      </c>
      <c r="G288" s="25"/>
      <c r="H288" s="25"/>
      <c r="I288" s="25"/>
      <c r="J288" s="39">
        <v>2</v>
      </c>
      <c r="L288" s="3" t="s">
        <v>53</v>
      </c>
      <c r="M288" s="13" t="s">
        <v>62</v>
      </c>
      <c r="N288" s="13"/>
      <c r="O288" s="13"/>
      <c r="P288" s="13"/>
      <c r="Q288" s="45">
        <f>F288</f>
        <v>27</v>
      </c>
      <c r="R288" s="45">
        <f>SUM(B288:E288,G288:J288)</f>
        <v>2</v>
      </c>
      <c r="S288" s="45">
        <f>SUM(F284:F287,F289:F292)</f>
        <v>0</v>
      </c>
      <c r="T288" s="45">
        <v>0</v>
      </c>
      <c r="U288" s="5">
        <f t="shared" si="76"/>
        <v>0.931034482758621</v>
      </c>
      <c r="V288" s="5">
        <f t="shared" si="77"/>
        <v>0.931034482758621</v>
      </c>
      <c r="W288" s="5">
        <f t="shared" si="78"/>
        <v>1</v>
      </c>
      <c r="X288" s="5">
        <f t="shared" si="79"/>
        <v>0.964285714285714</v>
      </c>
    </row>
    <row r="289" spans="1:24">
      <c r="A289" s="7" t="s">
        <v>54</v>
      </c>
      <c r="B289" s="25"/>
      <c r="C289" s="25"/>
      <c r="D289" s="25"/>
      <c r="E289" s="25"/>
      <c r="F289" s="25"/>
      <c r="G289" s="26">
        <v>26</v>
      </c>
      <c r="H289" s="25"/>
      <c r="I289" s="25"/>
      <c r="J289" s="39">
        <v>3</v>
      </c>
      <c r="L289" s="3" t="s">
        <v>54</v>
      </c>
      <c r="M289" s="13" t="s">
        <v>63</v>
      </c>
      <c r="N289" s="13"/>
      <c r="O289" s="13"/>
      <c r="P289" s="13"/>
      <c r="Q289" s="44">
        <f>G289</f>
        <v>26</v>
      </c>
      <c r="R289" s="44">
        <f>SUM(B289:F289,H289:J289)</f>
        <v>3</v>
      </c>
      <c r="S289" s="44">
        <f>SUM(G284:G288,G290:G292)</f>
        <v>1</v>
      </c>
      <c r="T289" s="44">
        <v>0</v>
      </c>
      <c r="U289" s="2">
        <f t="shared" si="76"/>
        <v>0.866666666666667</v>
      </c>
      <c r="V289" s="2">
        <f t="shared" si="77"/>
        <v>0.896551724137931</v>
      </c>
      <c r="W289" s="2">
        <f t="shared" si="78"/>
        <v>0.962962962962963</v>
      </c>
      <c r="X289" s="2">
        <f t="shared" si="79"/>
        <v>0.928571428571429</v>
      </c>
    </row>
    <row r="290" spans="1:24">
      <c r="A290" s="7" t="s">
        <v>55</v>
      </c>
      <c r="B290" s="25"/>
      <c r="C290" s="25"/>
      <c r="D290" s="25"/>
      <c r="E290" s="25"/>
      <c r="F290" s="25"/>
      <c r="G290" s="25"/>
      <c r="H290" s="26">
        <v>11</v>
      </c>
      <c r="I290" s="25"/>
      <c r="J290" s="39"/>
      <c r="L290" s="3" t="s">
        <v>55</v>
      </c>
      <c r="M290" s="13" t="s">
        <v>64</v>
      </c>
      <c r="N290" s="13"/>
      <c r="O290" s="13"/>
      <c r="P290" s="13"/>
      <c r="Q290" s="45">
        <f>H290</f>
        <v>11</v>
      </c>
      <c r="R290" s="45">
        <f>SUM(B290:G290,I290:J290)</f>
        <v>0</v>
      </c>
      <c r="S290" s="45">
        <f>SUM(H284:H289,H291:H292)</f>
        <v>0</v>
      </c>
      <c r="T290" s="45">
        <v>0</v>
      </c>
      <c r="U290" s="5">
        <f t="shared" si="76"/>
        <v>1</v>
      </c>
      <c r="V290" s="5">
        <f t="shared" si="77"/>
        <v>1</v>
      </c>
      <c r="W290" s="5">
        <f t="shared" si="78"/>
        <v>1</v>
      </c>
      <c r="X290" s="5">
        <f t="shared" si="79"/>
        <v>1</v>
      </c>
    </row>
    <row r="291" spans="1:24">
      <c r="A291" s="7" t="s">
        <v>56</v>
      </c>
      <c r="B291" s="25"/>
      <c r="C291" s="25"/>
      <c r="D291" s="25"/>
      <c r="E291" s="25"/>
      <c r="F291" s="25"/>
      <c r="G291" s="25"/>
      <c r="H291" s="25"/>
      <c r="I291" s="26">
        <v>11</v>
      </c>
      <c r="J291" s="39">
        <v>1</v>
      </c>
      <c r="L291" s="3" t="s">
        <v>56</v>
      </c>
      <c r="M291" s="13" t="s">
        <v>65</v>
      </c>
      <c r="N291" s="13"/>
      <c r="O291" s="13"/>
      <c r="P291" s="13"/>
      <c r="Q291" s="44">
        <f>I291</f>
        <v>11</v>
      </c>
      <c r="R291" s="44">
        <f>SUM(J291,B291:H291)</f>
        <v>1</v>
      </c>
      <c r="S291" s="44">
        <f>SUM(I284:I290,I292)</f>
        <v>3</v>
      </c>
      <c r="T291" s="44">
        <v>0</v>
      </c>
      <c r="U291" s="2">
        <f t="shared" si="76"/>
        <v>0.733333333333333</v>
      </c>
      <c r="V291" s="2">
        <f t="shared" si="77"/>
        <v>0.916666666666667</v>
      </c>
      <c r="W291" s="2">
        <f t="shared" si="78"/>
        <v>0.785714285714286</v>
      </c>
      <c r="X291" s="2">
        <f t="shared" si="79"/>
        <v>0.846153846153846</v>
      </c>
    </row>
    <row r="292" spans="1:24">
      <c r="A292" s="27" t="s">
        <v>57</v>
      </c>
      <c r="B292" s="28"/>
      <c r="C292" s="28"/>
      <c r="D292" s="28"/>
      <c r="E292" s="28"/>
      <c r="F292" s="28"/>
      <c r="G292" s="28"/>
      <c r="H292" s="28"/>
      <c r="I292" s="28"/>
      <c r="J292" s="40"/>
      <c r="L292" s="3" t="s">
        <v>57</v>
      </c>
      <c r="M292" s="13" t="s">
        <v>66</v>
      </c>
      <c r="N292" s="13"/>
      <c r="O292" s="13"/>
      <c r="P292" s="13"/>
      <c r="Q292" s="45"/>
      <c r="R292" s="45"/>
      <c r="S292" s="45"/>
      <c r="T292" s="45"/>
      <c r="U292" s="5"/>
      <c r="V292" s="5"/>
      <c r="W292" s="5"/>
      <c r="X292" s="5"/>
    </row>
    <row r="293" spans="15:24">
      <c r="O293" s="42" t="s">
        <v>74</v>
      </c>
      <c r="P293" s="42"/>
      <c r="Q293" s="44">
        <f t="shared" ref="Q293:T293" si="80">SUM(Q284:Q291)</f>
        <v>132</v>
      </c>
      <c r="R293" s="44">
        <f t="shared" si="80"/>
        <v>20</v>
      </c>
      <c r="S293" s="44">
        <f t="shared" si="80"/>
        <v>5</v>
      </c>
      <c r="T293" s="44">
        <f t="shared" si="80"/>
        <v>0</v>
      </c>
      <c r="U293" s="2">
        <f>(SUM(Q293,T293)/SUM(Q293,R293,S293,T293))</f>
        <v>0.840764331210191</v>
      </c>
      <c r="V293" s="2">
        <f>Q293/(SUM(Q293,R293))</f>
        <v>0.868421052631579</v>
      </c>
      <c r="W293" s="2">
        <f>Q293/SUM(Q293,S293)</f>
        <v>0.963503649635037</v>
      </c>
      <c r="X293" s="2">
        <f>2*V293*W293/(SUM(V293,W293))</f>
        <v>0.913494809688581</v>
      </c>
    </row>
    <row r="294" spans="1:8">
      <c r="A294" s="29" t="str">
        <f>A281</f>
        <v>0.9</v>
      </c>
      <c r="B294" s="13" t="s">
        <v>3</v>
      </c>
      <c r="C294" s="13"/>
      <c r="D294" s="13"/>
      <c r="F294" s="36" t="s">
        <v>75</v>
      </c>
      <c r="G294" s="36"/>
      <c r="H294" s="3">
        <f>SUM(B296:AC323)</f>
        <v>133</v>
      </c>
    </row>
    <row r="295" ht="14.25" spans="1:37">
      <c r="A295" s="30" t="str">
        <f>A91</f>
        <v>Qaf</v>
      </c>
      <c r="B295" s="11" t="s">
        <v>7</v>
      </c>
      <c r="C295" s="11" t="s">
        <v>8</v>
      </c>
      <c r="D295" s="11" t="s">
        <v>9</v>
      </c>
      <c r="E295" s="11" t="s">
        <v>10</v>
      </c>
      <c r="F295" s="11" t="s">
        <v>11</v>
      </c>
      <c r="G295" s="11" t="s">
        <v>12</v>
      </c>
      <c r="H295" s="11" t="s">
        <v>13</v>
      </c>
      <c r="I295" s="11" t="s">
        <v>14</v>
      </c>
      <c r="J295" s="11" t="s">
        <v>15</v>
      </c>
      <c r="K295" s="11" t="s">
        <v>16</v>
      </c>
      <c r="L295" s="11" t="s">
        <v>17</v>
      </c>
      <c r="M295" s="11" t="s">
        <v>18</v>
      </c>
      <c r="N295" s="11" t="s">
        <v>19</v>
      </c>
      <c r="O295" s="11" t="s">
        <v>20</v>
      </c>
      <c r="P295" s="11" t="s">
        <v>21</v>
      </c>
      <c r="Q295" s="11" t="s">
        <v>22</v>
      </c>
      <c r="R295" s="11" t="s">
        <v>23</v>
      </c>
      <c r="S295" s="11" t="s">
        <v>24</v>
      </c>
      <c r="T295" s="11" t="s">
        <v>25</v>
      </c>
      <c r="U295" s="11" t="s">
        <v>26</v>
      </c>
      <c r="V295" s="11" t="s">
        <v>27</v>
      </c>
      <c r="W295" s="11" t="s">
        <v>28</v>
      </c>
      <c r="X295" s="11" t="s">
        <v>29</v>
      </c>
      <c r="Y295" s="11" t="s">
        <v>30</v>
      </c>
      <c r="Z295" s="11" t="s">
        <v>31</v>
      </c>
      <c r="AA295" s="11" t="s">
        <v>32</v>
      </c>
      <c r="AB295" s="11" t="s">
        <v>33</v>
      </c>
      <c r="AC295" s="14" t="s">
        <v>34</v>
      </c>
      <c r="AD295" s="44" t="s">
        <v>35</v>
      </c>
      <c r="AE295" s="44" t="s">
        <v>36</v>
      </c>
      <c r="AF295" s="44" t="s">
        <v>37</v>
      </c>
      <c r="AG295" s="44" t="s">
        <v>38</v>
      </c>
      <c r="AH295" s="2" t="s">
        <v>70</v>
      </c>
      <c r="AI295" s="2" t="s">
        <v>71</v>
      </c>
      <c r="AJ295" s="2" t="s">
        <v>72</v>
      </c>
      <c r="AK295" s="2" t="s">
        <v>73</v>
      </c>
    </row>
    <row r="296" ht="14.25" spans="1:37">
      <c r="A296" s="1" t="s">
        <v>7</v>
      </c>
      <c r="B296" s="31">
        <v>14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47"/>
      <c r="AD296" s="45">
        <f>B296</f>
        <v>14</v>
      </c>
      <c r="AE296" s="45">
        <f>SUM(C296:AC296)</f>
        <v>0</v>
      </c>
      <c r="AF296" s="45">
        <f>SUM(B297:B323)</f>
        <v>2</v>
      </c>
      <c r="AG296" s="45">
        <v>0</v>
      </c>
      <c r="AH296" s="5">
        <f t="shared" ref="AH296:AH324" si="81">(SUM(AD296,AG296)/SUM(AD296,AE296,AF296,AG296))</f>
        <v>0.875</v>
      </c>
      <c r="AI296" s="5">
        <f t="shared" ref="AI296:AI324" si="82">AD296/(SUM(AD296,AE296))</f>
        <v>1</v>
      </c>
      <c r="AJ296" s="5">
        <f t="shared" ref="AJ296:AJ324" si="83">AD296/SUM(AD296,AF296)</f>
        <v>0.875</v>
      </c>
      <c r="AK296" s="5">
        <f t="shared" ref="AK296:AK324" si="84">2*AI296*AJ296/(SUM(AI296,AJ296))</f>
        <v>0.933333333333333</v>
      </c>
    </row>
    <row r="297" spans="1:37">
      <c r="A297" s="4" t="s">
        <v>40</v>
      </c>
      <c r="B297" s="33"/>
      <c r="C297" s="34">
        <v>22</v>
      </c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48"/>
      <c r="AD297" s="44">
        <f>C297</f>
        <v>22</v>
      </c>
      <c r="AE297" s="44">
        <f>SUM(D297:AC297,B297)</f>
        <v>0</v>
      </c>
      <c r="AF297" s="44">
        <f>SUM(C296,C298:C323)</f>
        <v>0</v>
      </c>
      <c r="AG297" s="44">
        <v>0</v>
      </c>
      <c r="AH297" s="2">
        <f t="shared" si="81"/>
        <v>1</v>
      </c>
      <c r="AI297" s="2">
        <f t="shared" si="82"/>
        <v>1</v>
      </c>
      <c r="AJ297" s="2">
        <f t="shared" si="83"/>
        <v>1</v>
      </c>
      <c r="AK297" s="2">
        <f t="shared" si="84"/>
        <v>1</v>
      </c>
    </row>
    <row r="298" spans="1:37">
      <c r="A298" s="4" t="s">
        <v>9</v>
      </c>
      <c r="B298" s="33"/>
      <c r="C298" s="33"/>
      <c r="D298" s="34">
        <v>7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48"/>
      <c r="AD298" s="45">
        <f>D298</f>
        <v>7</v>
      </c>
      <c r="AE298" s="45">
        <f>SUM(B298,C298,E298:AC298)</f>
        <v>0</v>
      </c>
      <c r="AF298" s="45">
        <f>SUM(D296,D297,D299:D323)</f>
        <v>0</v>
      </c>
      <c r="AG298" s="45">
        <v>0</v>
      </c>
      <c r="AH298" s="5">
        <f t="shared" si="81"/>
        <v>1</v>
      </c>
      <c r="AI298" s="5">
        <f t="shared" si="82"/>
        <v>1</v>
      </c>
      <c r="AJ298" s="5">
        <f t="shared" si="83"/>
        <v>1</v>
      </c>
      <c r="AK298" s="5">
        <f t="shared" si="84"/>
        <v>1</v>
      </c>
    </row>
    <row r="299" spans="1:37">
      <c r="A299" s="4" t="s">
        <v>10</v>
      </c>
      <c r="B299" s="33"/>
      <c r="C299" s="33"/>
      <c r="D299" s="33"/>
      <c r="E299" s="34">
        <v>2</v>
      </c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48"/>
      <c r="AD299" s="44">
        <f>E299</f>
        <v>2</v>
      </c>
      <c r="AE299" s="44">
        <f>SUM(B299:D299,F299:AC299)</f>
        <v>0</v>
      </c>
      <c r="AF299" s="44">
        <f>SUM(E296:E298,E300:E323)</f>
        <v>0</v>
      </c>
      <c r="AG299" s="44">
        <v>0</v>
      </c>
      <c r="AH299" s="2">
        <f t="shared" si="81"/>
        <v>1</v>
      </c>
      <c r="AI299" s="2">
        <f t="shared" si="82"/>
        <v>1</v>
      </c>
      <c r="AJ299" s="2">
        <f t="shared" si="83"/>
        <v>1</v>
      </c>
      <c r="AK299" s="2">
        <f t="shared" si="84"/>
        <v>1</v>
      </c>
    </row>
    <row r="300" spans="1:37">
      <c r="A300" s="4" t="s">
        <v>11</v>
      </c>
      <c r="B300" s="33"/>
      <c r="C300" s="33"/>
      <c r="D300" s="33"/>
      <c r="E300" s="33"/>
      <c r="F300" s="34">
        <v>0</v>
      </c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48"/>
      <c r="AD300" s="45">
        <f>F300</f>
        <v>0</v>
      </c>
      <c r="AE300" s="45">
        <f>SUM(B300:E300,G300:AC300)</f>
        <v>0</v>
      </c>
      <c r="AF300" s="45">
        <f>SUM(F296:F299,F301:F323)</f>
        <v>0</v>
      </c>
      <c r="AG300" s="45">
        <v>0</v>
      </c>
      <c r="AH300" s="5" t="e">
        <f t="shared" si="81"/>
        <v>#DIV/0!</v>
      </c>
      <c r="AI300" s="5" t="e">
        <f t="shared" si="82"/>
        <v>#DIV/0!</v>
      </c>
      <c r="AJ300" s="5" t="e">
        <f t="shared" si="83"/>
        <v>#DIV/0!</v>
      </c>
      <c r="AK300" s="5" t="e">
        <f t="shared" si="84"/>
        <v>#DIV/0!</v>
      </c>
    </row>
    <row r="301" spans="1:37">
      <c r="A301" s="4" t="s">
        <v>12</v>
      </c>
      <c r="B301" s="33">
        <v>2</v>
      </c>
      <c r="C301" s="33"/>
      <c r="D301" s="33"/>
      <c r="E301" s="33"/>
      <c r="F301" s="33"/>
      <c r="G301" s="34">
        <v>2</v>
      </c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48"/>
      <c r="AD301" s="44">
        <f>G301</f>
        <v>2</v>
      </c>
      <c r="AE301" s="44">
        <f>SUM(B301:F301,H301:AC301)</f>
        <v>2</v>
      </c>
      <c r="AF301" s="44">
        <f>SUM(G296:G300,G302:G323)</f>
        <v>0</v>
      </c>
      <c r="AG301" s="44">
        <v>0</v>
      </c>
      <c r="AH301" s="2">
        <f t="shared" si="81"/>
        <v>0.5</v>
      </c>
      <c r="AI301" s="2">
        <f t="shared" si="82"/>
        <v>0.5</v>
      </c>
      <c r="AJ301" s="2">
        <f t="shared" si="83"/>
        <v>1</v>
      </c>
      <c r="AK301" s="2">
        <f t="shared" si="84"/>
        <v>0.666666666666667</v>
      </c>
    </row>
    <row r="302" spans="1:37">
      <c r="A302" s="4" t="s">
        <v>13</v>
      </c>
      <c r="B302" s="33"/>
      <c r="C302" s="33"/>
      <c r="D302" s="33"/>
      <c r="E302" s="33"/>
      <c r="F302" s="33"/>
      <c r="G302" s="33"/>
      <c r="H302" s="34">
        <v>2</v>
      </c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48"/>
      <c r="AD302" s="45">
        <f>H302</f>
        <v>2</v>
      </c>
      <c r="AE302" s="45">
        <f>SUM(B302:G302,I302:AC302)</f>
        <v>0</v>
      </c>
      <c r="AF302" s="45">
        <f>SUM(H296:H301,H303:H323)</f>
        <v>0</v>
      </c>
      <c r="AG302" s="45">
        <v>0</v>
      </c>
      <c r="AH302" s="5">
        <f t="shared" si="81"/>
        <v>1</v>
      </c>
      <c r="AI302" s="5">
        <f t="shared" si="82"/>
        <v>1</v>
      </c>
      <c r="AJ302" s="5">
        <f t="shared" si="83"/>
        <v>1</v>
      </c>
      <c r="AK302" s="5">
        <f t="shared" si="84"/>
        <v>1</v>
      </c>
    </row>
    <row r="303" spans="1:37">
      <c r="A303" s="4" t="s">
        <v>14</v>
      </c>
      <c r="B303" s="33"/>
      <c r="C303" s="33"/>
      <c r="D303" s="33"/>
      <c r="E303" s="33"/>
      <c r="F303" s="33"/>
      <c r="G303" s="33"/>
      <c r="H303" s="33"/>
      <c r="I303" s="34">
        <v>5</v>
      </c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48"/>
      <c r="AD303" s="44">
        <f>I303</f>
        <v>5</v>
      </c>
      <c r="AE303" s="44">
        <f>SUM(B303:H303,J303:AC303)</f>
        <v>0</v>
      </c>
      <c r="AF303" s="44">
        <f>SUM(I296:I302,I304:I323)</f>
        <v>0</v>
      </c>
      <c r="AG303" s="45">
        <v>0</v>
      </c>
      <c r="AH303" s="2">
        <f t="shared" si="81"/>
        <v>1</v>
      </c>
      <c r="AI303" s="2">
        <f t="shared" si="82"/>
        <v>1</v>
      </c>
      <c r="AJ303" s="2">
        <f t="shared" si="83"/>
        <v>1</v>
      </c>
      <c r="AK303" s="2">
        <f t="shared" si="84"/>
        <v>1</v>
      </c>
    </row>
    <row r="304" spans="1:37">
      <c r="A304" s="4" t="s">
        <v>48</v>
      </c>
      <c r="B304" s="33"/>
      <c r="C304" s="33"/>
      <c r="D304" s="33"/>
      <c r="E304" s="33"/>
      <c r="F304" s="33"/>
      <c r="G304" s="33"/>
      <c r="H304" s="33"/>
      <c r="I304" s="33"/>
      <c r="J304" s="34">
        <v>3</v>
      </c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48"/>
      <c r="AD304" s="45">
        <f>J304</f>
        <v>3</v>
      </c>
      <c r="AE304" s="45">
        <f>SUM(B304:I304,K304:AC304)</f>
        <v>0</v>
      </c>
      <c r="AF304" s="45">
        <f>SUM(J296:J303,J305:J323)</f>
        <v>0</v>
      </c>
      <c r="AG304" s="44">
        <v>0</v>
      </c>
      <c r="AH304" s="5">
        <f t="shared" si="81"/>
        <v>1</v>
      </c>
      <c r="AI304" s="5">
        <f t="shared" si="82"/>
        <v>1</v>
      </c>
      <c r="AJ304" s="5">
        <f t="shared" si="83"/>
        <v>1</v>
      </c>
      <c r="AK304" s="5">
        <f t="shared" si="84"/>
        <v>1</v>
      </c>
    </row>
    <row r="305" spans="1:37">
      <c r="A305" s="4" t="s">
        <v>16</v>
      </c>
      <c r="B305" s="33"/>
      <c r="C305" s="33"/>
      <c r="D305" s="33"/>
      <c r="E305" s="33"/>
      <c r="F305" s="33"/>
      <c r="G305" s="33"/>
      <c r="H305" s="33"/>
      <c r="I305" s="33"/>
      <c r="J305" s="33"/>
      <c r="K305" s="34">
        <v>10</v>
      </c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48"/>
      <c r="AD305" s="44">
        <f>K305</f>
        <v>10</v>
      </c>
      <c r="AE305" s="44">
        <f>SUM(B305:J305,L305:AC305)</f>
        <v>0</v>
      </c>
      <c r="AF305" s="44">
        <f>SUM(K296:K304,K306:K323)</f>
        <v>0</v>
      </c>
      <c r="AG305" s="45">
        <v>0</v>
      </c>
      <c r="AH305" s="2">
        <f t="shared" si="81"/>
        <v>1</v>
      </c>
      <c r="AI305" s="2">
        <f t="shared" si="82"/>
        <v>1</v>
      </c>
      <c r="AJ305" s="2">
        <f t="shared" si="83"/>
        <v>1</v>
      </c>
      <c r="AK305" s="2">
        <f t="shared" si="84"/>
        <v>1</v>
      </c>
    </row>
    <row r="306" spans="1:37">
      <c r="A306" s="4" t="s">
        <v>17</v>
      </c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4">
        <v>1</v>
      </c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48"/>
      <c r="AD306" s="45">
        <f>L306</f>
        <v>1</v>
      </c>
      <c r="AE306" s="45">
        <f>SUM(B306:K306,M306:AC306)</f>
        <v>0</v>
      </c>
      <c r="AF306" s="45">
        <f>SUM(L296:L305,L307:L323)</f>
        <v>0</v>
      </c>
      <c r="AG306" s="44">
        <v>0</v>
      </c>
      <c r="AH306" s="5">
        <f t="shared" si="81"/>
        <v>1</v>
      </c>
      <c r="AI306" s="5">
        <f t="shared" si="82"/>
        <v>1</v>
      </c>
      <c r="AJ306" s="5">
        <f t="shared" si="83"/>
        <v>1</v>
      </c>
      <c r="AK306" s="5">
        <f t="shared" si="84"/>
        <v>1</v>
      </c>
    </row>
    <row r="307" spans="1:37">
      <c r="A307" s="4" t="s">
        <v>18</v>
      </c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4">
        <v>2</v>
      </c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48"/>
      <c r="AD307" s="44">
        <f>M307</f>
        <v>2</v>
      </c>
      <c r="AE307" s="44">
        <f>SUM(B307:L307,N307:AC307)</f>
        <v>0</v>
      </c>
      <c r="AF307" s="44">
        <f>SUM(M296:M306,M308:M323)</f>
        <v>0</v>
      </c>
      <c r="AG307" s="45">
        <v>0</v>
      </c>
      <c r="AH307" s="2">
        <f t="shared" si="81"/>
        <v>1</v>
      </c>
      <c r="AI307" s="2">
        <f t="shared" si="82"/>
        <v>1</v>
      </c>
      <c r="AJ307" s="2">
        <f t="shared" si="83"/>
        <v>1</v>
      </c>
      <c r="AK307" s="2">
        <f t="shared" si="84"/>
        <v>1</v>
      </c>
    </row>
    <row r="308" spans="1:37">
      <c r="A308" s="4" t="s">
        <v>19</v>
      </c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4">
        <v>2</v>
      </c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48"/>
      <c r="AD308" s="45">
        <f>N308</f>
        <v>2</v>
      </c>
      <c r="AE308" s="45">
        <f>SUM(B308:M308,O308:AC308)</f>
        <v>0</v>
      </c>
      <c r="AF308" s="45">
        <f>SUM(N296:N307,N309:N323)</f>
        <v>0</v>
      </c>
      <c r="AG308" s="44">
        <v>0</v>
      </c>
      <c r="AH308" s="5">
        <f t="shared" si="81"/>
        <v>1</v>
      </c>
      <c r="AI308" s="5">
        <f t="shared" si="82"/>
        <v>1</v>
      </c>
      <c r="AJ308" s="5">
        <f t="shared" si="83"/>
        <v>1</v>
      </c>
      <c r="AK308" s="5">
        <f t="shared" si="84"/>
        <v>1</v>
      </c>
    </row>
    <row r="309" spans="1:37">
      <c r="A309" s="4" t="s">
        <v>20</v>
      </c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4">
        <v>2</v>
      </c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48"/>
      <c r="AD309" s="44">
        <f>O309</f>
        <v>2</v>
      </c>
      <c r="AE309" s="44">
        <f>SUM(B309:N309,P309:AC309)</f>
        <v>0</v>
      </c>
      <c r="AF309" s="44">
        <f>SUM(O296:O308,O310:O323)</f>
        <v>0</v>
      </c>
      <c r="AG309" s="45">
        <v>0</v>
      </c>
      <c r="AH309" s="2">
        <f t="shared" si="81"/>
        <v>1</v>
      </c>
      <c r="AI309" s="2">
        <f t="shared" si="82"/>
        <v>1</v>
      </c>
      <c r="AJ309" s="2">
        <f t="shared" si="83"/>
        <v>1</v>
      </c>
      <c r="AK309" s="2">
        <f t="shared" si="84"/>
        <v>1</v>
      </c>
    </row>
    <row r="310" spans="1:37">
      <c r="A310" s="4" t="s">
        <v>21</v>
      </c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4">
        <v>1</v>
      </c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48"/>
      <c r="AD310" s="45">
        <f>P310</f>
        <v>1</v>
      </c>
      <c r="AE310" s="45">
        <f>SUM(B310:O310,Q310:AC310)</f>
        <v>0</v>
      </c>
      <c r="AF310" s="45">
        <f>SUM(P296:P309,P311:P323)</f>
        <v>0</v>
      </c>
      <c r="AG310" s="45">
        <v>0</v>
      </c>
      <c r="AH310" s="5">
        <f t="shared" si="81"/>
        <v>1</v>
      </c>
      <c r="AI310" s="5">
        <f t="shared" si="82"/>
        <v>1</v>
      </c>
      <c r="AJ310" s="5">
        <f t="shared" si="83"/>
        <v>1</v>
      </c>
      <c r="AK310" s="5">
        <f t="shared" si="84"/>
        <v>1</v>
      </c>
    </row>
    <row r="311" spans="1:37">
      <c r="A311" s="4" t="s">
        <v>22</v>
      </c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4">
        <v>1</v>
      </c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48"/>
      <c r="AD311" s="44">
        <f>Q311</f>
        <v>1</v>
      </c>
      <c r="AE311" s="44">
        <f>SUM(B311:P311,R311:AC311)</f>
        <v>0</v>
      </c>
      <c r="AF311" s="44">
        <f>SUM(Q296:Q310,Q312:Q323)</f>
        <v>0</v>
      </c>
      <c r="AG311" s="44">
        <v>0</v>
      </c>
      <c r="AH311" s="2">
        <f t="shared" si="81"/>
        <v>1</v>
      </c>
      <c r="AI311" s="2">
        <f t="shared" si="82"/>
        <v>1</v>
      </c>
      <c r="AJ311" s="2">
        <f t="shared" si="83"/>
        <v>1</v>
      </c>
      <c r="AK311" s="2">
        <f t="shared" si="84"/>
        <v>1</v>
      </c>
    </row>
    <row r="312" spans="1:37">
      <c r="A312" s="4" t="s">
        <v>23</v>
      </c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4">
        <v>1</v>
      </c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48"/>
      <c r="AD312" s="45">
        <f>R312</f>
        <v>1</v>
      </c>
      <c r="AE312" s="45">
        <f>SUM(B312:Q312,S312:AC312)</f>
        <v>0</v>
      </c>
      <c r="AF312" s="45">
        <f>SUM(R296:R311,R313:R323)</f>
        <v>0</v>
      </c>
      <c r="AG312" s="45">
        <v>0</v>
      </c>
      <c r="AH312" s="5">
        <f t="shared" si="81"/>
        <v>1</v>
      </c>
      <c r="AI312" s="5">
        <f t="shared" si="82"/>
        <v>1</v>
      </c>
      <c r="AJ312" s="5">
        <f t="shared" si="83"/>
        <v>1</v>
      </c>
      <c r="AK312" s="5">
        <f t="shared" si="84"/>
        <v>1</v>
      </c>
    </row>
    <row r="313" spans="1:37">
      <c r="A313" s="4" t="s">
        <v>24</v>
      </c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4">
        <v>2</v>
      </c>
      <c r="T313" s="33"/>
      <c r="U313" s="33"/>
      <c r="V313" s="33"/>
      <c r="W313" s="33"/>
      <c r="X313" s="33"/>
      <c r="Y313" s="33"/>
      <c r="Z313" s="33"/>
      <c r="AA313" s="33"/>
      <c r="AB313" s="33"/>
      <c r="AC313" s="48"/>
      <c r="AD313" s="44">
        <f>S313</f>
        <v>2</v>
      </c>
      <c r="AE313" s="44">
        <f>SUM(B313:R313,T313:AC313)</f>
        <v>0</v>
      </c>
      <c r="AF313" s="44">
        <f>SUM(S296:S312,S314:S323)</f>
        <v>0</v>
      </c>
      <c r="AG313" s="44">
        <v>0</v>
      </c>
      <c r="AH313" s="2">
        <f t="shared" si="81"/>
        <v>1</v>
      </c>
      <c r="AI313" s="2">
        <f t="shared" si="82"/>
        <v>1</v>
      </c>
      <c r="AJ313" s="2">
        <f t="shared" si="83"/>
        <v>1</v>
      </c>
      <c r="AK313" s="2">
        <f t="shared" si="84"/>
        <v>1</v>
      </c>
    </row>
    <row r="314" spans="1:37">
      <c r="A314" s="4" t="s">
        <v>25</v>
      </c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4">
        <v>2</v>
      </c>
      <c r="U314" s="33"/>
      <c r="V314" s="33"/>
      <c r="W314" s="33"/>
      <c r="X314" s="33"/>
      <c r="Y314" s="33"/>
      <c r="Z314" s="33"/>
      <c r="AA314" s="33"/>
      <c r="AB314" s="33"/>
      <c r="AC314" s="48"/>
      <c r="AD314" s="45">
        <f>T314</f>
        <v>2</v>
      </c>
      <c r="AE314" s="45">
        <f>SUM(B314:S314,U314:AC314)</f>
        <v>0</v>
      </c>
      <c r="AF314" s="45">
        <f>SUM(T296:T313,T315:T323)</f>
        <v>0</v>
      </c>
      <c r="AG314" s="45">
        <v>0</v>
      </c>
      <c r="AH314" s="5">
        <f t="shared" si="81"/>
        <v>1</v>
      </c>
      <c r="AI314" s="5">
        <f t="shared" si="82"/>
        <v>1</v>
      </c>
      <c r="AJ314" s="5">
        <f t="shared" si="83"/>
        <v>1</v>
      </c>
      <c r="AK314" s="5">
        <f t="shared" si="84"/>
        <v>1</v>
      </c>
    </row>
    <row r="315" spans="1:37">
      <c r="A315" s="4" t="s">
        <v>26</v>
      </c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4">
        <v>5</v>
      </c>
      <c r="V315" s="33"/>
      <c r="W315" s="33"/>
      <c r="X315" s="33"/>
      <c r="Y315" s="33"/>
      <c r="Z315" s="33"/>
      <c r="AA315" s="33"/>
      <c r="AB315" s="33">
        <v>1</v>
      </c>
      <c r="AC315" s="48"/>
      <c r="AD315" s="44">
        <f>U315</f>
        <v>5</v>
      </c>
      <c r="AE315" s="44">
        <f>SUM(B315:T315,V315:AC315)</f>
        <v>1</v>
      </c>
      <c r="AF315" s="44">
        <f>SUM(U296:U314,U316:U323)</f>
        <v>0</v>
      </c>
      <c r="AG315" s="44">
        <v>0</v>
      </c>
      <c r="AH315" s="2">
        <f t="shared" si="81"/>
        <v>0.833333333333333</v>
      </c>
      <c r="AI315" s="2">
        <f t="shared" si="82"/>
        <v>0.833333333333333</v>
      </c>
      <c r="AJ315" s="2">
        <f t="shared" si="83"/>
        <v>1</v>
      </c>
      <c r="AK315" s="2">
        <f t="shared" si="84"/>
        <v>0.909090909090909</v>
      </c>
    </row>
    <row r="316" spans="1:37">
      <c r="A316" s="4" t="s">
        <v>27</v>
      </c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4">
        <v>2</v>
      </c>
      <c r="W316" s="33"/>
      <c r="X316" s="33"/>
      <c r="Y316" s="33"/>
      <c r="Z316" s="33"/>
      <c r="AA316" s="33"/>
      <c r="AB316" s="33"/>
      <c r="AC316" s="48"/>
      <c r="AD316" s="45">
        <f>V316</f>
        <v>2</v>
      </c>
      <c r="AE316" s="45">
        <f>SUM(B316:U316,W316:AC316)</f>
        <v>0</v>
      </c>
      <c r="AF316" s="45">
        <f>SUM(V296:V315,V317:V323)</f>
        <v>0</v>
      </c>
      <c r="AG316" s="45">
        <v>0</v>
      </c>
      <c r="AH316" s="5">
        <f t="shared" si="81"/>
        <v>1</v>
      </c>
      <c r="AI316" s="5">
        <f t="shared" si="82"/>
        <v>1</v>
      </c>
      <c r="AJ316" s="5">
        <f t="shared" si="83"/>
        <v>1</v>
      </c>
      <c r="AK316" s="5">
        <f t="shared" si="84"/>
        <v>1</v>
      </c>
    </row>
    <row r="317" spans="1:37">
      <c r="A317" s="4" t="s">
        <v>28</v>
      </c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4">
        <v>4</v>
      </c>
      <c r="X317" s="33"/>
      <c r="Y317" s="33"/>
      <c r="Z317" s="33"/>
      <c r="AA317" s="33"/>
      <c r="AB317" s="33"/>
      <c r="AC317" s="48"/>
      <c r="AD317" s="44">
        <f>W317</f>
        <v>4</v>
      </c>
      <c r="AE317" s="44">
        <f>SUM(B317:V317,X317:AC317)</f>
        <v>0</v>
      </c>
      <c r="AF317" s="44">
        <f>SUM(W296:W316,W318:W323)</f>
        <v>0</v>
      </c>
      <c r="AG317" s="45">
        <v>0</v>
      </c>
      <c r="AH317" s="2">
        <f t="shared" si="81"/>
        <v>1</v>
      </c>
      <c r="AI317" s="2">
        <f t="shared" si="82"/>
        <v>1</v>
      </c>
      <c r="AJ317" s="2">
        <f t="shared" si="83"/>
        <v>1</v>
      </c>
      <c r="AK317" s="2">
        <f t="shared" si="84"/>
        <v>1</v>
      </c>
    </row>
    <row r="318" spans="1:37">
      <c r="A318" s="4" t="s">
        <v>29</v>
      </c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4">
        <v>4</v>
      </c>
      <c r="Y318" s="33"/>
      <c r="Z318" s="33"/>
      <c r="AA318" s="33"/>
      <c r="AB318" s="33"/>
      <c r="AC318" s="48"/>
      <c r="AD318" s="45">
        <f>X318</f>
        <v>4</v>
      </c>
      <c r="AE318" s="45">
        <f>SUM(B318:W318,Y318:AC318)</f>
        <v>0</v>
      </c>
      <c r="AF318" s="45">
        <f>SUM(X296:X317,X319:X323)</f>
        <v>1</v>
      </c>
      <c r="AG318" s="44">
        <v>0</v>
      </c>
      <c r="AH318" s="5">
        <f t="shared" si="81"/>
        <v>0.8</v>
      </c>
      <c r="AI318" s="5">
        <f t="shared" si="82"/>
        <v>1</v>
      </c>
      <c r="AJ318" s="5">
        <f t="shared" si="83"/>
        <v>0.8</v>
      </c>
      <c r="AK318" s="5">
        <f t="shared" si="84"/>
        <v>0.888888888888889</v>
      </c>
    </row>
    <row r="319" spans="1:37">
      <c r="A319" s="4" t="s">
        <v>30</v>
      </c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>
        <v>1</v>
      </c>
      <c r="Y319" s="34">
        <v>21</v>
      </c>
      <c r="Z319" s="33"/>
      <c r="AA319" s="33"/>
      <c r="AB319" s="33"/>
      <c r="AC319" s="48"/>
      <c r="AD319" s="44">
        <f>Y319</f>
        <v>21</v>
      </c>
      <c r="AE319" s="44">
        <f>SUM(B319:X319,Z319:AC319)</f>
        <v>1</v>
      </c>
      <c r="AF319" s="44">
        <f>SUM(Y296:Y318,Y320:Y323)</f>
        <v>0</v>
      </c>
      <c r="AG319" s="45">
        <v>0</v>
      </c>
      <c r="AH319" s="2">
        <f t="shared" si="81"/>
        <v>0.954545454545455</v>
      </c>
      <c r="AI319" s="2">
        <f t="shared" si="82"/>
        <v>0.954545454545455</v>
      </c>
      <c r="AJ319" s="2">
        <f t="shared" si="83"/>
        <v>1</v>
      </c>
      <c r="AK319" s="2">
        <f t="shared" si="84"/>
        <v>0.976744186046512</v>
      </c>
    </row>
    <row r="320" spans="1:37">
      <c r="A320" s="4" t="s">
        <v>31</v>
      </c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4">
        <v>4</v>
      </c>
      <c r="AA320" s="33"/>
      <c r="AB320" s="33"/>
      <c r="AC320" s="48"/>
      <c r="AD320" s="45">
        <f>Z320</f>
        <v>4</v>
      </c>
      <c r="AE320" s="45">
        <f>SUM(B320:Y320,AA320:AC320)</f>
        <v>0</v>
      </c>
      <c r="AF320" s="45">
        <f>SUM(Z296:Z319,Z321:Z323)</f>
        <v>0</v>
      </c>
      <c r="AG320" s="44">
        <v>0</v>
      </c>
      <c r="AH320" s="5">
        <f t="shared" si="81"/>
        <v>1</v>
      </c>
      <c r="AI320" s="5">
        <f t="shared" si="82"/>
        <v>1</v>
      </c>
      <c r="AJ320" s="5">
        <f t="shared" si="83"/>
        <v>1</v>
      </c>
      <c r="AK320" s="5">
        <f t="shared" si="84"/>
        <v>1</v>
      </c>
    </row>
    <row r="321" spans="1:37">
      <c r="A321" s="4" t="s">
        <v>32</v>
      </c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4">
        <v>5</v>
      </c>
      <c r="AB321" s="33"/>
      <c r="AC321" s="48"/>
      <c r="AD321" s="44">
        <f>AA321</f>
        <v>5</v>
      </c>
      <c r="AE321" s="44">
        <f>SUM(B321:Z321,AB321:AC321)</f>
        <v>0</v>
      </c>
      <c r="AF321" s="44">
        <f>SUM(AA296:AA320,AA322:AA323)</f>
        <v>0</v>
      </c>
      <c r="AG321" s="45">
        <v>0</v>
      </c>
      <c r="AH321" s="2">
        <f t="shared" si="81"/>
        <v>1</v>
      </c>
      <c r="AI321" s="2">
        <f t="shared" si="82"/>
        <v>1</v>
      </c>
      <c r="AJ321" s="2">
        <f t="shared" si="83"/>
        <v>1</v>
      </c>
      <c r="AK321" s="2">
        <f t="shared" si="84"/>
        <v>1</v>
      </c>
    </row>
    <row r="322" spans="1:37">
      <c r="A322" s="4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4">
        <v>2</v>
      </c>
      <c r="AC322" s="48"/>
      <c r="AD322" s="45">
        <f>AB322</f>
        <v>2</v>
      </c>
      <c r="AE322" s="45">
        <f>SUM(B322:AA322,AC322)</f>
        <v>0</v>
      </c>
      <c r="AF322" s="45">
        <f>SUM(AB296:AB321,AB323)</f>
        <v>1</v>
      </c>
      <c r="AG322" s="45">
        <v>0</v>
      </c>
      <c r="AH322" s="5">
        <f t="shared" si="81"/>
        <v>0.666666666666667</v>
      </c>
      <c r="AI322" s="5">
        <f t="shared" si="82"/>
        <v>1</v>
      </c>
      <c r="AJ322" s="5">
        <f t="shared" si="83"/>
        <v>0.666666666666667</v>
      </c>
      <c r="AK322" s="5">
        <f t="shared" si="84"/>
        <v>0.8</v>
      </c>
    </row>
    <row r="323" spans="1:37">
      <c r="A323" s="10" t="s">
        <v>34</v>
      </c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49">
        <v>1</v>
      </c>
      <c r="AD323" s="44">
        <f>AC323</f>
        <v>1</v>
      </c>
      <c r="AE323" s="44">
        <f>SUM(B323:AB323)</f>
        <v>0</v>
      </c>
      <c r="AF323" s="44">
        <f>SUM(AC296:AC322)</f>
        <v>0</v>
      </c>
      <c r="AG323" s="44">
        <v>0</v>
      </c>
      <c r="AH323" s="2">
        <f t="shared" si="81"/>
        <v>1</v>
      </c>
      <c r="AI323" s="2">
        <f t="shared" si="82"/>
        <v>1</v>
      </c>
      <c r="AJ323" s="2">
        <f t="shared" si="83"/>
        <v>1</v>
      </c>
      <c r="AK323" s="2">
        <f t="shared" si="84"/>
        <v>1</v>
      </c>
    </row>
    <row r="324" spans="28:37">
      <c r="AB324" s="42" t="s">
        <v>74</v>
      </c>
      <c r="AC324" s="42"/>
      <c r="AD324" s="45">
        <f t="shared" ref="AD324:AF324" si="85">SUM(AD296:AD323)</f>
        <v>129</v>
      </c>
      <c r="AE324" s="45">
        <f t="shared" si="85"/>
        <v>4</v>
      </c>
      <c r="AF324" s="45">
        <f t="shared" si="85"/>
        <v>4</v>
      </c>
      <c r="AG324" s="45">
        <v>0</v>
      </c>
      <c r="AH324" s="5">
        <f t="shared" si="81"/>
        <v>0.941605839416058</v>
      </c>
      <c r="AI324" s="5">
        <f t="shared" si="82"/>
        <v>0.969924812030075</v>
      </c>
      <c r="AJ324" s="5">
        <f t="shared" si="83"/>
        <v>0.969924812030075</v>
      </c>
      <c r="AK324" s="5">
        <f t="shared" si="84"/>
        <v>0.969924812030075</v>
      </c>
    </row>
  </sheetData>
  <mergeCells count="11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236:AK236"/>
    <mergeCell ref="B237:D237"/>
    <mergeCell ref="M239:P239"/>
    <mergeCell ref="M240:P240"/>
    <mergeCell ref="M241:P241"/>
    <mergeCell ref="M242:P242"/>
    <mergeCell ref="M243:P243"/>
    <mergeCell ref="M244:P244"/>
    <mergeCell ref="M245:P245"/>
    <mergeCell ref="M246:P246"/>
    <mergeCell ref="M247:P247"/>
    <mergeCell ref="O248:P248"/>
    <mergeCell ref="B249:D249"/>
    <mergeCell ref="F249:G249"/>
    <mergeCell ref="AB279:AC279"/>
    <mergeCell ref="A281:AK281"/>
    <mergeCell ref="B282:D282"/>
    <mergeCell ref="M284:P284"/>
    <mergeCell ref="M285:P285"/>
    <mergeCell ref="M286:P286"/>
    <mergeCell ref="M287:P287"/>
    <mergeCell ref="M288:P288"/>
    <mergeCell ref="M289:P289"/>
    <mergeCell ref="M290:P290"/>
    <mergeCell ref="M291:P291"/>
    <mergeCell ref="M292:P292"/>
    <mergeCell ref="O293:P293"/>
    <mergeCell ref="B294:D294"/>
    <mergeCell ref="F294:G294"/>
    <mergeCell ref="AB324:AC32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R25" sqref="R25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26</v>
      </c>
      <c r="H4" s="17">
        <v>0</v>
      </c>
      <c r="I4" s="18">
        <v>0</v>
      </c>
      <c r="J4" s="17">
        <v>50</v>
      </c>
      <c r="K4" s="18">
        <v>47</v>
      </c>
      <c r="L4" s="17">
        <v>0</v>
      </c>
      <c r="M4" s="18">
        <v>0</v>
      </c>
      <c r="N4" s="3">
        <v>141</v>
      </c>
      <c r="P4" s="2">
        <f>H24</f>
        <v>136</v>
      </c>
      <c r="Q4" s="5">
        <f t="shared" ref="Q4:Q8" si="0">N4-P4</f>
        <v>5</v>
      </c>
      <c r="R4" s="44">
        <f t="shared" ref="R4:Y4" si="1">AD54</f>
        <v>134</v>
      </c>
      <c r="S4" s="45">
        <f t="shared" si="1"/>
        <v>2</v>
      </c>
      <c r="T4" s="44">
        <f t="shared" si="1"/>
        <v>2</v>
      </c>
      <c r="U4" s="45">
        <f t="shared" si="1"/>
        <v>0</v>
      </c>
      <c r="V4" s="5">
        <f t="shared" si="1"/>
        <v>0.971014492753623</v>
      </c>
      <c r="W4" s="5">
        <f t="shared" si="1"/>
        <v>0.985294117647059</v>
      </c>
      <c r="X4" s="5">
        <f t="shared" si="1"/>
        <v>0.985294117647059</v>
      </c>
      <c r="Y4" s="5">
        <f t="shared" si="1"/>
        <v>0.985294117647059</v>
      </c>
      <c r="Z4" s="45">
        <f t="shared" ref="Z4:AG4" si="2">Q23</f>
        <v>139</v>
      </c>
      <c r="AA4" s="45">
        <f t="shared" si="2"/>
        <v>79</v>
      </c>
      <c r="AB4" s="45">
        <f t="shared" si="2"/>
        <v>9</v>
      </c>
      <c r="AC4" s="45">
        <f t="shared" si="2"/>
        <v>0</v>
      </c>
      <c r="AD4" s="2">
        <f t="shared" si="2"/>
        <v>0.612334801762115</v>
      </c>
      <c r="AE4" s="5">
        <f t="shared" si="2"/>
        <v>0.637614678899083</v>
      </c>
      <c r="AF4" s="2">
        <f t="shared" si="2"/>
        <v>0.939189189189189</v>
      </c>
      <c r="AG4" s="5">
        <f t="shared" si="2"/>
        <v>0.759562841530055</v>
      </c>
    </row>
    <row r="5" spans="1:33">
      <c r="A5" s="18" t="s">
        <v>41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23</v>
      </c>
      <c r="H5" s="17">
        <v>0</v>
      </c>
      <c r="I5" s="18">
        <v>0</v>
      </c>
      <c r="J5" s="17">
        <v>50</v>
      </c>
      <c r="K5" s="18">
        <v>29</v>
      </c>
      <c r="L5" s="17">
        <v>0</v>
      </c>
      <c r="M5" s="18">
        <v>0</v>
      </c>
      <c r="N5">
        <v>141</v>
      </c>
      <c r="P5" s="2">
        <f>H69</f>
        <v>136</v>
      </c>
      <c r="Q5" s="5">
        <f t="shared" si="0"/>
        <v>5</v>
      </c>
      <c r="R5" s="44">
        <f t="shared" ref="R5:Y5" si="3">AD99</f>
        <v>134</v>
      </c>
      <c r="S5" s="45">
        <f t="shared" si="3"/>
        <v>2</v>
      </c>
      <c r="T5" s="44">
        <f t="shared" si="3"/>
        <v>2</v>
      </c>
      <c r="U5" s="45">
        <f t="shared" si="3"/>
        <v>0</v>
      </c>
      <c r="V5" s="2">
        <f t="shared" si="3"/>
        <v>0.971014492753623</v>
      </c>
      <c r="W5" s="2">
        <f t="shared" si="3"/>
        <v>0.985294117647059</v>
      </c>
      <c r="X5" s="2">
        <f t="shared" si="3"/>
        <v>0.985294117647059</v>
      </c>
      <c r="Y5" s="2">
        <f t="shared" si="3"/>
        <v>0.985294117647059</v>
      </c>
      <c r="Z5" s="44">
        <f t="shared" ref="Z5:AG5" si="4">Q68</f>
        <v>139</v>
      </c>
      <c r="AA5" s="44">
        <f t="shared" si="4"/>
        <v>53</v>
      </c>
      <c r="AB5" s="44">
        <f t="shared" si="4"/>
        <v>9</v>
      </c>
      <c r="AC5" s="44">
        <f t="shared" si="4"/>
        <v>0</v>
      </c>
      <c r="AD5" s="2">
        <f t="shared" si="4"/>
        <v>0.691542288557214</v>
      </c>
      <c r="AE5" s="5">
        <f t="shared" si="4"/>
        <v>0.723958333333333</v>
      </c>
      <c r="AF5" s="2">
        <f t="shared" si="4"/>
        <v>0.939189189189189</v>
      </c>
      <c r="AG5" s="5">
        <f t="shared" si="4"/>
        <v>0.817647058823529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42</v>
      </c>
      <c r="G6" s="18">
        <v>21</v>
      </c>
      <c r="H6" s="17">
        <v>0</v>
      </c>
      <c r="I6" s="18">
        <v>0</v>
      </c>
      <c r="J6" s="17">
        <v>50</v>
      </c>
      <c r="K6" s="18">
        <v>24</v>
      </c>
      <c r="L6" s="17">
        <v>0</v>
      </c>
      <c r="M6" s="18">
        <v>0</v>
      </c>
      <c r="N6">
        <v>141</v>
      </c>
      <c r="P6" s="2">
        <f>H114</f>
        <v>136</v>
      </c>
      <c r="Q6" s="5">
        <f t="shared" si="0"/>
        <v>5</v>
      </c>
      <c r="R6" s="44">
        <f t="shared" ref="R6:Y6" si="5">AD144</f>
        <v>134</v>
      </c>
      <c r="S6" s="45">
        <f t="shared" si="5"/>
        <v>2</v>
      </c>
      <c r="T6" s="44">
        <f t="shared" si="5"/>
        <v>2</v>
      </c>
      <c r="U6" s="45">
        <f t="shared" si="5"/>
        <v>0</v>
      </c>
      <c r="V6" s="5">
        <f t="shared" si="5"/>
        <v>0.971014492753623</v>
      </c>
      <c r="W6" s="5">
        <f t="shared" si="5"/>
        <v>0.985294117647059</v>
      </c>
      <c r="X6" s="5">
        <f t="shared" si="5"/>
        <v>0.985294117647059</v>
      </c>
      <c r="Y6" s="5">
        <f t="shared" si="5"/>
        <v>0.985294117647059</v>
      </c>
      <c r="Z6" s="45">
        <f t="shared" ref="Z6:AG6" si="6">Q113</f>
        <v>139</v>
      </c>
      <c r="AA6" s="45">
        <f t="shared" si="6"/>
        <v>48</v>
      </c>
      <c r="AB6" s="45">
        <f t="shared" si="6"/>
        <v>9</v>
      </c>
      <c r="AC6" s="45">
        <f t="shared" si="6"/>
        <v>0</v>
      </c>
      <c r="AD6" s="2">
        <f t="shared" si="6"/>
        <v>0.709183673469388</v>
      </c>
      <c r="AE6" s="5">
        <f t="shared" si="6"/>
        <v>0.74331550802139</v>
      </c>
      <c r="AF6" s="2">
        <f t="shared" si="6"/>
        <v>0.939189189189189</v>
      </c>
      <c r="AG6" s="5">
        <f t="shared" si="6"/>
        <v>0.829850746268657</v>
      </c>
    </row>
    <row r="7" spans="1:33">
      <c r="A7" s="18" t="s">
        <v>43</v>
      </c>
      <c r="B7" s="17">
        <v>49</v>
      </c>
      <c r="C7" s="18">
        <v>1</v>
      </c>
      <c r="D7" s="17">
        <v>0</v>
      </c>
      <c r="E7" s="18">
        <v>0</v>
      </c>
      <c r="F7" s="17">
        <v>42</v>
      </c>
      <c r="G7" s="18">
        <v>19</v>
      </c>
      <c r="H7" s="17">
        <v>0</v>
      </c>
      <c r="I7" s="18">
        <v>0</v>
      </c>
      <c r="J7" s="17">
        <v>50</v>
      </c>
      <c r="K7" s="18">
        <v>5</v>
      </c>
      <c r="L7" s="17">
        <v>0</v>
      </c>
      <c r="M7" s="18">
        <v>0</v>
      </c>
      <c r="N7">
        <v>141</v>
      </c>
      <c r="P7" s="2">
        <f>H159</f>
        <v>136</v>
      </c>
      <c r="Q7" s="5">
        <f t="shared" si="0"/>
        <v>5</v>
      </c>
      <c r="R7" s="44">
        <f t="shared" ref="R7:Y7" si="7">AD189</f>
        <v>134</v>
      </c>
      <c r="S7" s="45">
        <f t="shared" si="7"/>
        <v>2</v>
      </c>
      <c r="T7" s="44">
        <f t="shared" si="7"/>
        <v>2</v>
      </c>
      <c r="U7" s="45">
        <f t="shared" si="7"/>
        <v>0</v>
      </c>
      <c r="V7" s="2">
        <f t="shared" si="7"/>
        <v>0.971014492753623</v>
      </c>
      <c r="W7" s="2">
        <f t="shared" si="7"/>
        <v>0.985294117647059</v>
      </c>
      <c r="X7" s="2">
        <f t="shared" si="7"/>
        <v>0.985294117647059</v>
      </c>
      <c r="Y7" s="2">
        <f t="shared" si="7"/>
        <v>0.985294117647059</v>
      </c>
      <c r="Z7" s="44">
        <f t="shared" ref="Z7:AG7" si="8">Q158</f>
        <v>139</v>
      </c>
      <c r="AA7" s="44">
        <f t="shared" si="8"/>
        <v>28</v>
      </c>
      <c r="AB7" s="44">
        <f t="shared" si="8"/>
        <v>6</v>
      </c>
      <c r="AC7" s="44">
        <f t="shared" si="8"/>
        <v>0</v>
      </c>
      <c r="AD7" s="2">
        <f t="shared" si="8"/>
        <v>0.803468208092486</v>
      </c>
      <c r="AE7" s="5">
        <f t="shared" si="8"/>
        <v>0.832335329341317</v>
      </c>
      <c r="AF7" s="2">
        <f t="shared" si="8"/>
        <v>0.958620689655172</v>
      </c>
      <c r="AG7" s="5">
        <f t="shared" si="8"/>
        <v>0.891025641025641</v>
      </c>
    </row>
    <row r="8" spans="1:33">
      <c r="A8" s="18" t="s">
        <v>44</v>
      </c>
      <c r="B8" s="17">
        <v>49</v>
      </c>
      <c r="C8" s="18">
        <v>1</v>
      </c>
      <c r="D8" s="17">
        <v>0</v>
      </c>
      <c r="E8" s="18">
        <v>0</v>
      </c>
      <c r="F8" s="17">
        <v>42</v>
      </c>
      <c r="G8" s="18">
        <v>16</v>
      </c>
      <c r="H8" s="17">
        <v>0</v>
      </c>
      <c r="I8" s="18">
        <v>0</v>
      </c>
      <c r="J8" s="17">
        <v>50</v>
      </c>
      <c r="K8" s="18">
        <v>5</v>
      </c>
      <c r="L8" s="17">
        <v>0</v>
      </c>
      <c r="M8" s="18">
        <v>0</v>
      </c>
      <c r="N8">
        <v>141</v>
      </c>
      <c r="P8" s="2">
        <f>H204</f>
        <v>136</v>
      </c>
      <c r="Q8" s="5">
        <f t="shared" si="0"/>
        <v>5</v>
      </c>
      <c r="R8" s="44">
        <f t="shared" ref="R8:Y8" si="9">AD234</f>
        <v>134</v>
      </c>
      <c r="S8" s="45">
        <f t="shared" si="9"/>
        <v>2</v>
      </c>
      <c r="T8" s="44">
        <f t="shared" si="9"/>
        <v>2</v>
      </c>
      <c r="U8" s="45">
        <f t="shared" si="9"/>
        <v>0</v>
      </c>
      <c r="V8" s="5">
        <f t="shared" si="9"/>
        <v>0.971014492753623</v>
      </c>
      <c r="W8" s="5">
        <f t="shared" si="9"/>
        <v>0.985294117647059</v>
      </c>
      <c r="X8" s="5">
        <f t="shared" si="9"/>
        <v>0.985294117647059</v>
      </c>
      <c r="Y8" s="5">
        <f t="shared" si="9"/>
        <v>0.985294117647059</v>
      </c>
      <c r="Z8" s="45">
        <f t="shared" ref="Z8:AG8" si="10">Q203</f>
        <v>139</v>
      </c>
      <c r="AA8" s="45">
        <f t="shared" si="10"/>
        <v>21</v>
      </c>
      <c r="AB8" s="45">
        <f t="shared" si="10"/>
        <v>4</v>
      </c>
      <c r="AC8" s="45">
        <f t="shared" si="10"/>
        <v>0</v>
      </c>
      <c r="AD8" s="2">
        <f t="shared" si="10"/>
        <v>0.847560975609756</v>
      </c>
      <c r="AE8" s="5">
        <f t="shared" si="10"/>
        <v>0.86875</v>
      </c>
      <c r="AF8" s="2">
        <f t="shared" si="10"/>
        <v>0.972027972027972</v>
      </c>
      <c r="AG8" s="5">
        <f t="shared" si="10"/>
        <v>0.917491749174917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LPMQ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/>
      <c r="D14" s="24"/>
      <c r="E14" s="24"/>
      <c r="F14" s="24"/>
      <c r="G14" s="24">
        <v>1</v>
      </c>
      <c r="H14" s="24"/>
      <c r="I14" s="24"/>
      <c r="J14" s="38">
        <v>7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8</v>
      </c>
      <c r="S14" s="45">
        <f>SUM(B15:B22)</f>
        <v>0</v>
      </c>
      <c r="T14" s="45">
        <v>0</v>
      </c>
      <c r="U14" s="5">
        <f t="shared" ref="U14:U21" si="11">(SUM(Q14,T14)/SUM(Q14,R14,S14,T14))</f>
        <v>0.68</v>
      </c>
      <c r="V14" s="5">
        <f t="shared" ref="V14:V21" si="12">Q14/(SUM(Q14,R14))</f>
        <v>0.68</v>
      </c>
      <c r="W14" s="5">
        <f t="shared" ref="W14:W21" si="13">Q14/SUM(Q14,S14)</f>
        <v>1</v>
      </c>
      <c r="X14" s="5">
        <f t="shared" ref="X14:X21" si="14">2*V14*W14/(SUM(V14,W14))</f>
        <v>0.80952380952381</v>
      </c>
    </row>
    <row r="15" spans="1:24">
      <c r="A15" s="7" t="s">
        <v>50</v>
      </c>
      <c r="B15" s="25"/>
      <c r="C15" s="26">
        <v>12</v>
      </c>
      <c r="D15" s="25"/>
      <c r="E15" s="25"/>
      <c r="F15" s="25"/>
      <c r="G15" s="25"/>
      <c r="H15" s="25"/>
      <c r="I15" s="25"/>
      <c r="J15" s="25">
        <v>4</v>
      </c>
      <c r="L15" s="3" t="s">
        <v>50</v>
      </c>
      <c r="M15" s="13" t="s">
        <v>59</v>
      </c>
      <c r="N15" s="13"/>
      <c r="O15" s="13"/>
      <c r="P15" s="13"/>
      <c r="Q15" s="44">
        <f>C15</f>
        <v>12</v>
      </c>
      <c r="R15" s="44">
        <f>SUM(B15,D15:J15)</f>
        <v>4</v>
      </c>
      <c r="S15" s="44">
        <f>SUM(C14,C16:C22)</f>
        <v>0</v>
      </c>
      <c r="T15" s="44">
        <v>0</v>
      </c>
      <c r="U15" s="2">
        <f t="shared" si="11"/>
        <v>0.75</v>
      </c>
      <c r="V15" s="2">
        <f t="shared" si="12"/>
        <v>0.75</v>
      </c>
      <c r="W15" s="2">
        <f t="shared" si="13"/>
        <v>1</v>
      </c>
      <c r="X15" s="2">
        <f t="shared" si="14"/>
        <v>0.857142857142857</v>
      </c>
    </row>
    <row r="16" spans="1:24">
      <c r="A16" s="7" t="s">
        <v>51</v>
      </c>
      <c r="B16" s="25"/>
      <c r="C16" s="25"/>
      <c r="D16" s="26">
        <v>10</v>
      </c>
      <c r="E16" s="25"/>
      <c r="F16" s="25"/>
      <c r="G16" s="25"/>
      <c r="H16" s="25"/>
      <c r="I16" s="25"/>
      <c r="J16" s="39"/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0</v>
      </c>
      <c r="S16" s="45">
        <f>SUM(D14:D15,D17:D22)</f>
        <v>0</v>
      </c>
      <c r="T16" s="45">
        <v>0</v>
      </c>
      <c r="U16" s="5">
        <f t="shared" si="11"/>
        <v>1</v>
      </c>
      <c r="V16" s="5">
        <f t="shared" si="12"/>
        <v>1</v>
      </c>
      <c r="W16" s="5">
        <f t="shared" si="13"/>
        <v>1</v>
      </c>
      <c r="X16" s="5">
        <f t="shared" si="14"/>
        <v>1</v>
      </c>
    </row>
    <row r="17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>
        <v>3</v>
      </c>
      <c r="J17" s="39">
        <v>1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4</v>
      </c>
      <c r="S17" s="44">
        <f>SUM(E14:E16,E18:E22)</f>
        <v>1</v>
      </c>
      <c r="T17" s="44">
        <v>0</v>
      </c>
      <c r="U17" s="2">
        <f t="shared" si="11"/>
        <v>0.807692307692308</v>
      </c>
      <c r="V17" s="2">
        <f t="shared" si="12"/>
        <v>0.84</v>
      </c>
      <c r="W17" s="2">
        <f t="shared" si="13"/>
        <v>0.954545454545455</v>
      </c>
      <c r="X17" s="2">
        <f t="shared" si="14"/>
        <v>0.893617021276596</v>
      </c>
    </row>
    <row r="18" spans="1:24">
      <c r="A18" s="7" t="s">
        <v>53</v>
      </c>
      <c r="B18" s="25"/>
      <c r="C18" s="25"/>
      <c r="D18" s="25"/>
      <c r="E18" s="25">
        <v>1</v>
      </c>
      <c r="F18" s="26">
        <v>29</v>
      </c>
      <c r="G18" s="25">
        <v>1</v>
      </c>
      <c r="H18" s="25">
        <v>1</v>
      </c>
      <c r="I18" s="25">
        <v>1</v>
      </c>
      <c r="J18" s="39">
        <v>44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48</v>
      </c>
      <c r="S18" s="45">
        <f>SUM(F14:F17,F19:F22)</f>
        <v>1</v>
      </c>
      <c r="T18" s="45">
        <v>0</v>
      </c>
      <c r="U18" s="5">
        <f t="shared" si="11"/>
        <v>0.371794871794872</v>
      </c>
      <c r="V18" s="5">
        <f t="shared" si="12"/>
        <v>0.376623376623377</v>
      </c>
      <c r="W18" s="5">
        <f t="shared" si="13"/>
        <v>0.966666666666667</v>
      </c>
      <c r="X18" s="5">
        <f t="shared" si="14"/>
        <v>0.542056074766355</v>
      </c>
    </row>
    <row r="19" spans="1:24">
      <c r="A19" s="7" t="s">
        <v>54</v>
      </c>
      <c r="B19" s="25"/>
      <c r="C19" s="25"/>
      <c r="D19" s="25"/>
      <c r="E19" s="25"/>
      <c r="F19" s="25">
        <v>1</v>
      </c>
      <c r="G19" s="26">
        <v>30</v>
      </c>
      <c r="H19" s="25"/>
      <c r="I19" s="25"/>
      <c r="J19" s="39">
        <v>11</v>
      </c>
      <c r="L19" s="3" t="s">
        <v>54</v>
      </c>
      <c r="M19" s="13" t="s">
        <v>63</v>
      </c>
      <c r="N19" s="13"/>
      <c r="O19" s="13"/>
      <c r="P19" s="13"/>
      <c r="Q19" s="44">
        <f>G19</f>
        <v>30</v>
      </c>
      <c r="R19" s="44">
        <f>SUM(B19:F19,H19:J19)</f>
        <v>12</v>
      </c>
      <c r="S19" s="44">
        <f>SUM(G14:G18,G20:G22)</f>
        <v>2</v>
      </c>
      <c r="T19" s="44">
        <v>0</v>
      </c>
      <c r="U19" s="2">
        <f t="shared" si="11"/>
        <v>0.681818181818182</v>
      </c>
      <c r="V19" s="2">
        <f t="shared" si="12"/>
        <v>0.714285714285714</v>
      </c>
      <c r="W19" s="2">
        <f t="shared" si="13"/>
        <v>0.9375</v>
      </c>
      <c r="X19" s="2">
        <f t="shared" si="14"/>
        <v>0.810810810810811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>
        <v>10</v>
      </c>
      <c r="I20" s="25"/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10</v>
      </c>
      <c r="R20" s="45">
        <f>SUM(B20:G20,I20:J20)</f>
        <v>0</v>
      </c>
      <c r="S20" s="45">
        <f>SUM(H14:H19,H21:H22)</f>
        <v>1</v>
      </c>
      <c r="T20" s="45">
        <v>0</v>
      </c>
      <c r="U20" s="5">
        <f t="shared" si="11"/>
        <v>0.909090909090909</v>
      </c>
      <c r="V20" s="5">
        <f t="shared" si="12"/>
        <v>1</v>
      </c>
      <c r="W20" s="5">
        <f t="shared" si="13"/>
        <v>0.909090909090909</v>
      </c>
      <c r="X20" s="5">
        <f t="shared" si="14"/>
        <v>0.952380952380952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>
        <v>10</v>
      </c>
      <c r="J21" s="39">
        <v>3</v>
      </c>
      <c r="L21" s="3" t="s">
        <v>56</v>
      </c>
      <c r="M21" s="13" t="s">
        <v>65</v>
      </c>
      <c r="N21" s="13"/>
      <c r="O21" s="13"/>
      <c r="P21" s="13"/>
      <c r="Q21" s="44">
        <f>I21</f>
        <v>10</v>
      </c>
      <c r="R21" s="44">
        <f>SUM(J21,B21:H21)</f>
        <v>3</v>
      </c>
      <c r="S21" s="44">
        <f>SUM(I14:I20,I22)</f>
        <v>4</v>
      </c>
      <c r="T21" s="44">
        <v>0</v>
      </c>
      <c r="U21" s="2">
        <f t="shared" si="11"/>
        <v>0.588235294117647</v>
      </c>
      <c r="V21" s="2">
        <f t="shared" si="12"/>
        <v>0.769230769230769</v>
      </c>
      <c r="W21" s="2">
        <f t="shared" si="13"/>
        <v>0.714285714285714</v>
      </c>
      <c r="X21" s="2">
        <f t="shared" si="14"/>
        <v>0.740740740740741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15">SUM(Q14:Q21)</f>
        <v>139</v>
      </c>
      <c r="R23" s="44">
        <f t="shared" si="15"/>
        <v>79</v>
      </c>
      <c r="S23" s="44">
        <f t="shared" si="15"/>
        <v>9</v>
      </c>
      <c r="T23" s="44">
        <f t="shared" si="15"/>
        <v>0</v>
      </c>
      <c r="U23" s="2">
        <f>(SUM(Q23,T23)/SUM(Q23,R23,S23,T23))</f>
        <v>0.612334801762115</v>
      </c>
      <c r="V23" s="2">
        <f>Q23/(SUM(Q23,R23))</f>
        <v>0.637614678899083</v>
      </c>
      <c r="W23" s="2">
        <f>Q23/SUM(Q23,S23)</f>
        <v>0.939189189189189</v>
      </c>
      <c r="X23" s="2">
        <f>2*V23*W23/(SUM(V23,W23))</f>
        <v>0.759562841530055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136</v>
      </c>
    </row>
    <row r="25" ht="14.25" spans="1:37">
      <c r="A25" s="30" t="str">
        <f>A1</f>
        <v>LPMQ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16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16">(SUM(AD26,AG26)/SUM(AD26,AE26,AF26,AG26))</f>
        <v>1</v>
      </c>
      <c r="AI26" s="5">
        <f t="shared" ref="AI26:AI54" si="17">AD26/(SUM(AD26,AE26))</f>
        <v>1</v>
      </c>
      <c r="AJ26" s="5">
        <f t="shared" ref="AJ26:AJ54" si="18">AD26/SUM(AD26,AF26)</f>
        <v>1</v>
      </c>
      <c r="AK26" s="5">
        <f t="shared" ref="AK26:AK54" si="19">2*AI26*AJ26/(SUM(AI26,AJ26))</f>
        <v>1</v>
      </c>
    </row>
    <row r="27" spans="1:37">
      <c r="A27" s="4" t="s">
        <v>40</v>
      </c>
      <c r="B27" s="33"/>
      <c r="C27" s="34">
        <v>20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20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16"/>
        <v>1</v>
      </c>
      <c r="AI27" s="2">
        <f t="shared" si="17"/>
        <v>1</v>
      </c>
      <c r="AJ27" s="2">
        <f t="shared" si="18"/>
        <v>1</v>
      </c>
      <c r="AK27" s="2">
        <f t="shared" si="19"/>
        <v>1</v>
      </c>
    </row>
    <row r="28" spans="1:37">
      <c r="A28" s="4" t="s">
        <v>9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16"/>
        <v>1</v>
      </c>
      <c r="AI28" s="5">
        <f t="shared" si="17"/>
        <v>1</v>
      </c>
      <c r="AJ28" s="5">
        <f t="shared" si="18"/>
        <v>1</v>
      </c>
      <c r="AK28" s="5">
        <f t="shared" si="19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6"/>
        <v>1</v>
      </c>
      <c r="AI29" s="2">
        <f t="shared" si="17"/>
        <v>1</v>
      </c>
      <c r="AJ29" s="2">
        <f t="shared" si="18"/>
        <v>1</v>
      </c>
      <c r="AK29" s="2">
        <f t="shared" si="19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6"/>
        <v>1</v>
      </c>
      <c r="AI30" s="5">
        <f t="shared" si="17"/>
        <v>1</v>
      </c>
      <c r="AJ30" s="5">
        <f t="shared" si="18"/>
        <v>1</v>
      </c>
      <c r="AK30" s="5">
        <f t="shared" si="19"/>
        <v>1</v>
      </c>
    </row>
    <row r="31" spans="1:37">
      <c r="A31" s="4" t="s">
        <v>12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16"/>
        <v>1</v>
      </c>
      <c r="AI31" s="2">
        <f t="shared" si="17"/>
        <v>1</v>
      </c>
      <c r="AJ31" s="2">
        <f t="shared" si="18"/>
        <v>1</v>
      </c>
      <c r="AK31" s="2">
        <f t="shared" si="19"/>
        <v>1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16"/>
        <v>1</v>
      </c>
      <c r="AI32" s="5">
        <f t="shared" si="17"/>
        <v>1</v>
      </c>
      <c r="AJ32" s="5">
        <f t="shared" si="18"/>
        <v>1</v>
      </c>
      <c r="AK32" s="5">
        <f t="shared" si="19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3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3</v>
      </c>
      <c r="AE33" s="44">
        <f>SUM(B33:H33,J33:AC33)</f>
        <v>0</v>
      </c>
      <c r="AF33" s="44">
        <f>SUM(I26:I32,I34:I53)</f>
        <v>2</v>
      </c>
      <c r="AG33" s="45">
        <v>0</v>
      </c>
      <c r="AH33" s="2">
        <f t="shared" si="16"/>
        <v>0.6</v>
      </c>
      <c r="AI33" s="2">
        <f t="shared" si="17"/>
        <v>1</v>
      </c>
      <c r="AJ33" s="2">
        <f t="shared" si="18"/>
        <v>0.6</v>
      </c>
      <c r="AK33" s="2">
        <f t="shared" si="19"/>
        <v>0.75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16"/>
        <v>1</v>
      </c>
      <c r="AI34" s="5">
        <f t="shared" si="17"/>
        <v>1</v>
      </c>
      <c r="AJ34" s="5">
        <f t="shared" si="18"/>
        <v>1</v>
      </c>
      <c r="AK34" s="5">
        <f t="shared" si="19"/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16"/>
        <v>1</v>
      </c>
      <c r="AI35" s="2">
        <f t="shared" si="17"/>
        <v>1</v>
      </c>
      <c r="AJ35" s="2">
        <f t="shared" si="18"/>
        <v>1</v>
      </c>
      <c r="AK35" s="2">
        <f t="shared" si="19"/>
        <v>1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4">
        <v>0</v>
      </c>
      <c r="AH36" s="5">
        <f t="shared" si="16"/>
        <v>1</v>
      </c>
      <c r="AI36" s="5">
        <f t="shared" si="17"/>
        <v>1</v>
      </c>
      <c r="AJ36" s="5">
        <f t="shared" si="18"/>
        <v>1</v>
      </c>
      <c r="AK36" s="5">
        <f t="shared" si="19"/>
        <v>1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6"/>
        <v>1</v>
      </c>
      <c r="AI37" s="2">
        <f t="shared" si="17"/>
        <v>1</v>
      </c>
      <c r="AJ37" s="2">
        <f t="shared" si="18"/>
        <v>1</v>
      </c>
      <c r="AK37" s="2">
        <f t="shared" si="19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1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1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6"/>
        <v>1</v>
      </c>
      <c r="AI38" s="5">
        <f t="shared" si="17"/>
        <v>1</v>
      </c>
      <c r="AJ38" s="5">
        <f t="shared" si="18"/>
        <v>1</v>
      </c>
      <c r="AK38" s="5">
        <f t="shared" si="19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6"/>
        <v>1</v>
      </c>
      <c r="AI39" s="2">
        <f t="shared" si="17"/>
        <v>1</v>
      </c>
      <c r="AJ39" s="2">
        <f t="shared" si="18"/>
        <v>1</v>
      </c>
      <c r="AK39" s="2">
        <f t="shared" si="19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16"/>
        <v>1</v>
      </c>
      <c r="AI40" s="5">
        <f t="shared" si="17"/>
        <v>1</v>
      </c>
      <c r="AJ40" s="5">
        <f t="shared" si="18"/>
        <v>1</v>
      </c>
      <c r="AK40" s="5">
        <f t="shared" si="19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6"/>
        <v>1</v>
      </c>
      <c r="AI41" s="2">
        <f t="shared" si="17"/>
        <v>1</v>
      </c>
      <c r="AJ41" s="2">
        <f t="shared" si="18"/>
        <v>1</v>
      </c>
      <c r="AK41" s="2">
        <f t="shared" si="19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16"/>
        <v>1</v>
      </c>
      <c r="AI42" s="5">
        <f t="shared" si="17"/>
        <v>1</v>
      </c>
      <c r="AJ42" s="5">
        <f t="shared" si="18"/>
        <v>1</v>
      </c>
      <c r="AK42" s="5">
        <f t="shared" si="19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6"/>
        <v>1</v>
      </c>
      <c r="AI43" s="2">
        <f t="shared" si="17"/>
        <v>1</v>
      </c>
      <c r="AJ43" s="2">
        <f t="shared" si="18"/>
        <v>1</v>
      </c>
      <c r="AK43" s="2">
        <f t="shared" si="19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6"/>
        <v>1</v>
      </c>
      <c r="AI44" s="5">
        <f t="shared" si="17"/>
        <v>1</v>
      </c>
      <c r="AJ44" s="5">
        <f t="shared" si="18"/>
        <v>1</v>
      </c>
      <c r="AK44" s="5">
        <f t="shared" si="19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6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16"/>
        <v>1</v>
      </c>
      <c r="AI45" s="2">
        <f t="shared" si="17"/>
        <v>1</v>
      </c>
      <c r="AJ45" s="2">
        <f t="shared" si="18"/>
        <v>1</v>
      </c>
      <c r="AK45" s="2">
        <f t="shared" si="19"/>
        <v>1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6"/>
        <v>1</v>
      </c>
      <c r="AI46" s="5">
        <f t="shared" si="17"/>
        <v>1</v>
      </c>
      <c r="AJ46" s="5">
        <f t="shared" si="18"/>
        <v>1</v>
      </c>
      <c r="AK46" s="5">
        <f t="shared" si="19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16"/>
        <v>1</v>
      </c>
      <c r="AI47" s="2">
        <f t="shared" si="17"/>
        <v>1</v>
      </c>
      <c r="AJ47" s="2">
        <f t="shared" si="18"/>
        <v>1</v>
      </c>
      <c r="AK47" s="2">
        <f t="shared" si="19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>
        <v>2</v>
      </c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5</v>
      </c>
      <c r="Y48" s="33"/>
      <c r="Z48" s="33"/>
      <c r="AA48" s="33"/>
      <c r="AB48" s="33"/>
      <c r="AC48" s="48"/>
      <c r="AD48" s="45">
        <f>X48</f>
        <v>5</v>
      </c>
      <c r="AE48" s="45">
        <f>SUM(B48:W48,Y48:AC48)</f>
        <v>2</v>
      </c>
      <c r="AF48" s="45">
        <f>SUM(X26:X47,X49:X53)</f>
        <v>0</v>
      </c>
      <c r="AG48" s="44">
        <v>0</v>
      </c>
      <c r="AH48" s="5">
        <f t="shared" si="16"/>
        <v>0.714285714285714</v>
      </c>
      <c r="AI48" s="5">
        <f t="shared" si="17"/>
        <v>0.714285714285714</v>
      </c>
      <c r="AJ48" s="5">
        <f t="shared" si="18"/>
        <v>1</v>
      </c>
      <c r="AK48" s="5">
        <f t="shared" si="19"/>
        <v>0.833333333333333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0</v>
      </c>
      <c r="AF49" s="44">
        <f>SUM(Y26:Y48,Y50:Y53)</f>
        <v>0</v>
      </c>
      <c r="AG49" s="45">
        <v>0</v>
      </c>
      <c r="AH49" s="2">
        <f t="shared" si="16"/>
        <v>1</v>
      </c>
      <c r="AI49" s="2">
        <f t="shared" si="17"/>
        <v>1</v>
      </c>
      <c r="AJ49" s="2">
        <f t="shared" si="18"/>
        <v>1</v>
      </c>
      <c r="AK49" s="2">
        <f t="shared" si="19"/>
        <v>1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3</v>
      </c>
      <c r="AA50" s="33"/>
      <c r="AB50" s="33"/>
      <c r="AC50" s="48"/>
      <c r="AD50" s="45">
        <f>Z50</f>
        <v>3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16"/>
        <v>1</v>
      </c>
      <c r="AI50" s="5">
        <f t="shared" si="17"/>
        <v>1</v>
      </c>
      <c r="AJ50" s="5">
        <f t="shared" si="18"/>
        <v>1</v>
      </c>
      <c r="AK50" s="5">
        <f t="shared" si="19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6"/>
        <v>1</v>
      </c>
      <c r="AI51" s="2">
        <f t="shared" si="17"/>
        <v>1</v>
      </c>
      <c r="AJ51" s="2">
        <f t="shared" si="18"/>
        <v>1</v>
      </c>
      <c r="AK51" s="2">
        <f t="shared" si="19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3</v>
      </c>
      <c r="AC52" s="48"/>
      <c r="AD52" s="45">
        <f>AB52</f>
        <v>3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16"/>
        <v>1</v>
      </c>
      <c r="AI52" s="5">
        <f t="shared" si="17"/>
        <v>1</v>
      </c>
      <c r="AJ52" s="5">
        <f t="shared" si="18"/>
        <v>1</v>
      </c>
      <c r="AK52" s="5">
        <f t="shared" si="19"/>
        <v>1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6"/>
        <v>1</v>
      </c>
      <c r="AI53" s="2">
        <f t="shared" si="17"/>
        <v>1</v>
      </c>
      <c r="AJ53" s="2">
        <f t="shared" si="18"/>
        <v>1</v>
      </c>
      <c r="AK53" s="2">
        <f t="shared" si="19"/>
        <v>1</v>
      </c>
    </row>
    <row r="54" spans="28:37">
      <c r="AB54" s="42" t="s">
        <v>74</v>
      </c>
      <c r="AC54" s="42"/>
      <c r="AD54" s="45">
        <f t="shared" ref="AD54:AF54" si="20">SUM(AD26:AD53)</f>
        <v>134</v>
      </c>
      <c r="AE54" s="45">
        <f t="shared" si="20"/>
        <v>2</v>
      </c>
      <c r="AF54" s="45">
        <f t="shared" si="20"/>
        <v>2</v>
      </c>
      <c r="AG54" s="45">
        <v>0</v>
      </c>
      <c r="AH54" s="5">
        <f t="shared" si="16"/>
        <v>0.971014492753623</v>
      </c>
      <c r="AI54" s="5">
        <f t="shared" si="17"/>
        <v>0.985294117647059</v>
      </c>
      <c r="AJ54" s="5">
        <f t="shared" si="18"/>
        <v>0.985294117647059</v>
      </c>
      <c r="AK54" s="5">
        <f t="shared" si="19"/>
        <v>0.985294117647059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LPMQ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17</v>
      </c>
      <c r="C59" s="24"/>
      <c r="D59" s="24"/>
      <c r="E59" s="24"/>
      <c r="F59" s="24"/>
      <c r="G59" s="24">
        <v>1</v>
      </c>
      <c r="H59" s="24"/>
      <c r="I59" s="24"/>
      <c r="J59" s="38">
        <v>6</v>
      </c>
      <c r="L59" s="3" t="s">
        <v>49</v>
      </c>
      <c r="M59" s="13" t="s">
        <v>58</v>
      </c>
      <c r="N59" s="13"/>
      <c r="O59" s="13"/>
      <c r="P59" s="13"/>
      <c r="Q59" s="45">
        <f>B59</f>
        <v>17</v>
      </c>
      <c r="R59" s="45">
        <f>SUM(C59:J59)</f>
        <v>7</v>
      </c>
      <c r="S59" s="45">
        <f>SUM(B60:B67)</f>
        <v>0</v>
      </c>
      <c r="T59" s="45">
        <v>0</v>
      </c>
      <c r="U59" s="5">
        <f t="shared" ref="U59:U66" si="21">(SUM(Q59,T59)/SUM(Q59,R59,S59,T59))</f>
        <v>0.708333333333333</v>
      </c>
      <c r="V59" s="5">
        <f t="shared" ref="V59:V66" si="22">Q59/(SUM(Q59,R59))</f>
        <v>0.708333333333333</v>
      </c>
      <c r="W59" s="5">
        <f t="shared" ref="W59:W66" si="23">Q59/SUM(Q59,S59)</f>
        <v>1</v>
      </c>
      <c r="X59" s="5">
        <f t="shared" ref="X59:X66" si="24">2*V59*W59/(SUM(V59,W59))</f>
        <v>0.829268292682927</v>
      </c>
    </row>
    <row r="60" spans="1:24">
      <c r="A60" s="7" t="s">
        <v>50</v>
      </c>
      <c r="B60" s="25"/>
      <c r="C60" s="26">
        <v>12</v>
      </c>
      <c r="D60" s="25"/>
      <c r="E60" s="25"/>
      <c r="F60" s="25"/>
      <c r="G60" s="25"/>
      <c r="H60" s="25"/>
      <c r="I60" s="25"/>
      <c r="J60" s="25">
        <v>4</v>
      </c>
      <c r="L60" s="3" t="s">
        <v>50</v>
      </c>
      <c r="M60" s="13" t="s">
        <v>59</v>
      </c>
      <c r="N60" s="13"/>
      <c r="O60" s="13"/>
      <c r="P60" s="13"/>
      <c r="Q60" s="44">
        <f>C60</f>
        <v>12</v>
      </c>
      <c r="R60" s="44">
        <f>SUM(B60,D60:J60)</f>
        <v>4</v>
      </c>
      <c r="S60" s="44">
        <f>SUM(C59,C61:C67)</f>
        <v>0</v>
      </c>
      <c r="T60" s="44">
        <v>0</v>
      </c>
      <c r="U60" s="2">
        <f t="shared" si="21"/>
        <v>0.75</v>
      </c>
      <c r="V60" s="2">
        <f t="shared" si="22"/>
        <v>0.75</v>
      </c>
      <c r="W60" s="2">
        <f t="shared" si="23"/>
        <v>1</v>
      </c>
      <c r="X60" s="2">
        <f t="shared" si="24"/>
        <v>0.857142857142857</v>
      </c>
    </row>
    <row r="61" spans="1:24">
      <c r="A61" s="7" t="s">
        <v>51</v>
      </c>
      <c r="B61" s="25"/>
      <c r="C61" s="25"/>
      <c r="D61" s="26">
        <v>10</v>
      </c>
      <c r="E61" s="25"/>
      <c r="F61" s="25"/>
      <c r="G61" s="25"/>
      <c r="H61" s="25"/>
      <c r="I61" s="25"/>
      <c r="J61" s="39"/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0</v>
      </c>
      <c r="S61" s="45">
        <f>SUM(D59:D60,D62:D67)</f>
        <v>0</v>
      </c>
      <c r="T61" s="45">
        <v>0</v>
      </c>
      <c r="U61" s="5">
        <f t="shared" si="21"/>
        <v>1</v>
      </c>
      <c r="V61" s="5">
        <f t="shared" si="22"/>
        <v>1</v>
      </c>
      <c r="W61" s="5">
        <f t="shared" si="23"/>
        <v>1</v>
      </c>
      <c r="X61" s="5">
        <f t="shared" si="24"/>
        <v>1</v>
      </c>
    </row>
    <row r="62" spans="1:24">
      <c r="A62" s="7" t="s">
        <v>52</v>
      </c>
      <c r="B62" s="25"/>
      <c r="C62" s="25"/>
      <c r="D62" s="25"/>
      <c r="E62" s="26">
        <v>21</v>
      </c>
      <c r="F62" s="25"/>
      <c r="G62" s="25"/>
      <c r="H62" s="25"/>
      <c r="I62" s="25">
        <v>3</v>
      </c>
      <c r="J62" s="39">
        <v>1</v>
      </c>
      <c r="L62" s="3" t="s">
        <v>52</v>
      </c>
      <c r="M62" s="13" t="s">
        <v>61</v>
      </c>
      <c r="N62" s="13"/>
      <c r="O62" s="13"/>
      <c r="P62" s="13"/>
      <c r="Q62" s="44">
        <f>E62</f>
        <v>21</v>
      </c>
      <c r="R62" s="44">
        <v>4</v>
      </c>
      <c r="S62" s="44">
        <f>SUM(E59:E61,E63:E67)</f>
        <v>1</v>
      </c>
      <c r="T62" s="44">
        <v>0</v>
      </c>
      <c r="U62" s="2">
        <f t="shared" si="21"/>
        <v>0.807692307692308</v>
      </c>
      <c r="V62" s="2">
        <f t="shared" si="22"/>
        <v>0.84</v>
      </c>
      <c r="W62" s="2">
        <f t="shared" si="23"/>
        <v>0.954545454545455</v>
      </c>
      <c r="X62" s="2">
        <f t="shared" si="24"/>
        <v>0.893617021276596</v>
      </c>
    </row>
    <row r="63" spans="1:24">
      <c r="A63" s="7" t="s">
        <v>53</v>
      </c>
      <c r="B63" s="25"/>
      <c r="C63" s="25"/>
      <c r="D63" s="25"/>
      <c r="E63" s="25">
        <v>1</v>
      </c>
      <c r="F63" s="26">
        <v>29</v>
      </c>
      <c r="G63" s="25">
        <v>1</v>
      </c>
      <c r="H63" s="25">
        <v>1</v>
      </c>
      <c r="I63" s="25">
        <v>1</v>
      </c>
      <c r="J63" s="39">
        <v>23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27</v>
      </c>
      <c r="S63" s="45">
        <f>SUM(F59:F62,F64:F67)</f>
        <v>1</v>
      </c>
      <c r="T63" s="45">
        <v>0</v>
      </c>
      <c r="U63" s="5">
        <f t="shared" si="21"/>
        <v>0.508771929824561</v>
      </c>
      <c r="V63" s="5">
        <f t="shared" si="22"/>
        <v>0.517857142857143</v>
      </c>
      <c r="W63" s="5">
        <f t="shared" si="23"/>
        <v>0.966666666666667</v>
      </c>
      <c r="X63" s="5">
        <f t="shared" si="24"/>
        <v>0.674418604651163</v>
      </c>
    </row>
    <row r="64" spans="1:24">
      <c r="A64" s="7" t="s">
        <v>54</v>
      </c>
      <c r="B64" s="25"/>
      <c r="C64" s="25"/>
      <c r="D64" s="25"/>
      <c r="E64" s="25"/>
      <c r="F64" s="25">
        <v>1</v>
      </c>
      <c r="G64" s="26">
        <v>30</v>
      </c>
      <c r="H64" s="25"/>
      <c r="I64" s="25"/>
      <c r="J64" s="39">
        <v>7</v>
      </c>
      <c r="L64" s="3" t="s">
        <v>54</v>
      </c>
      <c r="M64" s="13" t="s">
        <v>63</v>
      </c>
      <c r="N64" s="13"/>
      <c r="O64" s="13"/>
      <c r="P64" s="13"/>
      <c r="Q64" s="44">
        <f>G64</f>
        <v>30</v>
      </c>
      <c r="R64" s="44">
        <f>SUM(B64:F64,H64:J64)</f>
        <v>8</v>
      </c>
      <c r="S64" s="44">
        <f>SUM(G59:G63,G65:G67)</f>
        <v>2</v>
      </c>
      <c r="T64" s="44">
        <v>0</v>
      </c>
      <c r="U64" s="2">
        <f t="shared" si="21"/>
        <v>0.75</v>
      </c>
      <c r="V64" s="2">
        <f t="shared" si="22"/>
        <v>0.789473684210526</v>
      </c>
      <c r="W64" s="2">
        <f t="shared" si="23"/>
        <v>0.9375</v>
      </c>
      <c r="X64" s="2">
        <f t="shared" si="24"/>
        <v>0.857142857142857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10</v>
      </c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10</v>
      </c>
      <c r="R65" s="45">
        <f>SUM(B65:G65,I65:J65)</f>
        <v>0</v>
      </c>
      <c r="S65" s="45">
        <f>SUM(H59:H64,H66:H67)</f>
        <v>1</v>
      </c>
      <c r="T65" s="45">
        <v>0</v>
      </c>
      <c r="U65" s="5">
        <f t="shared" si="21"/>
        <v>0.909090909090909</v>
      </c>
      <c r="V65" s="5">
        <f t="shared" si="22"/>
        <v>1</v>
      </c>
      <c r="W65" s="5">
        <f t="shared" si="23"/>
        <v>0.909090909090909</v>
      </c>
      <c r="X65" s="5">
        <f t="shared" si="24"/>
        <v>0.952380952380952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>
        <v>10</v>
      </c>
      <c r="J66" s="39">
        <v>3</v>
      </c>
      <c r="L66" s="3" t="s">
        <v>56</v>
      </c>
      <c r="M66" s="13" t="s">
        <v>65</v>
      </c>
      <c r="N66" s="13"/>
      <c r="O66" s="13"/>
      <c r="P66" s="13"/>
      <c r="Q66" s="44">
        <f>I66</f>
        <v>10</v>
      </c>
      <c r="R66" s="44">
        <f>SUM(J66,B66:H66)</f>
        <v>3</v>
      </c>
      <c r="S66" s="44">
        <f>SUM(I59:I65,I67)</f>
        <v>4</v>
      </c>
      <c r="T66" s="44">
        <v>0</v>
      </c>
      <c r="U66" s="2">
        <f t="shared" si="21"/>
        <v>0.588235294117647</v>
      </c>
      <c r="V66" s="2">
        <f t="shared" si="22"/>
        <v>0.769230769230769</v>
      </c>
      <c r="W66" s="2">
        <f t="shared" si="23"/>
        <v>0.714285714285714</v>
      </c>
      <c r="X66" s="2">
        <f t="shared" si="24"/>
        <v>0.740740740740741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25">SUM(Q59:Q66)</f>
        <v>139</v>
      </c>
      <c r="R68" s="44">
        <f t="shared" si="25"/>
        <v>53</v>
      </c>
      <c r="S68" s="44">
        <f t="shared" si="25"/>
        <v>9</v>
      </c>
      <c r="T68" s="44">
        <f t="shared" si="25"/>
        <v>0</v>
      </c>
      <c r="U68" s="2">
        <f>(SUM(Q68,T68)/SUM(Q68,R68,S68,T68))</f>
        <v>0.691542288557214</v>
      </c>
      <c r="V68" s="2">
        <f>Q68/(SUM(Q68,R68))</f>
        <v>0.723958333333333</v>
      </c>
      <c r="W68" s="2">
        <f>Q68/SUM(Q68,S68)</f>
        <v>0.939189189189189</v>
      </c>
      <c r="X68" s="2">
        <f>2*V68*W68/(SUM(V68,W68))</f>
        <v>0.817647058823529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136</v>
      </c>
    </row>
    <row r="70" ht="14.25" spans="1:37">
      <c r="A70" s="21" t="str">
        <f>A13</f>
        <v>LPMQ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16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26">(SUM(AD71,AG71)/SUM(AD71,AE71,AF71,AG71))</f>
        <v>1</v>
      </c>
      <c r="AI71" s="5">
        <f t="shared" ref="AI71:AI99" si="27">AD71/(SUM(AD71,AE71))</f>
        <v>1</v>
      </c>
      <c r="AJ71" s="5">
        <f t="shared" ref="AJ71:AJ99" si="28">AD71/SUM(AD71,AF71)</f>
        <v>1</v>
      </c>
      <c r="AK71" s="5">
        <f t="shared" ref="AK71:AK99" si="29">2*AI71*AJ71/(SUM(AI71,AJ71))</f>
        <v>1</v>
      </c>
    </row>
    <row r="72" spans="1:37">
      <c r="A72" s="4" t="s">
        <v>40</v>
      </c>
      <c r="B72" s="33"/>
      <c r="C72" s="34">
        <v>20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20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26"/>
        <v>1</v>
      </c>
      <c r="AI72" s="2">
        <f t="shared" si="27"/>
        <v>1</v>
      </c>
      <c r="AJ72" s="2">
        <f t="shared" si="28"/>
        <v>1</v>
      </c>
      <c r="AK72" s="2">
        <f t="shared" si="29"/>
        <v>1</v>
      </c>
    </row>
    <row r="73" spans="1:37">
      <c r="A73" s="4" t="s">
        <v>9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26"/>
        <v>1</v>
      </c>
      <c r="AI73" s="5">
        <f t="shared" si="27"/>
        <v>1</v>
      </c>
      <c r="AJ73" s="5">
        <f t="shared" si="28"/>
        <v>1</v>
      </c>
      <c r="AK73" s="5">
        <f t="shared" si="29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6"/>
        <v>1</v>
      </c>
      <c r="AI74" s="2">
        <f t="shared" si="27"/>
        <v>1</v>
      </c>
      <c r="AJ74" s="2">
        <f t="shared" si="28"/>
        <v>1</v>
      </c>
      <c r="AK74" s="2">
        <f t="shared" si="29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6"/>
        <v>1</v>
      </c>
      <c r="AI75" s="5">
        <f t="shared" si="27"/>
        <v>1</v>
      </c>
      <c r="AJ75" s="5">
        <f t="shared" si="28"/>
        <v>1</v>
      </c>
      <c r="AK75" s="5">
        <f t="shared" si="29"/>
        <v>1</v>
      </c>
    </row>
    <row r="76" spans="1:37">
      <c r="A76" s="4" t="s">
        <v>12</v>
      </c>
      <c r="B76" s="33"/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26"/>
        <v>1</v>
      </c>
      <c r="AI76" s="2">
        <f t="shared" si="27"/>
        <v>1</v>
      </c>
      <c r="AJ76" s="2">
        <f t="shared" si="28"/>
        <v>1</v>
      </c>
      <c r="AK76" s="2">
        <f t="shared" si="29"/>
        <v>1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v>0</v>
      </c>
      <c r="AH77" s="5">
        <f t="shared" si="26"/>
        <v>1</v>
      </c>
      <c r="AI77" s="5">
        <f t="shared" si="27"/>
        <v>1</v>
      </c>
      <c r="AJ77" s="5">
        <f t="shared" si="28"/>
        <v>1</v>
      </c>
      <c r="AK77" s="5">
        <f t="shared" si="29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3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3</v>
      </c>
      <c r="AE78" s="44">
        <f>SUM(B78:H78,J78:AC78)</f>
        <v>0</v>
      </c>
      <c r="AF78" s="44">
        <f>SUM(I71:I77,I79:I98)</f>
        <v>2</v>
      </c>
      <c r="AG78" s="45">
        <v>0</v>
      </c>
      <c r="AH78" s="2">
        <f t="shared" si="26"/>
        <v>0.6</v>
      </c>
      <c r="AI78" s="2">
        <f t="shared" si="27"/>
        <v>1</v>
      </c>
      <c r="AJ78" s="2">
        <f t="shared" si="28"/>
        <v>0.6</v>
      </c>
      <c r="AK78" s="2">
        <f t="shared" si="29"/>
        <v>0.75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26"/>
        <v>1</v>
      </c>
      <c r="AI79" s="5">
        <f t="shared" si="27"/>
        <v>1</v>
      </c>
      <c r="AJ79" s="5">
        <f t="shared" si="28"/>
        <v>1</v>
      </c>
      <c r="AK79" s="5">
        <f t="shared" si="29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26"/>
        <v>1</v>
      </c>
      <c r="AI80" s="2">
        <f t="shared" si="27"/>
        <v>1</v>
      </c>
      <c r="AJ80" s="2">
        <f t="shared" si="28"/>
        <v>1</v>
      </c>
      <c r="AK80" s="2">
        <f t="shared" si="29"/>
        <v>1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4">
        <v>0</v>
      </c>
      <c r="AH81" s="5">
        <f t="shared" si="26"/>
        <v>1</v>
      </c>
      <c r="AI81" s="5">
        <f t="shared" si="27"/>
        <v>1</v>
      </c>
      <c r="AJ81" s="5">
        <f t="shared" si="28"/>
        <v>1</v>
      </c>
      <c r="AK81" s="5">
        <f t="shared" si="29"/>
        <v>1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26"/>
        <v>1</v>
      </c>
      <c r="AI82" s="2">
        <f t="shared" si="27"/>
        <v>1</v>
      </c>
      <c r="AJ82" s="2">
        <f t="shared" si="28"/>
        <v>1</v>
      </c>
      <c r="AK82" s="2">
        <f t="shared" si="29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1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1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26"/>
        <v>1</v>
      </c>
      <c r="AI83" s="5">
        <f t="shared" si="27"/>
        <v>1</v>
      </c>
      <c r="AJ83" s="5">
        <f t="shared" si="28"/>
        <v>1</v>
      </c>
      <c r="AK83" s="5">
        <f t="shared" si="29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26"/>
        <v>1</v>
      </c>
      <c r="AI84" s="2">
        <f t="shared" si="27"/>
        <v>1</v>
      </c>
      <c r="AJ84" s="2">
        <f t="shared" si="28"/>
        <v>1</v>
      </c>
      <c r="AK84" s="2">
        <f t="shared" si="29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26"/>
        <v>1</v>
      </c>
      <c r="AI85" s="5">
        <f t="shared" si="27"/>
        <v>1</v>
      </c>
      <c r="AJ85" s="5">
        <f t="shared" si="28"/>
        <v>1</v>
      </c>
      <c r="AK85" s="5">
        <f t="shared" si="29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6"/>
        <v>1</v>
      </c>
      <c r="AI86" s="2">
        <f t="shared" si="27"/>
        <v>1</v>
      </c>
      <c r="AJ86" s="2">
        <f t="shared" si="28"/>
        <v>1</v>
      </c>
      <c r="AK86" s="2">
        <f t="shared" si="29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26"/>
        <v>1</v>
      </c>
      <c r="AI87" s="5">
        <f t="shared" si="27"/>
        <v>1</v>
      </c>
      <c r="AJ87" s="5">
        <f t="shared" si="28"/>
        <v>1</v>
      </c>
      <c r="AK87" s="5">
        <f t="shared" si="29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6"/>
        <v>1</v>
      </c>
      <c r="AI88" s="2">
        <f t="shared" si="27"/>
        <v>1</v>
      </c>
      <c r="AJ88" s="2">
        <f t="shared" si="28"/>
        <v>1</v>
      </c>
      <c r="AK88" s="2">
        <f t="shared" si="29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6"/>
        <v>1</v>
      </c>
      <c r="AI89" s="5">
        <f t="shared" si="27"/>
        <v>1</v>
      </c>
      <c r="AJ89" s="5">
        <f t="shared" si="28"/>
        <v>1</v>
      </c>
      <c r="AK89" s="5">
        <f t="shared" si="29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6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26"/>
        <v>1</v>
      </c>
      <c r="AI90" s="2">
        <f t="shared" si="27"/>
        <v>1</v>
      </c>
      <c r="AJ90" s="2">
        <f t="shared" si="28"/>
        <v>1</v>
      </c>
      <c r="AK90" s="2">
        <f t="shared" si="29"/>
        <v>1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26"/>
        <v>1</v>
      </c>
      <c r="AI91" s="5">
        <f t="shared" si="27"/>
        <v>1</v>
      </c>
      <c r="AJ91" s="5">
        <f t="shared" si="28"/>
        <v>1</v>
      </c>
      <c r="AK91" s="5">
        <f t="shared" si="29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26"/>
        <v>1</v>
      </c>
      <c r="AI92" s="2">
        <f t="shared" si="27"/>
        <v>1</v>
      </c>
      <c r="AJ92" s="2">
        <f t="shared" si="28"/>
        <v>1</v>
      </c>
      <c r="AK92" s="2">
        <f t="shared" si="29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>
        <v>2</v>
      </c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5</v>
      </c>
      <c r="Y93" s="33"/>
      <c r="Z93" s="33"/>
      <c r="AA93" s="33"/>
      <c r="AB93" s="33"/>
      <c r="AC93" s="48"/>
      <c r="AD93" s="45">
        <f>X93</f>
        <v>5</v>
      </c>
      <c r="AE93" s="45">
        <f>SUM(B93:W93,Y93:AC93)</f>
        <v>2</v>
      </c>
      <c r="AF93" s="45">
        <f>SUM(X71:X92,X94:X98)</f>
        <v>0</v>
      </c>
      <c r="AG93" s="44">
        <v>0</v>
      </c>
      <c r="AH93" s="5">
        <f t="shared" si="26"/>
        <v>0.714285714285714</v>
      </c>
      <c r="AI93" s="5">
        <f t="shared" si="27"/>
        <v>0.714285714285714</v>
      </c>
      <c r="AJ93" s="5">
        <f t="shared" si="28"/>
        <v>1</v>
      </c>
      <c r="AK93" s="5">
        <f t="shared" si="29"/>
        <v>0.833333333333333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0</v>
      </c>
      <c r="AF94" s="44">
        <f>SUM(Y71:Y93,Y95:Y98)</f>
        <v>0</v>
      </c>
      <c r="AG94" s="45">
        <v>0</v>
      </c>
      <c r="AH94" s="2">
        <f t="shared" si="26"/>
        <v>1</v>
      </c>
      <c r="AI94" s="2">
        <f t="shared" si="27"/>
        <v>1</v>
      </c>
      <c r="AJ94" s="2">
        <f t="shared" si="28"/>
        <v>1</v>
      </c>
      <c r="AK94" s="2">
        <f t="shared" si="29"/>
        <v>1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3</v>
      </c>
      <c r="AA95" s="33"/>
      <c r="AB95" s="33"/>
      <c r="AC95" s="48"/>
      <c r="AD95" s="45">
        <f>Z95</f>
        <v>3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26"/>
        <v>1</v>
      </c>
      <c r="AI95" s="5">
        <f t="shared" si="27"/>
        <v>1</v>
      </c>
      <c r="AJ95" s="5">
        <f t="shared" si="28"/>
        <v>1</v>
      </c>
      <c r="AK95" s="5">
        <f t="shared" si="29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6"/>
        <v>1</v>
      </c>
      <c r="AI96" s="2">
        <f t="shared" si="27"/>
        <v>1</v>
      </c>
      <c r="AJ96" s="2">
        <f t="shared" si="28"/>
        <v>1</v>
      </c>
      <c r="AK96" s="2">
        <f t="shared" si="29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3</v>
      </c>
      <c r="AC97" s="48"/>
      <c r="AD97" s="45">
        <f>AB97</f>
        <v>3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26"/>
        <v>1</v>
      </c>
      <c r="AI97" s="5">
        <f t="shared" si="27"/>
        <v>1</v>
      </c>
      <c r="AJ97" s="5">
        <f t="shared" si="28"/>
        <v>1</v>
      </c>
      <c r="AK97" s="5">
        <f t="shared" si="29"/>
        <v>1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6"/>
        <v>1</v>
      </c>
      <c r="AI98" s="2">
        <f t="shared" si="27"/>
        <v>1</v>
      </c>
      <c r="AJ98" s="2">
        <f t="shared" si="28"/>
        <v>1</v>
      </c>
      <c r="AK98" s="2">
        <f t="shared" si="29"/>
        <v>1</v>
      </c>
    </row>
    <row r="99" spans="28:37">
      <c r="AB99" s="42" t="s">
        <v>74</v>
      </c>
      <c r="AC99" s="42"/>
      <c r="AD99" s="45">
        <f t="shared" ref="AD99:AF99" si="30">SUM(AD71:AD98)</f>
        <v>134</v>
      </c>
      <c r="AE99" s="45">
        <f t="shared" si="30"/>
        <v>2</v>
      </c>
      <c r="AF99" s="45">
        <f t="shared" si="30"/>
        <v>2</v>
      </c>
      <c r="AG99" s="45">
        <v>0</v>
      </c>
      <c r="AH99" s="5">
        <f t="shared" si="26"/>
        <v>0.971014492753623</v>
      </c>
      <c r="AI99" s="5">
        <f t="shared" si="27"/>
        <v>0.985294117647059</v>
      </c>
      <c r="AJ99" s="5">
        <f t="shared" si="28"/>
        <v>0.985294117647059</v>
      </c>
      <c r="AK99" s="5">
        <f t="shared" si="29"/>
        <v>0.985294117647059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LPMQ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/>
      <c r="D104" s="24"/>
      <c r="E104" s="24"/>
      <c r="F104" s="24"/>
      <c r="G104" s="24">
        <v>1</v>
      </c>
      <c r="H104" s="24"/>
      <c r="I104" s="24"/>
      <c r="J104" s="38">
        <v>5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6</v>
      </c>
      <c r="S104" s="45">
        <f>SUM(B105:B112)</f>
        <v>0</v>
      </c>
      <c r="T104" s="45">
        <v>0</v>
      </c>
      <c r="U104" s="5">
        <v>0.739130434782609</v>
      </c>
      <c r="V104" s="5">
        <f t="shared" ref="V104:V111" si="31">Q104/(SUM(Q104,R104))</f>
        <v>0.739130434782609</v>
      </c>
      <c r="W104" s="5">
        <v>1</v>
      </c>
      <c r="X104" s="5">
        <v>0.85</v>
      </c>
    </row>
    <row r="105" ht="15" spans="1:24">
      <c r="A105" s="7" t="s">
        <v>50</v>
      </c>
      <c r="B105" s="25"/>
      <c r="C105" s="26">
        <v>12</v>
      </c>
      <c r="D105" s="25"/>
      <c r="E105" s="25"/>
      <c r="F105" s="25"/>
      <c r="G105" s="25"/>
      <c r="H105" s="25"/>
      <c r="I105" s="25"/>
      <c r="J105" s="25">
        <v>4</v>
      </c>
      <c r="L105" s="3" t="s">
        <v>50</v>
      </c>
      <c r="M105" s="13" t="s">
        <v>59</v>
      </c>
      <c r="N105" s="13"/>
      <c r="O105" s="13"/>
      <c r="P105" s="13"/>
      <c r="Q105" s="44">
        <f>C105</f>
        <v>12</v>
      </c>
      <c r="R105" s="44">
        <f>SUM(B105,D105:J105)</f>
        <v>4</v>
      </c>
      <c r="S105" s="44">
        <f>SUM(C104,C106:C112)</f>
        <v>0</v>
      </c>
      <c r="T105" s="44">
        <v>0</v>
      </c>
      <c r="U105">
        <v>0.75</v>
      </c>
      <c r="V105" s="2">
        <f t="shared" si="31"/>
        <v>0.75</v>
      </c>
      <c r="W105">
        <v>1</v>
      </c>
      <c r="X105">
        <v>0.857142857142857</v>
      </c>
    </row>
    <row r="106" ht="15" spans="1:24">
      <c r="A106" s="7" t="s">
        <v>51</v>
      </c>
      <c r="B106" s="25"/>
      <c r="C106" s="25"/>
      <c r="D106" s="26">
        <v>10</v>
      </c>
      <c r="E106" s="25"/>
      <c r="F106" s="25"/>
      <c r="G106" s="25"/>
      <c r="H106" s="25"/>
      <c r="I106" s="25"/>
      <c r="J106" s="39"/>
      <c r="L106" s="3" t="s">
        <v>51</v>
      </c>
      <c r="M106" s="13" t="s">
        <v>60</v>
      </c>
      <c r="N106" s="13"/>
      <c r="O106" s="13"/>
      <c r="P106" s="13"/>
      <c r="Q106" s="45">
        <f>D106</f>
        <v>10</v>
      </c>
      <c r="R106" s="45">
        <f>SUM(B106:C106,E106:J106)</f>
        <v>0</v>
      </c>
      <c r="S106" s="45">
        <f>SUM(D104:D105,D107:D112)</f>
        <v>0</v>
      </c>
      <c r="T106" s="45">
        <v>0</v>
      </c>
      <c r="U106">
        <v>1</v>
      </c>
      <c r="V106" s="5">
        <f t="shared" si="31"/>
        <v>1</v>
      </c>
      <c r="W106">
        <v>1</v>
      </c>
      <c r="X106">
        <v>1</v>
      </c>
    </row>
    <row r="107" ht="15" spans="1:24">
      <c r="A107" s="7" t="s">
        <v>52</v>
      </c>
      <c r="B107" s="25"/>
      <c r="C107" s="25"/>
      <c r="D107" s="25"/>
      <c r="E107" s="26">
        <v>21</v>
      </c>
      <c r="F107" s="25"/>
      <c r="G107" s="25"/>
      <c r="H107" s="25"/>
      <c r="I107" s="25">
        <v>3</v>
      </c>
      <c r="J107" s="39">
        <v>1</v>
      </c>
      <c r="L107" s="3" t="s">
        <v>52</v>
      </c>
      <c r="M107" s="13" t="s">
        <v>61</v>
      </c>
      <c r="N107" s="13"/>
      <c r="O107" s="13"/>
      <c r="P107" s="13"/>
      <c r="Q107" s="44">
        <f>E107</f>
        <v>21</v>
      </c>
      <c r="R107" s="44">
        <f>SUM(B107:D107,F107:J107)</f>
        <v>4</v>
      </c>
      <c r="S107" s="44">
        <f>SUM(E104:E106,E108:E112)</f>
        <v>1</v>
      </c>
      <c r="T107" s="44">
        <v>0</v>
      </c>
      <c r="U107">
        <v>0.807692307692308</v>
      </c>
      <c r="V107" s="2">
        <f t="shared" si="31"/>
        <v>0.84</v>
      </c>
      <c r="W107">
        <v>0.954545454545455</v>
      </c>
      <c r="X107">
        <v>0.893617021276596</v>
      </c>
    </row>
    <row r="108" ht="15" spans="1:24">
      <c r="A108" s="7" t="s">
        <v>53</v>
      </c>
      <c r="B108" s="25"/>
      <c r="C108" s="25"/>
      <c r="D108" s="25"/>
      <c r="E108" s="25">
        <v>1</v>
      </c>
      <c r="F108" s="26">
        <v>29</v>
      </c>
      <c r="G108" s="25">
        <v>1</v>
      </c>
      <c r="H108" s="25">
        <v>1</v>
      </c>
      <c r="I108" s="25">
        <v>1</v>
      </c>
      <c r="J108" s="39">
        <v>20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24</v>
      </c>
      <c r="S108" s="45">
        <f>SUM(F104:F107,F109:F112)</f>
        <v>1</v>
      </c>
      <c r="T108" s="45">
        <v>0</v>
      </c>
      <c r="U108">
        <v>0.537037037037037</v>
      </c>
      <c r="V108" s="5">
        <f t="shared" si="31"/>
        <v>0.547169811320755</v>
      </c>
      <c r="W108">
        <v>0.966666666666667</v>
      </c>
      <c r="X108">
        <v>0.698795180722892</v>
      </c>
    </row>
    <row r="109" ht="15" spans="1:24">
      <c r="A109" s="7" t="s">
        <v>54</v>
      </c>
      <c r="B109" s="25"/>
      <c r="C109" s="25"/>
      <c r="D109" s="25"/>
      <c r="E109" s="25"/>
      <c r="F109" s="25">
        <v>1</v>
      </c>
      <c r="G109" s="26">
        <v>30</v>
      </c>
      <c r="H109" s="25"/>
      <c r="I109" s="25"/>
      <c r="J109" s="39">
        <v>6</v>
      </c>
      <c r="L109" s="3" t="s">
        <v>54</v>
      </c>
      <c r="M109" s="13" t="s">
        <v>63</v>
      </c>
      <c r="N109" s="13"/>
      <c r="O109" s="13"/>
      <c r="P109" s="13"/>
      <c r="Q109" s="44">
        <f>G109</f>
        <v>30</v>
      </c>
      <c r="R109" s="44">
        <f>SUM(B109:F109,H109:J109)</f>
        <v>7</v>
      </c>
      <c r="S109" s="44">
        <f>SUM(G104:G108,G110:G112)</f>
        <v>2</v>
      </c>
      <c r="T109" s="44">
        <v>0</v>
      </c>
      <c r="U109">
        <v>0.769230769230769</v>
      </c>
      <c r="V109" s="2">
        <f t="shared" si="31"/>
        <v>0.810810810810811</v>
      </c>
      <c r="W109">
        <v>0.9375</v>
      </c>
      <c r="X109">
        <v>0.869565217391304</v>
      </c>
    </row>
    <row r="110" ht="15" spans="1:24">
      <c r="A110" s="7" t="s">
        <v>55</v>
      </c>
      <c r="B110" s="25"/>
      <c r="C110" s="25"/>
      <c r="D110" s="25"/>
      <c r="E110" s="25"/>
      <c r="F110" s="25"/>
      <c r="G110" s="25"/>
      <c r="H110" s="26">
        <v>10</v>
      </c>
      <c r="I110" s="25"/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10</v>
      </c>
      <c r="R110" s="45">
        <f>SUM(B110:G110,I110:J110)</f>
        <v>0</v>
      </c>
      <c r="S110" s="45">
        <f>SUM(H104:H109,H111:H112)</f>
        <v>1</v>
      </c>
      <c r="T110" s="45">
        <v>0</v>
      </c>
      <c r="U110">
        <v>0.909090909090909</v>
      </c>
      <c r="V110" s="5">
        <f t="shared" si="31"/>
        <v>1</v>
      </c>
      <c r="W110">
        <v>0.909090909090909</v>
      </c>
      <c r="X110">
        <v>0.952380952380952</v>
      </c>
    </row>
    <row r="111" ht="15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10</v>
      </c>
      <c r="J111" s="39">
        <v>3</v>
      </c>
      <c r="L111" s="3" t="s">
        <v>56</v>
      </c>
      <c r="M111" s="13" t="s">
        <v>65</v>
      </c>
      <c r="N111" s="13"/>
      <c r="O111" s="13"/>
      <c r="P111" s="13"/>
      <c r="Q111" s="44">
        <f>I111</f>
        <v>10</v>
      </c>
      <c r="R111" s="44">
        <f>SUM(J111,B111:H111)</f>
        <v>3</v>
      </c>
      <c r="S111" s="44">
        <f>SUM(I104:I110,I112)</f>
        <v>4</v>
      </c>
      <c r="T111" s="44">
        <v>0</v>
      </c>
      <c r="U111">
        <v>0.588235294117647</v>
      </c>
      <c r="V111" s="2">
        <f t="shared" si="31"/>
        <v>0.769230769230769</v>
      </c>
      <c r="W111">
        <v>0.714285714285714</v>
      </c>
      <c r="X111">
        <v>0.740740740740741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32">SUM(Q104:Q111)</f>
        <v>139</v>
      </c>
      <c r="R113" s="44">
        <f t="shared" si="32"/>
        <v>48</v>
      </c>
      <c r="S113" s="44">
        <f t="shared" si="32"/>
        <v>9</v>
      </c>
      <c r="T113" s="44">
        <f t="shared" si="32"/>
        <v>0</v>
      </c>
      <c r="U113" s="2">
        <f>(SUM(Q113,T113)/SUM(Q113,R113,S113,T113))</f>
        <v>0.709183673469388</v>
      </c>
      <c r="V113" s="2">
        <f>Q113/(SUM(Q113,R113))</f>
        <v>0.74331550802139</v>
      </c>
      <c r="W113" s="2">
        <f>Q113/SUM(Q113,S113)</f>
        <v>0.939189189189189</v>
      </c>
      <c r="X113" s="2">
        <f>2*V113*W113/(SUM(V113,W113))</f>
        <v>0.829850746268657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136</v>
      </c>
    </row>
    <row r="115" ht="14.25" spans="1:37">
      <c r="A115" s="30" t="str">
        <f>A1</f>
        <v>LPMQ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16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16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33">(SUM(AD116,AG116)/SUM(AD116,AE116,AF116,AG116))</f>
        <v>1</v>
      </c>
      <c r="AI116" s="5">
        <f t="shared" ref="AI116:AI144" si="34">AD116/(SUM(AD116,AE116))</f>
        <v>1</v>
      </c>
      <c r="AJ116" s="5">
        <f t="shared" ref="AJ116:AJ144" si="35">AD116/SUM(AD116,AF116)</f>
        <v>1</v>
      </c>
      <c r="AK116" s="5">
        <f t="shared" ref="AK116:AK144" si="36">2*AI116*AJ116/(SUM(AI116,AJ116))</f>
        <v>1</v>
      </c>
    </row>
    <row r="117" spans="1:37">
      <c r="A117" s="4" t="s">
        <v>40</v>
      </c>
      <c r="B117" s="33"/>
      <c r="C117" s="34">
        <v>20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20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33"/>
        <v>1</v>
      </c>
      <c r="AI117" s="2">
        <f t="shared" si="34"/>
        <v>1</v>
      </c>
      <c r="AJ117" s="2">
        <f t="shared" si="35"/>
        <v>1</v>
      </c>
      <c r="AK117" s="2">
        <f t="shared" si="36"/>
        <v>1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33"/>
        <v>1</v>
      </c>
      <c r="AI118" s="5">
        <f t="shared" si="34"/>
        <v>1</v>
      </c>
      <c r="AJ118" s="5">
        <f t="shared" si="35"/>
        <v>1</v>
      </c>
      <c r="AK118" s="5">
        <f t="shared" si="36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33"/>
        <v>1</v>
      </c>
      <c r="AI119" s="2">
        <f t="shared" si="34"/>
        <v>1</v>
      </c>
      <c r="AJ119" s="2">
        <f t="shared" si="35"/>
        <v>1</v>
      </c>
      <c r="AK119" s="2">
        <f t="shared" si="36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33"/>
        <v>1</v>
      </c>
      <c r="AI120" s="5">
        <f t="shared" si="34"/>
        <v>1</v>
      </c>
      <c r="AJ120" s="5">
        <f t="shared" si="35"/>
        <v>1</v>
      </c>
      <c r="AK120" s="5">
        <f t="shared" si="36"/>
        <v>1</v>
      </c>
    </row>
    <row r="121" spans="1:37">
      <c r="A121" s="4" t="s">
        <v>12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33"/>
        <v>1</v>
      </c>
      <c r="AI121" s="2">
        <f t="shared" si="34"/>
        <v>1</v>
      </c>
      <c r="AJ121" s="2">
        <f t="shared" si="35"/>
        <v>1</v>
      </c>
      <c r="AK121" s="2">
        <f t="shared" si="36"/>
        <v>1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33"/>
        <v>1</v>
      </c>
      <c r="AI122" s="5">
        <f t="shared" si="34"/>
        <v>1</v>
      </c>
      <c r="AJ122" s="5">
        <f t="shared" si="35"/>
        <v>1</v>
      </c>
      <c r="AK122" s="5">
        <f t="shared" si="36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3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3</v>
      </c>
      <c r="AE123" s="44">
        <f>SUM(B123:H123,J123:AC123)</f>
        <v>0</v>
      </c>
      <c r="AF123" s="44">
        <f>SUM(I116:I122,I124:I143)</f>
        <v>2</v>
      </c>
      <c r="AG123" s="45">
        <v>0</v>
      </c>
      <c r="AH123" s="2">
        <f t="shared" si="33"/>
        <v>0.6</v>
      </c>
      <c r="AI123" s="2">
        <f t="shared" si="34"/>
        <v>1</v>
      </c>
      <c r="AJ123" s="2">
        <f t="shared" si="35"/>
        <v>0.6</v>
      </c>
      <c r="AK123" s="2">
        <f t="shared" si="36"/>
        <v>0.75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33"/>
        <v>1</v>
      </c>
      <c r="AI124" s="5">
        <f t="shared" si="34"/>
        <v>1</v>
      </c>
      <c r="AJ124" s="5">
        <f t="shared" si="35"/>
        <v>1</v>
      </c>
      <c r="AK124" s="5">
        <f t="shared" si="36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33"/>
        <v>1</v>
      </c>
      <c r="AI125" s="2">
        <f t="shared" si="34"/>
        <v>1</v>
      </c>
      <c r="AJ125" s="2">
        <f t="shared" si="35"/>
        <v>1</v>
      </c>
      <c r="AK125" s="2">
        <f t="shared" si="36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>
        <f t="shared" si="33"/>
        <v>1</v>
      </c>
      <c r="AI126" s="5">
        <f t="shared" si="34"/>
        <v>1</v>
      </c>
      <c r="AJ126" s="5">
        <f t="shared" si="35"/>
        <v>1</v>
      </c>
      <c r="AK126" s="5">
        <f t="shared" si="36"/>
        <v>1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33"/>
        <v>1</v>
      </c>
      <c r="AI127" s="2">
        <f t="shared" si="34"/>
        <v>1</v>
      </c>
      <c r="AJ127" s="2">
        <f t="shared" si="35"/>
        <v>1</v>
      </c>
      <c r="AK127" s="2">
        <f t="shared" si="36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1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1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33"/>
        <v>1</v>
      </c>
      <c r="AI128" s="5">
        <f t="shared" si="34"/>
        <v>1</v>
      </c>
      <c r="AJ128" s="5">
        <f t="shared" si="35"/>
        <v>1</v>
      </c>
      <c r="AK128" s="5">
        <f t="shared" si="36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33"/>
        <v>1</v>
      </c>
      <c r="AI129" s="2">
        <f t="shared" si="34"/>
        <v>1</v>
      </c>
      <c r="AJ129" s="2">
        <f t="shared" si="35"/>
        <v>1</v>
      </c>
      <c r="AK129" s="2">
        <f t="shared" si="36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33"/>
        <v>1</v>
      </c>
      <c r="AI130" s="5">
        <f t="shared" si="34"/>
        <v>1</v>
      </c>
      <c r="AJ130" s="5">
        <f t="shared" si="35"/>
        <v>1</v>
      </c>
      <c r="AK130" s="5">
        <f t="shared" si="36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33"/>
        <v>1</v>
      </c>
      <c r="AI131" s="2">
        <f t="shared" si="34"/>
        <v>1</v>
      </c>
      <c r="AJ131" s="2">
        <f t="shared" si="35"/>
        <v>1</v>
      </c>
      <c r="AK131" s="2">
        <f t="shared" si="36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33"/>
        <v>1</v>
      </c>
      <c r="AI132" s="5">
        <f t="shared" si="34"/>
        <v>1</v>
      </c>
      <c r="AJ132" s="5">
        <f t="shared" si="35"/>
        <v>1</v>
      </c>
      <c r="AK132" s="5">
        <f t="shared" si="36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33"/>
        <v>1</v>
      </c>
      <c r="AI133" s="2">
        <f t="shared" si="34"/>
        <v>1</v>
      </c>
      <c r="AJ133" s="2">
        <f t="shared" si="35"/>
        <v>1</v>
      </c>
      <c r="AK133" s="2">
        <f t="shared" si="36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33"/>
        <v>1</v>
      </c>
      <c r="AI134" s="5">
        <f t="shared" si="34"/>
        <v>1</v>
      </c>
      <c r="AJ134" s="5">
        <f t="shared" si="35"/>
        <v>1</v>
      </c>
      <c r="AK134" s="5">
        <f t="shared" si="36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6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33"/>
        <v>1</v>
      </c>
      <c r="AI135" s="2">
        <f t="shared" si="34"/>
        <v>1</v>
      </c>
      <c r="AJ135" s="2">
        <f t="shared" si="35"/>
        <v>1</v>
      </c>
      <c r="AK135" s="2">
        <f t="shared" si="36"/>
        <v>1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33"/>
        <v>1</v>
      </c>
      <c r="AI136" s="5">
        <f t="shared" si="34"/>
        <v>1</v>
      </c>
      <c r="AJ136" s="5">
        <f t="shared" si="35"/>
        <v>1</v>
      </c>
      <c r="AK136" s="5">
        <f t="shared" si="36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33"/>
        <v>1</v>
      </c>
      <c r="AI137" s="2">
        <f t="shared" si="34"/>
        <v>1</v>
      </c>
      <c r="AJ137" s="2">
        <f t="shared" si="35"/>
        <v>1</v>
      </c>
      <c r="AK137" s="2">
        <f t="shared" si="36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>
        <v>2</v>
      </c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5</v>
      </c>
      <c r="Y138" s="33"/>
      <c r="Z138" s="33"/>
      <c r="AA138" s="33"/>
      <c r="AB138" s="33"/>
      <c r="AC138" s="48"/>
      <c r="AD138" s="45">
        <f>X138</f>
        <v>5</v>
      </c>
      <c r="AE138" s="45">
        <f>SUM(B138:W138,Y138:AC138)</f>
        <v>2</v>
      </c>
      <c r="AF138" s="45">
        <f>SUM(X116:X137,X139:X143)</f>
        <v>0</v>
      </c>
      <c r="AG138" s="44">
        <v>0</v>
      </c>
      <c r="AH138" s="5">
        <f t="shared" si="33"/>
        <v>0.714285714285714</v>
      </c>
      <c r="AI138" s="5">
        <f t="shared" si="34"/>
        <v>0.714285714285714</v>
      </c>
      <c r="AJ138" s="5">
        <f t="shared" si="35"/>
        <v>1</v>
      </c>
      <c r="AK138" s="5">
        <f t="shared" si="36"/>
        <v>0.833333333333333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22</v>
      </c>
      <c r="Z139" s="33"/>
      <c r="AA139" s="33"/>
      <c r="AB139" s="33"/>
      <c r="AC139" s="48"/>
      <c r="AD139" s="44">
        <f>Y139</f>
        <v>22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33"/>
        <v>1</v>
      </c>
      <c r="AI139" s="2">
        <f t="shared" si="34"/>
        <v>1</v>
      </c>
      <c r="AJ139" s="2">
        <f t="shared" si="35"/>
        <v>1</v>
      </c>
      <c r="AK139" s="2">
        <f t="shared" si="36"/>
        <v>1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3</v>
      </c>
      <c r="AA140" s="33"/>
      <c r="AB140" s="33"/>
      <c r="AC140" s="48"/>
      <c r="AD140" s="45">
        <f>Z140</f>
        <v>3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33"/>
        <v>1</v>
      </c>
      <c r="AI140" s="5">
        <f t="shared" si="34"/>
        <v>1</v>
      </c>
      <c r="AJ140" s="5">
        <f t="shared" si="35"/>
        <v>1</v>
      </c>
      <c r="AK140" s="5">
        <f t="shared" si="36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33"/>
        <v>1</v>
      </c>
      <c r="AI141" s="2">
        <f t="shared" si="34"/>
        <v>1</v>
      </c>
      <c r="AJ141" s="2">
        <f t="shared" si="35"/>
        <v>1</v>
      </c>
      <c r="AK141" s="2">
        <f t="shared" si="36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33"/>
        <v>1</v>
      </c>
      <c r="AI142" s="5">
        <f t="shared" si="34"/>
        <v>1</v>
      </c>
      <c r="AJ142" s="5">
        <f t="shared" si="35"/>
        <v>1</v>
      </c>
      <c r="AK142" s="5">
        <f t="shared" si="36"/>
        <v>1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33"/>
        <v>1</v>
      </c>
      <c r="AI143" s="2">
        <f t="shared" si="34"/>
        <v>1</v>
      </c>
      <c r="AJ143" s="2">
        <f t="shared" si="35"/>
        <v>1</v>
      </c>
      <c r="AK143" s="2">
        <f t="shared" si="36"/>
        <v>1</v>
      </c>
    </row>
    <row r="144" spans="28:37">
      <c r="AB144" s="42" t="s">
        <v>74</v>
      </c>
      <c r="AC144" s="42"/>
      <c r="AD144" s="45">
        <f t="shared" ref="AD144:AF144" si="37">SUM(AD116:AD143)</f>
        <v>134</v>
      </c>
      <c r="AE144" s="45">
        <f t="shared" si="37"/>
        <v>2</v>
      </c>
      <c r="AF144" s="45">
        <f t="shared" si="37"/>
        <v>2</v>
      </c>
      <c r="AG144" s="45">
        <v>0</v>
      </c>
      <c r="AH144" s="5">
        <f t="shared" si="33"/>
        <v>0.971014492753623</v>
      </c>
      <c r="AI144" s="5">
        <f t="shared" si="34"/>
        <v>0.985294117647059</v>
      </c>
      <c r="AJ144" s="5">
        <f t="shared" si="35"/>
        <v>0.985294117647059</v>
      </c>
      <c r="AK144" s="5">
        <f t="shared" si="36"/>
        <v>0.985294117647059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LPMQ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17</v>
      </c>
      <c r="C149" s="24"/>
      <c r="D149" s="24"/>
      <c r="E149" s="24"/>
      <c r="F149" s="24"/>
      <c r="G149" s="24">
        <v>1</v>
      </c>
      <c r="H149" s="24"/>
      <c r="I149" s="24"/>
      <c r="J149" s="38">
        <v>4</v>
      </c>
      <c r="L149" s="3" t="s">
        <v>49</v>
      </c>
      <c r="M149" s="13" t="s">
        <v>58</v>
      </c>
      <c r="N149" s="13"/>
      <c r="O149" s="13"/>
      <c r="P149" s="13"/>
      <c r="Q149" s="45">
        <f>B149</f>
        <v>17</v>
      </c>
      <c r="R149" s="45">
        <f>SUM(C149:J149)</f>
        <v>5</v>
      </c>
      <c r="S149" s="45">
        <f>SUM(B150:B157)</f>
        <v>0</v>
      </c>
      <c r="T149" s="45">
        <v>0</v>
      </c>
      <c r="U149" s="5">
        <f t="shared" ref="U149:U156" si="38">(SUM(Q149,T149)/SUM(Q149,R149,S149,T149))</f>
        <v>0.772727272727273</v>
      </c>
      <c r="V149" s="5">
        <f t="shared" ref="V149:V156" si="39">Q149/(SUM(Q149,R149))</f>
        <v>0.772727272727273</v>
      </c>
      <c r="W149" s="5">
        <f t="shared" ref="W149:W156" si="40">Q149/SUM(Q149,S149)</f>
        <v>1</v>
      </c>
      <c r="X149" s="5">
        <f t="shared" ref="X149:X156" si="41">2*V149*W149/(SUM(V149,W149))</f>
        <v>0.871794871794872</v>
      </c>
    </row>
    <row r="150" spans="1:24">
      <c r="A150" s="7" t="s">
        <v>50</v>
      </c>
      <c r="B150" s="25"/>
      <c r="C150" s="26">
        <v>12</v>
      </c>
      <c r="D150" s="25"/>
      <c r="E150" s="25"/>
      <c r="F150" s="25"/>
      <c r="G150" s="25"/>
      <c r="H150" s="25"/>
      <c r="I150" s="25"/>
      <c r="J150" s="25">
        <v>4</v>
      </c>
      <c r="L150" s="3" t="s">
        <v>50</v>
      </c>
      <c r="M150" s="13" t="s">
        <v>59</v>
      </c>
      <c r="N150" s="13"/>
      <c r="O150" s="13"/>
      <c r="P150" s="13"/>
      <c r="Q150" s="44">
        <f>C150</f>
        <v>12</v>
      </c>
      <c r="R150" s="44">
        <f>SUM(B150,D150:J150)</f>
        <v>4</v>
      </c>
      <c r="S150" s="44">
        <f>SUM(C149,C151:C157)</f>
        <v>0</v>
      </c>
      <c r="T150" s="44">
        <v>0</v>
      </c>
      <c r="U150" s="2">
        <f t="shared" si="38"/>
        <v>0.75</v>
      </c>
      <c r="V150" s="2">
        <f t="shared" si="39"/>
        <v>0.75</v>
      </c>
      <c r="W150" s="2">
        <f t="shared" si="40"/>
        <v>1</v>
      </c>
      <c r="X150" s="2">
        <f t="shared" si="41"/>
        <v>0.857142857142857</v>
      </c>
    </row>
    <row r="151" spans="1:24">
      <c r="A151" s="7" t="s">
        <v>51</v>
      </c>
      <c r="B151" s="25"/>
      <c r="C151" s="25"/>
      <c r="D151" s="26">
        <v>10</v>
      </c>
      <c r="E151" s="25"/>
      <c r="F151" s="25"/>
      <c r="G151" s="25"/>
      <c r="H151" s="25"/>
      <c r="I151" s="25"/>
      <c r="J151" s="39"/>
      <c r="L151" s="3" t="s">
        <v>51</v>
      </c>
      <c r="M151" s="13" t="s">
        <v>60</v>
      </c>
      <c r="N151" s="13"/>
      <c r="O151" s="13"/>
      <c r="P151" s="13"/>
      <c r="Q151" s="45">
        <f>D151</f>
        <v>10</v>
      </c>
      <c r="R151" s="45">
        <f>SUM(B151:C151,E151:J151)</f>
        <v>0</v>
      </c>
      <c r="S151" s="45">
        <f>SUM(D149:D150,D152:D157)</f>
        <v>0</v>
      </c>
      <c r="T151" s="45">
        <v>0</v>
      </c>
      <c r="U151" s="5">
        <f t="shared" si="38"/>
        <v>1</v>
      </c>
      <c r="V151" s="5">
        <f t="shared" si="39"/>
        <v>1</v>
      </c>
      <c r="W151" s="5">
        <f t="shared" si="40"/>
        <v>1</v>
      </c>
      <c r="X151" s="5">
        <f t="shared" si="41"/>
        <v>1</v>
      </c>
    </row>
    <row r="152" spans="1:24">
      <c r="A152" s="7" t="s">
        <v>52</v>
      </c>
      <c r="B152" s="25"/>
      <c r="C152" s="25"/>
      <c r="D152" s="25"/>
      <c r="E152" s="26">
        <v>21</v>
      </c>
      <c r="F152" s="25"/>
      <c r="G152" s="25"/>
      <c r="H152" s="25"/>
      <c r="I152" s="25">
        <v>3</v>
      </c>
      <c r="J152" s="39">
        <v>1</v>
      </c>
      <c r="L152" s="3" t="s">
        <v>52</v>
      </c>
      <c r="M152" s="13" t="s">
        <v>61</v>
      </c>
      <c r="N152" s="13"/>
      <c r="O152" s="13"/>
      <c r="P152" s="13"/>
      <c r="Q152" s="44">
        <f>E152</f>
        <v>21</v>
      </c>
      <c r="R152" s="44">
        <f>SUM(B152:D152,F152:J152)</f>
        <v>4</v>
      </c>
      <c r="S152" s="44">
        <f>SUM(E149:E151,E153:E157)</f>
        <v>0</v>
      </c>
      <c r="T152" s="44">
        <v>0</v>
      </c>
      <c r="U152" s="2">
        <f t="shared" si="38"/>
        <v>0.84</v>
      </c>
      <c r="V152" s="2">
        <f t="shared" si="39"/>
        <v>0.84</v>
      </c>
      <c r="W152" s="2">
        <f t="shared" si="40"/>
        <v>1</v>
      </c>
      <c r="X152" s="2">
        <f t="shared" si="41"/>
        <v>0.91304347826087</v>
      </c>
    </row>
    <row r="153" spans="1:24">
      <c r="A153" s="7" t="s">
        <v>53</v>
      </c>
      <c r="B153" s="25"/>
      <c r="C153" s="25"/>
      <c r="D153" s="25"/>
      <c r="E153" s="25">
        <v>0</v>
      </c>
      <c r="F153" s="26">
        <v>29</v>
      </c>
      <c r="G153" s="25">
        <v>1</v>
      </c>
      <c r="H153" s="25">
        <v>1</v>
      </c>
      <c r="I153" s="25">
        <v>0</v>
      </c>
      <c r="J153" s="39">
        <v>5</v>
      </c>
      <c r="L153" s="3" t="s">
        <v>53</v>
      </c>
      <c r="M153" s="13" t="s">
        <v>62</v>
      </c>
      <c r="N153" s="13"/>
      <c r="O153" s="13"/>
      <c r="P153" s="13"/>
      <c r="Q153" s="45">
        <f>F153</f>
        <v>29</v>
      </c>
      <c r="R153" s="45">
        <f>SUM(B153:E153,G153:J153)</f>
        <v>7</v>
      </c>
      <c r="S153" s="45">
        <f>SUM(F149:F152,F154:F157)</f>
        <v>0</v>
      </c>
      <c r="T153" s="45">
        <v>0</v>
      </c>
      <c r="U153" s="5">
        <f t="shared" si="38"/>
        <v>0.805555555555556</v>
      </c>
      <c r="V153" s="5">
        <f t="shared" si="39"/>
        <v>0.805555555555556</v>
      </c>
      <c r="W153" s="5">
        <f t="shared" si="40"/>
        <v>1</v>
      </c>
      <c r="X153" s="5">
        <f t="shared" si="41"/>
        <v>0.892307692307692</v>
      </c>
    </row>
    <row r="154" spans="1:24">
      <c r="A154" s="7" t="s">
        <v>54</v>
      </c>
      <c r="B154" s="25"/>
      <c r="C154" s="25"/>
      <c r="D154" s="25"/>
      <c r="E154" s="25"/>
      <c r="F154" s="25">
        <v>0</v>
      </c>
      <c r="G154" s="26">
        <v>30</v>
      </c>
      <c r="H154" s="25"/>
      <c r="I154" s="25"/>
      <c r="J154" s="39">
        <v>6</v>
      </c>
      <c r="L154" s="3" t="s">
        <v>54</v>
      </c>
      <c r="M154" s="13" t="s">
        <v>63</v>
      </c>
      <c r="N154" s="13"/>
      <c r="O154" s="13"/>
      <c r="P154" s="13"/>
      <c r="Q154" s="44">
        <f>G154</f>
        <v>30</v>
      </c>
      <c r="R154" s="44">
        <f>SUM(B154:F154,H154:J154)</f>
        <v>6</v>
      </c>
      <c r="S154" s="44">
        <f>SUM(G149:G153,G155:G157)</f>
        <v>2</v>
      </c>
      <c r="T154" s="44">
        <v>0</v>
      </c>
      <c r="U154" s="2">
        <f t="shared" si="38"/>
        <v>0.789473684210526</v>
      </c>
      <c r="V154" s="2">
        <f t="shared" si="39"/>
        <v>0.833333333333333</v>
      </c>
      <c r="W154" s="2">
        <f t="shared" si="40"/>
        <v>0.9375</v>
      </c>
      <c r="X154" s="2">
        <f t="shared" si="41"/>
        <v>0.882352941176471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10</v>
      </c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10</v>
      </c>
      <c r="R155" s="45">
        <f>SUM(B155:G155,I155:J155)</f>
        <v>0</v>
      </c>
      <c r="S155" s="45">
        <f>SUM(H149:H154,H156:H157)</f>
        <v>1</v>
      </c>
      <c r="T155" s="45">
        <v>0</v>
      </c>
      <c r="U155" s="5">
        <f t="shared" si="38"/>
        <v>0.909090909090909</v>
      </c>
      <c r="V155" s="5">
        <f t="shared" si="39"/>
        <v>1</v>
      </c>
      <c r="W155" s="5">
        <f t="shared" si="40"/>
        <v>0.909090909090909</v>
      </c>
      <c r="X155" s="5">
        <f t="shared" si="41"/>
        <v>0.952380952380952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>
        <v>10</v>
      </c>
      <c r="J156" s="39">
        <v>2</v>
      </c>
      <c r="L156" s="3" t="s">
        <v>56</v>
      </c>
      <c r="M156" s="13" t="s">
        <v>65</v>
      </c>
      <c r="N156" s="13"/>
      <c r="O156" s="13"/>
      <c r="P156" s="13"/>
      <c r="Q156" s="44">
        <f>I156</f>
        <v>10</v>
      </c>
      <c r="R156" s="44">
        <f>SUM(J156,B156:H156)</f>
        <v>2</v>
      </c>
      <c r="S156" s="44">
        <f>SUM(I149:I155,I157)</f>
        <v>3</v>
      </c>
      <c r="T156" s="44">
        <v>0</v>
      </c>
      <c r="U156" s="2">
        <f t="shared" si="38"/>
        <v>0.666666666666667</v>
      </c>
      <c r="V156" s="2">
        <f t="shared" si="39"/>
        <v>0.833333333333333</v>
      </c>
      <c r="W156" s="2">
        <f t="shared" si="40"/>
        <v>0.769230769230769</v>
      </c>
      <c r="X156" s="2">
        <f t="shared" si="41"/>
        <v>0.8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42">SUM(Q149:Q156)</f>
        <v>139</v>
      </c>
      <c r="R158" s="44">
        <f t="shared" si="42"/>
        <v>28</v>
      </c>
      <c r="S158" s="44">
        <f t="shared" si="42"/>
        <v>6</v>
      </c>
      <c r="T158" s="44">
        <f t="shared" si="42"/>
        <v>0</v>
      </c>
      <c r="U158" s="2">
        <f>(SUM(Q158,T158)/SUM(Q158,R158,S158,T158))</f>
        <v>0.803468208092486</v>
      </c>
      <c r="V158" s="2">
        <f>Q158/(SUM(Q158,R158))</f>
        <v>0.832335329341317</v>
      </c>
      <c r="W158" s="2">
        <f>Q158/SUM(Q158,S158)</f>
        <v>0.958620689655172</v>
      </c>
      <c r="X158" s="2">
        <f>2*V158*W158/(SUM(V158,W158))</f>
        <v>0.891025641025641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136</v>
      </c>
    </row>
    <row r="160" ht="14.25" spans="1:37">
      <c r="A160" s="30" t="str">
        <f>A1</f>
        <v>LPMQ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16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16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43">(SUM(AD161,AG161)/SUM(AD161,AE161,AF161,AG161))</f>
        <v>1</v>
      </c>
      <c r="AI161" s="5">
        <f t="shared" ref="AI161:AI189" si="44">AD161/(SUM(AD161,AE161))</f>
        <v>1</v>
      </c>
      <c r="AJ161" s="5">
        <f t="shared" ref="AJ161:AJ189" si="45">AD161/SUM(AD161,AF161)</f>
        <v>1</v>
      </c>
      <c r="AK161" s="5">
        <f t="shared" ref="AK161:AK189" si="46">2*AI161*AJ161/(SUM(AI161,AJ161))</f>
        <v>1</v>
      </c>
    </row>
    <row r="162" spans="1:37">
      <c r="A162" s="4" t="s">
        <v>40</v>
      </c>
      <c r="B162" s="33"/>
      <c r="C162" s="34">
        <v>20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20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43"/>
        <v>1</v>
      </c>
      <c r="AI162" s="2">
        <f t="shared" si="44"/>
        <v>1</v>
      </c>
      <c r="AJ162" s="2">
        <f t="shared" si="45"/>
        <v>1</v>
      </c>
      <c r="AK162" s="2">
        <f t="shared" si="46"/>
        <v>1</v>
      </c>
    </row>
    <row r="163" spans="1:37">
      <c r="A163" s="4" t="s">
        <v>9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43"/>
        <v>1</v>
      </c>
      <c r="AI163" s="5">
        <f t="shared" si="44"/>
        <v>1</v>
      </c>
      <c r="AJ163" s="5">
        <f t="shared" si="45"/>
        <v>1</v>
      </c>
      <c r="AK163" s="5">
        <f t="shared" si="46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3"/>
        <v>1</v>
      </c>
      <c r="AI164" s="2">
        <f t="shared" si="44"/>
        <v>1</v>
      </c>
      <c r="AJ164" s="2">
        <f t="shared" si="45"/>
        <v>1</v>
      </c>
      <c r="AK164" s="2">
        <f t="shared" si="46"/>
        <v>1</v>
      </c>
    </row>
    <row r="165" spans="1:37">
      <c r="A165" s="4" t="s">
        <v>11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43"/>
        <v>1</v>
      </c>
      <c r="AI165" s="5">
        <f t="shared" si="44"/>
        <v>1</v>
      </c>
      <c r="AJ165" s="5">
        <f t="shared" si="45"/>
        <v>1</v>
      </c>
      <c r="AK165" s="5">
        <f t="shared" si="46"/>
        <v>1</v>
      </c>
    </row>
    <row r="166" spans="1:37">
      <c r="A166" s="4" t="s">
        <v>12</v>
      </c>
      <c r="B166" s="33"/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43"/>
        <v>1</v>
      </c>
      <c r="AI166" s="2">
        <f t="shared" si="44"/>
        <v>1</v>
      </c>
      <c r="AJ166" s="2">
        <f t="shared" si="45"/>
        <v>1</v>
      </c>
      <c r="AK166" s="2">
        <f t="shared" si="46"/>
        <v>1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43"/>
        <v>1</v>
      </c>
      <c r="AI167" s="5">
        <f t="shared" si="44"/>
        <v>1</v>
      </c>
      <c r="AJ167" s="5">
        <f t="shared" si="45"/>
        <v>1</v>
      </c>
      <c r="AK167" s="5">
        <f t="shared" si="46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3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3</v>
      </c>
      <c r="AE168" s="44">
        <f>SUM(B168:H168,J168:AC168)</f>
        <v>0</v>
      </c>
      <c r="AF168" s="44">
        <f>SUM(I161:I167,I169:I188)</f>
        <v>2</v>
      </c>
      <c r="AG168" s="45">
        <v>0</v>
      </c>
      <c r="AH168" s="2">
        <f t="shared" si="43"/>
        <v>0.6</v>
      </c>
      <c r="AI168" s="2">
        <f t="shared" si="44"/>
        <v>1</v>
      </c>
      <c r="AJ168" s="2">
        <f t="shared" si="45"/>
        <v>0.6</v>
      </c>
      <c r="AK168" s="2">
        <f t="shared" si="46"/>
        <v>0.75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43"/>
        <v>1</v>
      </c>
      <c r="AI169" s="5">
        <f t="shared" si="44"/>
        <v>1</v>
      </c>
      <c r="AJ169" s="5">
        <f t="shared" si="45"/>
        <v>1</v>
      </c>
      <c r="AK169" s="5">
        <f t="shared" si="46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43"/>
        <v>1</v>
      </c>
      <c r="AI170" s="2">
        <f t="shared" si="44"/>
        <v>1</v>
      </c>
      <c r="AJ170" s="2">
        <f t="shared" si="45"/>
        <v>1</v>
      </c>
      <c r="AK170" s="2">
        <f t="shared" si="46"/>
        <v>1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>
        <f t="shared" si="43"/>
        <v>1</v>
      </c>
      <c r="AI171" s="5">
        <f t="shared" si="44"/>
        <v>1</v>
      </c>
      <c r="AJ171" s="5">
        <f t="shared" si="45"/>
        <v>1</v>
      </c>
      <c r="AK171" s="5">
        <f t="shared" si="46"/>
        <v>1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43"/>
        <v>1</v>
      </c>
      <c r="AI172" s="2">
        <f t="shared" si="44"/>
        <v>1</v>
      </c>
      <c r="AJ172" s="2">
        <f t="shared" si="45"/>
        <v>1</v>
      </c>
      <c r="AK172" s="2">
        <f t="shared" si="46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1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1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3"/>
        <v>1</v>
      </c>
      <c r="AI173" s="5">
        <f t="shared" si="44"/>
        <v>1</v>
      </c>
      <c r="AJ173" s="5">
        <f t="shared" si="45"/>
        <v>1</v>
      </c>
      <c r="AK173" s="5">
        <f t="shared" si="46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3"/>
        <v>1</v>
      </c>
      <c r="AI174" s="2">
        <f t="shared" si="44"/>
        <v>1</v>
      </c>
      <c r="AJ174" s="2">
        <f t="shared" si="45"/>
        <v>1</v>
      </c>
      <c r="AK174" s="2">
        <f t="shared" si="46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43"/>
        <v>1</v>
      </c>
      <c r="AI175" s="5">
        <f t="shared" si="44"/>
        <v>1</v>
      </c>
      <c r="AJ175" s="5">
        <f t="shared" si="45"/>
        <v>1</v>
      </c>
      <c r="AK175" s="5">
        <f t="shared" si="46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3"/>
        <v>1</v>
      </c>
      <c r="AI176" s="2">
        <f t="shared" si="44"/>
        <v>1</v>
      </c>
      <c r="AJ176" s="2">
        <f t="shared" si="45"/>
        <v>1</v>
      </c>
      <c r="AK176" s="2">
        <f t="shared" si="46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43"/>
        <v>1</v>
      </c>
      <c r="AI177" s="5">
        <f t="shared" si="44"/>
        <v>1</v>
      </c>
      <c r="AJ177" s="5">
        <f t="shared" si="45"/>
        <v>1</v>
      </c>
      <c r="AK177" s="5">
        <f t="shared" si="46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43"/>
        <v>1</v>
      </c>
      <c r="AI178" s="2">
        <f t="shared" si="44"/>
        <v>1</v>
      </c>
      <c r="AJ178" s="2">
        <f t="shared" si="45"/>
        <v>1</v>
      </c>
      <c r="AK178" s="2">
        <f t="shared" si="46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3"/>
        <v>1</v>
      </c>
      <c r="AI179" s="5">
        <f t="shared" si="44"/>
        <v>1</v>
      </c>
      <c r="AJ179" s="5">
        <f t="shared" si="45"/>
        <v>1</v>
      </c>
      <c r="AK179" s="5">
        <f t="shared" si="46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6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6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43"/>
        <v>1</v>
      </c>
      <c r="AI180" s="2">
        <f t="shared" si="44"/>
        <v>1</v>
      </c>
      <c r="AJ180" s="2">
        <f t="shared" si="45"/>
        <v>1</v>
      </c>
      <c r="AK180" s="2">
        <f t="shared" si="46"/>
        <v>1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3</v>
      </c>
      <c r="W181" s="33"/>
      <c r="X181" s="33"/>
      <c r="Y181" s="33"/>
      <c r="Z181" s="33"/>
      <c r="AA181" s="33"/>
      <c r="AB181" s="33"/>
      <c r="AC181" s="48"/>
      <c r="AD181" s="45">
        <f>V181</f>
        <v>3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3"/>
        <v>1</v>
      </c>
      <c r="AI181" s="5">
        <f t="shared" si="44"/>
        <v>1</v>
      </c>
      <c r="AJ181" s="5">
        <f t="shared" si="45"/>
        <v>1</v>
      </c>
      <c r="AK181" s="5">
        <f t="shared" si="46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43"/>
        <v>1</v>
      </c>
      <c r="AI182" s="2">
        <f t="shared" si="44"/>
        <v>1</v>
      </c>
      <c r="AJ182" s="2">
        <f t="shared" si="45"/>
        <v>1</v>
      </c>
      <c r="AK182" s="2">
        <f t="shared" si="46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>
        <v>2</v>
      </c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5</v>
      </c>
      <c r="Y183" s="33"/>
      <c r="Z183" s="33"/>
      <c r="AA183" s="33"/>
      <c r="AB183" s="33"/>
      <c r="AC183" s="48"/>
      <c r="AD183" s="45">
        <f>X183</f>
        <v>5</v>
      </c>
      <c r="AE183" s="45">
        <f>SUM(B183:W183,Y183:AC183)</f>
        <v>2</v>
      </c>
      <c r="AF183" s="45">
        <f>SUM(X161:X182,X184:X188)</f>
        <v>0</v>
      </c>
      <c r="AG183" s="44">
        <v>0</v>
      </c>
      <c r="AH183" s="5">
        <f t="shared" si="43"/>
        <v>0.714285714285714</v>
      </c>
      <c r="AI183" s="5">
        <f t="shared" si="44"/>
        <v>0.714285714285714</v>
      </c>
      <c r="AJ183" s="5">
        <f t="shared" si="45"/>
        <v>1</v>
      </c>
      <c r="AK183" s="5">
        <f t="shared" si="46"/>
        <v>0.833333333333333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>
        <v>22</v>
      </c>
      <c r="Z184" s="33"/>
      <c r="AA184" s="33"/>
      <c r="AB184" s="33"/>
      <c r="AC184" s="48"/>
      <c r="AD184" s="44">
        <f>Y184</f>
        <v>22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>
        <f t="shared" si="43"/>
        <v>1</v>
      </c>
      <c r="AI184" s="2">
        <f t="shared" si="44"/>
        <v>1</v>
      </c>
      <c r="AJ184" s="2">
        <f t="shared" si="45"/>
        <v>1</v>
      </c>
      <c r="AK184" s="2">
        <f t="shared" si="46"/>
        <v>1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3</v>
      </c>
      <c r="AA185" s="33"/>
      <c r="AB185" s="33"/>
      <c r="AC185" s="48"/>
      <c r="AD185" s="45">
        <f>Z185</f>
        <v>3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43"/>
        <v>1</v>
      </c>
      <c r="AI185" s="5">
        <f t="shared" si="44"/>
        <v>1</v>
      </c>
      <c r="AJ185" s="5">
        <f t="shared" si="45"/>
        <v>1</v>
      </c>
      <c r="AK185" s="5">
        <f t="shared" si="46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3"/>
        <v>1</v>
      </c>
      <c r="AI186" s="2">
        <f t="shared" si="44"/>
        <v>1</v>
      </c>
      <c r="AJ186" s="2">
        <f t="shared" si="45"/>
        <v>1</v>
      </c>
      <c r="AK186" s="2">
        <f t="shared" si="46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3</v>
      </c>
      <c r="AC187" s="48"/>
      <c r="AD187" s="45">
        <f>AB187</f>
        <v>3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>
        <f t="shared" si="43"/>
        <v>1</v>
      </c>
      <c r="AI187" s="5">
        <f t="shared" si="44"/>
        <v>1</v>
      </c>
      <c r="AJ187" s="5">
        <f t="shared" si="45"/>
        <v>1</v>
      </c>
      <c r="AK187" s="5">
        <f t="shared" si="46"/>
        <v>1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3"/>
        <v>1</v>
      </c>
      <c r="AI188" s="2">
        <f t="shared" si="44"/>
        <v>1</v>
      </c>
      <c r="AJ188" s="2">
        <f t="shared" si="45"/>
        <v>1</v>
      </c>
      <c r="AK188" s="2">
        <f t="shared" si="46"/>
        <v>1</v>
      </c>
    </row>
    <row r="189" spans="28:37">
      <c r="AB189" s="42" t="s">
        <v>74</v>
      </c>
      <c r="AC189" s="42"/>
      <c r="AD189" s="45">
        <f t="shared" ref="AD189:AF189" si="47">SUM(AD161:AD188)</f>
        <v>134</v>
      </c>
      <c r="AE189" s="45">
        <f t="shared" si="47"/>
        <v>2</v>
      </c>
      <c r="AF189" s="45">
        <f t="shared" si="47"/>
        <v>2</v>
      </c>
      <c r="AG189" s="45">
        <v>0</v>
      </c>
      <c r="AH189" s="5">
        <f t="shared" si="43"/>
        <v>0.971014492753623</v>
      </c>
      <c r="AI189" s="5">
        <f t="shared" si="44"/>
        <v>0.985294117647059</v>
      </c>
      <c r="AJ189" s="5">
        <f t="shared" si="45"/>
        <v>0.985294117647059</v>
      </c>
      <c r="AK189" s="5">
        <f t="shared" si="46"/>
        <v>0.985294117647059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LPMQ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/>
      <c r="D194" s="24"/>
      <c r="E194" s="24"/>
      <c r="F194" s="24"/>
      <c r="G194" s="24">
        <v>0</v>
      </c>
      <c r="H194" s="24"/>
      <c r="I194" s="24"/>
      <c r="J194" s="38">
        <v>4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4</v>
      </c>
      <c r="S194" s="45">
        <f>SUM(B195:B202)</f>
        <v>0</v>
      </c>
      <c r="T194" s="45">
        <v>0</v>
      </c>
      <c r="U194" s="5">
        <f t="shared" ref="U194:U201" si="48">(SUM(Q194,T194)/SUM(Q194,R194,S194,T194))</f>
        <v>0.80952380952381</v>
      </c>
      <c r="V194" s="5">
        <f t="shared" ref="V194:V201" si="49">Q194/(SUM(Q194,R194))</f>
        <v>0.80952380952381</v>
      </c>
      <c r="W194" s="5">
        <f t="shared" ref="W194:W201" si="50">Q194/SUM(Q194,S194)</f>
        <v>1</v>
      </c>
      <c r="X194" s="5">
        <f t="shared" ref="X194:X201" si="51">2*V194*W194/(SUM(V194,W194))</f>
        <v>0.894736842105263</v>
      </c>
    </row>
    <row r="195" spans="1:24">
      <c r="A195" s="7" t="s">
        <v>50</v>
      </c>
      <c r="B195" s="25"/>
      <c r="C195" s="26">
        <v>12</v>
      </c>
      <c r="D195" s="25"/>
      <c r="E195" s="25"/>
      <c r="F195" s="25"/>
      <c r="G195" s="25"/>
      <c r="H195" s="25"/>
      <c r="I195" s="25"/>
      <c r="J195" s="25">
        <v>4</v>
      </c>
      <c r="L195" s="3" t="s">
        <v>50</v>
      </c>
      <c r="M195" s="13" t="s">
        <v>59</v>
      </c>
      <c r="N195" s="13"/>
      <c r="O195" s="13"/>
      <c r="P195" s="13"/>
      <c r="Q195" s="44">
        <f>C195</f>
        <v>12</v>
      </c>
      <c r="R195" s="44">
        <f>SUM(B195,D195:J195)</f>
        <v>4</v>
      </c>
      <c r="S195" s="44">
        <f>SUM(C194,C196:C202)</f>
        <v>0</v>
      </c>
      <c r="T195" s="44">
        <v>0</v>
      </c>
      <c r="U195" s="2">
        <f t="shared" si="48"/>
        <v>0.75</v>
      </c>
      <c r="V195" s="2">
        <f t="shared" si="49"/>
        <v>0.75</v>
      </c>
      <c r="W195" s="2">
        <f t="shared" si="50"/>
        <v>1</v>
      </c>
      <c r="X195" s="2">
        <f t="shared" si="51"/>
        <v>0.857142857142857</v>
      </c>
    </row>
    <row r="196" spans="1:24">
      <c r="A196" s="7" t="s">
        <v>51</v>
      </c>
      <c r="B196" s="25"/>
      <c r="C196" s="25"/>
      <c r="D196" s="26">
        <v>10</v>
      </c>
      <c r="E196" s="25"/>
      <c r="F196" s="25"/>
      <c r="G196" s="25"/>
      <c r="H196" s="25"/>
      <c r="I196" s="25"/>
      <c r="J196" s="39"/>
      <c r="L196" s="3" t="s">
        <v>51</v>
      </c>
      <c r="M196" s="13" t="s">
        <v>60</v>
      </c>
      <c r="N196" s="13"/>
      <c r="O196" s="13"/>
      <c r="P196" s="13"/>
      <c r="Q196" s="45">
        <f>D196</f>
        <v>10</v>
      </c>
      <c r="R196" s="45">
        <f>SUM(B196:C196,E196:J196)</f>
        <v>0</v>
      </c>
      <c r="S196" s="45">
        <f>SUM(D194:D195,D197:D202)</f>
        <v>0</v>
      </c>
      <c r="T196" s="45">
        <v>0</v>
      </c>
      <c r="U196" s="5">
        <f t="shared" si="48"/>
        <v>1</v>
      </c>
      <c r="V196" s="5">
        <f t="shared" si="49"/>
        <v>1</v>
      </c>
      <c r="W196" s="5">
        <f t="shared" si="50"/>
        <v>1</v>
      </c>
      <c r="X196" s="5">
        <f t="shared" si="51"/>
        <v>1</v>
      </c>
    </row>
    <row r="197" spans="1:24">
      <c r="A197" s="7" t="s">
        <v>52</v>
      </c>
      <c r="B197" s="25"/>
      <c r="C197" s="25"/>
      <c r="D197" s="25"/>
      <c r="E197" s="26">
        <v>21</v>
      </c>
      <c r="F197" s="25"/>
      <c r="G197" s="25"/>
      <c r="H197" s="25"/>
      <c r="I197" s="25">
        <v>3</v>
      </c>
      <c r="J197" s="39">
        <v>1</v>
      </c>
      <c r="L197" s="3" t="s">
        <v>52</v>
      </c>
      <c r="M197" s="13" t="s">
        <v>61</v>
      </c>
      <c r="N197" s="13"/>
      <c r="O197" s="13"/>
      <c r="P197" s="13"/>
      <c r="Q197" s="44">
        <f>E197</f>
        <v>21</v>
      </c>
      <c r="R197" s="44">
        <f>SUM(B197:D197,F197:J197)</f>
        <v>4</v>
      </c>
      <c r="S197" s="44">
        <f>SUM(E194:E196,E198:E202)</f>
        <v>0</v>
      </c>
      <c r="T197" s="44">
        <v>0</v>
      </c>
      <c r="U197" s="2">
        <f t="shared" si="48"/>
        <v>0.84</v>
      </c>
      <c r="V197" s="2">
        <f t="shared" si="49"/>
        <v>0.84</v>
      </c>
      <c r="W197" s="2">
        <f t="shared" si="50"/>
        <v>1</v>
      </c>
      <c r="X197" s="2">
        <f t="shared" si="51"/>
        <v>0.91304347826087</v>
      </c>
    </row>
    <row r="198" spans="1:24">
      <c r="A198" s="7" t="s">
        <v>53</v>
      </c>
      <c r="B198" s="25"/>
      <c r="C198" s="25"/>
      <c r="D198" s="25"/>
      <c r="E198" s="25">
        <v>0</v>
      </c>
      <c r="F198" s="26">
        <v>29</v>
      </c>
      <c r="G198" s="25">
        <v>0</v>
      </c>
      <c r="H198" s="25">
        <v>1</v>
      </c>
      <c r="I198" s="25">
        <v>0</v>
      </c>
      <c r="J198" s="39">
        <v>4</v>
      </c>
      <c r="L198" s="3" t="s">
        <v>53</v>
      </c>
      <c r="M198" s="13" t="s">
        <v>62</v>
      </c>
      <c r="N198" s="13"/>
      <c r="O198" s="13"/>
      <c r="P198" s="13"/>
      <c r="Q198" s="45">
        <f>F198</f>
        <v>29</v>
      </c>
      <c r="R198" s="45">
        <f>SUM(B198:E198,G198:J198)</f>
        <v>5</v>
      </c>
      <c r="S198" s="45">
        <f>SUM(F194:F197,F199:F202)</f>
        <v>0</v>
      </c>
      <c r="T198" s="45">
        <v>0</v>
      </c>
      <c r="U198" s="5">
        <f t="shared" si="48"/>
        <v>0.852941176470588</v>
      </c>
      <c r="V198" s="5">
        <f t="shared" si="49"/>
        <v>0.852941176470588</v>
      </c>
      <c r="W198" s="5">
        <f t="shared" si="50"/>
        <v>1</v>
      </c>
      <c r="X198" s="5">
        <f t="shared" si="51"/>
        <v>0.920634920634921</v>
      </c>
    </row>
    <row r="199" spans="1:24">
      <c r="A199" s="7" t="s">
        <v>54</v>
      </c>
      <c r="B199" s="25"/>
      <c r="C199" s="25"/>
      <c r="D199" s="25"/>
      <c r="E199" s="25"/>
      <c r="F199" s="25">
        <v>0</v>
      </c>
      <c r="G199" s="26">
        <v>30</v>
      </c>
      <c r="H199" s="25"/>
      <c r="I199" s="25"/>
      <c r="J199" s="39">
        <v>3</v>
      </c>
      <c r="L199" s="3" t="s">
        <v>54</v>
      </c>
      <c r="M199" s="13" t="s">
        <v>63</v>
      </c>
      <c r="N199" s="13"/>
      <c r="O199" s="13"/>
      <c r="P199" s="13"/>
      <c r="Q199" s="44">
        <f>G199</f>
        <v>30</v>
      </c>
      <c r="R199" s="44">
        <f>SUM(B199:F199,H199:J199)</f>
        <v>3</v>
      </c>
      <c r="S199" s="44">
        <f>SUM(G194:G198,G200:G202)</f>
        <v>0</v>
      </c>
      <c r="T199" s="44">
        <v>0</v>
      </c>
      <c r="U199" s="2">
        <f t="shared" si="48"/>
        <v>0.909090909090909</v>
      </c>
      <c r="V199" s="2">
        <f t="shared" si="49"/>
        <v>0.909090909090909</v>
      </c>
      <c r="W199" s="2">
        <f t="shared" si="50"/>
        <v>1</v>
      </c>
      <c r="X199" s="2">
        <f t="shared" si="51"/>
        <v>0.952380952380952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10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10</v>
      </c>
      <c r="R200" s="45">
        <f>SUM(B200:G200,I200:J200)</f>
        <v>0</v>
      </c>
      <c r="S200" s="45">
        <f>SUM(H194:H199,H201:H202)</f>
        <v>1</v>
      </c>
      <c r="T200" s="45">
        <v>0</v>
      </c>
      <c r="U200" s="5">
        <f t="shared" si="48"/>
        <v>0.909090909090909</v>
      </c>
      <c r="V200" s="5">
        <f t="shared" si="49"/>
        <v>1</v>
      </c>
      <c r="W200" s="5">
        <f t="shared" si="50"/>
        <v>0.909090909090909</v>
      </c>
      <c r="X200" s="5">
        <f t="shared" si="51"/>
        <v>0.952380952380952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10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10</v>
      </c>
      <c r="R201" s="44">
        <f>SUM(J201,B201:H201)</f>
        <v>1</v>
      </c>
      <c r="S201" s="44">
        <f>SUM(I194:I200,I202)</f>
        <v>3</v>
      </c>
      <c r="T201" s="44">
        <v>0</v>
      </c>
      <c r="U201" s="2">
        <f t="shared" si="48"/>
        <v>0.714285714285714</v>
      </c>
      <c r="V201" s="2">
        <f t="shared" si="49"/>
        <v>0.909090909090909</v>
      </c>
      <c r="W201" s="2">
        <f t="shared" si="50"/>
        <v>0.769230769230769</v>
      </c>
      <c r="X201" s="2">
        <f t="shared" si="51"/>
        <v>0.833333333333333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52">SUM(Q194:Q201)</f>
        <v>139</v>
      </c>
      <c r="R203" s="44">
        <f t="shared" si="52"/>
        <v>21</v>
      </c>
      <c r="S203" s="44">
        <f t="shared" si="52"/>
        <v>4</v>
      </c>
      <c r="T203" s="44">
        <f t="shared" si="52"/>
        <v>0</v>
      </c>
      <c r="U203" s="2">
        <f>(SUM(Q203,T203)/SUM(Q203,R203,S203,T203))</f>
        <v>0.847560975609756</v>
      </c>
      <c r="V203" s="2">
        <f>Q203/(SUM(Q203,R203))</f>
        <v>0.86875</v>
      </c>
      <c r="W203" s="2">
        <f>Q203/SUM(Q203,S203)</f>
        <v>0.972027972027972</v>
      </c>
      <c r="X203" s="2">
        <f>2*V203*W203/(SUM(V203,W203))</f>
        <v>0.917491749174917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136</v>
      </c>
    </row>
    <row r="205" ht="14.25" spans="1:37">
      <c r="A205" s="30" t="str">
        <f>A1</f>
        <v>LPMQ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16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16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53">(SUM(AD206,AG206)/SUM(AD206,AE206,AF206,AG206))</f>
        <v>1</v>
      </c>
      <c r="AI206" s="5">
        <f t="shared" ref="AI206:AI234" si="54">AD206/(SUM(AD206,AE206))</f>
        <v>1</v>
      </c>
      <c r="AJ206" s="5">
        <f t="shared" ref="AJ206:AJ234" si="55">AD206/SUM(AD206,AF206)</f>
        <v>1</v>
      </c>
      <c r="AK206" s="5">
        <f t="shared" ref="AK206:AK234" si="56">2*AI206*AJ206/(SUM(AI206,AJ206))</f>
        <v>1</v>
      </c>
    </row>
    <row r="207" spans="1:37">
      <c r="A207" s="4" t="s">
        <v>40</v>
      </c>
      <c r="B207" s="33"/>
      <c r="C207" s="34">
        <v>20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20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53"/>
        <v>1</v>
      </c>
      <c r="AI207" s="2">
        <f t="shared" si="54"/>
        <v>1</v>
      </c>
      <c r="AJ207" s="2">
        <f t="shared" si="55"/>
        <v>1</v>
      </c>
      <c r="AK207" s="2">
        <f t="shared" si="56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53"/>
        <v>1</v>
      </c>
      <c r="AI208" s="5">
        <f t="shared" si="54"/>
        <v>1</v>
      </c>
      <c r="AJ208" s="5">
        <f t="shared" si="55"/>
        <v>1</v>
      </c>
      <c r="AK208" s="5">
        <f t="shared" si="56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3"/>
        <v>1</v>
      </c>
      <c r="AI209" s="2">
        <f t="shared" si="54"/>
        <v>1</v>
      </c>
      <c r="AJ209" s="2">
        <f t="shared" si="55"/>
        <v>1</v>
      </c>
      <c r="AK209" s="2">
        <f t="shared" si="56"/>
        <v>1</v>
      </c>
    </row>
    <row r="210" spans="1:37">
      <c r="A210" s="4" t="s">
        <v>11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53"/>
        <v>1</v>
      </c>
      <c r="AI210" s="5">
        <f t="shared" si="54"/>
        <v>1</v>
      </c>
      <c r="AJ210" s="5">
        <f t="shared" si="55"/>
        <v>1</v>
      </c>
      <c r="AK210" s="5">
        <f t="shared" si="56"/>
        <v>1</v>
      </c>
    </row>
    <row r="211" spans="1:37">
      <c r="A211" s="4" t="s">
        <v>12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53"/>
        <v>1</v>
      </c>
      <c r="AI211" s="2">
        <f t="shared" si="54"/>
        <v>1</v>
      </c>
      <c r="AJ211" s="2">
        <f t="shared" si="55"/>
        <v>1</v>
      </c>
      <c r="AK211" s="2">
        <f t="shared" si="56"/>
        <v>1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53"/>
        <v>1</v>
      </c>
      <c r="AI212" s="5">
        <f t="shared" si="54"/>
        <v>1</v>
      </c>
      <c r="AJ212" s="5">
        <f t="shared" si="55"/>
        <v>1</v>
      </c>
      <c r="AK212" s="5">
        <f t="shared" si="56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3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3</v>
      </c>
      <c r="AE213" s="44">
        <f>SUM(B213:H213,J213:AC213)</f>
        <v>0</v>
      </c>
      <c r="AF213" s="44">
        <f>SUM(I206:I212,I214:I233)</f>
        <v>2</v>
      </c>
      <c r="AG213" s="45">
        <v>0</v>
      </c>
      <c r="AH213" s="2">
        <f t="shared" si="53"/>
        <v>0.6</v>
      </c>
      <c r="AI213" s="2">
        <f t="shared" si="54"/>
        <v>1</v>
      </c>
      <c r="AJ213" s="2">
        <f t="shared" si="55"/>
        <v>0.6</v>
      </c>
      <c r="AK213" s="2">
        <f t="shared" si="56"/>
        <v>0.75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53"/>
        <v>1</v>
      </c>
      <c r="AI214" s="5">
        <f t="shared" si="54"/>
        <v>1</v>
      </c>
      <c r="AJ214" s="5">
        <f t="shared" si="55"/>
        <v>1</v>
      </c>
      <c r="AK214" s="5">
        <f t="shared" si="56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53"/>
        <v>1</v>
      </c>
      <c r="AI215" s="2">
        <f t="shared" si="54"/>
        <v>1</v>
      </c>
      <c r="AJ215" s="2">
        <f t="shared" si="55"/>
        <v>1</v>
      </c>
      <c r="AK215" s="2">
        <f t="shared" si="56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>
        <f t="shared" si="53"/>
        <v>1</v>
      </c>
      <c r="AI216" s="5">
        <f t="shared" si="54"/>
        <v>1</v>
      </c>
      <c r="AJ216" s="5">
        <f t="shared" si="55"/>
        <v>1</v>
      </c>
      <c r="AK216" s="5">
        <f t="shared" si="56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3"/>
        <v>1</v>
      </c>
      <c r="AI217" s="2">
        <f t="shared" si="54"/>
        <v>1</v>
      </c>
      <c r="AJ217" s="2">
        <f t="shared" si="55"/>
        <v>1</v>
      </c>
      <c r="AK217" s="2">
        <f t="shared" si="56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1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1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53"/>
        <v>1</v>
      </c>
      <c r="AI218" s="5">
        <f t="shared" si="54"/>
        <v>1</v>
      </c>
      <c r="AJ218" s="5">
        <f t="shared" si="55"/>
        <v>1</v>
      </c>
      <c r="AK218" s="5">
        <f t="shared" si="56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53"/>
        <v>1</v>
      </c>
      <c r="AI219" s="2">
        <f t="shared" si="54"/>
        <v>1</v>
      </c>
      <c r="AJ219" s="2">
        <f t="shared" si="55"/>
        <v>1</v>
      </c>
      <c r="AK219" s="2">
        <f t="shared" si="56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53"/>
        <v>1</v>
      </c>
      <c r="AI220" s="5">
        <f t="shared" si="54"/>
        <v>1</v>
      </c>
      <c r="AJ220" s="5">
        <f t="shared" si="55"/>
        <v>1</v>
      </c>
      <c r="AK220" s="5">
        <f t="shared" si="56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53"/>
        <v>1</v>
      </c>
      <c r="AI221" s="2">
        <f t="shared" si="54"/>
        <v>1</v>
      </c>
      <c r="AJ221" s="2">
        <f t="shared" si="55"/>
        <v>1</v>
      </c>
      <c r="AK221" s="2">
        <f t="shared" si="56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53"/>
        <v>1</v>
      </c>
      <c r="AI222" s="5">
        <f t="shared" si="54"/>
        <v>1</v>
      </c>
      <c r="AJ222" s="5">
        <f t="shared" si="55"/>
        <v>1</v>
      </c>
      <c r="AK222" s="5">
        <f t="shared" si="56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3"/>
        <v>1</v>
      </c>
      <c r="AI223" s="2">
        <f t="shared" si="54"/>
        <v>1</v>
      </c>
      <c r="AJ223" s="2">
        <f t="shared" si="55"/>
        <v>1</v>
      </c>
      <c r="AK223" s="2">
        <f t="shared" si="56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53"/>
        <v>1</v>
      </c>
      <c r="AI224" s="5">
        <f t="shared" si="54"/>
        <v>1</v>
      </c>
      <c r="AJ224" s="5">
        <f t="shared" si="55"/>
        <v>1</v>
      </c>
      <c r="AK224" s="5">
        <f t="shared" si="56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6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6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53"/>
        <v>1</v>
      </c>
      <c r="AI225" s="2">
        <f t="shared" si="54"/>
        <v>1</v>
      </c>
      <c r="AJ225" s="2">
        <f t="shared" si="55"/>
        <v>1</v>
      </c>
      <c r="AK225" s="2">
        <f t="shared" si="56"/>
        <v>1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3</v>
      </c>
      <c r="W226" s="33"/>
      <c r="X226" s="33"/>
      <c r="Y226" s="33"/>
      <c r="Z226" s="33"/>
      <c r="AA226" s="33"/>
      <c r="AB226" s="33"/>
      <c r="AC226" s="48"/>
      <c r="AD226" s="45">
        <f>V226</f>
        <v>3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53"/>
        <v>1</v>
      </c>
      <c r="AI226" s="5">
        <f t="shared" si="54"/>
        <v>1</v>
      </c>
      <c r="AJ226" s="5">
        <f t="shared" si="55"/>
        <v>1</v>
      </c>
      <c r="AK226" s="5">
        <f t="shared" si="56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53"/>
        <v>1</v>
      </c>
      <c r="AI227" s="2">
        <f t="shared" si="54"/>
        <v>1</v>
      </c>
      <c r="AJ227" s="2">
        <f t="shared" si="55"/>
        <v>1</v>
      </c>
      <c r="AK227" s="2">
        <f t="shared" si="56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>
        <v>2</v>
      </c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5</v>
      </c>
      <c r="Y228" s="33"/>
      <c r="Z228" s="33"/>
      <c r="AA228" s="33"/>
      <c r="AB228" s="33"/>
      <c r="AC228" s="48"/>
      <c r="AD228" s="45">
        <f>X228</f>
        <v>5</v>
      </c>
      <c r="AE228" s="45">
        <f>SUM(B228:W228,Y228:AC228)</f>
        <v>2</v>
      </c>
      <c r="AF228" s="45">
        <f>SUM(X206:X227,X229:X233)</f>
        <v>0</v>
      </c>
      <c r="AG228" s="44">
        <v>0</v>
      </c>
      <c r="AH228" s="5">
        <f t="shared" si="53"/>
        <v>0.714285714285714</v>
      </c>
      <c r="AI228" s="5">
        <f t="shared" si="54"/>
        <v>0.714285714285714</v>
      </c>
      <c r="AJ228" s="5">
        <f t="shared" si="55"/>
        <v>1</v>
      </c>
      <c r="AK228" s="5">
        <f t="shared" si="56"/>
        <v>0.833333333333333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22</v>
      </c>
      <c r="Z229" s="33"/>
      <c r="AA229" s="33"/>
      <c r="AB229" s="33"/>
      <c r="AC229" s="48"/>
      <c r="AD229" s="44">
        <f>Y229</f>
        <v>22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53"/>
        <v>1</v>
      </c>
      <c r="AI229" s="2">
        <f t="shared" si="54"/>
        <v>1</v>
      </c>
      <c r="AJ229" s="2">
        <f t="shared" si="55"/>
        <v>1</v>
      </c>
      <c r="AK229" s="2">
        <f t="shared" si="56"/>
        <v>1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3</v>
      </c>
      <c r="AA230" s="33"/>
      <c r="AB230" s="33"/>
      <c r="AC230" s="48"/>
      <c r="AD230" s="45">
        <f>Z230</f>
        <v>3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53"/>
        <v>1</v>
      </c>
      <c r="AI230" s="5">
        <f t="shared" si="54"/>
        <v>1</v>
      </c>
      <c r="AJ230" s="5">
        <f t="shared" si="55"/>
        <v>1</v>
      </c>
      <c r="AK230" s="5">
        <f t="shared" si="56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3"/>
        <v>1</v>
      </c>
      <c r="AI231" s="2">
        <f t="shared" si="54"/>
        <v>1</v>
      </c>
      <c r="AJ231" s="2">
        <f t="shared" si="55"/>
        <v>1</v>
      </c>
      <c r="AK231" s="2">
        <f t="shared" si="56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53"/>
        <v>1</v>
      </c>
      <c r="AI232" s="5">
        <f t="shared" si="54"/>
        <v>1</v>
      </c>
      <c r="AJ232" s="5">
        <f t="shared" si="55"/>
        <v>1</v>
      </c>
      <c r="AK232" s="5">
        <f t="shared" si="56"/>
        <v>1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3"/>
        <v>1</v>
      </c>
      <c r="AI233" s="2">
        <f t="shared" si="54"/>
        <v>1</v>
      </c>
      <c r="AJ233" s="2">
        <f t="shared" si="55"/>
        <v>1</v>
      </c>
      <c r="AK233" s="2">
        <f t="shared" si="56"/>
        <v>1</v>
      </c>
    </row>
    <row r="234" spans="28:37">
      <c r="AB234" s="42" t="s">
        <v>74</v>
      </c>
      <c r="AC234" s="42"/>
      <c r="AD234" s="45">
        <f t="shared" ref="AD234:AF234" si="57">SUM(AD206:AD233)</f>
        <v>134</v>
      </c>
      <c r="AE234" s="45">
        <f t="shared" si="57"/>
        <v>2</v>
      </c>
      <c r="AF234" s="45">
        <f t="shared" si="57"/>
        <v>2</v>
      </c>
      <c r="AG234" s="45">
        <v>0</v>
      </c>
      <c r="AH234" s="5">
        <f t="shared" si="53"/>
        <v>0.971014492753623</v>
      </c>
      <c r="AI234" s="5">
        <f t="shared" si="54"/>
        <v>0.985294117647059</v>
      </c>
      <c r="AJ234" s="5">
        <f t="shared" si="55"/>
        <v>0.985294117647059</v>
      </c>
      <c r="AK234" s="5">
        <f t="shared" si="56"/>
        <v>0.985294117647059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4" sqref="A4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78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3</v>
      </c>
      <c r="D4" s="17">
        <v>0</v>
      </c>
      <c r="E4" s="18">
        <v>0</v>
      </c>
      <c r="F4" s="17">
        <v>42</v>
      </c>
      <c r="G4" s="18">
        <v>24</v>
      </c>
      <c r="H4" s="17">
        <v>0</v>
      </c>
      <c r="I4" s="18">
        <v>0</v>
      </c>
      <c r="J4" s="17">
        <v>50</v>
      </c>
      <c r="K4" s="18">
        <v>51</v>
      </c>
      <c r="L4" s="17">
        <v>0</v>
      </c>
      <c r="M4" s="18">
        <v>0</v>
      </c>
      <c r="N4" s="3">
        <f>SUM(B4,F4,J4)</f>
        <v>141</v>
      </c>
      <c r="P4" s="2">
        <f>H24</f>
        <v>140</v>
      </c>
      <c r="Q4" s="5">
        <f t="shared" ref="Q4:Q8" si="0">N4-P4</f>
        <v>1</v>
      </c>
      <c r="R4" s="44">
        <f t="shared" ref="R4:Y4" si="1">AD54</f>
        <v>139</v>
      </c>
      <c r="S4" s="45">
        <f t="shared" si="1"/>
        <v>1</v>
      </c>
      <c r="T4" s="44">
        <f t="shared" si="1"/>
        <v>1</v>
      </c>
      <c r="U4" s="45">
        <f t="shared" si="1"/>
        <v>0</v>
      </c>
      <c r="V4" s="5">
        <f t="shared" si="1"/>
        <v>0.985815602836879</v>
      </c>
      <c r="W4" s="5">
        <f t="shared" si="1"/>
        <v>0.992857142857143</v>
      </c>
      <c r="X4" s="5">
        <f t="shared" si="1"/>
        <v>0.992857142857143</v>
      </c>
      <c r="Y4" s="5">
        <f t="shared" si="1"/>
        <v>0.992857142857143</v>
      </c>
      <c r="Z4" s="45">
        <f t="shared" ref="Z4:AG4" si="2">Q23</f>
        <v>139</v>
      </c>
      <c r="AA4" s="45">
        <f t="shared" si="2"/>
        <v>74</v>
      </c>
      <c r="AB4" s="45">
        <f t="shared" si="2"/>
        <v>5</v>
      </c>
      <c r="AC4" s="45">
        <f t="shared" si="2"/>
        <v>0</v>
      </c>
      <c r="AD4" s="2">
        <f t="shared" si="2"/>
        <v>0.637614678899083</v>
      </c>
      <c r="AE4" s="5">
        <f t="shared" si="2"/>
        <v>0.652582159624413</v>
      </c>
      <c r="AF4" s="2">
        <f t="shared" si="2"/>
        <v>0.965277777777778</v>
      </c>
      <c r="AG4" s="5">
        <f t="shared" si="2"/>
        <v>0.778711484593837</v>
      </c>
    </row>
    <row r="5" spans="1:33">
      <c r="A5" s="18" t="s">
        <v>41</v>
      </c>
      <c r="B5" s="17">
        <v>36</v>
      </c>
      <c r="C5" s="18">
        <v>3</v>
      </c>
      <c r="D5" s="17">
        <v>13</v>
      </c>
      <c r="E5" s="18">
        <v>0</v>
      </c>
      <c r="F5" s="17">
        <v>42</v>
      </c>
      <c r="G5" s="18">
        <v>21</v>
      </c>
      <c r="H5" s="17">
        <v>0</v>
      </c>
      <c r="I5" s="18">
        <v>0</v>
      </c>
      <c r="J5" s="17">
        <v>50</v>
      </c>
      <c r="K5" s="18">
        <v>32</v>
      </c>
      <c r="L5" s="17">
        <v>0</v>
      </c>
      <c r="M5" s="18">
        <v>0</v>
      </c>
      <c r="N5" s="3">
        <f>SUM(B5,F5,J5)</f>
        <v>128</v>
      </c>
      <c r="P5" s="2">
        <f>H69</f>
        <v>128</v>
      </c>
      <c r="Q5" s="5">
        <f t="shared" si="0"/>
        <v>0</v>
      </c>
      <c r="R5" s="44">
        <f t="shared" ref="R5:Y5" si="3">AD99</f>
        <v>127</v>
      </c>
      <c r="S5" s="45">
        <f t="shared" si="3"/>
        <v>1</v>
      </c>
      <c r="T5" s="44">
        <f t="shared" si="3"/>
        <v>1</v>
      </c>
      <c r="U5" s="45">
        <f t="shared" si="3"/>
        <v>0</v>
      </c>
      <c r="V5" s="2">
        <f t="shared" si="3"/>
        <v>0.984496124031008</v>
      </c>
      <c r="W5" s="2">
        <f t="shared" si="3"/>
        <v>0.9921875</v>
      </c>
      <c r="X5" s="2">
        <f t="shared" si="3"/>
        <v>0.9921875</v>
      </c>
      <c r="Y5" s="2">
        <f t="shared" si="3"/>
        <v>0.9921875</v>
      </c>
      <c r="Z5" s="44">
        <f t="shared" ref="Z5:AG5" si="4">Q68</f>
        <v>127</v>
      </c>
      <c r="AA5" s="44">
        <f t="shared" si="4"/>
        <v>53</v>
      </c>
      <c r="AB5" s="44">
        <f t="shared" si="4"/>
        <v>1</v>
      </c>
      <c r="AC5" s="44">
        <f t="shared" si="4"/>
        <v>0</v>
      </c>
      <c r="AD5" s="2">
        <f t="shared" si="4"/>
        <v>0.701657458563536</v>
      </c>
      <c r="AE5" s="5">
        <f t="shared" si="4"/>
        <v>0.705555555555556</v>
      </c>
      <c r="AF5" s="2">
        <f t="shared" si="4"/>
        <v>0.9921875</v>
      </c>
      <c r="AG5" s="5">
        <f t="shared" si="4"/>
        <v>0.824675324675325</v>
      </c>
    </row>
    <row r="6" spans="1:33">
      <c r="A6" s="18" t="s">
        <v>42</v>
      </c>
      <c r="B6" s="17">
        <v>36</v>
      </c>
      <c r="C6" s="18">
        <v>2</v>
      </c>
      <c r="D6" s="17">
        <v>13</v>
      </c>
      <c r="E6" s="18">
        <v>0</v>
      </c>
      <c r="F6" s="17">
        <v>42</v>
      </c>
      <c r="G6" s="18">
        <v>18</v>
      </c>
      <c r="H6" s="17">
        <v>0</v>
      </c>
      <c r="I6" s="18">
        <v>0</v>
      </c>
      <c r="J6" s="17">
        <v>50</v>
      </c>
      <c r="K6" s="18">
        <v>30</v>
      </c>
      <c r="L6" s="17">
        <v>0</v>
      </c>
      <c r="M6" s="18">
        <v>0</v>
      </c>
      <c r="N6" s="3">
        <f>SUM(B6,F6,J6)</f>
        <v>128</v>
      </c>
      <c r="P6" s="2">
        <f>H114</f>
        <v>128</v>
      </c>
      <c r="Q6" s="5">
        <f t="shared" si="0"/>
        <v>0</v>
      </c>
      <c r="R6" s="44">
        <f t="shared" ref="R6:Y6" si="5">AD144</f>
        <v>127</v>
      </c>
      <c r="S6" s="45">
        <f t="shared" si="5"/>
        <v>1</v>
      </c>
      <c r="T6" s="44">
        <f t="shared" si="5"/>
        <v>1</v>
      </c>
      <c r="U6" s="45">
        <f t="shared" si="5"/>
        <v>0</v>
      </c>
      <c r="V6" s="5">
        <f t="shared" si="5"/>
        <v>0.984496124031008</v>
      </c>
      <c r="W6" s="5">
        <f t="shared" si="5"/>
        <v>0.9921875</v>
      </c>
      <c r="X6" s="5">
        <f t="shared" si="5"/>
        <v>0.9921875</v>
      </c>
      <c r="Y6" s="5">
        <f t="shared" si="5"/>
        <v>0.9921875</v>
      </c>
      <c r="Z6" s="45">
        <f t="shared" ref="Z6:AG6" si="6">Q113</f>
        <v>127</v>
      </c>
      <c r="AA6" s="45">
        <f t="shared" si="6"/>
        <v>46</v>
      </c>
      <c r="AB6" s="45">
        <f t="shared" si="6"/>
        <v>1</v>
      </c>
      <c r="AC6" s="45">
        <f t="shared" si="6"/>
        <v>0</v>
      </c>
      <c r="AD6" s="2">
        <f t="shared" si="6"/>
        <v>0.729885057471264</v>
      </c>
      <c r="AE6" s="5">
        <f t="shared" si="6"/>
        <v>0.734104046242775</v>
      </c>
      <c r="AF6" s="2">
        <f t="shared" si="6"/>
        <v>0.9921875</v>
      </c>
      <c r="AG6" s="5">
        <f t="shared" si="6"/>
        <v>0.843853820598007</v>
      </c>
    </row>
    <row r="7" spans="1:33">
      <c r="A7" s="18" t="s">
        <v>43</v>
      </c>
      <c r="B7" s="17">
        <v>36</v>
      </c>
      <c r="C7" s="18">
        <v>2</v>
      </c>
      <c r="D7" s="17">
        <v>13</v>
      </c>
      <c r="E7" s="18">
        <v>0</v>
      </c>
      <c r="F7" s="17">
        <v>39</v>
      </c>
      <c r="G7" s="18">
        <v>16</v>
      </c>
      <c r="H7" s="17">
        <v>3</v>
      </c>
      <c r="I7" s="18">
        <v>0</v>
      </c>
      <c r="J7" s="17">
        <v>50</v>
      </c>
      <c r="K7" s="18">
        <v>9</v>
      </c>
      <c r="L7" s="17">
        <v>0</v>
      </c>
      <c r="M7" s="18">
        <v>0</v>
      </c>
      <c r="N7" s="3">
        <f>SUM(B7,F7,J7)</f>
        <v>125</v>
      </c>
      <c r="P7" s="2">
        <f>H159</f>
        <v>125</v>
      </c>
      <c r="Q7" s="5">
        <f t="shared" si="0"/>
        <v>0</v>
      </c>
      <c r="R7" s="44">
        <f t="shared" ref="R7:Y7" si="7">AD189</f>
        <v>124</v>
      </c>
      <c r="S7" s="45">
        <f t="shared" si="7"/>
        <v>1</v>
      </c>
      <c r="T7" s="44">
        <f t="shared" si="7"/>
        <v>1</v>
      </c>
      <c r="U7" s="45">
        <f t="shared" si="7"/>
        <v>0</v>
      </c>
      <c r="V7" s="2">
        <f t="shared" si="7"/>
        <v>0.984126984126984</v>
      </c>
      <c r="W7" s="2">
        <f t="shared" si="7"/>
        <v>0.992</v>
      </c>
      <c r="X7" s="2">
        <f t="shared" si="7"/>
        <v>0.992</v>
      </c>
      <c r="Y7" s="2">
        <f t="shared" si="7"/>
        <v>0.992</v>
      </c>
      <c r="Z7" s="44">
        <f t="shared" ref="Z7:AG7" si="8">Q158</f>
        <v>123</v>
      </c>
      <c r="AA7" s="44">
        <f t="shared" si="8"/>
        <v>18</v>
      </c>
      <c r="AB7" s="44">
        <f t="shared" si="8"/>
        <v>1</v>
      </c>
      <c r="AC7" s="44">
        <f t="shared" si="8"/>
        <v>0</v>
      </c>
      <c r="AD7" s="2">
        <f t="shared" si="8"/>
        <v>0.866197183098592</v>
      </c>
      <c r="AE7" s="5">
        <f t="shared" si="8"/>
        <v>0.872340425531915</v>
      </c>
      <c r="AF7" s="2">
        <f t="shared" si="8"/>
        <v>0.991935483870968</v>
      </c>
      <c r="AG7" s="5">
        <f t="shared" si="8"/>
        <v>0.928301886792453</v>
      </c>
    </row>
    <row r="8" spans="1:33">
      <c r="A8" s="18" t="s">
        <v>44</v>
      </c>
      <c r="B8" s="17">
        <v>36</v>
      </c>
      <c r="C8" s="18">
        <v>2</v>
      </c>
      <c r="D8" s="17">
        <v>13</v>
      </c>
      <c r="E8" s="18">
        <v>0</v>
      </c>
      <c r="F8" s="17">
        <v>36</v>
      </c>
      <c r="G8" s="18">
        <v>14</v>
      </c>
      <c r="H8" s="17">
        <v>6</v>
      </c>
      <c r="I8" s="18">
        <v>0</v>
      </c>
      <c r="J8" s="17">
        <v>50</v>
      </c>
      <c r="K8" s="18">
        <v>3</v>
      </c>
      <c r="L8" s="17">
        <v>0</v>
      </c>
      <c r="M8" s="18">
        <v>0</v>
      </c>
      <c r="N8" s="3">
        <f>SUM(B8,F8,J8)</f>
        <v>122</v>
      </c>
      <c r="P8" s="2">
        <f>H204</f>
        <v>122</v>
      </c>
      <c r="Q8" s="5">
        <f t="shared" si="0"/>
        <v>0</v>
      </c>
      <c r="R8" s="44">
        <f t="shared" ref="R8:Y8" si="9">AD234</f>
        <v>121</v>
      </c>
      <c r="S8" s="45">
        <f t="shared" si="9"/>
        <v>1</v>
      </c>
      <c r="T8" s="44">
        <f t="shared" si="9"/>
        <v>1</v>
      </c>
      <c r="U8" s="45">
        <f t="shared" si="9"/>
        <v>0</v>
      </c>
      <c r="V8" s="5">
        <f t="shared" si="9"/>
        <v>0.983739837398374</v>
      </c>
      <c r="W8" s="5">
        <f t="shared" si="9"/>
        <v>0.991803278688525</v>
      </c>
      <c r="X8" s="5">
        <f t="shared" si="9"/>
        <v>0.991803278688525</v>
      </c>
      <c r="Y8" s="5">
        <f t="shared" si="9"/>
        <v>0.991803278688525</v>
      </c>
      <c r="Z8" s="45">
        <f t="shared" ref="Z8:AG8" si="10">Q203</f>
        <v>121</v>
      </c>
      <c r="AA8" s="45">
        <f t="shared" si="10"/>
        <v>18</v>
      </c>
      <c r="AB8" s="45">
        <f t="shared" si="10"/>
        <v>1</v>
      </c>
      <c r="AC8" s="45">
        <f t="shared" si="10"/>
        <v>0</v>
      </c>
      <c r="AD8" s="2">
        <f t="shared" si="10"/>
        <v>0.864285714285714</v>
      </c>
      <c r="AE8" s="5">
        <f t="shared" si="10"/>
        <v>0.870503597122302</v>
      </c>
      <c r="AF8" s="2">
        <f t="shared" si="10"/>
        <v>0.991803278688525</v>
      </c>
      <c r="AG8" s="5">
        <f t="shared" si="10"/>
        <v>0.9272030651341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KFGQPC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/>
      <c r="D14" s="24"/>
      <c r="E14" s="24"/>
      <c r="F14" s="24"/>
      <c r="G14" s="24"/>
      <c r="H14" s="24"/>
      <c r="I14" s="24"/>
      <c r="J14" s="38">
        <v>5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5</v>
      </c>
      <c r="S14" s="45">
        <f>SUM(B15:B22)</f>
        <v>0</v>
      </c>
      <c r="T14" s="45">
        <v>0</v>
      </c>
      <c r="U14" s="5">
        <f t="shared" ref="U14:U21" si="11">(SUM(Q14,T14)/SUM(Q14,R14,S14,T14))</f>
        <v>0.772727272727273</v>
      </c>
      <c r="V14" s="5">
        <v>0.772727272727273</v>
      </c>
      <c r="W14" s="5">
        <f t="shared" ref="W14:W21" si="12">Q14/SUM(Q14,S14)</f>
        <v>1</v>
      </c>
      <c r="X14" s="5">
        <f t="shared" ref="X14:X21" si="13">2*V14*W14/(SUM(V14,W14))</f>
        <v>0.871794871794872</v>
      </c>
    </row>
    <row r="15" spans="1:24">
      <c r="A15" s="7" t="s">
        <v>50</v>
      </c>
      <c r="B15" s="25"/>
      <c r="C15" s="26">
        <v>11</v>
      </c>
      <c r="D15" s="25"/>
      <c r="E15" s="25"/>
      <c r="F15" s="25"/>
      <c r="G15" s="25">
        <v>1</v>
      </c>
      <c r="H15" s="25"/>
      <c r="I15" s="25"/>
      <c r="J15" s="25">
        <v>4</v>
      </c>
      <c r="L15" s="3" t="s">
        <v>50</v>
      </c>
      <c r="M15" s="13" t="s">
        <v>59</v>
      </c>
      <c r="N15" s="13"/>
      <c r="O15" s="13"/>
      <c r="P15" s="13"/>
      <c r="Q15" s="44">
        <f>C15</f>
        <v>11</v>
      </c>
      <c r="R15" s="44">
        <f>SUM(B15,D15:J15)</f>
        <v>5</v>
      </c>
      <c r="S15" s="44">
        <f>SUM(C14,C16:C22)</f>
        <v>0</v>
      </c>
      <c r="T15" s="44">
        <v>0</v>
      </c>
      <c r="U15" s="2">
        <f t="shared" si="11"/>
        <v>0.6875</v>
      </c>
      <c r="V15">
        <v>0.6875</v>
      </c>
      <c r="W15" s="2">
        <f t="shared" si="12"/>
        <v>1</v>
      </c>
      <c r="X15" s="2">
        <f t="shared" si="13"/>
        <v>0.814814814814815</v>
      </c>
    </row>
    <row r="16" spans="1:24">
      <c r="A16" s="7" t="s">
        <v>51</v>
      </c>
      <c r="B16" s="25"/>
      <c r="C16" s="25"/>
      <c r="D16" s="26">
        <v>10</v>
      </c>
      <c r="E16" s="25"/>
      <c r="F16" s="25"/>
      <c r="G16" s="25"/>
      <c r="H16" s="25"/>
      <c r="I16" s="25"/>
      <c r="J16" s="39">
        <v>2</v>
      </c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2</v>
      </c>
      <c r="S16" s="45">
        <f>SUM(D14:D15,D17:D22)</f>
        <v>0</v>
      </c>
      <c r="T16" s="45">
        <v>0</v>
      </c>
      <c r="U16" s="5">
        <f t="shared" si="11"/>
        <v>0.833333333333333</v>
      </c>
      <c r="V16">
        <v>0.833333333333333</v>
      </c>
      <c r="W16" s="5">
        <f t="shared" si="12"/>
        <v>1</v>
      </c>
      <c r="X16" s="5">
        <f t="shared" si="13"/>
        <v>0.909090909090909</v>
      </c>
    </row>
    <row r="17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/>
      <c r="J17" s="39">
        <v>5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5</v>
      </c>
      <c r="S17" s="44">
        <f>SUM(E14:E16,E18:E22)</f>
        <v>0</v>
      </c>
      <c r="T17" s="44">
        <v>0</v>
      </c>
      <c r="U17" s="2">
        <f t="shared" si="11"/>
        <v>0.807692307692308</v>
      </c>
      <c r="V17">
        <v>0.807692307692308</v>
      </c>
      <c r="W17" s="2">
        <f t="shared" si="12"/>
        <v>1</v>
      </c>
      <c r="X17" s="2">
        <f t="shared" si="13"/>
        <v>0.893617021276596</v>
      </c>
    </row>
    <row r="18" spans="1:24">
      <c r="A18" s="7" t="s">
        <v>53</v>
      </c>
      <c r="B18" s="25"/>
      <c r="C18" s="25"/>
      <c r="D18" s="25"/>
      <c r="E18" s="25"/>
      <c r="F18" s="26">
        <v>29</v>
      </c>
      <c r="G18" s="25"/>
      <c r="H18" s="25">
        <v>1</v>
      </c>
      <c r="I18" s="25"/>
      <c r="J18" s="39">
        <v>45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46</v>
      </c>
      <c r="S18" s="45">
        <f>SUM(F14:F17,F19:F22)</f>
        <v>0</v>
      </c>
      <c r="T18" s="45">
        <v>0</v>
      </c>
      <c r="U18" s="5">
        <f t="shared" si="11"/>
        <v>0.386666666666667</v>
      </c>
      <c r="V18">
        <v>0.386666666666667</v>
      </c>
      <c r="W18" s="5">
        <f t="shared" si="12"/>
        <v>1</v>
      </c>
      <c r="X18" s="5">
        <f t="shared" si="13"/>
        <v>0.557692307692308</v>
      </c>
    </row>
    <row r="19" spans="1:24">
      <c r="A19" s="7" t="s">
        <v>54</v>
      </c>
      <c r="B19" s="25"/>
      <c r="C19" s="25"/>
      <c r="D19" s="25"/>
      <c r="E19" s="25"/>
      <c r="F19" s="25"/>
      <c r="G19" s="26">
        <v>30</v>
      </c>
      <c r="H19" s="25"/>
      <c r="I19" s="25"/>
      <c r="J19" s="39">
        <v>7</v>
      </c>
      <c r="L19" s="3" t="s">
        <v>54</v>
      </c>
      <c r="M19" s="13" t="s">
        <v>63</v>
      </c>
      <c r="N19" s="13"/>
      <c r="O19" s="13"/>
      <c r="P19" s="13"/>
      <c r="Q19" s="44">
        <f>G19</f>
        <v>30</v>
      </c>
      <c r="R19" s="44">
        <f>SUM(B19:F19,H19:J19)</f>
        <v>7</v>
      </c>
      <c r="S19" s="44">
        <f>SUM(G14:G18,G20:G22)</f>
        <v>1</v>
      </c>
      <c r="T19" s="44">
        <v>0</v>
      </c>
      <c r="U19" s="2">
        <f t="shared" si="11"/>
        <v>0.789473684210526</v>
      </c>
      <c r="V19">
        <v>0.810810810810811</v>
      </c>
      <c r="W19" s="2">
        <f t="shared" si="12"/>
        <v>0.967741935483871</v>
      </c>
      <c r="X19" s="2">
        <f t="shared" si="13"/>
        <v>0.882352941176471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>
        <v>11</v>
      </c>
      <c r="I20" s="25">
        <v>3</v>
      </c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11</v>
      </c>
      <c r="R20" s="45">
        <f>SUM(B20:G20,I20:J20)</f>
        <v>3</v>
      </c>
      <c r="S20" s="45">
        <f>SUM(H14:H19,H21:H22)</f>
        <v>1</v>
      </c>
      <c r="T20" s="45">
        <v>0</v>
      </c>
      <c r="U20" s="5">
        <f t="shared" si="11"/>
        <v>0.733333333333333</v>
      </c>
      <c r="V20">
        <v>0.785714285714286</v>
      </c>
      <c r="W20" s="5">
        <f t="shared" si="12"/>
        <v>0.916666666666667</v>
      </c>
      <c r="X20" s="5">
        <f t="shared" si="13"/>
        <v>0.846153846153846</v>
      </c>
    </row>
    <row r="21" spans="1:24">
      <c r="A21" s="7" t="s">
        <v>56</v>
      </c>
      <c r="B21" s="25"/>
      <c r="C21" s="25"/>
      <c r="D21" s="25"/>
      <c r="E21" s="25"/>
      <c r="F21" s="25"/>
      <c r="G21" s="25"/>
      <c r="H21" s="25"/>
      <c r="I21" s="26">
        <v>10</v>
      </c>
      <c r="J21" s="39">
        <v>1</v>
      </c>
      <c r="L21" s="3" t="s">
        <v>56</v>
      </c>
      <c r="M21" s="13" t="s">
        <v>65</v>
      </c>
      <c r="N21" s="13"/>
      <c r="O21" s="13"/>
      <c r="P21" s="13"/>
      <c r="Q21" s="44">
        <f>I21</f>
        <v>10</v>
      </c>
      <c r="R21" s="44">
        <f>SUM(J21,B21:H21)</f>
        <v>1</v>
      </c>
      <c r="S21" s="44">
        <f>SUM(I14:I20,I22)</f>
        <v>3</v>
      </c>
      <c r="T21" s="44">
        <v>0</v>
      </c>
      <c r="U21" s="2">
        <f t="shared" si="11"/>
        <v>0.714285714285714</v>
      </c>
      <c r="V21">
        <v>0.909090909090909</v>
      </c>
      <c r="W21" s="2">
        <f t="shared" si="12"/>
        <v>0.769230769230769</v>
      </c>
      <c r="X21" s="2">
        <f t="shared" si="13"/>
        <v>0.833333333333333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14">SUM(Q14:Q21)</f>
        <v>139</v>
      </c>
      <c r="R23" s="44">
        <f t="shared" si="14"/>
        <v>74</v>
      </c>
      <c r="S23" s="44">
        <f t="shared" si="14"/>
        <v>5</v>
      </c>
      <c r="T23" s="44">
        <f t="shared" si="14"/>
        <v>0</v>
      </c>
      <c r="U23" s="2">
        <f>(SUM(Q23,T23)/SUM(Q23,R23,S23,T23))</f>
        <v>0.637614678899083</v>
      </c>
      <c r="V23" s="2">
        <f>Q23/(SUM(Q23,R23))</f>
        <v>0.652582159624413</v>
      </c>
      <c r="W23" s="2">
        <f>Q23/SUM(Q23,S23)</f>
        <v>0.965277777777778</v>
      </c>
      <c r="X23" s="2">
        <f>2*V23*W23/(SUM(V23,W23))</f>
        <v>0.778711484593837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140</v>
      </c>
    </row>
    <row r="25" ht="14.25" spans="1:37">
      <c r="A25" s="30" t="str">
        <f>A1</f>
        <v>KFGQPC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16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15">(SUM(AD26,AG26)/SUM(AD26,AE26,AF26,AG26))</f>
        <v>1</v>
      </c>
      <c r="AI26" s="5">
        <f t="shared" ref="AI26:AI54" si="16">AD26/(SUM(AD26,AE26))</f>
        <v>1</v>
      </c>
      <c r="AJ26" s="5">
        <f t="shared" ref="AJ26:AJ54" si="17">AD26/SUM(AD26,AF26)</f>
        <v>1</v>
      </c>
      <c r="AK26" s="5">
        <f t="shared" ref="AK26:AK54" si="18">2*AI26*AJ26/(SUM(AI26,AJ26))</f>
        <v>1</v>
      </c>
    </row>
    <row r="27" spans="1:37">
      <c r="A27" s="4" t="s">
        <v>40</v>
      </c>
      <c r="B27" s="33"/>
      <c r="C27" s="34">
        <v>21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21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15"/>
        <v>1</v>
      </c>
      <c r="AI27" s="2">
        <f t="shared" si="16"/>
        <v>1</v>
      </c>
      <c r="AJ27" s="2">
        <f t="shared" si="17"/>
        <v>1</v>
      </c>
      <c r="AK27" s="2">
        <f t="shared" si="18"/>
        <v>1</v>
      </c>
    </row>
    <row r="28" spans="1:37">
      <c r="A28" s="4" t="s">
        <v>9</v>
      </c>
      <c r="B28" s="33"/>
      <c r="C28" s="33"/>
      <c r="D28" s="34">
        <v>8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8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15"/>
        <v>1</v>
      </c>
      <c r="AI28" s="5">
        <f t="shared" si="16"/>
        <v>1</v>
      </c>
      <c r="AJ28" s="5">
        <f t="shared" si="17"/>
        <v>1</v>
      </c>
      <c r="AK28" s="5">
        <f t="shared" si="18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15"/>
        <v>1</v>
      </c>
      <c r="AI29" s="2">
        <f t="shared" si="16"/>
        <v>1</v>
      </c>
      <c r="AJ29" s="2">
        <f t="shared" si="17"/>
        <v>1</v>
      </c>
      <c r="AK29" s="2">
        <f t="shared" si="18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4" t="s">
        <v>12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15"/>
        <v>1</v>
      </c>
      <c r="AI31" s="2">
        <f t="shared" si="16"/>
        <v>1</v>
      </c>
      <c r="AJ31" s="2">
        <f t="shared" si="17"/>
        <v>1</v>
      </c>
      <c r="AK31" s="2">
        <f t="shared" si="18"/>
        <v>1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15"/>
        <v>1</v>
      </c>
      <c r="AI32" s="5">
        <f t="shared" si="16"/>
        <v>1</v>
      </c>
      <c r="AJ32" s="5">
        <f t="shared" si="17"/>
        <v>1</v>
      </c>
      <c r="AK32" s="5">
        <f t="shared" si="18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15"/>
        <v>1</v>
      </c>
      <c r="AI33" s="2">
        <f t="shared" si="16"/>
        <v>1</v>
      </c>
      <c r="AJ33" s="2">
        <f t="shared" si="17"/>
        <v>1</v>
      </c>
      <c r="AK33" s="2">
        <f t="shared" si="18"/>
        <v>1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15"/>
        <v>1</v>
      </c>
      <c r="AI34" s="5">
        <f t="shared" si="16"/>
        <v>1</v>
      </c>
      <c r="AJ34" s="5">
        <f t="shared" si="17"/>
        <v>1</v>
      </c>
      <c r="AK34" s="5">
        <f t="shared" si="18"/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9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9</v>
      </c>
      <c r="AE35" s="44">
        <f>SUM(B35:J35,L35:AC35)</f>
        <v>0</v>
      </c>
      <c r="AF35" s="44">
        <f>SUM(K26:K34,K36:K53)</f>
        <v>1</v>
      </c>
      <c r="AG35" s="45">
        <v>0</v>
      </c>
      <c r="AH35" s="2">
        <f t="shared" si="15"/>
        <v>0.9</v>
      </c>
      <c r="AI35" s="2">
        <f t="shared" si="16"/>
        <v>1</v>
      </c>
      <c r="AJ35" s="2">
        <f t="shared" si="17"/>
        <v>0.9</v>
      </c>
      <c r="AK35" s="2">
        <f t="shared" si="18"/>
        <v>0.947368421052632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>
        <v>1</v>
      </c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1</v>
      </c>
      <c r="AF36" s="45">
        <f>SUM(L26:L35,L37:L53)</f>
        <v>0</v>
      </c>
      <c r="AG36" s="44">
        <v>0</v>
      </c>
      <c r="AH36" s="5">
        <f t="shared" si="15"/>
        <v>0.5</v>
      </c>
      <c r="AI36" s="5">
        <f t="shared" si="16"/>
        <v>0.5</v>
      </c>
      <c r="AJ36" s="5">
        <f t="shared" si="17"/>
        <v>1</v>
      </c>
      <c r="AK36" s="5">
        <f t="shared" si="18"/>
        <v>0.666666666666667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15"/>
        <v>1</v>
      </c>
      <c r="AI37" s="2">
        <f t="shared" si="16"/>
        <v>1</v>
      </c>
      <c r="AJ37" s="2">
        <f t="shared" si="17"/>
        <v>1</v>
      </c>
      <c r="AK37" s="2">
        <f t="shared" si="18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15"/>
        <v>1</v>
      </c>
      <c r="AI38" s="5">
        <f t="shared" si="16"/>
        <v>1</v>
      </c>
      <c r="AJ38" s="5">
        <f t="shared" si="17"/>
        <v>1</v>
      </c>
      <c r="AK38" s="5">
        <f t="shared" si="18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15"/>
        <v>1</v>
      </c>
      <c r="AI39" s="2">
        <f t="shared" si="16"/>
        <v>1</v>
      </c>
      <c r="AJ39" s="2">
        <f t="shared" si="17"/>
        <v>1</v>
      </c>
      <c r="AK39" s="2">
        <f t="shared" si="18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15"/>
        <v>1</v>
      </c>
      <c r="AI40" s="5">
        <f t="shared" si="16"/>
        <v>1</v>
      </c>
      <c r="AJ40" s="5">
        <f t="shared" si="17"/>
        <v>1</v>
      </c>
      <c r="AK40" s="5">
        <f t="shared" si="18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15"/>
        <v>1</v>
      </c>
      <c r="AI41" s="2">
        <f t="shared" si="16"/>
        <v>1</v>
      </c>
      <c r="AJ41" s="2">
        <f t="shared" si="17"/>
        <v>1</v>
      </c>
      <c r="AK41" s="2">
        <f t="shared" si="18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15"/>
        <v>1</v>
      </c>
      <c r="AI42" s="5">
        <f t="shared" si="16"/>
        <v>1</v>
      </c>
      <c r="AJ42" s="5">
        <f t="shared" si="17"/>
        <v>1</v>
      </c>
      <c r="AK42" s="5">
        <f t="shared" si="18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15"/>
        <v>1</v>
      </c>
      <c r="AI43" s="2">
        <f t="shared" si="16"/>
        <v>1</v>
      </c>
      <c r="AJ43" s="2">
        <f t="shared" si="17"/>
        <v>1</v>
      </c>
      <c r="AK43" s="2">
        <f t="shared" si="18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15"/>
        <v>1</v>
      </c>
      <c r="AI44" s="5">
        <f t="shared" si="16"/>
        <v>1</v>
      </c>
      <c r="AJ44" s="5">
        <f t="shared" si="17"/>
        <v>1</v>
      </c>
      <c r="AK44" s="5">
        <f t="shared" si="18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6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15"/>
        <v>1</v>
      </c>
      <c r="AI45" s="2">
        <f t="shared" si="16"/>
        <v>1</v>
      </c>
      <c r="AJ45" s="2">
        <f t="shared" si="17"/>
        <v>1</v>
      </c>
      <c r="AK45" s="2">
        <f t="shared" si="18"/>
        <v>1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15"/>
        <v>1</v>
      </c>
      <c r="AI46" s="5">
        <f t="shared" si="16"/>
        <v>1</v>
      </c>
      <c r="AJ46" s="5">
        <f t="shared" si="17"/>
        <v>1</v>
      </c>
      <c r="AK46" s="5">
        <f t="shared" si="18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15"/>
        <v>1</v>
      </c>
      <c r="AI47" s="2">
        <f t="shared" si="16"/>
        <v>1</v>
      </c>
      <c r="AJ47" s="2">
        <f t="shared" si="17"/>
        <v>1</v>
      </c>
      <c r="AK47" s="2">
        <f t="shared" si="18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5</v>
      </c>
      <c r="Y48" s="33"/>
      <c r="Z48" s="33"/>
      <c r="AA48" s="33"/>
      <c r="AB48" s="33"/>
      <c r="AC48" s="48"/>
      <c r="AD48" s="45">
        <f>X48</f>
        <v>5</v>
      </c>
      <c r="AE48" s="45">
        <f>SUM(B48:W48,Y48:AC48)</f>
        <v>0</v>
      </c>
      <c r="AF48" s="45">
        <f>SUM(X26:X47,X49:X53)</f>
        <v>0</v>
      </c>
      <c r="AG48" s="44">
        <v>0</v>
      </c>
      <c r="AH48" s="5">
        <f t="shared" si="15"/>
        <v>1</v>
      </c>
      <c r="AI48" s="5">
        <f t="shared" si="16"/>
        <v>1</v>
      </c>
      <c r="AJ48" s="5">
        <f t="shared" si="17"/>
        <v>1</v>
      </c>
      <c r="AK48" s="5">
        <f t="shared" si="18"/>
        <v>1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0</v>
      </c>
      <c r="AF49" s="44">
        <f>SUM(Y26:Y48,Y50:Y53)</f>
        <v>0</v>
      </c>
      <c r="AG49" s="45">
        <v>0</v>
      </c>
      <c r="AH49" s="2">
        <f t="shared" si="15"/>
        <v>1</v>
      </c>
      <c r="AI49" s="2">
        <f t="shared" si="16"/>
        <v>1</v>
      </c>
      <c r="AJ49" s="2">
        <f t="shared" si="17"/>
        <v>1</v>
      </c>
      <c r="AK49" s="2">
        <f t="shared" si="18"/>
        <v>1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15"/>
        <v>1</v>
      </c>
      <c r="AI50" s="5">
        <f t="shared" si="16"/>
        <v>1</v>
      </c>
      <c r="AJ50" s="5">
        <f t="shared" si="17"/>
        <v>1</v>
      </c>
      <c r="AK50" s="5">
        <f t="shared" si="18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15"/>
        <v>1</v>
      </c>
      <c r="AI51" s="2">
        <f t="shared" si="16"/>
        <v>1</v>
      </c>
      <c r="AJ51" s="2">
        <f t="shared" si="17"/>
        <v>1</v>
      </c>
      <c r="AK51" s="2">
        <f t="shared" si="18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3</v>
      </c>
      <c r="AC52" s="48"/>
      <c r="AD52" s="45">
        <f>AB52</f>
        <v>3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15"/>
        <v>1</v>
      </c>
      <c r="AI52" s="5">
        <f t="shared" si="16"/>
        <v>1</v>
      </c>
      <c r="AJ52" s="5">
        <f t="shared" si="17"/>
        <v>1</v>
      </c>
      <c r="AK52" s="5">
        <f t="shared" si="18"/>
        <v>1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15"/>
        <v>1</v>
      </c>
      <c r="AI53" s="2">
        <f t="shared" si="16"/>
        <v>1</v>
      </c>
      <c r="AJ53" s="2">
        <f t="shared" si="17"/>
        <v>1</v>
      </c>
      <c r="AK53" s="2">
        <f t="shared" si="18"/>
        <v>1</v>
      </c>
    </row>
    <row r="54" spans="28:37">
      <c r="AB54" s="42" t="s">
        <v>74</v>
      </c>
      <c r="AC54" s="42"/>
      <c r="AD54" s="45">
        <f t="shared" ref="AD54:AF54" si="19">SUM(AD26:AD53)</f>
        <v>139</v>
      </c>
      <c r="AE54" s="45">
        <f t="shared" si="19"/>
        <v>1</v>
      </c>
      <c r="AF54" s="45">
        <f t="shared" si="19"/>
        <v>1</v>
      </c>
      <c r="AG54" s="45">
        <v>0</v>
      </c>
      <c r="AH54" s="5">
        <f t="shared" si="15"/>
        <v>0.985815602836879</v>
      </c>
      <c r="AI54" s="5">
        <f t="shared" si="16"/>
        <v>0.992857142857143</v>
      </c>
      <c r="AJ54" s="5">
        <f t="shared" si="17"/>
        <v>0.992857142857143</v>
      </c>
      <c r="AK54" s="5">
        <f t="shared" si="18"/>
        <v>0.992857142857143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KFGQPC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15</v>
      </c>
      <c r="C59" s="24"/>
      <c r="D59" s="24"/>
      <c r="E59" s="24"/>
      <c r="F59" s="24"/>
      <c r="G59" s="24"/>
      <c r="H59" s="24"/>
      <c r="I59" s="24"/>
      <c r="J59" s="38">
        <v>4</v>
      </c>
      <c r="L59" s="3" t="s">
        <v>49</v>
      </c>
      <c r="M59" s="13" t="s">
        <v>58</v>
      </c>
      <c r="N59" s="13"/>
      <c r="O59" s="13"/>
      <c r="P59" s="13"/>
      <c r="Q59" s="45">
        <f>B59</f>
        <v>15</v>
      </c>
      <c r="R59" s="45">
        <f>SUM(C59:J59)</f>
        <v>4</v>
      </c>
      <c r="S59" s="45">
        <f>SUM(B60:B67)</f>
        <v>0</v>
      </c>
      <c r="T59" s="45">
        <v>0</v>
      </c>
      <c r="U59" s="5">
        <f t="shared" ref="U59:U66" si="20">(SUM(Q59,T59)/SUM(Q59,R59,S59,T59))</f>
        <v>0.789473684210526</v>
      </c>
      <c r="V59" s="5">
        <f t="shared" ref="V59:V66" si="21">Q59/(SUM(Q59,R59))</f>
        <v>0.789473684210526</v>
      </c>
      <c r="W59" s="5">
        <f t="shared" ref="W59:W66" si="22">Q59/SUM(Q59,S59)</f>
        <v>1</v>
      </c>
      <c r="X59" s="5">
        <f t="shared" ref="X59:X66" si="23">2*V59*W59/(SUM(V59,W59))</f>
        <v>0.882352941176471</v>
      </c>
    </row>
    <row r="60" spans="1:24">
      <c r="A60" s="7" t="s">
        <v>50</v>
      </c>
      <c r="B60" s="25"/>
      <c r="C60" s="26">
        <v>9</v>
      </c>
      <c r="D60" s="25"/>
      <c r="E60" s="25"/>
      <c r="F60" s="25"/>
      <c r="G60" s="25">
        <v>1</v>
      </c>
      <c r="H60" s="25"/>
      <c r="I60" s="25"/>
      <c r="J60" s="25">
        <v>4</v>
      </c>
      <c r="L60" s="3" t="s">
        <v>50</v>
      </c>
      <c r="M60" s="13" t="s">
        <v>59</v>
      </c>
      <c r="N60" s="13"/>
      <c r="O60" s="13"/>
      <c r="P60" s="13"/>
      <c r="Q60" s="44">
        <f>C60</f>
        <v>9</v>
      </c>
      <c r="R60" s="44">
        <f>SUM(B60,D60:J60)</f>
        <v>5</v>
      </c>
      <c r="S60" s="44">
        <f>SUM(C59,C61:C67)</f>
        <v>0</v>
      </c>
      <c r="T60" s="44">
        <v>0</v>
      </c>
      <c r="U60" s="2">
        <f t="shared" si="20"/>
        <v>0.642857142857143</v>
      </c>
      <c r="V60" s="2">
        <f t="shared" si="21"/>
        <v>0.642857142857143</v>
      </c>
      <c r="W60" s="2">
        <f t="shared" si="22"/>
        <v>1</v>
      </c>
      <c r="X60" s="2">
        <f t="shared" si="23"/>
        <v>0.782608695652174</v>
      </c>
    </row>
    <row r="61" spans="1:24">
      <c r="A61" s="7" t="s">
        <v>51</v>
      </c>
      <c r="B61" s="25"/>
      <c r="C61" s="25"/>
      <c r="D61" s="26">
        <v>10</v>
      </c>
      <c r="E61" s="25"/>
      <c r="F61" s="25"/>
      <c r="G61" s="25"/>
      <c r="H61" s="25"/>
      <c r="I61" s="25"/>
      <c r="J61" s="39">
        <v>2</v>
      </c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2</v>
      </c>
      <c r="S61" s="45">
        <f>SUM(D59:D60,D62:D67)</f>
        <v>0</v>
      </c>
      <c r="T61" s="45">
        <v>0</v>
      </c>
      <c r="U61" s="5">
        <f t="shared" si="20"/>
        <v>0.833333333333333</v>
      </c>
      <c r="V61" s="5">
        <f t="shared" si="21"/>
        <v>0.833333333333333</v>
      </c>
      <c r="W61" s="5">
        <f t="shared" si="22"/>
        <v>1</v>
      </c>
      <c r="X61" s="5">
        <f t="shared" si="23"/>
        <v>0.909090909090909</v>
      </c>
    </row>
    <row r="62" spans="1:24">
      <c r="A62" s="7" t="s">
        <v>52</v>
      </c>
      <c r="B62" s="25"/>
      <c r="C62" s="25"/>
      <c r="D62" s="25"/>
      <c r="E62" s="26">
        <v>18</v>
      </c>
      <c r="F62" s="25"/>
      <c r="G62" s="25"/>
      <c r="H62" s="25"/>
      <c r="I62" s="25"/>
      <c r="J62" s="39">
        <v>3</v>
      </c>
      <c r="L62" s="3" t="s">
        <v>52</v>
      </c>
      <c r="M62" s="13" t="s">
        <v>61</v>
      </c>
      <c r="N62" s="13"/>
      <c r="O62" s="13"/>
      <c r="P62" s="13"/>
      <c r="Q62" s="44">
        <f>E62</f>
        <v>18</v>
      </c>
      <c r="R62" s="44">
        <f>SUM(B62:D62,F62:J62)</f>
        <v>3</v>
      </c>
      <c r="S62" s="44">
        <f>SUM(E59:E61,E63:E67)</f>
        <v>0</v>
      </c>
      <c r="T62" s="44">
        <v>0</v>
      </c>
      <c r="U62" s="2">
        <f t="shared" si="20"/>
        <v>0.857142857142857</v>
      </c>
      <c r="V62" s="2">
        <f t="shared" si="21"/>
        <v>0.857142857142857</v>
      </c>
      <c r="W62" s="2">
        <f t="shared" si="22"/>
        <v>1</v>
      </c>
      <c r="X62" s="2">
        <f t="shared" si="23"/>
        <v>0.923076923076923</v>
      </c>
    </row>
    <row r="63" spans="1:24">
      <c r="A63" s="7" t="s">
        <v>53</v>
      </c>
      <c r="B63" s="25"/>
      <c r="C63" s="25"/>
      <c r="D63" s="25"/>
      <c r="E63" s="25"/>
      <c r="F63" s="26">
        <v>29</v>
      </c>
      <c r="G63" s="25"/>
      <c r="H63" s="25"/>
      <c r="I63" s="25"/>
      <c r="J63" s="39">
        <v>32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32</v>
      </c>
      <c r="S63" s="45">
        <f>SUM(F59:F62,F64:F67)</f>
        <v>0</v>
      </c>
      <c r="T63" s="45">
        <v>0</v>
      </c>
      <c r="U63" s="5">
        <f t="shared" si="20"/>
        <v>0.475409836065574</v>
      </c>
      <c r="V63" s="5">
        <f t="shared" si="21"/>
        <v>0.475409836065574</v>
      </c>
      <c r="W63" s="5">
        <f t="shared" si="22"/>
        <v>1</v>
      </c>
      <c r="X63" s="5">
        <f t="shared" si="23"/>
        <v>0.644444444444444</v>
      </c>
    </row>
    <row r="64" spans="1:24">
      <c r="A64" s="7" t="s">
        <v>54</v>
      </c>
      <c r="B64" s="25"/>
      <c r="C64" s="25"/>
      <c r="D64" s="25"/>
      <c r="E64" s="25"/>
      <c r="F64" s="25"/>
      <c r="G64" s="26">
        <v>27</v>
      </c>
      <c r="H64" s="25"/>
      <c r="I64" s="25"/>
      <c r="J64" s="39">
        <v>6</v>
      </c>
      <c r="L64" s="3" t="s">
        <v>54</v>
      </c>
      <c r="M64" s="13" t="s">
        <v>63</v>
      </c>
      <c r="N64" s="13"/>
      <c r="O64" s="13"/>
      <c r="P64" s="13"/>
      <c r="Q64" s="44">
        <f>G64</f>
        <v>27</v>
      </c>
      <c r="R64" s="44">
        <f>SUM(B64:F64,H64:J64)</f>
        <v>6</v>
      </c>
      <c r="S64" s="44">
        <f>SUM(G59:G63,G65:G67)</f>
        <v>1</v>
      </c>
      <c r="T64" s="44">
        <v>0</v>
      </c>
      <c r="U64" s="2">
        <f t="shared" si="20"/>
        <v>0.794117647058823</v>
      </c>
      <c r="V64" s="2">
        <f t="shared" si="21"/>
        <v>0.818181818181818</v>
      </c>
      <c r="W64" s="2">
        <f t="shared" si="22"/>
        <v>0.964285714285714</v>
      </c>
      <c r="X64" s="2">
        <f t="shared" si="23"/>
        <v>0.885245901639344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11</v>
      </c>
      <c r="I65" s="25"/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11</v>
      </c>
      <c r="R65" s="45">
        <f>SUM(B65:G65,I65:J65)</f>
        <v>0</v>
      </c>
      <c r="S65" s="45">
        <f>SUM(H59:H64,H66:H67)</f>
        <v>0</v>
      </c>
      <c r="T65" s="45">
        <v>0</v>
      </c>
      <c r="U65" s="5">
        <f t="shared" si="20"/>
        <v>1</v>
      </c>
      <c r="V65" s="5">
        <f t="shared" si="21"/>
        <v>1</v>
      </c>
      <c r="W65" s="5">
        <f t="shared" si="22"/>
        <v>1</v>
      </c>
      <c r="X65" s="5">
        <f t="shared" si="23"/>
        <v>1</v>
      </c>
    </row>
    <row r="66" spans="1:24">
      <c r="A66" s="7" t="s">
        <v>56</v>
      </c>
      <c r="B66" s="25"/>
      <c r="C66" s="25"/>
      <c r="D66" s="25"/>
      <c r="E66" s="25"/>
      <c r="F66" s="25"/>
      <c r="G66" s="25"/>
      <c r="H66" s="25"/>
      <c r="I66" s="26">
        <v>8</v>
      </c>
      <c r="J66" s="39">
        <v>1</v>
      </c>
      <c r="L66" s="3" t="s">
        <v>56</v>
      </c>
      <c r="M66" s="13" t="s">
        <v>65</v>
      </c>
      <c r="N66" s="13"/>
      <c r="O66" s="13"/>
      <c r="P66" s="13"/>
      <c r="Q66" s="44">
        <f>I66</f>
        <v>8</v>
      </c>
      <c r="R66" s="44">
        <f>SUM(J66,B66:H66)</f>
        <v>1</v>
      </c>
      <c r="S66" s="44">
        <f>SUM(I59:I65,I67)</f>
        <v>0</v>
      </c>
      <c r="T66" s="44">
        <v>0</v>
      </c>
      <c r="U66" s="2">
        <f t="shared" si="20"/>
        <v>0.888888888888889</v>
      </c>
      <c r="V66" s="2">
        <f t="shared" si="21"/>
        <v>0.888888888888889</v>
      </c>
      <c r="W66" s="2">
        <f t="shared" si="22"/>
        <v>1</v>
      </c>
      <c r="X66" s="2">
        <f t="shared" si="23"/>
        <v>0.941176470588235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24">SUM(Q59:Q66)</f>
        <v>127</v>
      </c>
      <c r="R68" s="44">
        <f t="shared" si="24"/>
        <v>53</v>
      </c>
      <c r="S68" s="44">
        <f t="shared" si="24"/>
        <v>1</v>
      </c>
      <c r="T68" s="44">
        <f t="shared" si="24"/>
        <v>0</v>
      </c>
      <c r="U68" s="2">
        <f>(SUM(Q68,T68)/SUM(Q68,R68,S68,T68))</f>
        <v>0.701657458563536</v>
      </c>
      <c r="V68" s="2">
        <f>Q68/(SUM(Q68,R68))</f>
        <v>0.705555555555556</v>
      </c>
      <c r="W68" s="2">
        <f>Q68/SUM(Q68,S68)</f>
        <v>0.9921875</v>
      </c>
      <c r="X68" s="2">
        <f>2*V68*W68/(SUM(V68,W68))</f>
        <v>0.824675324675325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128</v>
      </c>
    </row>
    <row r="70" ht="14.25" spans="1:37">
      <c r="A70" s="21" t="str">
        <f>A13</f>
        <v>KFGQPC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15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15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25">(SUM(AD71,AG71)/SUM(AD71,AE71,AF71,AG71))</f>
        <v>1</v>
      </c>
      <c r="AI71" s="5">
        <f t="shared" ref="AI71:AI99" si="26">AD71/(SUM(AD71,AE71))</f>
        <v>1</v>
      </c>
      <c r="AJ71" s="5">
        <f t="shared" ref="AJ71:AJ99" si="27">AD71/SUM(AD71,AF71)</f>
        <v>1</v>
      </c>
      <c r="AK71" s="5">
        <f t="shared" ref="AK71:AK99" si="28">2*AI71*AJ71/(SUM(AI71,AJ71))</f>
        <v>1</v>
      </c>
    </row>
    <row r="72" spans="1:37">
      <c r="A72" s="4" t="s">
        <v>40</v>
      </c>
      <c r="B72" s="33"/>
      <c r="C72" s="34">
        <v>19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19</v>
      </c>
      <c r="AE72" s="44">
        <f>SUM(D72:AC72,B72)</f>
        <v>0</v>
      </c>
      <c r="AF72" s="44">
        <f>SUM(C71,C73:C98)</f>
        <v>0</v>
      </c>
      <c r="AG72" s="44">
        <v>0</v>
      </c>
      <c r="AH72" s="2">
        <f t="shared" si="25"/>
        <v>1</v>
      </c>
      <c r="AI72" s="2">
        <f t="shared" si="26"/>
        <v>1</v>
      </c>
      <c r="AJ72" s="2">
        <f t="shared" si="27"/>
        <v>1</v>
      </c>
      <c r="AK72" s="2">
        <f t="shared" si="28"/>
        <v>1</v>
      </c>
    </row>
    <row r="73" spans="1:37">
      <c r="A73" s="4" t="s">
        <v>9</v>
      </c>
      <c r="B73" s="33"/>
      <c r="C73" s="33"/>
      <c r="D73" s="34">
        <v>8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8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25"/>
        <v>1</v>
      </c>
      <c r="AI73" s="5">
        <f t="shared" si="26"/>
        <v>1</v>
      </c>
      <c r="AJ73" s="5">
        <f t="shared" si="27"/>
        <v>1</v>
      </c>
      <c r="AK73" s="5">
        <f t="shared" si="28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25"/>
        <v>1</v>
      </c>
      <c r="AI74" s="2">
        <f t="shared" si="26"/>
        <v>1</v>
      </c>
      <c r="AJ74" s="2">
        <f t="shared" si="27"/>
        <v>1</v>
      </c>
      <c r="AK74" s="2">
        <f t="shared" si="28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25"/>
        <v>1</v>
      </c>
      <c r="AI75" s="5">
        <f t="shared" si="26"/>
        <v>1</v>
      </c>
      <c r="AJ75" s="5">
        <f t="shared" si="27"/>
        <v>1</v>
      </c>
      <c r="AK75" s="5">
        <f t="shared" si="28"/>
        <v>1</v>
      </c>
    </row>
    <row r="76" spans="1:37">
      <c r="A76" s="4" t="s">
        <v>12</v>
      </c>
      <c r="B76" s="33"/>
      <c r="C76" s="33"/>
      <c r="D76" s="33"/>
      <c r="E76" s="33"/>
      <c r="F76" s="33"/>
      <c r="G76" s="34">
        <v>1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1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25"/>
        <v>1</v>
      </c>
      <c r="AI76" s="2">
        <f t="shared" si="26"/>
        <v>1</v>
      </c>
      <c r="AJ76" s="2">
        <f t="shared" si="27"/>
        <v>1</v>
      </c>
      <c r="AK76" s="2">
        <f t="shared" si="28"/>
        <v>1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v>0</v>
      </c>
      <c r="AH77" s="5">
        <f t="shared" si="25"/>
        <v>1</v>
      </c>
      <c r="AI77" s="5">
        <f t="shared" si="26"/>
        <v>1</v>
      </c>
      <c r="AJ77" s="5">
        <f t="shared" si="27"/>
        <v>1</v>
      </c>
      <c r="AK77" s="5">
        <f t="shared" si="28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4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4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25"/>
        <v>1</v>
      </c>
      <c r="AI78" s="2">
        <f t="shared" si="26"/>
        <v>1</v>
      </c>
      <c r="AJ78" s="2">
        <f t="shared" si="27"/>
        <v>1</v>
      </c>
      <c r="AK78" s="2">
        <f t="shared" si="28"/>
        <v>1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25"/>
        <v>1</v>
      </c>
      <c r="AI79" s="5">
        <f t="shared" si="26"/>
        <v>1</v>
      </c>
      <c r="AJ79" s="5">
        <f t="shared" si="27"/>
        <v>1</v>
      </c>
      <c r="AK79" s="5">
        <f t="shared" si="28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8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8</v>
      </c>
      <c r="AE80" s="44">
        <f>SUM(B80:J80,L80:AC80)</f>
        <v>0</v>
      </c>
      <c r="AF80" s="44">
        <f>SUM(K71:K79,K81:K98)</f>
        <v>1</v>
      </c>
      <c r="AG80" s="45">
        <v>0</v>
      </c>
      <c r="AH80" s="2">
        <f t="shared" si="25"/>
        <v>0.888888888888889</v>
      </c>
      <c r="AI80" s="2">
        <f t="shared" si="26"/>
        <v>1</v>
      </c>
      <c r="AJ80" s="2">
        <f t="shared" si="27"/>
        <v>0.888888888888889</v>
      </c>
      <c r="AK80" s="2">
        <f t="shared" si="28"/>
        <v>0.941176470588235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>
        <v>1</v>
      </c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1</v>
      </c>
      <c r="AF81" s="45">
        <f>SUM(L71:L80,L82:L98)</f>
        <v>0</v>
      </c>
      <c r="AG81" s="44">
        <v>0</v>
      </c>
      <c r="AH81" s="5">
        <f t="shared" si="25"/>
        <v>0.5</v>
      </c>
      <c r="AI81" s="5">
        <f t="shared" si="26"/>
        <v>0.5</v>
      </c>
      <c r="AJ81" s="5">
        <f t="shared" si="27"/>
        <v>1</v>
      </c>
      <c r="AK81" s="5">
        <f t="shared" si="28"/>
        <v>0.666666666666667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25"/>
        <v>1</v>
      </c>
      <c r="AI82" s="2">
        <f t="shared" si="26"/>
        <v>1</v>
      </c>
      <c r="AJ82" s="2">
        <f t="shared" si="27"/>
        <v>1</v>
      </c>
      <c r="AK82" s="2">
        <f t="shared" si="28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25"/>
        <v>1</v>
      </c>
      <c r="AI83" s="5">
        <f t="shared" si="26"/>
        <v>1</v>
      </c>
      <c r="AJ83" s="5">
        <f t="shared" si="27"/>
        <v>1</v>
      </c>
      <c r="AK83" s="5">
        <f t="shared" si="28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25"/>
        <v>1</v>
      </c>
      <c r="AI84" s="2">
        <f t="shared" si="26"/>
        <v>1</v>
      </c>
      <c r="AJ84" s="2">
        <f t="shared" si="27"/>
        <v>1</v>
      </c>
      <c r="AK84" s="2">
        <f t="shared" si="28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25"/>
        <v>1</v>
      </c>
      <c r="AI85" s="5">
        <f t="shared" si="26"/>
        <v>1</v>
      </c>
      <c r="AJ85" s="5">
        <f t="shared" si="27"/>
        <v>1</v>
      </c>
      <c r="AK85" s="5">
        <f t="shared" si="28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25"/>
        <v>1</v>
      </c>
      <c r="AI86" s="2">
        <f t="shared" si="26"/>
        <v>1</v>
      </c>
      <c r="AJ86" s="2">
        <f t="shared" si="27"/>
        <v>1</v>
      </c>
      <c r="AK86" s="2">
        <f t="shared" si="28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25"/>
        <v>1</v>
      </c>
      <c r="AI87" s="5">
        <f t="shared" si="26"/>
        <v>1</v>
      </c>
      <c r="AJ87" s="5">
        <f t="shared" si="27"/>
        <v>1</v>
      </c>
      <c r="AK87" s="5">
        <f t="shared" si="28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25"/>
        <v>1</v>
      </c>
      <c r="AI88" s="2">
        <f t="shared" si="26"/>
        <v>1</v>
      </c>
      <c r="AJ88" s="2">
        <f t="shared" si="27"/>
        <v>1</v>
      </c>
      <c r="AK88" s="2">
        <f t="shared" si="28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1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1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25"/>
        <v>1</v>
      </c>
      <c r="AI89" s="5">
        <f t="shared" si="26"/>
        <v>1</v>
      </c>
      <c r="AJ89" s="5">
        <f t="shared" si="27"/>
        <v>1</v>
      </c>
      <c r="AK89" s="5">
        <f t="shared" si="28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5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5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25"/>
        <v>1</v>
      </c>
      <c r="AI90" s="2">
        <f t="shared" si="26"/>
        <v>1</v>
      </c>
      <c r="AJ90" s="2">
        <f t="shared" si="27"/>
        <v>1</v>
      </c>
      <c r="AK90" s="2">
        <f t="shared" si="28"/>
        <v>1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2</v>
      </c>
      <c r="W91" s="33"/>
      <c r="X91" s="33"/>
      <c r="Y91" s="33"/>
      <c r="Z91" s="33"/>
      <c r="AA91" s="33"/>
      <c r="AB91" s="33"/>
      <c r="AC91" s="48"/>
      <c r="AD91" s="45">
        <f>V91</f>
        <v>2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25"/>
        <v>1</v>
      </c>
      <c r="AI91" s="5">
        <f t="shared" si="26"/>
        <v>1</v>
      </c>
      <c r="AJ91" s="5">
        <f t="shared" si="27"/>
        <v>1</v>
      </c>
      <c r="AK91" s="5">
        <f t="shared" si="28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25"/>
        <v>1</v>
      </c>
      <c r="AI92" s="2">
        <f t="shared" si="26"/>
        <v>1</v>
      </c>
      <c r="AJ92" s="2">
        <f t="shared" si="27"/>
        <v>1</v>
      </c>
      <c r="AK92" s="2">
        <f t="shared" si="28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4</v>
      </c>
      <c r="Y93" s="33"/>
      <c r="Z93" s="33"/>
      <c r="AA93" s="33"/>
      <c r="AB93" s="33"/>
      <c r="AC93" s="48"/>
      <c r="AD93" s="45">
        <f>X93</f>
        <v>4</v>
      </c>
      <c r="AE93" s="45">
        <f>SUM(B93:W93,Y93:AC93)</f>
        <v>0</v>
      </c>
      <c r="AF93" s="45">
        <f>SUM(X71:X92,X94:X98)</f>
        <v>0</v>
      </c>
      <c r="AG93" s="44">
        <v>0</v>
      </c>
      <c r="AH93" s="5">
        <f t="shared" si="25"/>
        <v>1</v>
      </c>
      <c r="AI93" s="5">
        <f t="shared" si="26"/>
        <v>1</v>
      </c>
      <c r="AJ93" s="5">
        <f t="shared" si="27"/>
        <v>1</v>
      </c>
      <c r="AK93" s="5">
        <f t="shared" si="28"/>
        <v>1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>
        <v>20</v>
      </c>
      <c r="Z94" s="33"/>
      <c r="AA94" s="33"/>
      <c r="AB94" s="33"/>
      <c r="AC94" s="48"/>
      <c r="AD94" s="44">
        <f>Y94</f>
        <v>20</v>
      </c>
      <c r="AE94" s="44">
        <f>SUM(B94:X94,Z94:AC94)</f>
        <v>0</v>
      </c>
      <c r="AF94" s="44">
        <f>SUM(Y71:Y93,Y95:Y98)</f>
        <v>0</v>
      </c>
      <c r="AG94" s="45">
        <v>0</v>
      </c>
      <c r="AH94" s="2">
        <f t="shared" si="25"/>
        <v>1</v>
      </c>
      <c r="AI94" s="2">
        <f t="shared" si="26"/>
        <v>1</v>
      </c>
      <c r="AJ94" s="2">
        <f t="shared" si="27"/>
        <v>1</v>
      </c>
      <c r="AK94" s="2">
        <f t="shared" si="28"/>
        <v>1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25"/>
        <v>1</v>
      </c>
      <c r="AI95" s="5">
        <f t="shared" si="26"/>
        <v>1</v>
      </c>
      <c r="AJ95" s="5">
        <f t="shared" si="27"/>
        <v>1</v>
      </c>
      <c r="AK95" s="5">
        <f t="shared" si="28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25"/>
        <v>1</v>
      </c>
      <c r="AI96" s="2">
        <f t="shared" si="26"/>
        <v>1</v>
      </c>
      <c r="AJ96" s="2">
        <f t="shared" si="27"/>
        <v>1</v>
      </c>
      <c r="AK96" s="2">
        <f t="shared" si="28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3</v>
      </c>
      <c r="AC97" s="48"/>
      <c r="AD97" s="45">
        <f>AB97</f>
        <v>3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25"/>
        <v>1</v>
      </c>
      <c r="AI97" s="5">
        <f t="shared" si="26"/>
        <v>1</v>
      </c>
      <c r="AJ97" s="5">
        <f t="shared" si="27"/>
        <v>1</v>
      </c>
      <c r="AK97" s="5">
        <f t="shared" si="28"/>
        <v>1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25"/>
        <v>1</v>
      </c>
      <c r="AI98" s="2">
        <f t="shared" si="26"/>
        <v>1</v>
      </c>
      <c r="AJ98" s="2">
        <f t="shared" si="27"/>
        <v>1</v>
      </c>
      <c r="AK98" s="2">
        <f t="shared" si="28"/>
        <v>1</v>
      </c>
    </row>
    <row r="99" spans="28:37">
      <c r="AB99" s="42" t="s">
        <v>74</v>
      </c>
      <c r="AC99" s="42"/>
      <c r="AD99" s="45">
        <f t="shared" ref="AD99:AF99" si="29">SUM(AD71:AD98)</f>
        <v>127</v>
      </c>
      <c r="AE99" s="45">
        <f t="shared" si="29"/>
        <v>1</v>
      </c>
      <c r="AF99" s="45">
        <f t="shared" si="29"/>
        <v>1</v>
      </c>
      <c r="AG99" s="45">
        <v>0</v>
      </c>
      <c r="AH99" s="5">
        <f t="shared" si="25"/>
        <v>0.984496124031008</v>
      </c>
      <c r="AI99" s="5">
        <f t="shared" si="26"/>
        <v>0.9921875</v>
      </c>
      <c r="AJ99" s="5">
        <f t="shared" si="27"/>
        <v>0.9921875</v>
      </c>
      <c r="AK99" s="5">
        <f t="shared" si="28"/>
        <v>0.9921875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KFGQPC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15</v>
      </c>
      <c r="C104" s="24"/>
      <c r="D104" s="24"/>
      <c r="E104" s="24"/>
      <c r="F104" s="24"/>
      <c r="G104" s="24"/>
      <c r="H104" s="24"/>
      <c r="I104" s="24"/>
      <c r="J104" s="38">
        <v>3</v>
      </c>
      <c r="L104" s="3" t="s">
        <v>49</v>
      </c>
      <c r="M104" s="13" t="s">
        <v>58</v>
      </c>
      <c r="N104" s="13"/>
      <c r="O104" s="13"/>
      <c r="P104" s="13"/>
      <c r="Q104" s="45">
        <f>B104</f>
        <v>15</v>
      </c>
      <c r="R104" s="45">
        <f>SUM(C104:J104)</f>
        <v>3</v>
      </c>
      <c r="S104" s="45">
        <f>SUM(B105:B112)</f>
        <v>0</v>
      </c>
      <c r="T104" s="45">
        <v>0</v>
      </c>
      <c r="U104" s="5">
        <f t="shared" ref="U104:U111" si="30">(SUM(Q104,T104)/SUM(Q104,R104,S104,T104))</f>
        <v>0.833333333333333</v>
      </c>
      <c r="V104" s="5">
        <f t="shared" ref="V104:V111" si="31">Q104/(SUM(Q104,R104))</f>
        <v>0.833333333333333</v>
      </c>
      <c r="W104" s="5">
        <f t="shared" ref="W104:W111" si="32">Q104/SUM(Q104,S104)</f>
        <v>1</v>
      </c>
      <c r="X104" s="5">
        <f t="shared" ref="X104:X111" si="33">2*V104*W104/(SUM(V104,W104))</f>
        <v>0.909090909090909</v>
      </c>
    </row>
    <row r="105" spans="1:24">
      <c r="A105" s="7" t="s">
        <v>50</v>
      </c>
      <c r="B105" s="25"/>
      <c r="C105" s="26">
        <v>9</v>
      </c>
      <c r="D105" s="25"/>
      <c r="E105" s="25"/>
      <c r="F105" s="25"/>
      <c r="G105" s="25">
        <v>1</v>
      </c>
      <c r="H105" s="25"/>
      <c r="I105" s="25"/>
      <c r="J105" s="25">
        <v>3</v>
      </c>
      <c r="L105" s="3" t="s">
        <v>50</v>
      </c>
      <c r="M105" s="13" t="s">
        <v>59</v>
      </c>
      <c r="N105" s="13"/>
      <c r="O105" s="13"/>
      <c r="P105" s="13"/>
      <c r="Q105" s="44">
        <f>C105</f>
        <v>9</v>
      </c>
      <c r="R105" s="44">
        <f>SUM(B105,D105:J105)</f>
        <v>4</v>
      </c>
      <c r="S105" s="44">
        <f>SUM(C104,C106:C112)</f>
        <v>0</v>
      </c>
      <c r="T105" s="44">
        <v>0</v>
      </c>
      <c r="U105" s="2">
        <f t="shared" si="30"/>
        <v>0.692307692307692</v>
      </c>
      <c r="V105" s="2">
        <f t="shared" si="31"/>
        <v>0.692307692307692</v>
      </c>
      <c r="W105" s="2">
        <f t="shared" si="32"/>
        <v>1</v>
      </c>
      <c r="X105" s="2">
        <f t="shared" si="33"/>
        <v>0.818181818181818</v>
      </c>
    </row>
    <row r="106" spans="1:24">
      <c r="A106" s="7" t="s">
        <v>51</v>
      </c>
      <c r="B106" s="25"/>
      <c r="C106" s="25"/>
      <c r="D106" s="26">
        <v>10</v>
      </c>
      <c r="E106" s="25"/>
      <c r="F106" s="25"/>
      <c r="G106" s="25"/>
      <c r="H106" s="25"/>
      <c r="I106" s="25"/>
      <c r="J106" s="39">
        <v>2</v>
      </c>
      <c r="L106" s="3" t="s">
        <v>51</v>
      </c>
      <c r="M106" s="13" t="s">
        <v>60</v>
      </c>
      <c r="N106" s="13"/>
      <c r="O106" s="13"/>
      <c r="P106" s="13"/>
      <c r="Q106" s="45">
        <f>D106</f>
        <v>10</v>
      </c>
      <c r="R106" s="45">
        <f>SUM(B106:C106,E106:J106)</f>
        <v>2</v>
      </c>
      <c r="S106" s="45">
        <f>SUM(D104:D105,D107:D112)</f>
        <v>0</v>
      </c>
      <c r="T106" s="45">
        <v>0</v>
      </c>
      <c r="U106" s="5">
        <f t="shared" si="30"/>
        <v>0.833333333333333</v>
      </c>
      <c r="V106" s="5">
        <f t="shared" si="31"/>
        <v>0.833333333333333</v>
      </c>
      <c r="W106" s="5">
        <f t="shared" si="32"/>
        <v>1</v>
      </c>
      <c r="X106" s="5">
        <f t="shared" si="33"/>
        <v>0.909090909090909</v>
      </c>
    </row>
    <row r="107" spans="1:24">
      <c r="A107" s="7" t="s">
        <v>52</v>
      </c>
      <c r="B107" s="25"/>
      <c r="C107" s="25"/>
      <c r="D107" s="25"/>
      <c r="E107" s="26">
        <v>18</v>
      </c>
      <c r="F107" s="25"/>
      <c r="G107" s="25"/>
      <c r="H107" s="25"/>
      <c r="I107" s="25"/>
      <c r="J107" s="39">
        <v>3</v>
      </c>
      <c r="L107" s="3" t="s">
        <v>52</v>
      </c>
      <c r="M107" s="13" t="s">
        <v>61</v>
      </c>
      <c r="N107" s="13"/>
      <c r="O107" s="13"/>
      <c r="P107" s="13"/>
      <c r="Q107" s="44">
        <f>E107</f>
        <v>18</v>
      </c>
      <c r="R107" s="44">
        <f>SUM(B107:D107,F107:J107)</f>
        <v>3</v>
      </c>
      <c r="S107" s="44">
        <f>SUM(E104:E106,E108:E112)</f>
        <v>0</v>
      </c>
      <c r="T107" s="44">
        <v>0</v>
      </c>
      <c r="U107" s="2">
        <f t="shared" si="30"/>
        <v>0.857142857142857</v>
      </c>
      <c r="V107" s="2">
        <f t="shared" si="31"/>
        <v>0.857142857142857</v>
      </c>
      <c r="W107" s="2">
        <f t="shared" si="32"/>
        <v>1</v>
      </c>
      <c r="X107" s="2">
        <f t="shared" si="33"/>
        <v>0.923076923076923</v>
      </c>
    </row>
    <row r="108" spans="1:24">
      <c r="A108" s="7" t="s">
        <v>53</v>
      </c>
      <c r="B108" s="25"/>
      <c r="C108" s="25"/>
      <c r="D108" s="25"/>
      <c r="E108" s="25"/>
      <c r="F108" s="26">
        <v>29</v>
      </c>
      <c r="G108" s="25"/>
      <c r="H108" s="25"/>
      <c r="I108" s="25"/>
      <c r="J108" s="39">
        <v>29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29</v>
      </c>
      <c r="S108" s="45">
        <f>SUM(F104:F107,F109:F112)</f>
        <v>0</v>
      </c>
      <c r="T108" s="45">
        <v>0</v>
      </c>
      <c r="U108" s="5">
        <f t="shared" si="30"/>
        <v>0.5</v>
      </c>
      <c r="V108" s="5">
        <f t="shared" si="31"/>
        <v>0.5</v>
      </c>
      <c r="W108" s="5">
        <f t="shared" si="32"/>
        <v>1</v>
      </c>
      <c r="X108" s="5">
        <f t="shared" si="33"/>
        <v>0.666666666666667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27</v>
      </c>
      <c r="H109" s="25"/>
      <c r="I109" s="25"/>
      <c r="J109" s="39">
        <v>4</v>
      </c>
      <c r="L109" s="3" t="s">
        <v>54</v>
      </c>
      <c r="M109" s="13" t="s">
        <v>63</v>
      </c>
      <c r="N109" s="13"/>
      <c r="O109" s="13"/>
      <c r="P109" s="13"/>
      <c r="Q109" s="44">
        <f>G109</f>
        <v>27</v>
      </c>
      <c r="R109" s="44">
        <f>SUM(B109:F109,H109:J109)</f>
        <v>4</v>
      </c>
      <c r="S109" s="44">
        <f>SUM(G104:G108,G110:G112)</f>
        <v>1</v>
      </c>
      <c r="T109" s="44">
        <v>0</v>
      </c>
      <c r="U109" s="2">
        <f t="shared" si="30"/>
        <v>0.84375</v>
      </c>
      <c r="V109" s="2">
        <f t="shared" si="31"/>
        <v>0.870967741935484</v>
      </c>
      <c r="W109" s="2">
        <f t="shared" si="32"/>
        <v>0.964285714285714</v>
      </c>
      <c r="X109" s="2">
        <f t="shared" si="33"/>
        <v>0.915254237288136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11</v>
      </c>
      <c r="I110" s="25"/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11</v>
      </c>
      <c r="R110" s="45">
        <f>SUM(B110:G110,I110:J110)</f>
        <v>0</v>
      </c>
      <c r="S110" s="45">
        <f>SUM(H104:H109,H111:H112)</f>
        <v>0</v>
      </c>
      <c r="T110" s="45">
        <v>0</v>
      </c>
      <c r="U110" s="5">
        <f t="shared" si="30"/>
        <v>1</v>
      </c>
      <c r="V110" s="5">
        <f t="shared" si="31"/>
        <v>1</v>
      </c>
      <c r="W110" s="5">
        <f t="shared" si="32"/>
        <v>1</v>
      </c>
      <c r="X110" s="5">
        <f t="shared" si="33"/>
        <v>1</v>
      </c>
    </row>
    <row r="111" spans="1:24">
      <c r="A111" s="7" t="s">
        <v>56</v>
      </c>
      <c r="B111" s="25"/>
      <c r="C111" s="25"/>
      <c r="D111" s="25"/>
      <c r="E111" s="25"/>
      <c r="F111" s="25"/>
      <c r="G111" s="25"/>
      <c r="H111" s="25"/>
      <c r="I111" s="26">
        <v>8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8</v>
      </c>
      <c r="R111" s="44">
        <f>SUM(J111,B111:H111)</f>
        <v>1</v>
      </c>
      <c r="S111" s="44">
        <f>SUM(I104:I110,I112)</f>
        <v>0</v>
      </c>
      <c r="T111" s="44">
        <v>0</v>
      </c>
      <c r="U111" s="2">
        <f t="shared" si="30"/>
        <v>0.888888888888889</v>
      </c>
      <c r="V111" s="2">
        <f t="shared" si="31"/>
        <v>0.888888888888889</v>
      </c>
      <c r="W111" s="2">
        <f t="shared" si="32"/>
        <v>1</v>
      </c>
      <c r="X111" s="2">
        <f t="shared" si="33"/>
        <v>0.941176470588235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34">SUM(Q104:Q111)</f>
        <v>127</v>
      </c>
      <c r="R113" s="44">
        <f t="shared" si="34"/>
        <v>46</v>
      </c>
      <c r="S113" s="44">
        <f t="shared" si="34"/>
        <v>1</v>
      </c>
      <c r="T113" s="44">
        <f t="shared" si="34"/>
        <v>0</v>
      </c>
      <c r="U113" s="2">
        <f>(SUM(Q113,T113)/SUM(Q113,R113,S113,T113))</f>
        <v>0.729885057471264</v>
      </c>
      <c r="V113" s="2">
        <f>Q113/(SUM(Q113,R113))</f>
        <v>0.734104046242775</v>
      </c>
      <c r="W113" s="2">
        <f>Q113/SUM(Q113,S113)</f>
        <v>0.9921875</v>
      </c>
      <c r="X113" s="2">
        <f>2*V113*W113/(SUM(V113,W113))</f>
        <v>0.843853820598007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128</v>
      </c>
    </row>
    <row r="115" ht="14.25" spans="1:37">
      <c r="A115" s="30" t="str">
        <f>A1</f>
        <v>KFGQPC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15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15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35">(SUM(AD116,AG116)/SUM(AD116,AE116,AF116,AG116))</f>
        <v>1</v>
      </c>
      <c r="AI116" s="5">
        <f t="shared" ref="AI116:AI144" si="36">AD116/(SUM(AD116,AE116))</f>
        <v>1</v>
      </c>
      <c r="AJ116" s="5">
        <f t="shared" ref="AJ116:AJ144" si="37">AD116/SUM(AD116,AF116)</f>
        <v>1</v>
      </c>
      <c r="AK116" s="5">
        <f t="shared" ref="AK116:AK144" si="38">2*AI116*AJ116/(SUM(AI116,AJ116))</f>
        <v>1</v>
      </c>
    </row>
    <row r="117" spans="1:37">
      <c r="A117" s="4" t="s">
        <v>40</v>
      </c>
      <c r="B117" s="33"/>
      <c r="C117" s="34">
        <v>19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19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35"/>
        <v>1</v>
      </c>
      <c r="AI117" s="2">
        <f t="shared" si="36"/>
        <v>1</v>
      </c>
      <c r="AJ117" s="2">
        <f t="shared" si="37"/>
        <v>1</v>
      </c>
      <c r="AK117" s="2">
        <f t="shared" si="38"/>
        <v>1</v>
      </c>
    </row>
    <row r="118" spans="1:37">
      <c r="A118" s="4" t="s">
        <v>9</v>
      </c>
      <c r="B118" s="33"/>
      <c r="C118" s="33"/>
      <c r="D118" s="34">
        <v>8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8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35"/>
        <v>1</v>
      </c>
      <c r="AI118" s="5">
        <f t="shared" si="36"/>
        <v>1</v>
      </c>
      <c r="AJ118" s="5">
        <f t="shared" si="37"/>
        <v>1</v>
      </c>
      <c r="AK118" s="5">
        <f t="shared" si="38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35"/>
        <v>1</v>
      </c>
      <c r="AI119" s="2">
        <f t="shared" si="36"/>
        <v>1</v>
      </c>
      <c r="AJ119" s="2">
        <f t="shared" si="37"/>
        <v>1</v>
      </c>
      <c r="AK119" s="2">
        <f t="shared" si="38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35"/>
        <v>1</v>
      </c>
      <c r="AI120" s="5">
        <f t="shared" si="36"/>
        <v>1</v>
      </c>
      <c r="AJ120" s="5">
        <f t="shared" si="37"/>
        <v>1</v>
      </c>
      <c r="AK120" s="5">
        <f t="shared" si="38"/>
        <v>1</v>
      </c>
    </row>
    <row r="121" spans="1:37">
      <c r="A121" s="4" t="s">
        <v>12</v>
      </c>
      <c r="B121" s="33"/>
      <c r="C121" s="33"/>
      <c r="D121" s="33"/>
      <c r="E121" s="33"/>
      <c r="F121" s="33"/>
      <c r="G121" s="34">
        <v>1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1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35"/>
        <v>1</v>
      </c>
      <c r="AI121" s="2">
        <f t="shared" si="36"/>
        <v>1</v>
      </c>
      <c r="AJ121" s="2">
        <f t="shared" si="37"/>
        <v>1</v>
      </c>
      <c r="AK121" s="2">
        <f t="shared" si="38"/>
        <v>1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35"/>
        <v>1</v>
      </c>
      <c r="AI122" s="5">
        <f t="shared" si="36"/>
        <v>1</v>
      </c>
      <c r="AJ122" s="5">
        <f t="shared" si="37"/>
        <v>1</v>
      </c>
      <c r="AK122" s="5">
        <f t="shared" si="38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4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4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35"/>
        <v>1</v>
      </c>
      <c r="AI123" s="2">
        <f t="shared" si="36"/>
        <v>1</v>
      </c>
      <c r="AJ123" s="2">
        <f t="shared" si="37"/>
        <v>1</v>
      </c>
      <c r="AK123" s="2">
        <f t="shared" si="38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35"/>
        <v>1</v>
      </c>
      <c r="AI124" s="5">
        <f t="shared" si="36"/>
        <v>1</v>
      </c>
      <c r="AJ124" s="5">
        <f t="shared" si="37"/>
        <v>1</v>
      </c>
      <c r="AK124" s="5">
        <f t="shared" si="38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8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8</v>
      </c>
      <c r="AE125" s="44">
        <f>SUM(B125:J125,L125:AC125)</f>
        <v>0</v>
      </c>
      <c r="AF125" s="44">
        <f>SUM(K116:K124,K126:K143)</f>
        <v>1</v>
      </c>
      <c r="AG125" s="45">
        <v>0</v>
      </c>
      <c r="AH125" s="2">
        <f t="shared" si="35"/>
        <v>0.888888888888889</v>
      </c>
      <c r="AI125" s="2">
        <f t="shared" si="36"/>
        <v>1</v>
      </c>
      <c r="AJ125" s="2">
        <f t="shared" si="37"/>
        <v>0.888888888888889</v>
      </c>
      <c r="AK125" s="2">
        <f t="shared" si="38"/>
        <v>0.941176470588235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>
        <v>1</v>
      </c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1</v>
      </c>
      <c r="AF126" s="45">
        <f>SUM(L116:L125,L127:L143)</f>
        <v>0</v>
      </c>
      <c r="AG126" s="44">
        <v>0</v>
      </c>
      <c r="AH126" s="5">
        <f t="shared" si="35"/>
        <v>0.5</v>
      </c>
      <c r="AI126" s="5">
        <f t="shared" si="36"/>
        <v>0.5</v>
      </c>
      <c r="AJ126" s="5">
        <f t="shared" si="37"/>
        <v>1</v>
      </c>
      <c r="AK126" s="5">
        <f t="shared" si="38"/>
        <v>0.666666666666667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35"/>
        <v>1</v>
      </c>
      <c r="AI127" s="2">
        <f t="shared" si="36"/>
        <v>1</v>
      </c>
      <c r="AJ127" s="2">
        <f t="shared" si="37"/>
        <v>1</v>
      </c>
      <c r="AK127" s="2">
        <f t="shared" si="38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35"/>
        <v>1</v>
      </c>
      <c r="AI128" s="5">
        <f t="shared" si="36"/>
        <v>1</v>
      </c>
      <c r="AJ128" s="5">
        <f t="shared" si="37"/>
        <v>1</v>
      </c>
      <c r="AK128" s="5">
        <f t="shared" si="38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35"/>
        <v>1</v>
      </c>
      <c r="AI129" s="2">
        <f t="shared" si="36"/>
        <v>1</v>
      </c>
      <c r="AJ129" s="2">
        <f t="shared" si="37"/>
        <v>1</v>
      </c>
      <c r="AK129" s="2">
        <f t="shared" si="38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35"/>
        <v>1</v>
      </c>
      <c r="AI130" s="5">
        <f t="shared" si="36"/>
        <v>1</v>
      </c>
      <c r="AJ130" s="5">
        <f t="shared" si="37"/>
        <v>1</v>
      </c>
      <c r="AK130" s="5">
        <f t="shared" si="38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35"/>
        <v>1</v>
      </c>
      <c r="AI131" s="2">
        <f t="shared" si="36"/>
        <v>1</v>
      </c>
      <c r="AJ131" s="2">
        <f t="shared" si="37"/>
        <v>1</v>
      </c>
      <c r="AK131" s="2">
        <f t="shared" si="38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35"/>
        <v>1</v>
      </c>
      <c r="AI132" s="5">
        <f t="shared" si="36"/>
        <v>1</v>
      </c>
      <c r="AJ132" s="5">
        <f t="shared" si="37"/>
        <v>1</v>
      </c>
      <c r="AK132" s="5">
        <f t="shared" si="38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35"/>
        <v>1</v>
      </c>
      <c r="AI133" s="2">
        <f t="shared" si="36"/>
        <v>1</v>
      </c>
      <c r="AJ133" s="2">
        <f t="shared" si="37"/>
        <v>1</v>
      </c>
      <c r="AK133" s="2">
        <f t="shared" si="38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1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1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35"/>
        <v>1</v>
      </c>
      <c r="AI134" s="5">
        <f t="shared" si="36"/>
        <v>1</v>
      </c>
      <c r="AJ134" s="5">
        <f t="shared" si="37"/>
        <v>1</v>
      </c>
      <c r="AK134" s="5">
        <f t="shared" si="38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5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5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35"/>
        <v>1</v>
      </c>
      <c r="AI135" s="2">
        <f t="shared" si="36"/>
        <v>1</v>
      </c>
      <c r="AJ135" s="2">
        <f t="shared" si="37"/>
        <v>1</v>
      </c>
      <c r="AK135" s="2">
        <f t="shared" si="38"/>
        <v>1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2</v>
      </c>
      <c r="W136" s="33"/>
      <c r="X136" s="33"/>
      <c r="Y136" s="33"/>
      <c r="Z136" s="33"/>
      <c r="AA136" s="33"/>
      <c r="AB136" s="33"/>
      <c r="AC136" s="48"/>
      <c r="AD136" s="45">
        <f>V136</f>
        <v>2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35"/>
        <v>1</v>
      </c>
      <c r="AI136" s="5">
        <f t="shared" si="36"/>
        <v>1</v>
      </c>
      <c r="AJ136" s="5">
        <f t="shared" si="37"/>
        <v>1</v>
      </c>
      <c r="AK136" s="5">
        <f t="shared" si="38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35"/>
        <v>1</v>
      </c>
      <c r="AI137" s="2">
        <f t="shared" si="36"/>
        <v>1</v>
      </c>
      <c r="AJ137" s="2">
        <f t="shared" si="37"/>
        <v>1</v>
      </c>
      <c r="AK137" s="2">
        <f t="shared" si="38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4</v>
      </c>
      <c r="Y138" s="33"/>
      <c r="Z138" s="33"/>
      <c r="AA138" s="33"/>
      <c r="AB138" s="33"/>
      <c r="AC138" s="48"/>
      <c r="AD138" s="45">
        <f>X138</f>
        <v>4</v>
      </c>
      <c r="AE138" s="45">
        <f>SUM(B138:W138,Y138:AC138)</f>
        <v>0</v>
      </c>
      <c r="AF138" s="45">
        <f>SUM(X116:X137,X139:X143)</f>
        <v>0</v>
      </c>
      <c r="AG138" s="44">
        <v>0</v>
      </c>
      <c r="AH138" s="5">
        <f t="shared" si="35"/>
        <v>1</v>
      </c>
      <c r="AI138" s="5">
        <f t="shared" si="36"/>
        <v>1</v>
      </c>
      <c r="AJ138" s="5">
        <f t="shared" si="37"/>
        <v>1</v>
      </c>
      <c r="AK138" s="5">
        <f t="shared" si="38"/>
        <v>1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20</v>
      </c>
      <c r="Z139" s="33"/>
      <c r="AA139" s="33"/>
      <c r="AB139" s="33"/>
      <c r="AC139" s="48"/>
      <c r="AD139" s="44">
        <f>Y139</f>
        <v>20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35"/>
        <v>1</v>
      </c>
      <c r="AI139" s="2">
        <f t="shared" si="36"/>
        <v>1</v>
      </c>
      <c r="AJ139" s="2">
        <f t="shared" si="37"/>
        <v>1</v>
      </c>
      <c r="AK139" s="2">
        <f t="shared" si="38"/>
        <v>1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35"/>
        <v>1</v>
      </c>
      <c r="AI140" s="5">
        <f t="shared" si="36"/>
        <v>1</v>
      </c>
      <c r="AJ140" s="5">
        <f t="shared" si="37"/>
        <v>1</v>
      </c>
      <c r="AK140" s="5">
        <f t="shared" si="38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35"/>
        <v>1</v>
      </c>
      <c r="AI141" s="2">
        <f t="shared" si="36"/>
        <v>1</v>
      </c>
      <c r="AJ141" s="2">
        <f t="shared" si="37"/>
        <v>1</v>
      </c>
      <c r="AK141" s="2">
        <f t="shared" si="38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35"/>
        <v>1</v>
      </c>
      <c r="AI142" s="5">
        <f t="shared" si="36"/>
        <v>1</v>
      </c>
      <c r="AJ142" s="5">
        <f t="shared" si="37"/>
        <v>1</v>
      </c>
      <c r="AK142" s="5">
        <f t="shared" si="38"/>
        <v>1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35"/>
        <v>1</v>
      </c>
      <c r="AI143" s="2">
        <f t="shared" si="36"/>
        <v>1</v>
      </c>
      <c r="AJ143" s="2">
        <f t="shared" si="37"/>
        <v>1</v>
      </c>
      <c r="AK143" s="2">
        <f t="shared" si="38"/>
        <v>1</v>
      </c>
    </row>
    <row r="144" spans="28:37">
      <c r="AB144" s="42" t="s">
        <v>74</v>
      </c>
      <c r="AC144" s="42"/>
      <c r="AD144" s="45">
        <f t="shared" ref="AD144:AF144" si="39">SUM(AD116:AD143)</f>
        <v>127</v>
      </c>
      <c r="AE144" s="45">
        <f t="shared" si="39"/>
        <v>1</v>
      </c>
      <c r="AF144" s="45">
        <f t="shared" si="39"/>
        <v>1</v>
      </c>
      <c r="AG144" s="45">
        <v>0</v>
      </c>
      <c r="AH144" s="5">
        <f t="shared" si="35"/>
        <v>0.984496124031008</v>
      </c>
      <c r="AI144" s="5">
        <f t="shared" si="36"/>
        <v>0.9921875</v>
      </c>
      <c r="AJ144" s="5">
        <f t="shared" si="37"/>
        <v>0.9921875</v>
      </c>
      <c r="AK144" s="5">
        <f t="shared" si="38"/>
        <v>0.9921875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KFGQPC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15</v>
      </c>
      <c r="C149" s="24"/>
      <c r="D149" s="24"/>
      <c r="E149" s="24"/>
      <c r="F149" s="24"/>
      <c r="G149" s="24"/>
      <c r="H149" s="24"/>
      <c r="I149" s="24"/>
      <c r="J149" s="38">
        <v>2</v>
      </c>
      <c r="L149" s="3" t="s">
        <v>49</v>
      </c>
      <c r="M149" s="13" t="s">
        <v>58</v>
      </c>
      <c r="N149" s="13"/>
      <c r="O149" s="13"/>
      <c r="P149" s="13"/>
      <c r="Q149" s="45">
        <f>B149</f>
        <v>15</v>
      </c>
      <c r="R149" s="45">
        <f>SUM(C149:J149)</f>
        <v>2</v>
      </c>
      <c r="S149" s="45">
        <f>SUM(B150:B157)</f>
        <v>0</v>
      </c>
      <c r="T149" s="45">
        <v>0</v>
      </c>
      <c r="U149" s="5">
        <f t="shared" ref="U149:U156" si="40">(SUM(Q149,T149)/SUM(Q149,R149,S149,T149))</f>
        <v>0.882352941176471</v>
      </c>
      <c r="V149" s="5">
        <f t="shared" ref="V149:V156" si="41">Q149/(SUM(Q149,R149))</f>
        <v>0.882352941176471</v>
      </c>
      <c r="W149" s="5">
        <f t="shared" ref="W149:W156" si="42">Q149/SUM(Q149,S149)</f>
        <v>1</v>
      </c>
      <c r="X149" s="5">
        <f t="shared" ref="X149:X156" si="43">2*V149*W149/(SUM(V149,W149))</f>
        <v>0.9375</v>
      </c>
    </row>
    <row r="150" spans="1:24">
      <c r="A150" s="7" t="s">
        <v>50</v>
      </c>
      <c r="B150" s="25"/>
      <c r="C150" s="26">
        <v>9</v>
      </c>
      <c r="D150" s="25"/>
      <c r="E150" s="25"/>
      <c r="F150" s="25"/>
      <c r="G150" s="25">
        <v>1</v>
      </c>
      <c r="H150" s="25"/>
      <c r="I150" s="25"/>
      <c r="J150" s="25">
        <v>3</v>
      </c>
      <c r="L150" s="3" t="s">
        <v>50</v>
      </c>
      <c r="M150" s="13" t="s">
        <v>59</v>
      </c>
      <c r="N150" s="13"/>
      <c r="O150" s="13"/>
      <c r="P150" s="13"/>
      <c r="Q150" s="44">
        <f>C150</f>
        <v>9</v>
      </c>
      <c r="R150" s="44">
        <f>SUM(B150,D150:J150)</f>
        <v>4</v>
      </c>
      <c r="S150" s="44">
        <f>SUM(C149,C151:C157)</f>
        <v>0</v>
      </c>
      <c r="T150" s="44">
        <v>0</v>
      </c>
      <c r="U150" s="2">
        <f t="shared" si="40"/>
        <v>0.692307692307692</v>
      </c>
      <c r="V150" s="2">
        <f t="shared" si="41"/>
        <v>0.692307692307692</v>
      </c>
      <c r="W150" s="2">
        <f t="shared" si="42"/>
        <v>1</v>
      </c>
      <c r="X150" s="2">
        <f t="shared" si="43"/>
        <v>0.818181818181818</v>
      </c>
    </row>
    <row r="151" spans="1:24">
      <c r="A151" s="7" t="s">
        <v>51</v>
      </c>
      <c r="B151" s="25"/>
      <c r="C151" s="25"/>
      <c r="D151" s="26">
        <v>10</v>
      </c>
      <c r="E151" s="25"/>
      <c r="F151" s="25"/>
      <c r="G151" s="25"/>
      <c r="H151" s="25"/>
      <c r="I151" s="25"/>
      <c r="J151" s="39">
        <v>1</v>
      </c>
      <c r="L151" s="3" t="s">
        <v>51</v>
      </c>
      <c r="M151" s="13" t="s">
        <v>60</v>
      </c>
      <c r="N151" s="13"/>
      <c r="O151" s="13"/>
      <c r="P151" s="13"/>
      <c r="Q151" s="45">
        <f>D151</f>
        <v>10</v>
      </c>
      <c r="R151" s="45">
        <f>SUM(B151:C151,E151:J151)</f>
        <v>1</v>
      </c>
      <c r="S151" s="45">
        <f>SUM(D149:D150,D152:D157)</f>
        <v>0</v>
      </c>
      <c r="T151" s="45">
        <v>0</v>
      </c>
      <c r="U151" s="5">
        <f t="shared" si="40"/>
        <v>0.909090909090909</v>
      </c>
      <c r="V151" s="5">
        <f t="shared" si="41"/>
        <v>0.909090909090909</v>
      </c>
      <c r="W151" s="5">
        <f t="shared" si="42"/>
        <v>1</v>
      </c>
      <c r="X151" s="5">
        <f t="shared" si="43"/>
        <v>0.952380952380952</v>
      </c>
    </row>
    <row r="152" spans="1:24">
      <c r="A152" s="7" t="s">
        <v>52</v>
      </c>
      <c r="B152" s="25"/>
      <c r="C152" s="25"/>
      <c r="D152" s="25"/>
      <c r="E152" s="26">
        <v>17</v>
      </c>
      <c r="F152" s="25"/>
      <c r="G152" s="25"/>
      <c r="H152" s="25"/>
      <c r="I152" s="25"/>
      <c r="J152" s="39">
        <v>3</v>
      </c>
      <c r="L152" s="3" t="s">
        <v>52</v>
      </c>
      <c r="M152" s="13" t="s">
        <v>61</v>
      </c>
      <c r="N152" s="13"/>
      <c r="O152" s="13"/>
      <c r="P152" s="13"/>
      <c r="Q152" s="44">
        <f>E152</f>
        <v>17</v>
      </c>
      <c r="R152" s="44">
        <f>SUM(B152:D152,F152:J152)</f>
        <v>3</v>
      </c>
      <c r="S152" s="44">
        <f>SUM(E149:E151,E153:E157)</f>
        <v>0</v>
      </c>
      <c r="T152" s="44">
        <v>0</v>
      </c>
      <c r="U152" s="2">
        <f t="shared" si="40"/>
        <v>0.85</v>
      </c>
      <c r="V152" s="2">
        <f t="shared" si="41"/>
        <v>0.85</v>
      </c>
      <c r="W152" s="2">
        <f t="shared" si="42"/>
        <v>1</v>
      </c>
      <c r="X152" s="2">
        <f t="shared" si="43"/>
        <v>0.918918918918919</v>
      </c>
    </row>
    <row r="153" spans="1:24">
      <c r="A153" s="7" t="s">
        <v>53</v>
      </c>
      <c r="B153" s="25"/>
      <c r="C153" s="25"/>
      <c r="D153" s="25"/>
      <c r="E153" s="25"/>
      <c r="F153" s="26">
        <v>29</v>
      </c>
      <c r="G153" s="25"/>
      <c r="H153" s="25"/>
      <c r="I153" s="25"/>
      <c r="J153" s="39">
        <v>3</v>
      </c>
      <c r="L153" s="3" t="s">
        <v>53</v>
      </c>
      <c r="M153" s="13" t="s">
        <v>62</v>
      </c>
      <c r="N153" s="13"/>
      <c r="O153" s="13"/>
      <c r="P153" s="13"/>
      <c r="Q153" s="45">
        <f>F153</f>
        <v>29</v>
      </c>
      <c r="R153" s="45">
        <f>SUM(B153:E153,G153:J153)</f>
        <v>3</v>
      </c>
      <c r="S153" s="45">
        <f>SUM(F149:F152,F154:F157)</f>
        <v>0</v>
      </c>
      <c r="T153" s="45">
        <v>0</v>
      </c>
      <c r="U153" s="5">
        <f t="shared" si="40"/>
        <v>0.90625</v>
      </c>
      <c r="V153" s="5">
        <f t="shared" si="41"/>
        <v>0.90625</v>
      </c>
      <c r="W153" s="5">
        <f t="shared" si="42"/>
        <v>1</v>
      </c>
      <c r="X153" s="5">
        <f t="shared" si="43"/>
        <v>0.950819672131147</v>
      </c>
    </row>
    <row r="154" spans="1:24">
      <c r="A154" s="7" t="s">
        <v>54</v>
      </c>
      <c r="B154" s="25"/>
      <c r="C154" s="25"/>
      <c r="D154" s="25"/>
      <c r="E154" s="25"/>
      <c r="F154" s="25"/>
      <c r="G154" s="26">
        <v>26</v>
      </c>
      <c r="H154" s="25"/>
      <c r="I154" s="25"/>
      <c r="J154" s="39">
        <v>4</v>
      </c>
      <c r="L154" s="3" t="s">
        <v>54</v>
      </c>
      <c r="M154" s="13" t="s">
        <v>63</v>
      </c>
      <c r="N154" s="13"/>
      <c r="O154" s="13"/>
      <c r="P154" s="13"/>
      <c r="Q154" s="44">
        <f>G154</f>
        <v>26</v>
      </c>
      <c r="R154" s="44">
        <f>SUM(B154:F154,H154:J154)</f>
        <v>4</v>
      </c>
      <c r="S154" s="44">
        <f>SUM(G149:G153,G155:G157)</f>
        <v>1</v>
      </c>
      <c r="T154" s="44">
        <v>0</v>
      </c>
      <c r="U154" s="2">
        <f t="shared" si="40"/>
        <v>0.838709677419355</v>
      </c>
      <c r="V154" s="2">
        <f t="shared" si="41"/>
        <v>0.866666666666667</v>
      </c>
      <c r="W154" s="2">
        <f t="shared" si="42"/>
        <v>0.962962962962963</v>
      </c>
      <c r="X154" s="2">
        <f t="shared" si="43"/>
        <v>0.912280701754386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11</v>
      </c>
      <c r="I155" s="25"/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11</v>
      </c>
      <c r="R155" s="45">
        <f>SUM(B155:G155,I155:J155)</f>
        <v>0</v>
      </c>
      <c r="S155" s="45">
        <f>SUM(H149:H154,H156:H157)</f>
        <v>0</v>
      </c>
      <c r="T155" s="45">
        <v>0</v>
      </c>
      <c r="U155" s="5">
        <f t="shared" si="40"/>
        <v>1</v>
      </c>
      <c r="V155" s="5">
        <f t="shared" si="41"/>
        <v>1</v>
      </c>
      <c r="W155" s="5">
        <f t="shared" si="42"/>
        <v>1</v>
      </c>
      <c r="X155" s="5">
        <f t="shared" si="43"/>
        <v>1</v>
      </c>
    </row>
    <row r="156" spans="1:24">
      <c r="A156" s="7" t="s">
        <v>56</v>
      </c>
      <c r="B156" s="25"/>
      <c r="C156" s="25"/>
      <c r="D156" s="25"/>
      <c r="E156" s="25"/>
      <c r="F156" s="25"/>
      <c r="G156" s="25"/>
      <c r="H156" s="25"/>
      <c r="I156" s="26">
        <v>6</v>
      </c>
      <c r="J156" s="39">
        <v>1</v>
      </c>
      <c r="L156" s="3" t="s">
        <v>56</v>
      </c>
      <c r="M156" s="13" t="s">
        <v>65</v>
      </c>
      <c r="N156" s="13"/>
      <c r="O156" s="13"/>
      <c r="P156" s="13"/>
      <c r="Q156" s="44">
        <f>I156</f>
        <v>6</v>
      </c>
      <c r="R156" s="44">
        <f>SUM(J156,B156:H156)</f>
        <v>1</v>
      </c>
      <c r="S156" s="44">
        <f>SUM(I149:I155,I157)</f>
        <v>0</v>
      </c>
      <c r="T156" s="44">
        <v>0</v>
      </c>
      <c r="U156" s="2">
        <f t="shared" si="40"/>
        <v>0.857142857142857</v>
      </c>
      <c r="V156" s="2">
        <f t="shared" si="41"/>
        <v>0.857142857142857</v>
      </c>
      <c r="W156" s="2">
        <f t="shared" si="42"/>
        <v>1</v>
      </c>
      <c r="X156" s="2">
        <f t="shared" si="43"/>
        <v>0.923076923076923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44">SUM(Q149:Q156)</f>
        <v>123</v>
      </c>
      <c r="R158" s="44">
        <f t="shared" si="44"/>
        <v>18</v>
      </c>
      <c r="S158" s="44">
        <f t="shared" si="44"/>
        <v>1</v>
      </c>
      <c r="T158" s="44">
        <f t="shared" si="44"/>
        <v>0</v>
      </c>
      <c r="U158" s="2">
        <f>(SUM(Q158,T158)/SUM(Q158,R158,S158,T158))</f>
        <v>0.866197183098592</v>
      </c>
      <c r="V158" s="2">
        <f>Q158/(SUM(Q158,R158))</f>
        <v>0.872340425531915</v>
      </c>
      <c r="W158" s="2">
        <f>Q158/SUM(Q158,S158)</f>
        <v>0.991935483870968</v>
      </c>
      <c r="X158" s="2">
        <f>2*V158*W158/(SUM(V158,W158))</f>
        <v>0.928301886792453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125</v>
      </c>
    </row>
    <row r="160" ht="14.25" spans="1:37">
      <c r="A160" s="30" t="str">
        <f>A1</f>
        <v>KFGQPC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14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14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45">(SUM(AD161,AG161)/SUM(AD161,AE161,AF161,AG161))</f>
        <v>1</v>
      </c>
      <c r="AI161" s="5">
        <f t="shared" ref="AI161:AI189" si="46">AD161/(SUM(AD161,AE161))</f>
        <v>1</v>
      </c>
      <c r="AJ161" s="5">
        <f t="shared" ref="AJ161:AJ189" si="47">AD161/SUM(AD161,AF161)</f>
        <v>1</v>
      </c>
      <c r="AK161" s="5">
        <f t="shared" ref="AK161:AK189" si="48">2*AI161*AJ161/(SUM(AI161,AJ161))</f>
        <v>1</v>
      </c>
    </row>
    <row r="162" spans="1:37">
      <c r="A162" s="4" t="s">
        <v>40</v>
      </c>
      <c r="B162" s="33"/>
      <c r="C162" s="34">
        <v>17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17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45"/>
        <v>1</v>
      </c>
      <c r="AI162" s="2">
        <f t="shared" si="46"/>
        <v>1</v>
      </c>
      <c r="AJ162" s="2">
        <f t="shared" si="47"/>
        <v>1</v>
      </c>
      <c r="AK162" s="2">
        <f t="shared" si="48"/>
        <v>1</v>
      </c>
    </row>
    <row r="163" spans="1:37">
      <c r="A163" s="4" t="s">
        <v>9</v>
      </c>
      <c r="B163" s="33"/>
      <c r="C163" s="33"/>
      <c r="D163" s="34">
        <v>8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8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45"/>
        <v>1</v>
      </c>
      <c r="AI163" s="5">
        <f t="shared" si="46"/>
        <v>1</v>
      </c>
      <c r="AJ163" s="5">
        <f t="shared" si="47"/>
        <v>1</v>
      </c>
      <c r="AK163" s="5">
        <f t="shared" si="48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45"/>
        <v>1</v>
      </c>
      <c r="AI164" s="2">
        <f t="shared" si="46"/>
        <v>1</v>
      </c>
      <c r="AJ164" s="2">
        <f t="shared" si="47"/>
        <v>1</v>
      </c>
      <c r="AK164" s="2">
        <f t="shared" si="48"/>
        <v>1</v>
      </c>
    </row>
    <row r="165" spans="1:37">
      <c r="A165" s="4" t="s">
        <v>11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45"/>
        <v>1</v>
      </c>
      <c r="AI165" s="5">
        <f t="shared" si="46"/>
        <v>1</v>
      </c>
      <c r="AJ165" s="5">
        <f t="shared" si="47"/>
        <v>1</v>
      </c>
      <c r="AK165" s="5">
        <f t="shared" si="48"/>
        <v>1</v>
      </c>
    </row>
    <row r="166" spans="1:37">
      <c r="A166" s="4" t="s">
        <v>12</v>
      </c>
      <c r="B166" s="33"/>
      <c r="C166" s="33"/>
      <c r="D166" s="33"/>
      <c r="E166" s="33"/>
      <c r="F166" s="33"/>
      <c r="G166" s="34">
        <v>1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1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45"/>
        <v>1</v>
      </c>
      <c r="AI166" s="2">
        <f t="shared" si="46"/>
        <v>1</v>
      </c>
      <c r="AJ166" s="2">
        <f t="shared" si="47"/>
        <v>1</v>
      </c>
      <c r="AK166" s="2">
        <f t="shared" si="48"/>
        <v>1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45"/>
        <v>1</v>
      </c>
      <c r="AI167" s="5">
        <f t="shared" si="46"/>
        <v>1</v>
      </c>
      <c r="AJ167" s="5">
        <f t="shared" si="47"/>
        <v>1</v>
      </c>
      <c r="AK167" s="5">
        <f t="shared" si="48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4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4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45"/>
        <v>1</v>
      </c>
      <c r="AI168" s="2">
        <f t="shared" si="46"/>
        <v>1</v>
      </c>
      <c r="AJ168" s="2">
        <f t="shared" si="47"/>
        <v>1</v>
      </c>
      <c r="AK168" s="2">
        <f t="shared" si="48"/>
        <v>1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45"/>
        <v>1</v>
      </c>
      <c r="AI169" s="5">
        <f t="shared" si="46"/>
        <v>1</v>
      </c>
      <c r="AJ169" s="5">
        <f t="shared" si="47"/>
        <v>1</v>
      </c>
      <c r="AK169" s="5">
        <f t="shared" si="48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8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8</v>
      </c>
      <c r="AE170" s="44">
        <f>SUM(B170:J170,L170:AC170)</f>
        <v>0</v>
      </c>
      <c r="AF170" s="44">
        <f>SUM(K161:K169,K171:K188)</f>
        <v>1</v>
      </c>
      <c r="AG170" s="45">
        <v>0</v>
      </c>
      <c r="AH170" s="2">
        <f t="shared" si="45"/>
        <v>0.888888888888889</v>
      </c>
      <c r="AI170" s="2">
        <f t="shared" si="46"/>
        <v>1</v>
      </c>
      <c r="AJ170" s="2">
        <f t="shared" si="47"/>
        <v>0.888888888888889</v>
      </c>
      <c r="AK170" s="2">
        <f t="shared" si="48"/>
        <v>0.941176470588235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>
        <v>1</v>
      </c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1</v>
      </c>
      <c r="AF171" s="45">
        <f>SUM(L161:L170,L172:L188)</f>
        <v>0</v>
      </c>
      <c r="AG171" s="44">
        <v>0</v>
      </c>
      <c r="AH171" s="5">
        <f t="shared" si="45"/>
        <v>0.5</v>
      </c>
      <c r="AI171" s="5">
        <f t="shared" si="46"/>
        <v>0.5</v>
      </c>
      <c r="AJ171" s="5">
        <f t="shared" si="47"/>
        <v>1</v>
      </c>
      <c r="AK171" s="5">
        <f t="shared" si="48"/>
        <v>0.666666666666667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45"/>
        <v>1</v>
      </c>
      <c r="AI172" s="2">
        <f t="shared" si="46"/>
        <v>1</v>
      </c>
      <c r="AJ172" s="2">
        <f t="shared" si="47"/>
        <v>1</v>
      </c>
      <c r="AK172" s="2">
        <f t="shared" si="48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45"/>
        <v>1</v>
      </c>
      <c r="AI173" s="5">
        <f t="shared" si="46"/>
        <v>1</v>
      </c>
      <c r="AJ173" s="5">
        <f t="shared" si="47"/>
        <v>1</v>
      </c>
      <c r="AK173" s="5">
        <f t="shared" si="48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45"/>
        <v>1</v>
      </c>
      <c r="AI174" s="2">
        <f t="shared" si="46"/>
        <v>1</v>
      </c>
      <c r="AJ174" s="2">
        <f t="shared" si="47"/>
        <v>1</v>
      </c>
      <c r="AK174" s="2">
        <f t="shared" si="48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45"/>
        <v>1</v>
      </c>
      <c r="AI175" s="5">
        <f t="shared" si="46"/>
        <v>1</v>
      </c>
      <c r="AJ175" s="5">
        <f t="shared" si="47"/>
        <v>1</v>
      </c>
      <c r="AK175" s="5">
        <f t="shared" si="48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45"/>
        <v>1</v>
      </c>
      <c r="AI176" s="2">
        <f t="shared" si="46"/>
        <v>1</v>
      </c>
      <c r="AJ176" s="2">
        <f t="shared" si="47"/>
        <v>1</v>
      </c>
      <c r="AK176" s="2">
        <f t="shared" si="48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45"/>
        <v>1</v>
      </c>
      <c r="AI177" s="5">
        <f t="shared" si="46"/>
        <v>1</v>
      </c>
      <c r="AJ177" s="5">
        <f t="shared" si="47"/>
        <v>1</v>
      </c>
      <c r="AK177" s="5">
        <f t="shared" si="48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45"/>
        <v>1</v>
      </c>
      <c r="AI178" s="2">
        <f t="shared" si="46"/>
        <v>1</v>
      </c>
      <c r="AJ178" s="2">
        <f t="shared" si="47"/>
        <v>1</v>
      </c>
      <c r="AK178" s="2">
        <f t="shared" si="48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1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1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45"/>
        <v>1</v>
      </c>
      <c r="AI179" s="5">
        <f t="shared" si="46"/>
        <v>1</v>
      </c>
      <c r="AJ179" s="5">
        <f t="shared" si="47"/>
        <v>1</v>
      </c>
      <c r="AK179" s="5">
        <f t="shared" si="48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5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5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45"/>
        <v>1</v>
      </c>
      <c r="AI180" s="2">
        <f t="shared" si="46"/>
        <v>1</v>
      </c>
      <c r="AJ180" s="2">
        <f t="shared" si="47"/>
        <v>1</v>
      </c>
      <c r="AK180" s="2">
        <f t="shared" si="48"/>
        <v>1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2</v>
      </c>
      <c r="W181" s="33"/>
      <c r="X181" s="33"/>
      <c r="Y181" s="33"/>
      <c r="Z181" s="33"/>
      <c r="AA181" s="33"/>
      <c r="AB181" s="33"/>
      <c r="AC181" s="48"/>
      <c r="AD181" s="45">
        <f>V181</f>
        <v>2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45"/>
        <v>1</v>
      </c>
      <c r="AI181" s="5">
        <f t="shared" si="46"/>
        <v>1</v>
      </c>
      <c r="AJ181" s="5">
        <f t="shared" si="47"/>
        <v>1</v>
      </c>
      <c r="AK181" s="5">
        <f t="shared" si="48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45"/>
        <v>1</v>
      </c>
      <c r="AI182" s="2">
        <f t="shared" si="46"/>
        <v>1</v>
      </c>
      <c r="AJ182" s="2">
        <f t="shared" si="47"/>
        <v>1</v>
      </c>
      <c r="AK182" s="2">
        <f t="shared" si="48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4</v>
      </c>
      <c r="Y183" s="33"/>
      <c r="Z183" s="33"/>
      <c r="AA183" s="33"/>
      <c r="AB183" s="33"/>
      <c r="AC183" s="48"/>
      <c r="AD183" s="45">
        <f>X183</f>
        <v>4</v>
      </c>
      <c r="AE183" s="45">
        <f>SUM(B183:W183,Y183:AC183)</f>
        <v>0</v>
      </c>
      <c r="AF183" s="45">
        <f>SUM(X161:X182,X184:X188)</f>
        <v>0</v>
      </c>
      <c r="AG183" s="44">
        <v>0</v>
      </c>
      <c r="AH183" s="5">
        <f t="shared" si="45"/>
        <v>1</v>
      </c>
      <c r="AI183" s="5">
        <f t="shared" si="46"/>
        <v>1</v>
      </c>
      <c r="AJ183" s="5">
        <f t="shared" si="47"/>
        <v>1</v>
      </c>
      <c r="AK183" s="5">
        <f t="shared" si="48"/>
        <v>1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>
        <v>20</v>
      </c>
      <c r="Z184" s="33"/>
      <c r="AA184" s="33"/>
      <c r="AB184" s="33"/>
      <c r="AC184" s="48"/>
      <c r="AD184" s="44">
        <f>Y184</f>
        <v>20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>
        <f t="shared" si="45"/>
        <v>1</v>
      </c>
      <c r="AI184" s="2">
        <f t="shared" si="46"/>
        <v>1</v>
      </c>
      <c r="AJ184" s="2">
        <f t="shared" si="47"/>
        <v>1</v>
      </c>
      <c r="AK184" s="2">
        <f t="shared" si="48"/>
        <v>1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45"/>
        <v>1</v>
      </c>
      <c r="AI185" s="5">
        <f t="shared" si="46"/>
        <v>1</v>
      </c>
      <c r="AJ185" s="5">
        <f t="shared" si="47"/>
        <v>1</v>
      </c>
      <c r="AK185" s="5">
        <f t="shared" si="48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45"/>
        <v>1</v>
      </c>
      <c r="AI186" s="2">
        <f t="shared" si="46"/>
        <v>1</v>
      </c>
      <c r="AJ186" s="2">
        <f t="shared" si="47"/>
        <v>1</v>
      </c>
      <c r="AK186" s="2">
        <f t="shared" si="48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3</v>
      </c>
      <c r="AC187" s="48"/>
      <c r="AD187" s="45">
        <f>AB187</f>
        <v>3</v>
      </c>
      <c r="AE187" s="45">
        <v>0</v>
      </c>
      <c r="AF187" s="45">
        <f>SUM(AB161:AB186,AB188)</f>
        <v>0</v>
      </c>
      <c r="AG187" s="45">
        <v>0</v>
      </c>
      <c r="AH187" s="5">
        <f t="shared" si="45"/>
        <v>1</v>
      </c>
      <c r="AI187" s="5">
        <f t="shared" si="46"/>
        <v>1</v>
      </c>
      <c r="AJ187" s="5">
        <f t="shared" si="47"/>
        <v>1</v>
      </c>
      <c r="AK187" s="5">
        <f t="shared" si="48"/>
        <v>1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45"/>
        <v>1</v>
      </c>
      <c r="AI188" s="2">
        <f t="shared" si="46"/>
        <v>1</v>
      </c>
      <c r="AJ188" s="2">
        <f t="shared" si="47"/>
        <v>1</v>
      </c>
      <c r="AK188" s="2">
        <f t="shared" si="48"/>
        <v>1</v>
      </c>
    </row>
    <row r="189" spans="28:37">
      <c r="AB189" s="42" t="s">
        <v>74</v>
      </c>
      <c r="AC189" s="42"/>
      <c r="AD189" s="45">
        <f t="shared" ref="AD189:AF189" si="49">SUM(AD161:AD188)</f>
        <v>124</v>
      </c>
      <c r="AE189" s="45">
        <f t="shared" si="49"/>
        <v>1</v>
      </c>
      <c r="AF189" s="45">
        <f t="shared" si="49"/>
        <v>1</v>
      </c>
      <c r="AG189" s="45">
        <v>0</v>
      </c>
      <c r="AH189" s="5">
        <f t="shared" si="45"/>
        <v>0.984126984126984</v>
      </c>
      <c r="AI189" s="5">
        <f t="shared" si="46"/>
        <v>0.992</v>
      </c>
      <c r="AJ189" s="5">
        <f t="shared" si="47"/>
        <v>0.992</v>
      </c>
      <c r="AK189" s="5">
        <f t="shared" si="48"/>
        <v>0.992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KFGQPC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15</v>
      </c>
      <c r="C194" s="24"/>
      <c r="D194" s="24"/>
      <c r="E194" s="24"/>
      <c r="F194" s="24"/>
      <c r="G194" s="24"/>
      <c r="H194" s="24"/>
      <c r="I194" s="24"/>
      <c r="J194" s="38">
        <v>2</v>
      </c>
      <c r="L194" s="3" t="s">
        <v>49</v>
      </c>
      <c r="M194" s="13" t="s">
        <v>58</v>
      </c>
      <c r="N194" s="13"/>
      <c r="O194" s="13"/>
      <c r="P194" s="13"/>
      <c r="Q194" s="45">
        <f>B194</f>
        <v>15</v>
      </c>
      <c r="R194" s="45">
        <f>SUM(C194:J194)</f>
        <v>2</v>
      </c>
      <c r="S194" s="45">
        <f>SUM(B195:B202)</f>
        <v>0</v>
      </c>
      <c r="T194" s="45">
        <v>0</v>
      </c>
      <c r="U194" s="5">
        <f t="shared" ref="U194:U201" si="50">(SUM(Q194,T194)/SUM(Q194,R194,S194,T194))</f>
        <v>0.882352941176471</v>
      </c>
      <c r="V194" s="5">
        <f t="shared" ref="V194:V201" si="51">Q194/(SUM(Q194,R194))</f>
        <v>0.882352941176471</v>
      </c>
      <c r="W194" s="5">
        <f t="shared" ref="W194:W201" si="52">Q194/SUM(Q194,S194)</f>
        <v>1</v>
      </c>
      <c r="X194" s="5">
        <f t="shared" ref="X194:X201" si="53">2*V194*W194/(SUM(V194,W194))</f>
        <v>0.9375</v>
      </c>
    </row>
    <row r="195" spans="1:24">
      <c r="A195" s="7" t="s">
        <v>50</v>
      </c>
      <c r="B195" s="25"/>
      <c r="C195" s="26">
        <v>9</v>
      </c>
      <c r="D195" s="25"/>
      <c r="E195" s="25"/>
      <c r="F195" s="25"/>
      <c r="G195" s="25">
        <v>1</v>
      </c>
      <c r="H195" s="25"/>
      <c r="I195" s="25"/>
      <c r="J195" s="25">
        <v>3</v>
      </c>
      <c r="L195" s="3" t="s">
        <v>50</v>
      </c>
      <c r="M195" s="13" t="s">
        <v>59</v>
      </c>
      <c r="N195" s="13"/>
      <c r="O195" s="13"/>
      <c r="P195" s="13"/>
      <c r="Q195" s="44">
        <f>C195</f>
        <v>9</v>
      </c>
      <c r="R195" s="44">
        <f>SUM(B195,D195:J195)</f>
        <v>4</v>
      </c>
      <c r="S195" s="44">
        <f>SUM(C194,C196:C202)</f>
        <v>0</v>
      </c>
      <c r="T195" s="44">
        <v>0</v>
      </c>
      <c r="U195" s="2">
        <f t="shared" si="50"/>
        <v>0.692307692307692</v>
      </c>
      <c r="V195" s="2">
        <f t="shared" si="51"/>
        <v>0.692307692307692</v>
      </c>
      <c r="W195" s="2">
        <f t="shared" si="52"/>
        <v>1</v>
      </c>
      <c r="X195" s="2">
        <f t="shared" si="53"/>
        <v>0.818181818181818</v>
      </c>
    </row>
    <row r="196" spans="1:24">
      <c r="A196" s="7" t="s">
        <v>51</v>
      </c>
      <c r="B196" s="25"/>
      <c r="C196" s="25"/>
      <c r="D196" s="26">
        <v>10</v>
      </c>
      <c r="E196" s="25"/>
      <c r="F196" s="25"/>
      <c r="G196" s="25"/>
      <c r="H196" s="25"/>
      <c r="I196" s="25"/>
      <c r="J196" s="39">
        <v>1</v>
      </c>
      <c r="L196" s="3" t="s">
        <v>51</v>
      </c>
      <c r="M196" s="13" t="s">
        <v>60</v>
      </c>
      <c r="N196" s="13"/>
      <c r="O196" s="13"/>
      <c r="P196" s="13"/>
      <c r="Q196" s="45">
        <f>D196</f>
        <v>10</v>
      </c>
      <c r="R196" s="45">
        <f>SUM(B196:C196,E196:J196)</f>
        <v>1</v>
      </c>
      <c r="S196" s="45">
        <f>SUM(D194:D195,D197:D202)</f>
        <v>0</v>
      </c>
      <c r="T196" s="45">
        <v>0</v>
      </c>
      <c r="U196" s="5">
        <f t="shared" si="50"/>
        <v>0.909090909090909</v>
      </c>
      <c r="V196" s="5">
        <f t="shared" si="51"/>
        <v>0.909090909090909</v>
      </c>
      <c r="W196" s="5">
        <f t="shared" si="52"/>
        <v>1</v>
      </c>
      <c r="X196" s="5">
        <f t="shared" si="53"/>
        <v>0.952380952380952</v>
      </c>
    </row>
    <row r="197" spans="1:24">
      <c r="A197" s="7" t="s">
        <v>52</v>
      </c>
      <c r="B197" s="25"/>
      <c r="C197" s="25"/>
      <c r="D197" s="25"/>
      <c r="E197" s="26">
        <v>17</v>
      </c>
      <c r="F197" s="25"/>
      <c r="G197" s="25"/>
      <c r="H197" s="25"/>
      <c r="I197" s="25"/>
      <c r="J197" s="39">
        <v>3</v>
      </c>
      <c r="L197" s="3" t="s">
        <v>52</v>
      </c>
      <c r="M197" s="13" t="s">
        <v>61</v>
      </c>
      <c r="N197" s="13"/>
      <c r="O197" s="13"/>
      <c r="P197" s="13"/>
      <c r="Q197" s="44">
        <f>E197</f>
        <v>17</v>
      </c>
      <c r="R197" s="44">
        <f>SUM(B197:D197,F197:J197)</f>
        <v>3</v>
      </c>
      <c r="S197" s="44">
        <f>SUM(E194:E196,E198:E202)</f>
        <v>0</v>
      </c>
      <c r="T197" s="44">
        <v>0</v>
      </c>
      <c r="U197" s="2">
        <f t="shared" si="50"/>
        <v>0.85</v>
      </c>
      <c r="V197" s="2">
        <f t="shared" si="51"/>
        <v>0.85</v>
      </c>
      <c r="W197" s="2">
        <f t="shared" si="52"/>
        <v>1</v>
      </c>
      <c r="X197" s="2">
        <f t="shared" si="53"/>
        <v>0.918918918918919</v>
      </c>
    </row>
    <row r="198" spans="1:24">
      <c r="A198" s="7" t="s">
        <v>53</v>
      </c>
      <c r="B198" s="25"/>
      <c r="C198" s="25"/>
      <c r="D198" s="25"/>
      <c r="E198" s="25"/>
      <c r="F198" s="26">
        <v>29</v>
      </c>
      <c r="G198" s="25"/>
      <c r="H198" s="25"/>
      <c r="I198" s="25"/>
      <c r="J198" s="39">
        <v>3</v>
      </c>
      <c r="L198" s="3" t="s">
        <v>53</v>
      </c>
      <c r="M198" s="13" t="s">
        <v>62</v>
      </c>
      <c r="N198" s="13"/>
      <c r="O198" s="13"/>
      <c r="P198" s="13"/>
      <c r="Q198" s="45">
        <f>F198</f>
        <v>29</v>
      </c>
      <c r="R198" s="45">
        <f>SUM(B198:E198,G198:J198)</f>
        <v>3</v>
      </c>
      <c r="S198" s="45">
        <f>SUM(F194:F197,F199:F202)</f>
        <v>0</v>
      </c>
      <c r="T198" s="45">
        <v>0</v>
      </c>
      <c r="U198" s="5">
        <f t="shared" si="50"/>
        <v>0.90625</v>
      </c>
      <c r="V198" s="5">
        <f t="shared" si="51"/>
        <v>0.90625</v>
      </c>
      <c r="W198" s="5">
        <f t="shared" si="52"/>
        <v>1</v>
      </c>
      <c r="X198" s="5">
        <f t="shared" si="53"/>
        <v>0.950819672131147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25</v>
      </c>
      <c r="H199" s="25"/>
      <c r="I199" s="25"/>
      <c r="J199" s="39">
        <v>4</v>
      </c>
      <c r="L199" s="3" t="s">
        <v>54</v>
      </c>
      <c r="M199" s="13" t="s">
        <v>63</v>
      </c>
      <c r="N199" s="13"/>
      <c r="O199" s="13"/>
      <c r="P199" s="13"/>
      <c r="Q199" s="44">
        <f>G199</f>
        <v>25</v>
      </c>
      <c r="R199" s="44">
        <f>SUM(B199:F199,H199:J199)</f>
        <v>4</v>
      </c>
      <c r="S199" s="44">
        <f>SUM(G194:G198,G200:G202)</f>
        <v>1</v>
      </c>
      <c r="T199" s="44">
        <v>0</v>
      </c>
      <c r="U199" s="2">
        <f t="shared" si="50"/>
        <v>0.833333333333333</v>
      </c>
      <c r="V199" s="2">
        <f t="shared" si="51"/>
        <v>0.862068965517241</v>
      </c>
      <c r="W199" s="2">
        <f t="shared" si="52"/>
        <v>0.961538461538462</v>
      </c>
      <c r="X199" s="2">
        <f t="shared" si="53"/>
        <v>0.909090909090909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v>0</v>
      </c>
      <c r="U200" s="5">
        <f t="shared" si="50"/>
        <v>1</v>
      </c>
      <c r="V200" s="5">
        <f t="shared" si="51"/>
        <v>1</v>
      </c>
      <c r="W200" s="5">
        <f t="shared" si="52"/>
        <v>1</v>
      </c>
      <c r="X200" s="5">
        <f t="shared" si="53"/>
        <v>1</v>
      </c>
    </row>
    <row r="201" spans="1:24">
      <c r="A201" s="7" t="s">
        <v>56</v>
      </c>
      <c r="B201" s="25"/>
      <c r="C201" s="25"/>
      <c r="D201" s="25"/>
      <c r="E201" s="25"/>
      <c r="F201" s="25"/>
      <c r="G201" s="25"/>
      <c r="H201" s="25"/>
      <c r="I201" s="26">
        <v>5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5</v>
      </c>
      <c r="R201" s="44">
        <f>SUM(J201,B201:H201)</f>
        <v>1</v>
      </c>
      <c r="S201" s="44">
        <f>SUM(I194:I200,I202)</f>
        <v>0</v>
      </c>
      <c r="T201" s="44">
        <v>0</v>
      </c>
      <c r="U201" s="2">
        <f t="shared" si="50"/>
        <v>0.833333333333333</v>
      </c>
      <c r="V201" s="2">
        <f t="shared" si="51"/>
        <v>0.833333333333333</v>
      </c>
      <c r="W201" s="2">
        <f t="shared" si="52"/>
        <v>1</v>
      </c>
      <c r="X201" s="2">
        <f t="shared" si="53"/>
        <v>0.909090909090909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54">SUM(Q194:Q201)</f>
        <v>121</v>
      </c>
      <c r="R203" s="44">
        <f t="shared" si="54"/>
        <v>18</v>
      </c>
      <c r="S203" s="44">
        <f t="shared" si="54"/>
        <v>1</v>
      </c>
      <c r="T203" s="44">
        <f t="shared" si="54"/>
        <v>0</v>
      </c>
      <c r="U203" s="2">
        <f>(SUM(Q203,T203)/SUM(Q203,R203,S203,T203))</f>
        <v>0.864285714285714</v>
      </c>
      <c r="V203" s="2">
        <f>Q203/(SUM(Q203,R203))</f>
        <v>0.870503597122302</v>
      </c>
      <c r="W203" s="2">
        <f>Q203/SUM(Q203,S203)</f>
        <v>0.991803278688525</v>
      </c>
      <c r="X203" s="2">
        <f>2*V203*W203/(SUM(V203,W203))</f>
        <v>0.9272030651341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122</v>
      </c>
    </row>
    <row r="205" ht="14.25" spans="1:37">
      <c r="A205" s="30" t="str">
        <f>A1</f>
        <v>KFGQPC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14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55">(SUM(AD206,AG206)/SUM(AD206,AE206,AF206,AG206))</f>
        <v>1</v>
      </c>
      <c r="AI206" s="5">
        <f t="shared" ref="AI206:AI234" si="56">AD206/(SUM(AD206,AE206))</f>
        <v>1</v>
      </c>
      <c r="AJ206" s="5">
        <f t="shared" ref="AJ206:AJ234" si="57">AD206/SUM(AD206,AF206)</f>
        <v>1</v>
      </c>
      <c r="AK206" s="5">
        <f t="shared" ref="AK206:AK234" si="58">2*AI206*AJ206/(SUM(AI206,AJ206))</f>
        <v>1</v>
      </c>
    </row>
    <row r="207" spans="1:37">
      <c r="A207" s="4" t="s">
        <v>40</v>
      </c>
      <c r="B207" s="33"/>
      <c r="C207" s="34">
        <v>16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16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55"/>
        <v>1</v>
      </c>
      <c r="AI207" s="2">
        <f t="shared" si="56"/>
        <v>1</v>
      </c>
      <c r="AJ207" s="2">
        <f t="shared" si="57"/>
        <v>1</v>
      </c>
      <c r="AK207" s="2">
        <f t="shared" si="58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55"/>
        <v>1</v>
      </c>
      <c r="AI208" s="5">
        <f t="shared" si="56"/>
        <v>1</v>
      </c>
      <c r="AJ208" s="5">
        <f t="shared" si="57"/>
        <v>1</v>
      </c>
      <c r="AK208" s="5">
        <f t="shared" si="58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55"/>
        <v>1</v>
      </c>
      <c r="AI209" s="2">
        <f t="shared" si="56"/>
        <v>1</v>
      </c>
      <c r="AJ209" s="2">
        <f t="shared" si="57"/>
        <v>1</v>
      </c>
      <c r="AK209" s="2">
        <f t="shared" si="58"/>
        <v>1</v>
      </c>
    </row>
    <row r="210" spans="1:37">
      <c r="A210" s="4" t="s">
        <v>11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55"/>
        <v>1</v>
      </c>
      <c r="AI210" s="5">
        <f t="shared" si="56"/>
        <v>1</v>
      </c>
      <c r="AJ210" s="5">
        <f t="shared" si="57"/>
        <v>1</v>
      </c>
      <c r="AK210" s="5">
        <f t="shared" si="58"/>
        <v>1</v>
      </c>
    </row>
    <row r="211" spans="1:37">
      <c r="A211" s="4" t="s">
        <v>12</v>
      </c>
      <c r="B211" s="33"/>
      <c r="C211" s="33"/>
      <c r="D211" s="33"/>
      <c r="E211" s="33"/>
      <c r="F211" s="33"/>
      <c r="G211" s="34">
        <v>1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1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55"/>
        <v>1</v>
      </c>
      <c r="AI211" s="2">
        <f t="shared" si="56"/>
        <v>1</v>
      </c>
      <c r="AJ211" s="2">
        <f t="shared" si="57"/>
        <v>1</v>
      </c>
      <c r="AK211" s="2">
        <f t="shared" si="58"/>
        <v>1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55"/>
        <v>1</v>
      </c>
      <c r="AI212" s="5">
        <f t="shared" si="56"/>
        <v>1</v>
      </c>
      <c r="AJ212" s="5">
        <f t="shared" si="57"/>
        <v>1</v>
      </c>
      <c r="AK212" s="5">
        <f t="shared" si="58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4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4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55"/>
        <v>1</v>
      </c>
      <c r="AI213" s="2">
        <f t="shared" si="56"/>
        <v>1</v>
      </c>
      <c r="AJ213" s="2">
        <f t="shared" si="57"/>
        <v>1</v>
      </c>
      <c r="AK213" s="2">
        <f t="shared" si="58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55"/>
        <v>1</v>
      </c>
      <c r="AI214" s="5">
        <f t="shared" si="56"/>
        <v>1</v>
      </c>
      <c r="AJ214" s="5">
        <f t="shared" si="57"/>
        <v>1</v>
      </c>
      <c r="AK214" s="5">
        <f t="shared" si="58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8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8</v>
      </c>
      <c r="AE215" s="44">
        <f>SUM(B215:J215,L215:AC215)</f>
        <v>0</v>
      </c>
      <c r="AF215" s="44">
        <f>SUM(K206:K214,K216:K233)</f>
        <v>1</v>
      </c>
      <c r="AG215" s="45">
        <v>0</v>
      </c>
      <c r="AH215" s="2">
        <f t="shared" si="55"/>
        <v>0.888888888888889</v>
      </c>
      <c r="AI215" s="2">
        <f t="shared" si="56"/>
        <v>1</v>
      </c>
      <c r="AJ215" s="2">
        <f t="shared" si="57"/>
        <v>0.888888888888889</v>
      </c>
      <c r="AK215" s="2">
        <f t="shared" si="58"/>
        <v>0.941176470588235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>
        <v>1</v>
      </c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1</v>
      </c>
      <c r="AF216" s="45">
        <f>SUM(L206:L215,L217:L233)</f>
        <v>0</v>
      </c>
      <c r="AG216" s="44">
        <v>0</v>
      </c>
      <c r="AH216" s="5">
        <f t="shared" si="55"/>
        <v>0.5</v>
      </c>
      <c r="AI216" s="5">
        <f t="shared" si="56"/>
        <v>0.5</v>
      </c>
      <c r="AJ216" s="5">
        <f t="shared" si="57"/>
        <v>1</v>
      </c>
      <c r="AK216" s="5">
        <f t="shared" si="58"/>
        <v>0.666666666666667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55"/>
        <v>1</v>
      </c>
      <c r="AI217" s="2">
        <f t="shared" si="56"/>
        <v>1</v>
      </c>
      <c r="AJ217" s="2">
        <f t="shared" si="57"/>
        <v>1</v>
      </c>
      <c r="AK217" s="2">
        <f t="shared" si="58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55"/>
        <v>1</v>
      </c>
      <c r="AI218" s="5">
        <f t="shared" si="56"/>
        <v>1</v>
      </c>
      <c r="AJ218" s="5">
        <f t="shared" si="57"/>
        <v>1</v>
      </c>
      <c r="AK218" s="5">
        <f t="shared" si="58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55"/>
        <v>1</v>
      </c>
      <c r="AI219" s="2">
        <f t="shared" si="56"/>
        <v>1</v>
      </c>
      <c r="AJ219" s="2">
        <f t="shared" si="57"/>
        <v>1</v>
      </c>
      <c r="AK219" s="2">
        <f t="shared" si="58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55"/>
        <v>1</v>
      </c>
      <c r="AI220" s="5">
        <f t="shared" si="56"/>
        <v>1</v>
      </c>
      <c r="AJ220" s="5">
        <f t="shared" si="57"/>
        <v>1</v>
      </c>
      <c r="AK220" s="5">
        <f t="shared" si="58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55"/>
        <v>1</v>
      </c>
      <c r="AI221" s="2">
        <f t="shared" si="56"/>
        <v>1</v>
      </c>
      <c r="AJ221" s="2">
        <f t="shared" si="57"/>
        <v>1</v>
      </c>
      <c r="AK221" s="2">
        <f t="shared" si="58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55"/>
        <v>1</v>
      </c>
      <c r="AI222" s="5">
        <f t="shared" si="56"/>
        <v>1</v>
      </c>
      <c r="AJ222" s="5">
        <f t="shared" si="57"/>
        <v>1</v>
      </c>
      <c r="AK222" s="5">
        <f t="shared" si="58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55"/>
        <v>1</v>
      </c>
      <c r="AI223" s="2">
        <f t="shared" si="56"/>
        <v>1</v>
      </c>
      <c r="AJ223" s="2">
        <f t="shared" si="57"/>
        <v>1</v>
      </c>
      <c r="AK223" s="2">
        <f t="shared" si="58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1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1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55"/>
        <v>1</v>
      </c>
      <c r="AI224" s="5">
        <f t="shared" si="56"/>
        <v>1</v>
      </c>
      <c r="AJ224" s="5">
        <f t="shared" si="57"/>
        <v>1</v>
      </c>
      <c r="AK224" s="5">
        <f t="shared" si="58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5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5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55"/>
        <v>1</v>
      </c>
      <c r="AI225" s="2">
        <f t="shared" si="56"/>
        <v>1</v>
      </c>
      <c r="AJ225" s="2">
        <f t="shared" si="57"/>
        <v>1</v>
      </c>
      <c r="AK225" s="2">
        <f t="shared" si="58"/>
        <v>1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1</v>
      </c>
      <c r="W226" s="33"/>
      <c r="X226" s="33"/>
      <c r="Y226" s="33"/>
      <c r="Z226" s="33"/>
      <c r="AA226" s="33"/>
      <c r="AB226" s="33"/>
      <c r="AC226" s="48"/>
      <c r="AD226" s="45">
        <f>V226</f>
        <v>1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55"/>
        <v>1</v>
      </c>
      <c r="AI226" s="5">
        <f t="shared" si="56"/>
        <v>1</v>
      </c>
      <c r="AJ226" s="5">
        <f t="shared" si="57"/>
        <v>1</v>
      </c>
      <c r="AK226" s="5">
        <f t="shared" si="58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55"/>
        <v>1</v>
      </c>
      <c r="AI227" s="2">
        <f t="shared" si="56"/>
        <v>1</v>
      </c>
      <c r="AJ227" s="2">
        <f t="shared" si="57"/>
        <v>1</v>
      </c>
      <c r="AK227" s="2">
        <f t="shared" si="58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4</v>
      </c>
      <c r="Y228" s="33"/>
      <c r="Z228" s="33"/>
      <c r="AA228" s="33"/>
      <c r="AB228" s="33"/>
      <c r="AC228" s="48"/>
      <c r="AD228" s="45">
        <f>X228</f>
        <v>4</v>
      </c>
      <c r="AE228" s="45">
        <f>SUM(B228:W228,Y228:AC228)</f>
        <v>0</v>
      </c>
      <c r="AF228" s="45">
        <f>SUM(X206:X227,X229:X233)</f>
        <v>0</v>
      </c>
      <c r="AG228" s="44">
        <v>0</v>
      </c>
      <c r="AH228" s="5">
        <f t="shared" si="55"/>
        <v>1</v>
      </c>
      <c r="AI228" s="5">
        <f t="shared" si="56"/>
        <v>1</v>
      </c>
      <c r="AJ228" s="5">
        <f t="shared" si="57"/>
        <v>1</v>
      </c>
      <c r="AK228" s="5">
        <f t="shared" si="58"/>
        <v>1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20</v>
      </c>
      <c r="Z229" s="33"/>
      <c r="AA229" s="33"/>
      <c r="AB229" s="33"/>
      <c r="AC229" s="48"/>
      <c r="AD229" s="44">
        <f>Y229</f>
        <v>20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55"/>
        <v>1</v>
      </c>
      <c r="AI229" s="2">
        <f t="shared" si="56"/>
        <v>1</v>
      </c>
      <c r="AJ229" s="2">
        <f t="shared" si="57"/>
        <v>1</v>
      </c>
      <c r="AK229" s="2">
        <f t="shared" si="58"/>
        <v>1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55"/>
        <v>1</v>
      </c>
      <c r="AI230" s="5">
        <f t="shared" si="56"/>
        <v>1</v>
      </c>
      <c r="AJ230" s="5">
        <f t="shared" si="57"/>
        <v>1</v>
      </c>
      <c r="AK230" s="5">
        <f t="shared" si="58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55"/>
        <v>1</v>
      </c>
      <c r="AI231" s="2">
        <f t="shared" si="56"/>
        <v>1</v>
      </c>
      <c r="AJ231" s="2">
        <f t="shared" si="57"/>
        <v>1</v>
      </c>
      <c r="AK231" s="2">
        <f t="shared" si="58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55"/>
        <v>1</v>
      </c>
      <c r="AI232" s="5">
        <f t="shared" si="56"/>
        <v>1</v>
      </c>
      <c r="AJ232" s="5">
        <f t="shared" si="57"/>
        <v>1</v>
      </c>
      <c r="AK232" s="5">
        <f t="shared" si="58"/>
        <v>1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55"/>
        <v>1</v>
      </c>
      <c r="AI233" s="2">
        <f t="shared" si="56"/>
        <v>1</v>
      </c>
      <c r="AJ233" s="2">
        <f t="shared" si="57"/>
        <v>1</v>
      </c>
      <c r="AK233" s="2">
        <f t="shared" si="58"/>
        <v>1</v>
      </c>
    </row>
    <row r="234" spans="28:37">
      <c r="AB234" s="42" t="s">
        <v>74</v>
      </c>
      <c r="AC234" s="42"/>
      <c r="AD234" s="45">
        <f t="shared" ref="AD234:AF234" si="59">SUM(AD206:AD233)</f>
        <v>121</v>
      </c>
      <c r="AE234" s="45">
        <f t="shared" si="59"/>
        <v>1</v>
      </c>
      <c r="AF234" s="45">
        <f t="shared" si="59"/>
        <v>1</v>
      </c>
      <c r="AG234" s="45">
        <v>0</v>
      </c>
      <c r="AH234" s="5">
        <f t="shared" si="55"/>
        <v>0.983739837398374</v>
      </c>
      <c r="AI234" s="5">
        <f t="shared" si="56"/>
        <v>0.991803278688525</v>
      </c>
      <c r="AJ234" s="5">
        <f t="shared" si="57"/>
        <v>0.991803278688525</v>
      </c>
      <c r="AK234" s="5">
        <f t="shared" si="58"/>
        <v>0.991803278688525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24"/>
  <sheetViews>
    <sheetView workbookViewId="0">
      <selection activeCell="J9" sqref="J9"/>
    </sheetView>
  </sheetViews>
  <sheetFormatPr defaultColWidth="9" defaultRowHeight="13.5"/>
  <cols>
    <col min="1" max="1" width="8.5" style="3" customWidth="1"/>
    <col min="2" max="16" width="4.625" style="3" customWidth="1"/>
    <col min="17" max="17" width="5.125" style="3" customWidth="1"/>
    <col min="18" max="45" width="4.625" style="3" customWidth="1"/>
    <col min="46" max="47" width="9" style="3"/>
    <col min="48" max="62" width="4.625" style="3" customWidth="1"/>
    <col min="63" max="16384" width="9" style="3"/>
  </cols>
  <sheetData>
    <row r="1" spans="1:33">
      <c r="A1" s="15" t="s">
        <v>79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41" t="s">
        <v>45</v>
      </c>
      <c r="Q1" s="41"/>
      <c r="R1" s="43" t="s">
        <v>68</v>
      </c>
      <c r="S1" s="43"/>
      <c r="T1" s="43"/>
      <c r="U1" s="43"/>
      <c r="V1" s="43"/>
      <c r="W1" s="43"/>
      <c r="X1" s="43"/>
      <c r="Y1" s="43"/>
      <c r="Z1" s="46" t="s">
        <v>69</v>
      </c>
      <c r="AA1" s="46"/>
      <c r="AB1" s="46"/>
      <c r="AC1" s="46"/>
      <c r="AD1" s="46"/>
      <c r="AE1" s="46"/>
      <c r="AF1" s="46"/>
      <c r="AG1" s="46"/>
    </row>
    <row r="2" spans="1:33">
      <c r="A2" s="15"/>
      <c r="B2" s="16" t="s">
        <v>4</v>
      </c>
      <c r="C2" s="16"/>
      <c r="D2" s="16"/>
      <c r="E2" s="16"/>
      <c r="F2" s="16" t="s">
        <v>5</v>
      </c>
      <c r="G2" s="16"/>
      <c r="H2" s="16"/>
      <c r="I2" s="16"/>
      <c r="J2" s="16" t="s">
        <v>6</v>
      </c>
      <c r="K2" s="16"/>
      <c r="L2" s="16"/>
      <c r="M2" s="16"/>
      <c r="P2" s="41"/>
      <c r="Q2" s="41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46"/>
      <c r="AF2" s="46"/>
      <c r="AG2" s="46"/>
    </row>
    <row r="3" spans="1:33">
      <c r="A3" s="15"/>
      <c r="B3" s="17" t="s">
        <v>35</v>
      </c>
      <c r="C3" s="18" t="s">
        <v>36</v>
      </c>
      <c r="D3" s="17" t="s">
        <v>37</v>
      </c>
      <c r="E3" s="18" t="s">
        <v>38</v>
      </c>
      <c r="F3" s="17" t="s">
        <v>35</v>
      </c>
      <c r="G3" s="18" t="s">
        <v>36</v>
      </c>
      <c r="H3" s="17" t="s">
        <v>37</v>
      </c>
      <c r="I3" s="18" t="s">
        <v>38</v>
      </c>
      <c r="J3" s="17" t="s">
        <v>35</v>
      </c>
      <c r="K3" s="18" t="s">
        <v>36</v>
      </c>
      <c r="L3" s="17" t="s">
        <v>37</v>
      </c>
      <c r="M3" s="18" t="s">
        <v>38</v>
      </c>
      <c r="P3" s="2" t="s">
        <v>46</v>
      </c>
      <c r="Q3" s="5" t="s">
        <v>47</v>
      </c>
      <c r="R3" s="44" t="s">
        <v>35</v>
      </c>
      <c r="S3" s="45" t="s">
        <v>36</v>
      </c>
      <c r="T3" s="44" t="s">
        <v>37</v>
      </c>
      <c r="U3" s="45" t="s">
        <v>38</v>
      </c>
      <c r="V3" s="2" t="s">
        <v>70</v>
      </c>
      <c r="W3" s="2" t="s">
        <v>71</v>
      </c>
      <c r="X3" s="2" t="s">
        <v>72</v>
      </c>
      <c r="Y3" s="2" t="s">
        <v>73</v>
      </c>
      <c r="Z3" s="44" t="s">
        <v>35</v>
      </c>
      <c r="AA3" s="44" t="s">
        <v>36</v>
      </c>
      <c r="AB3" s="44" t="s">
        <v>37</v>
      </c>
      <c r="AC3" s="44" t="s">
        <v>38</v>
      </c>
      <c r="AD3" s="2" t="s">
        <v>70</v>
      </c>
      <c r="AE3" s="5" t="s">
        <v>71</v>
      </c>
      <c r="AF3" s="2" t="s">
        <v>72</v>
      </c>
      <c r="AG3" s="5" t="s">
        <v>73</v>
      </c>
    </row>
    <row r="4" spans="1:33">
      <c r="A4" s="18" t="s">
        <v>39</v>
      </c>
      <c r="B4" s="17">
        <v>49</v>
      </c>
      <c r="C4" s="18">
        <v>2</v>
      </c>
      <c r="D4" s="17">
        <v>0</v>
      </c>
      <c r="E4" s="18">
        <v>0</v>
      </c>
      <c r="F4" s="17">
        <v>42</v>
      </c>
      <c r="G4" s="18">
        <v>32</v>
      </c>
      <c r="H4" s="17">
        <v>0</v>
      </c>
      <c r="I4" s="18">
        <v>0</v>
      </c>
      <c r="J4" s="17">
        <v>50</v>
      </c>
      <c r="K4" s="18">
        <v>41</v>
      </c>
      <c r="L4" s="17">
        <v>0</v>
      </c>
      <c r="M4" s="18">
        <v>0</v>
      </c>
      <c r="N4" s="3">
        <f t="shared" ref="N4:N8" si="0">SUM(B4,F4,J4)</f>
        <v>141</v>
      </c>
      <c r="P4" s="2">
        <f>H24</f>
        <v>140</v>
      </c>
      <c r="Q4" s="5">
        <f t="shared" ref="Q4:Q10" si="1">N4-P4</f>
        <v>1</v>
      </c>
      <c r="R4" s="44">
        <f t="shared" ref="R4:Y4" si="2">AD54</f>
        <v>140</v>
      </c>
      <c r="S4" s="45">
        <f t="shared" si="2"/>
        <v>0</v>
      </c>
      <c r="T4" s="44">
        <f t="shared" si="2"/>
        <v>0</v>
      </c>
      <c r="U4" s="45">
        <f t="shared" si="2"/>
        <v>0</v>
      </c>
      <c r="V4" s="5">
        <f t="shared" si="2"/>
        <v>1</v>
      </c>
      <c r="W4" s="5">
        <f t="shared" si="2"/>
        <v>1</v>
      </c>
      <c r="X4" s="5">
        <f t="shared" si="2"/>
        <v>1</v>
      </c>
      <c r="Y4" s="5">
        <f t="shared" si="2"/>
        <v>1</v>
      </c>
      <c r="Z4" s="45">
        <f t="shared" ref="Z4:AG4" si="3">Q23</f>
        <v>140</v>
      </c>
      <c r="AA4" s="45">
        <f t="shared" si="3"/>
        <v>64</v>
      </c>
      <c r="AB4" s="45">
        <f t="shared" si="3"/>
        <v>5</v>
      </c>
      <c r="AC4" s="45">
        <f t="shared" si="3"/>
        <v>0</v>
      </c>
      <c r="AD4" s="2">
        <f t="shared" si="3"/>
        <v>0.669856459330144</v>
      </c>
      <c r="AE4" s="5">
        <f t="shared" si="3"/>
        <v>0.686274509803922</v>
      </c>
      <c r="AF4" s="2">
        <f t="shared" si="3"/>
        <v>0.96551724137931</v>
      </c>
      <c r="AG4" s="5">
        <f t="shared" si="3"/>
        <v>0.802292263610315</v>
      </c>
    </row>
    <row r="5" spans="1:33">
      <c r="A5" s="18" t="s">
        <v>41</v>
      </c>
      <c r="B5" s="17">
        <v>49</v>
      </c>
      <c r="C5" s="18">
        <v>2</v>
      </c>
      <c r="D5" s="17">
        <v>0</v>
      </c>
      <c r="E5" s="18">
        <v>0</v>
      </c>
      <c r="F5" s="17">
        <v>42</v>
      </c>
      <c r="G5" s="18">
        <v>28</v>
      </c>
      <c r="H5" s="17">
        <v>0</v>
      </c>
      <c r="I5" s="18">
        <v>0</v>
      </c>
      <c r="J5" s="17">
        <v>50</v>
      </c>
      <c r="K5" s="18">
        <v>39</v>
      </c>
      <c r="L5" s="17">
        <v>0</v>
      </c>
      <c r="M5" s="18">
        <v>0</v>
      </c>
      <c r="N5" s="3">
        <f t="shared" si="0"/>
        <v>141</v>
      </c>
      <c r="P5" s="2">
        <f>H69</f>
        <v>140</v>
      </c>
      <c r="Q5" s="5">
        <f t="shared" si="1"/>
        <v>1</v>
      </c>
      <c r="R5" s="44">
        <f t="shared" ref="R5:Y5" si="4">AD99</f>
        <v>140</v>
      </c>
      <c r="S5" s="45">
        <f t="shared" si="4"/>
        <v>0</v>
      </c>
      <c r="T5" s="44">
        <f t="shared" si="4"/>
        <v>0</v>
      </c>
      <c r="U5" s="45">
        <f t="shared" si="4"/>
        <v>0</v>
      </c>
      <c r="V5" s="2">
        <f t="shared" si="4"/>
        <v>1</v>
      </c>
      <c r="W5" s="2">
        <f t="shared" si="4"/>
        <v>1</v>
      </c>
      <c r="X5" s="2">
        <f t="shared" si="4"/>
        <v>1</v>
      </c>
      <c r="Y5" s="2">
        <f t="shared" si="4"/>
        <v>1</v>
      </c>
      <c r="Z5" s="44">
        <f t="shared" ref="Z5:AG5" si="5">Q68</f>
        <v>140</v>
      </c>
      <c r="AA5" s="44">
        <f t="shared" si="5"/>
        <v>58</v>
      </c>
      <c r="AB5" s="44">
        <f t="shared" si="5"/>
        <v>4</v>
      </c>
      <c r="AC5" s="44">
        <f t="shared" si="5"/>
        <v>0</v>
      </c>
      <c r="AD5" s="2">
        <f t="shared" si="5"/>
        <v>0.693069306930693</v>
      </c>
      <c r="AE5" s="5">
        <f t="shared" si="5"/>
        <v>0.707070707070707</v>
      </c>
      <c r="AF5" s="2">
        <f t="shared" si="5"/>
        <v>0.972222222222222</v>
      </c>
      <c r="AG5" s="5">
        <f t="shared" si="5"/>
        <v>0.818713450292398</v>
      </c>
    </row>
    <row r="6" spans="1:33">
      <c r="A6" s="18" t="s">
        <v>42</v>
      </c>
      <c r="B6" s="17">
        <v>49</v>
      </c>
      <c r="C6" s="18">
        <v>2</v>
      </c>
      <c r="D6" s="17">
        <v>0</v>
      </c>
      <c r="E6" s="18">
        <v>0</v>
      </c>
      <c r="F6" s="17">
        <v>42</v>
      </c>
      <c r="G6" s="18">
        <v>18</v>
      </c>
      <c r="H6" s="17">
        <v>0</v>
      </c>
      <c r="I6" s="18">
        <v>0</v>
      </c>
      <c r="J6" s="17">
        <v>50</v>
      </c>
      <c r="K6" s="18">
        <v>25</v>
      </c>
      <c r="L6" s="17">
        <v>0</v>
      </c>
      <c r="M6" s="18">
        <v>0</v>
      </c>
      <c r="N6" s="3">
        <f t="shared" si="0"/>
        <v>141</v>
      </c>
      <c r="P6" s="2">
        <f>H114</f>
        <v>140</v>
      </c>
      <c r="Q6" s="5">
        <f t="shared" si="1"/>
        <v>1</v>
      </c>
      <c r="R6" s="44">
        <f t="shared" ref="R6:Y6" si="6">AD144</f>
        <v>140</v>
      </c>
      <c r="S6" s="45">
        <f t="shared" si="6"/>
        <v>0</v>
      </c>
      <c r="T6" s="44">
        <f t="shared" si="6"/>
        <v>0</v>
      </c>
      <c r="U6" s="45">
        <f t="shared" si="6"/>
        <v>0</v>
      </c>
      <c r="V6" s="5">
        <f t="shared" si="6"/>
        <v>1</v>
      </c>
      <c r="W6" s="5">
        <f t="shared" si="6"/>
        <v>1</v>
      </c>
      <c r="X6" s="5">
        <f t="shared" si="6"/>
        <v>1</v>
      </c>
      <c r="Y6" s="5">
        <f t="shared" si="6"/>
        <v>1</v>
      </c>
      <c r="Z6" s="45">
        <f t="shared" ref="Z6:AG6" si="7">Q113</f>
        <v>140</v>
      </c>
      <c r="AA6" s="45">
        <f t="shared" si="7"/>
        <v>41</v>
      </c>
      <c r="AB6" s="45">
        <f t="shared" si="7"/>
        <v>4</v>
      </c>
      <c r="AC6" s="45">
        <f t="shared" si="7"/>
        <v>0</v>
      </c>
      <c r="AD6" s="2">
        <f t="shared" si="7"/>
        <v>0.756756756756757</v>
      </c>
      <c r="AE6" s="5">
        <f t="shared" si="7"/>
        <v>0.773480662983425</v>
      </c>
      <c r="AF6" s="2">
        <f t="shared" si="7"/>
        <v>0.972222222222222</v>
      </c>
      <c r="AG6" s="5">
        <f t="shared" si="7"/>
        <v>0.861538461538462</v>
      </c>
    </row>
    <row r="7" spans="1:33">
      <c r="A7" s="18" t="s">
        <v>43</v>
      </c>
      <c r="B7" s="17">
        <v>49</v>
      </c>
      <c r="C7" s="18">
        <v>2</v>
      </c>
      <c r="D7" s="17">
        <v>0</v>
      </c>
      <c r="E7" s="18">
        <v>0</v>
      </c>
      <c r="F7" s="17">
        <v>42</v>
      </c>
      <c r="G7" s="18">
        <v>18</v>
      </c>
      <c r="H7" s="17">
        <v>0</v>
      </c>
      <c r="I7" s="18">
        <v>0</v>
      </c>
      <c r="J7" s="17">
        <v>50</v>
      </c>
      <c r="K7" s="18">
        <v>12</v>
      </c>
      <c r="L7" s="17">
        <v>0</v>
      </c>
      <c r="M7" s="18">
        <v>0</v>
      </c>
      <c r="N7" s="3">
        <f t="shared" si="0"/>
        <v>141</v>
      </c>
      <c r="P7" s="2">
        <f>H159</f>
        <v>140</v>
      </c>
      <c r="Q7" s="5">
        <f t="shared" si="1"/>
        <v>1</v>
      </c>
      <c r="R7" s="44">
        <f t="shared" ref="R7:Y7" si="8">AD189</f>
        <v>140</v>
      </c>
      <c r="S7" s="45">
        <f t="shared" si="8"/>
        <v>0</v>
      </c>
      <c r="T7" s="44">
        <f t="shared" si="8"/>
        <v>0</v>
      </c>
      <c r="U7" s="45">
        <f t="shared" si="8"/>
        <v>0</v>
      </c>
      <c r="V7" s="2">
        <f t="shared" si="8"/>
        <v>1</v>
      </c>
      <c r="W7" s="2">
        <f t="shared" si="8"/>
        <v>1</v>
      </c>
      <c r="X7" s="2">
        <f t="shared" si="8"/>
        <v>1</v>
      </c>
      <c r="Y7" s="2">
        <f t="shared" si="8"/>
        <v>1</v>
      </c>
      <c r="Z7" s="44">
        <f t="shared" ref="Z7:AG7" si="9">Q158</f>
        <v>140</v>
      </c>
      <c r="AA7" s="44">
        <f t="shared" si="9"/>
        <v>30</v>
      </c>
      <c r="AB7" s="44">
        <f t="shared" si="9"/>
        <v>4</v>
      </c>
      <c r="AC7" s="44">
        <f t="shared" si="9"/>
        <v>0</v>
      </c>
      <c r="AD7" s="2">
        <f t="shared" si="9"/>
        <v>0.804597701149425</v>
      </c>
      <c r="AE7" s="5">
        <f t="shared" si="9"/>
        <v>0.823529411764706</v>
      </c>
      <c r="AF7" s="2">
        <f t="shared" si="9"/>
        <v>0.972222222222222</v>
      </c>
      <c r="AG7" s="5">
        <f t="shared" si="9"/>
        <v>0.89171974522293</v>
      </c>
    </row>
    <row r="8" spans="1:33">
      <c r="A8" s="18" t="s">
        <v>44</v>
      </c>
      <c r="B8" s="17">
        <v>49</v>
      </c>
      <c r="C8" s="18">
        <v>0</v>
      </c>
      <c r="D8" s="17">
        <v>0</v>
      </c>
      <c r="E8" s="18">
        <v>0</v>
      </c>
      <c r="F8" s="17">
        <v>42</v>
      </c>
      <c r="G8" s="18">
        <v>14</v>
      </c>
      <c r="H8" s="17">
        <v>0</v>
      </c>
      <c r="I8" s="18">
        <v>0</v>
      </c>
      <c r="J8" s="17">
        <v>50</v>
      </c>
      <c r="K8" s="18">
        <v>7</v>
      </c>
      <c r="L8" s="17">
        <v>0</v>
      </c>
      <c r="M8" s="18">
        <v>0</v>
      </c>
      <c r="N8" s="3">
        <f t="shared" si="0"/>
        <v>141</v>
      </c>
      <c r="P8" s="2">
        <f>H204</f>
        <v>140</v>
      </c>
      <c r="Q8" s="5">
        <f t="shared" si="1"/>
        <v>1</v>
      </c>
      <c r="R8" s="44">
        <f t="shared" ref="R8:Y8" si="10">AD234</f>
        <v>140</v>
      </c>
      <c r="S8" s="45">
        <f t="shared" si="10"/>
        <v>0</v>
      </c>
      <c r="T8" s="44">
        <f t="shared" si="10"/>
        <v>0</v>
      </c>
      <c r="U8" s="45">
        <f t="shared" si="10"/>
        <v>0</v>
      </c>
      <c r="V8" s="5">
        <f t="shared" si="10"/>
        <v>1</v>
      </c>
      <c r="W8" s="5">
        <f t="shared" si="10"/>
        <v>1</v>
      </c>
      <c r="X8" s="5">
        <f t="shared" si="10"/>
        <v>1</v>
      </c>
      <c r="Y8" s="5">
        <f t="shared" si="10"/>
        <v>1</v>
      </c>
      <c r="Z8" s="45">
        <f t="shared" ref="Z8:AG8" si="11">Q203</f>
        <v>140</v>
      </c>
      <c r="AA8" s="45">
        <f t="shared" si="11"/>
        <v>22</v>
      </c>
      <c r="AB8" s="45">
        <f t="shared" si="11"/>
        <v>2</v>
      </c>
      <c r="AC8" s="45">
        <f t="shared" si="11"/>
        <v>0</v>
      </c>
      <c r="AD8" s="2">
        <f t="shared" si="11"/>
        <v>0.853658536585366</v>
      </c>
      <c r="AE8" s="5">
        <f t="shared" si="11"/>
        <v>0.864197530864197</v>
      </c>
      <c r="AF8" s="2">
        <f t="shared" si="11"/>
        <v>0.985915492957746</v>
      </c>
      <c r="AG8" s="5">
        <f t="shared" si="11"/>
        <v>0.921052631578947</v>
      </c>
    </row>
    <row r="9" spans="1:33">
      <c r="A9" s="18" t="s">
        <v>76</v>
      </c>
      <c r="B9" s="17"/>
      <c r="C9" s="18"/>
      <c r="D9" s="17"/>
      <c r="E9" s="18"/>
      <c r="F9" s="17"/>
      <c r="G9" s="18"/>
      <c r="H9" s="17"/>
      <c r="I9" s="18"/>
      <c r="J9" s="17"/>
      <c r="K9" s="18"/>
      <c r="L9" s="17"/>
      <c r="M9" s="18"/>
      <c r="N9" s="3">
        <f>SUM(B9,D9,F9,H9,J9,L9)</f>
        <v>0</v>
      </c>
      <c r="P9" s="2">
        <f>H249</f>
        <v>140</v>
      </c>
      <c r="Q9" s="5">
        <f t="shared" si="1"/>
        <v>-140</v>
      </c>
      <c r="R9" s="44">
        <f t="shared" ref="R9:Y9" si="12">AD279</f>
        <v>140</v>
      </c>
      <c r="S9" s="44">
        <f t="shared" si="12"/>
        <v>0</v>
      </c>
      <c r="T9" s="44">
        <f t="shared" si="12"/>
        <v>0</v>
      </c>
      <c r="U9" s="44">
        <f t="shared" si="12"/>
        <v>0</v>
      </c>
      <c r="V9" s="2">
        <f t="shared" si="12"/>
        <v>1</v>
      </c>
      <c r="W9" s="5">
        <f t="shared" si="12"/>
        <v>1</v>
      </c>
      <c r="X9" s="2">
        <f t="shared" si="12"/>
        <v>1</v>
      </c>
      <c r="Y9" s="5">
        <f t="shared" si="12"/>
        <v>1</v>
      </c>
      <c r="Z9" s="44">
        <f t="shared" ref="Z9:AG9" si="13">Q248</f>
        <v>140</v>
      </c>
      <c r="AA9" s="44">
        <f t="shared" si="13"/>
        <v>22</v>
      </c>
      <c r="AB9" s="44">
        <f t="shared" si="13"/>
        <v>2</v>
      </c>
      <c r="AC9" s="44">
        <f t="shared" si="13"/>
        <v>0</v>
      </c>
      <c r="AD9" s="2">
        <f t="shared" si="13"/>
        <v>0.853658536585366</v>
      </c>
      <c r="AE9" s="5">
        <f t="shared" si="13"/>
        <v>0.864197530864197</v>
      </c>
      <c r="AF9" s="2">
        <f t="shared" si="13"/>
        <v>0.985915492957746</v>
      </c>
      <c r="AG9" s="5">
        <f t="shared" si="13"/>
        <v>0.921052631578947</v>
      </c>
    </row>
    <row r="10" spans="1:33">
      <c r="A10" s="18" t="s">
        <v>77</v>
      </c>
      <c r="B10" s="17">
        <v>49</v>
      </c>
      <c r="C10" s="18">
        <v>0</v>
      </c>
      <c r="D10" s="17">
        <v>0</v>
      </c>
      <c r="E10" s="18">
        <v>0</v>
      </c>
      <c r="F10" s="17">
        <v>41</v>
      </c>
      <c r="G10" s="18">
        <v>3</v>
      </c>
      <c r="H10" s="17">
        <v>0</v>
      </c>
      <c r="I10" s="18">
        <v>0</v>
      </c>
      <c r="J10" s="17">
        <v>50</v>
      </c>
      <c r="K10" s="18">
        <v>5</v>
      </c>
      <c r="L10" s="17">
        <v>0</v>
      </c>
      <c r="M10" s="18">
        <v>0</v>
      </c>
      <c r="N10" s="3">
        <f>SUM(B10,D10,F10,H10,J10,L10)</f>
        <v>140</v>
      </c>
      <c r="P10" s="2">
        <f>H294</f>
        <v>139</v>
      </c>
      <c r="Q10" s="5">
        <f t="shared" si="1"/>
        <v>1</v>
      </c>
      <c r="R10" s="44">
        <f t="shared" ref="R10:Y10" si="14">AD234</f>
        <v>140</v>
      </c>
      <c r="S10" s="44">
        <f t="shared" si="14"/>
        <v>0</v>
      </c>
      <c r="T10" s="44">
        <f t="shared" si="14"/>
        <v>0</v>
      </c>
      <c r="U10" s="44">
        <f t="shared" si="14"/>
        <v>0</v>
      </c>
      <c r="V10" s="2">
        <f t="shared" si="14"/>
        <v>1</v>
      </c>
      <c r="W10" s="5">
        <f t="shared" si="14"/>
        <v>1</v>
      </c>
      <c r="X10" s="2">
        <f t="shared" si="14"/>
        <v>1</v>
      </c>
      <c r="Y10" s="5">
        <f t="shared" si="14"/>
        <v>1</v>
      </c>
      <c r="Z10" s="45">
        <f t="shared" ref="Z10:AG10" si="15">Q293</f>
        <v>139</v>
      </c>
      <c r="AA10" s="45">
        <f t="shared" si="15"/>
        <v>8</v>
      </c>
      <c r="AB10" s="45">
        <f t="shared" si="15"/>
        <v>1</v>
      </c>
      <c r="AC10" s="45">
        <f t="shared" si="15"/>
        <v>0</v>
      </c>
      <c r="AD10" s="2">
        <f t="shared" si="15"/>
        <v>0.939189189189189</v>
      </c>
      <c r="AE10" s="5">
        <f t="shared" si="15"/>
        <v>0.945578231292517</v>
      </c>
      <c r="AF10" s="2">
        <f t="shared" si="15"/>
        <v>0.992857142857143</v>
      </c>
      <c r="AG10" s="5">
        <f t="shared" si="15"/>
        <v>0.968641114982578</v>
      </c>
    </row>
    <row r="11" spans="1:37">
      <c r="A11" s="19" t="s">
        <v>39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4">
      <c r="A12" s="20" t="str">
        <f>A11</f>
        <v>0.75</v>
      </c>
      <c r="B12" s="13" t="s">
        <v>3</v>
      </c>
      <c r="C12" s="13"/>
      <c r="D12" s="13"/>
    </row>
    <row r="13" ht="14.25" spans="1:24">
      <c r="A13" s="21" t="str">
        <f>A1</f>
        <v>AlKareem</v>
      </c>
      <c r="B13" s="22" t="s">
        <v>49</v>
      </c>
      <c r="C13" s="22" t="s">
        <v>50</v>
      </c>
      <c r="D13" s="22" t="s">
        <v>51</v>
      </c>
      <c r="E13" s="22" t="s">
        <v>52</v>
      </c>
      <c r="F13" s="22" t="s">
        <v>53</v>
      </c>
      <c r="G13" s="22" t="s">
        <v>54</v>
      </c>
      <c r="H13" s="22" t="s">
        <v>55</v>
      </c>
      <c r="I13" s="22" t="s">
        <v>56</v>
      </c>
      <c r="J13" s="37" t="s">
        <v>57</v>
      </c>
      <c r="Q13" s="44" t="s">
        <v>35</v>
      </c>
      <c r="R13" s="44" t="s">
        <v>36</v>
      </c>
      <c r="S13" s="44" t="s">
        <v>37</v>
      </c>
      <c r="T13" s="44" t="s">
        <v>38</v>
      </c>
      <c r="U13" s="2" t="s">
        <v>70</v>
      </c>
      <c r="V13" s="2" t="s">
        <v>71</v>
      </c>
      <c r="W13" s="2" t="s">
        <v>72</v>
      </c>
      <c r="X13" s="2" t="s">
        <v>73</v>
      </c>
    </row>
    <row r="14" ht="14.25" spans="1:24">
      <c r="A14" s="6" t="s">
        <v>49</v>
      </c>
      <c r="B14" s="23">
        <v>17</v>
      </c>
      <c r="C14" s="24"/>
      <c r="D14" s="24"/>
      <c r="E14" s="24"/>
      <c r="F14" s="24"/>
      <c r="G14" s="24"/>
      <c r="H14" s="24"/>
      <c r="I14" s="24"/>
      <c r="J14" s="38">
        <v>8</v>
      </c>
      <c r="L14" s="3" t="s">
        <v>49</v>
      </c>
      <c r="M14" s="13" t="s">
        <v>58</v>
      </c>
      <c r="N14" s="13"/>
      <c r="O14" s="13"/>
      <c r="P14" s="13"/>
      <c r="Q14" s="45">
        <f>B14</f>
        <v>17</v>
      </c>
      <c r="R14" s="45">
        <f>SUM(C14:J14)</f>
        <v>8</v>
      </c>
      <c r="S14" s="45">
        <f>SUM(B15:B22)</f>
        <v>2</v>
      </c>
      <c r="T14" s="45">
        <v>0</v>
      </c>
      <c r="U14" s="5">
        <f t="shared" ref="U14:U21" si="16">(SUM(Q14,T14)/SUM(Q14,R14,S14,T14))</f>
        <v>0.62962962962963</v>
      </c>
      <c r="V14" s="5">
        <f t="shared" ref="V14:V21" si="17">Q14/(SUM(Q14,R14))</f>
        <v>0.68</v>
      </c>
      <c r="W14" s="5">
        <f t="shared" ref="W14:W21" si="18">Q14/SUM(Q14,S14)</f>
        <v>0.894736842105263</v>
      </c>
      <c r="X14" s="5">
        <f t="shared" ref="X14:X21" si="19">2*V14*W14/(SUM(V14,W14))</f>
        <v>0.772727272727273</v>
      </c>
    </row>
    <row r="15" spans="1:24">
      <c r="A15" s="7" t="s">
        <v>50</v>
      </c>
      <c r="B15" s="25"/>
      <c r="C15" s="26">
        <v>12</v>
      </c>
      <c r="D15" s="25"/>
      <c r="E15" s="25"/>
      <c r="F15" s="25"/>
      <c r="G15" s="25"/>
      <c r="H15" s="25"/>
      <c r="I15" s="25"/>
      <c r="J15" s="25">
        <v>5</v>
      </c>
      <c r="L15" s="3" t="s">
        <v>50</v>
      </c>
      <c r="M15" s="13" t="s">
        <v>59</v>
      </c>
      <c r="N15" s="13"/>
      <c r="O15" s="13"/>
      <c r="P15" s="13"/>
      <c r="Q15" s="44">
        <f>C15</f>
        <v>12</v>
      </c>
      <c r="R15" s="44">
        <f>SUM(B15,D15:J15)</f>
        <v>5</v>
      </c>
      <c r="S15" s="44">
        <f>SUM(C14,C16:C22)</f>
        <v>0</v>
      </c>
      <c r="T15" s="44">
        <v>0</v>
      </c>
      <c r="U15" s="2">
        <f t="shared" si="16"/>
        <v>0.705882352941177</v>
      </c>
      <c r="V15" s="2">
        <f t="shared" si="17"/>
        <v>0.705882352941177</v>
      </c>
      <c r="W15" s="2">
        <f t="shared" si="18"/>
        <v>1</v>
      </c>
      <c r="X15" s="2">
        <f t="shared" si="19"/>
        <v>0.827586206896552</v>
      </c>
    </row>
    <row r="16" spans="1:24">
      <c r="A16" s="7" t="s">
        <v>51</v>
      </c>
      <c r="B16" s="25">
        <v>1</v>
      </c>
      <c r="C16" s="25"/>
      <c r="D16" s="26">
        <v>10</v>
      </c>
      <c r="E16" s="25"/>
      <c r="F16" s="25"/>
      <c r="G16" s="25"/>
      <c r="H16" s="25"/>
      <c r="I16" s="25"/>
      <c r="J16" s="39"/>
      <c r="L16" s="3" t="s">
        <v>51</v>
      </c>
      <c r="M16" s="13" t="s">
        <v>60</v>
      </c>
      <c r="N16" s="13"/>
      <c r="O16" s="13"/>
      <c r="P16" s="13"/>
      <c r="Q16" s="45">
        <f>D16</f>
        <v>10</v>
      </c>
      <c r="R16" s="45">
        <f>SUM(B16:C16,E16:J16)</f>
        <v>1</v>
      </c>
      <c r="S16" s="45">
        <f>SUM(D14:D15,D17:D22)</f>
        <v>0</v>
      </c>
      <c r="T16" s="45">
        <v>0</v>
      </c>
      <c r="U16" s="5">
        <f t="shared" si="16"/>
        <v>0.909090909090909</v>
      </c>
      <c r="V16" s="5">
        <f t="shared" si="17"/>
        <v>0.909090909090909</v>
      </c>
      <c r="W16" s="5">
        <f t="shared" si="18"/>
        <v>1</v>
      </c>
      <c r="X16" s="5">
        <f t="shared" si="19"/>
        <v>0.952380952380952</v>
      </c>
    </row>
    <row r="17" spans="1:24">
      <c r="A17" s="7" t="s">
        <v>52</v>
      </c>
      <c r="B17" s="25"/>
      <c r="C17" s="25"/>
      <c r="D17" s="25"/>
      <c r="E17" s="26">
        <v>21</v>
      </c>
      <c r="F17" s="25"/>
      <c r="G17" s="25"/>
      <c r="H17" s="25"/>
      <c r="I17" s="25"/>
      <c r="J17" s="39">
        <v>3</v>
      </c>
      <c r="L17" s="3" t="s">
        <v>52</v>
      </c>
      <c r="M17" s="13" t="s">
        <v>61</v>
      </c>
      <c r="N17" s="13"/>
      <c r="O17" s="13"/>
      <c r="P17" s="13"/>
      <c r="Q17" s="44">
        <f>E17</f>
        <v>21</v>
      </c>
      <c r="R17" s="44">
        <f>SUM(B17:D17,F17:J17)</f>
        <v>3</v>
      </c>
      <c r="S17" s="44">
        <f>SUM(E14:E16,E18:E22)</f>
        <v>0</v>
      </c>
      <c r="T17" s="44">
        <v>0</v>
      </c>
      <c r="U17" s="2">
        <f t="shared" si="16"/>
        <v>0.875</v>
      </c>
      <c r="V17" s="2">
        <f t="shared" si="17"/>
        <v>0.875</v>
      </c>
      <c r="W17" s="2">
        <f t="shared" si="18"/>
        <v>1</v>
      </c>
      <c r="X17" s="2">
        <f t="shared" si="19"/>
        <v>0.933333333333333</v>
      </c>
    </row>
    <row r="18" spans="1:24">
      <c r="A18" s="7" t="s">
        <v>53</v>
      </c>
      <c r="B18" s="25">
        <v>1</v>
      </c>
      <c r="C18" s="25"/>
      <c r="D18" s="25"/>
      <c r="E18" s="25"/>
      <c r="F18" s="26">
        <v>29</v>
      </c>
      <c r="G18" s="25">
        <v>1</v>
      </c>
      <c r="H18" s="25"/>
      <c r="I18" s="25"/>
      <c r="J18" s="39">
        <v>34</v>
      </c>
      <c r="L18" s="3" t="s">
        <v>53</v>
      </c>
      <c r="M18" s="13" t="s">
        <v>62</v>
      </c>
      <c r="N18" s="13"/>
      <c r="O18" s="13"/>
      <c r="P18" s="13"/>
      <c r="Q18" s="45">
        <f>F18</f>
        <v>29</v>
      </c>
      <c r="R18" s="45">
        <f>SUM(B18:E18,G18:J18)</f>
        <v>36</v>
      </c>
      <c r="S18" s="45">
        <f>SUM(F14:F17,F19:F22)</f>
        <v>0</v>
      </c>
      <c r="T18" s="45">
        <v>0</v>
      </c>
      <c r="U18" s="5">
        <f t="shared" si="16"/>
        <v>0.446153846153846</v>
      </c>
      <c r="V18" s="5">
        <f t="shared" si="17"/>
        <v>0.446153846153846</v>
      </c>
      <c r="W18" s="5">
        <f t="shared" si="18"/>
        <v>1</v>
      </c>
      <c r="X18" s="5">
        <f t="shared" si="19"/>
        <v>0.617021276595745</v>
      </c>
    </row>
    <row r="19" spans="1:24">
      <c r="A19" s="7" t="s">
        <v>54</v>
      </c>
      <c r="B19" s="25"/>
      <c r="C19" s="25"/>
      <c r="D19" s="25"/>
      <c r="E19" s="25"/>
      <c r="F19" s="25"/>
      <c r="G19" s="26">
        <v>29</v>
      </c>
      <c r="H19" s="25"/>
      <c r="I19" s="25"/>
      <c r="J19" s="39">
        <v>8</v>
      </c>
      <c r="L19" s="3" t="s">
        <v>54</v>
      </c>
      <c r="M19" s="13" t="s">
        <v>63</v>
      </c>
      <c r="N19" s="13"/>
      <c r="O19" s="13"/>
      <c r="P19" s="13"/>
      <c r="Q19" s="44">
        <f>G19</f>
        <v>29</v>
      </c>
      <c r="R19" s="44">
        <f>SUM(B19:F19,H19:J19)</f>
        <v>8</v>
      </c>
      <c r="S19" s="44">
        <f>SUM(G14:G18,G20:G22)</f>
        <v>2</v>
      </c>
      <c r="T19" s="44">
        <v>0</v>
      </c>
      <c r="U19" s="2">
        <f t="shared" si="16"/>
        <v>0.743589743589744</v>
      </c>
      <c r="V19" s="2">
        <f t="shared" si="17"/>
        <v>0.783783783783784</v>
      </c>
      <c r="W19" s="2">
        <f t="shared" si="18"/>
        <v>0.935483870967742</v>
      </c>
      <c r="X19" s="2">
        <f t="shared" si="19"/>
        <v>0.852941176470588</v>
      </c>
    </row>
    <row r="20" spans="1:24">
      <c r="A20" s="7" t="s">
        <v>55</v>
      </c>
      <c r="B20" s="25"/>
      <c r="C20" s="25"/>
      <c r="D20" s="25"/>
      <c r="E20" s="25"/>
      <c r="F20" s="25"/>
      <c r="G20" s="25"/>
      <c r="H20" s="26">
        <v>11</v>
      </c>
      <c r="I20" s="25">
        <v>1</v>
      </c>
      <c r="J20" s="39"/>
      <c r="L20" s="3" t="s">
        <v>55</v>
      </c>
      <c r="M20" s="13" t="s">
        <v>64</v>
      </c>
      <c r="N20" s="13"/>
      <c r="O20" s="13"/>
      <c r="P20" s="13"/>
      <c r="Q20" s="45">
        <f>H20</f>
        <v>11</v>
      </c>
      <c r="R20" s="45">
        <f>SUM(B20:G20,I20:J20)</f>
        <v>1</v>
      </c>
      <c r="S20" s="45">
        <f>SUM(H14:H19,H21:H22)</f>
        <v>0</v>
      </c>
      <c r="T20" s="45">
        <v>0</v>
      </c>
      <c r="U20" s="5">
        <f t="shared" si="16"/>
        <v>0.916666666666667</v>
      </c>
      <c r="V20" s="5">
        <f t="shared" si="17"/>
        <v>0.916666666666667</v>
      </c>
      <c r="W20" s="5">
        <f t="shared" si="18"/>
        <v>1</v>
      </c>
      <c r="X20" s="5">
        <f t="shared" si="19"/>
        <v>0.956521739130435</v>
      </c>
    </row>
    <row r="21" spans="1:24">
      <c r="A21" s="7" t="s">
        <v>56</v>
      </c>
      <c r="B21" s="25"/>
      <c r="C21" s="25"/>
      <c r="D21" s="25"/>
      <c r="E21" s="25"/>
      <c r="F21" s="25"/>
      <c r="G21" s="25">
        <v>1</v>
      </c>
      <c r="H21" s="25"/>
      <c r="I21" s="26">
        <v>11</v>
      </c>
      <c r="J21" s="39">
        <v>1</v>
      </c>
      <c r="L21" s="3" t="s">
        <v>56</v>
      </c>
      <c r="M21" s="13" t="s">
        <v>65</v>
      </c>
      <c r="N21" s="13"/>
      <c r="O21" s="13"/>
      <c r="P21" s="13"/>
      <c r="Q21" s="44">
        <f>I21</f>
        <v>11</v>
      </c>
      <c r="R21" s="44">
        <f>SUM(J21,B21:H21)</f>
        <v>2</v>
      </c>
      <c r="S21" s="44">
        <f>SUM(I14:I20,I22)</f>
        <v>1</v>
      </c>
      <c r="T21" s="44">
        <v>0</v>
      </c>
      <c r="U21" s="2">
        <f t="shared" si="16"/>
        <v>0.785714285714286</v>
      </c>
      <c r="V21" s="2">
        <f t="shared" si="17"/>
        <v>0.846153846153846</v>
      </c>
      <c r="W21" s="2">
        <f t="shared" si="18"/>
        <v>0.916666666666667</v>
      </c>
      <c r="X21" s="2">
        <f t="shared" si="19"/>
        <v>0.88</v>
      </c>
    </row>
    <row r="22" spans="1:24">
      <c r="A22" s="27" t="s">
        <v>57</v>
      </c>
      <c r="B22" s="28"/>
      <c r="C22" s="28"/>
      <c r="D22" s="28"/>
      <c r="E22" s="28"/>
      <c r="F22" s="28"/>
      <c r="G22" s="28"/>
      <c r="H22" s="28"/>
      <c r="I22" s="28"/>
      <c r="J22" s="40"/>
      <c r="L22" s="3" t="s">
        <v>57</v>
      </c>
      <c r="M22" s="13" t="s">
        <v>66</v>
      </c>
      <c r="N22" s="13"/>
      <c r="O22" s="13"/>
      <c r="P22" s="13"/>
      <c r="Q22" s="45"/>
      <c r="R22" s="45"/>
      <c r="S22" s="45"/>
      <c r="T22" s="45"/>
      <c r="U22" s="5"/>
      <c r="V22" s="5"/>
      <c r="W22" s="5"/>
      <c r="X22" s="5"/>
    </row>
    <row r="23" spans="15:24">
      <c r="O23" s="42" t="s">
        <v>74</v>
      </c>
      <c r="P23" s="42"/>
      <c r="Q23" s="44">
        <f t="shared" ref="Q23:T23" si="20">SUM(Q14:Q21)</f>
        <v>140</v>
      </c>
      <c r="R23" s="44">
        <f t="shared" si="20"/>
        <v>64</v>
      </c>
      <c r="S23" s="44">
        <f t="shared" si="20"/>
        <v>5</v>
      </c>
      <c r="T23" s="44">
        <f t="shared" si="20"/>
        <v>0</v>
      </c>
      <c r="U23" s="2">
        <f>(SUM(Q23,T23)/SUM(Q23,R23,S23,T23))</f>
        <v>0.669856459330144</v>
      </c>
      <c r="V23" s="2">
        <f>Q23/(SUM(Q23,R23))</f>
        <v>0.686274509803922</v>
      </c>
      <c r="W23" s="2">
        <f>Q23/SUM(Q23,S23)</f>
        <v>0.96551724137931</v>
      </c>
      <c r="X23" s="2">
        <f>2*V23*W23/(SUM(V23,W23))</f>
        <v>0.802292263610315</v>
      </c>
    </row>
    <row r="24" spans="1:8">
      <c r="A24" s="29" t="str">
        <f>A11</f>
        <v>0.75</v>
      </c>
      <c r="B24" s="13" t="s">
        <v>3</v>
      </c>
      <c r="C24" s="13"/>
      <c r="D24" s="13"/>
      <c r="F24" s="36" t="s">
        <v>75</v>
      </c>
      <c r="G24" s="36"/>
      <c r="H24" s="3">
        <f>SUM(B26:AC53)</f>
        <v>140</v>
      </c>
    </row>
    <row r="25" ht="14.25" spans="1:37">
      <c r="A25" s="30" t="str">
        <f>A1</f>
        <v>AlKareem</v>
      </c>
      <c r="B25" s="11" t="s">
        <v>7</v>
      </c>
      <c r="C25" s="11" t="s">
        <v>8</v>
      </c>
      <c r="D25" s="11" t="s">
        <v>9</v>
      </c>
      <c r="E25" s="11" t="s">
        <v>10</v>
      </c>
      <c r="F25" s="11" t="s">
        <v>11</v>
      </c>
      <c r="G25" s="11" t="s">
        <v>12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17</v>
      </c>
      <c r="M25" s="11" t="s">
        <v>18</v>
      </c>
      <c r="N25" s="11" t="s">
        <v>19</v>
      </c>
      <c r="O25" s="11" t="s">
        <v>20</v>
      </c>
      <c r="P25" s="11" t="s">
        <v>21</v>
      </c>
      <c r="Q25" s="11" t="s">
        <v>22</v>
      </c>
      <c r="R25" s="11" t="s">
        <v>23</v>
      </c>
      <c r="S25" s="11" t="s">
        <v>24</v>
      </c>
      <c r="T25" s="11" t="s">
        <v>25</v>
      </c>
      <c r="U25" s="11" t="s">
        <v>26</v>
      </c>
      <c r="V25" s="11" t="s">
        <v>27</v>
      </c>
      <c r="W25" s="11" t="s">
        <v>28</v>
      </c>
      <c r="X25" s="11" t="s">
        <v>29</v>
      </c>
      <c r="Y25" s="11" t="s">
        <v>30</v>
      </c>
      <c r="Z25" s="11" t="s">
        <v>31</v>
      </c>
      <c r="AA25" s="11" t="s">
        <v>32</v>
      </c>
      <c r="AB25" s="11" t="s">
        <v>33</v>
      </c>
      <c r="AC25" s="14" t="s">
        <v>34</v>
      </c>
      <c r="AD25" s="44" t="s">
        <v>35</v>
      </c>
      <c r="AE25" s="44" t="s">
        <v>36</v>
      </c>
      <c r="AF25" s="44" t="s">
        <v>37</v>
      </c>
      <c r="AG25" s="44" t="s">
        <v>38</v>
      </c>
      <c r="AH25" s="2" t="s">
        <v>70</v>
      </c>
      <c r="AI25" s="2" t="s">
        <v>71</v>
      </c>
      <c r="AJ25" s="2" t="s">
        <v>72</v>
      </c>
      <c r="AK25" s="2" t="s">
        <v>73</v>
      </c>
    </row>
    <row r="26" ht="14.25" spans="1:37">
      <c r="A26" s="1" t="s">
        <v>7</v>
      </c>
      <c r="B26" s="31">
        <v>16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47"/>
      <c r="AD26" s="45">
        <f>B26</f>
        <v>16</v>
      </c>
      <c r="AE26" s="45">
        <f>SUM(C26:AC26)</f>
        <v>0</v>
      </c>
      <c r="AF26" s="45">
        <f>SUM(B27:B53)</f>
        <v>0</v>
      </c>
      <c r="AG26" s="45">
        <v>0</v>
      </c>
      <c r="AH26" s="5">
        <f t="shared" ref="AH26:AH54" si="21">(SUM(AD26,AG26)/SUM(AD26,AE26,AF26,AG26))</f>
        <v>1</v>
      </c>
      <c r="AI26" s="5">
        <f t="shared" ref="AI26:AI54" si="22">AD26/(SUM(AD26,AE26))</f>
        <v>1</v>
      </c>
      <c r="AJ26" s="5">
        <f t="shared" ref="AJ26:AJ54" si="23">AD26/SUM(AD26,AF26)</f>
        <v>1</v>
      </c>
      <c r="AK26" s="5">
        <f t="shared" ref="AK26:AK54" si="24">2*AI26*AJ26/(SUM(AI26,AJ26))</f>
        <v>1</v>
      </c>
    </row>
    <row r="27" spans="1:37">
      <c r="A27" s="4" t="s">
        <v>40</v>
      </c>
      <c r="B27" s="33"/>
      <c r="C27" s="34">
        <v>22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48"/>
      <c r="AD27" s="44">
        <f>C27</f>
        <v>22</v>
      </c>
      <c r="AE27" s="44">
        <f>SUM(D27:AC27,B27)</f>
        <v>0</v>
      </c>
      <c r="AF27" s="44">
        <f>SUM(C26,C28:C53)</f>
        <v>0</v>
      </c>
      <c r="AG27" s="44">
        <v>0</v>
      </c>
      <c r="AH27" s="2">
        <f t="shared" si="21"/>
        <v>1</v>
      </c>
      <c r="AI27" s="2">
        <f t="shared" si="22"/>
        <v>1</v>
      </c>
      <c r="AJ27" s="2">
        <f t="shared" si="23"/>
        <v>1</v>
      </c>
      <c r="AK27" s="2">
        <f t="shared" si="24"/>
        <v>1</v>
      </c>
    </row>
    <row r="28" spans="1:37">
      <c r="A28" s="4" t="s">
        <v>9</v>
      </c>
      <c r="B28" s="33"/>
      <c r="C28" s="33"/>
      <c r="D28" s="34">
        <v>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8"/>
      <c r="AD28" s="45">
        <f>D28</f>
        <v>7</v>
      </c>
      <c r="AE28" s="45">
        <f>SUM(B28,C28,E28:AC28)</f>
        <v>0</v>
      </c>
      <c r="AF28" s="45">
        <f>SUM(D26,D27,D29:D53)</f>
        <v>0</v>
      </c>
      <c r="AG28" s="45">
        <v>0</v>
      </c>
      <c r="AH28" s="5">
        <f t="shared" si="21"/>
        <v>1</v>
      </c>
      <c r="AI28" s="5">
        <f t="shared" si="22"/>
        <v>1</v>
      </c>
      <c r="AJ28" s="5">
        <f t="shared" si="23"/>
        <v>1</v>
      </c>
      <c r="AK28" s="5">
        <f t="shared" si="24"/>
        <v>1</v>
      </c>
    </row>
    <row r="29" spans="1:37">
      <c r="A29" s="4" t="s">
        <v>10</v>
      </c>
      <c r="B29" s="33"/>
      <c r="C29" s="33"/>
      <c r="D29" s="33"/>
      <c r="E29" s="34">
        <v>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8"/>
      <c r="AD29" s="44">
        <f>E29</f>
        <v>2</v>
      </c>
      <c r="AE29" s="44">
        <f>SUM(B29:D29,F29:AC29)</f>
        <v>0</v>
      </c>
      <c r="AF29" s="44">
        <f>SUM(E26:E28,E30:E53)</f>
        <v>0</v>
      </c>
      <c r="AG29" s="44">
        <v>0</v>
      </c>
      <c r="AH29" s="2">
        <f t="shared" si="21"/>
        <v>1</v>
      </c>
      <c r="AI29" s="2">
        <f t="shared" si="22"/>
        <v>1</v>
      </c>
      <c r="AJ29" s="2">
        <f t="shared" si="23"/>
        <v>1</v>
      </c>
      <c r="AK29" s="2">
        <f t="shared" si="24"/>
        <v>1</v>
      </c>
    </row>
    <row r="30" spans="1:37">
      <c r="A30" s="4" t="s">
        <v>11</v>
      </c>
      <c r="B30" s="33"/>
      <c r="C30" s="33"/>
      <c r="D30" s="33"/>
      <c r="E30" s="33"/>
      <c r="F30" s="34">
        <v>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48"/>
      <c r="AD30" s="45">
        <f>F30</f>
        <v>1</v>
      </c>
      <c r="AE30" s="45">
        <f>SUM(B30:E30,G30:AC30)</f>
        <v>0</v>
      </c>
      <c r="AF30" s="45">
        <f>SUM(F26:F29,F31:F53)</f>
        <v>0</v>
      </c>
      <c r="AG30" s="45">
        <v>0</v>
      </c>
      <c r="AH30" s="5">
        <f t="shared" si="21"/>
        <v>1</v>
      </c>
      <c r="AI30" s="5">
        <f t="shared" si="22"/>
        <v>1</v>
      </c>
      <c r="AJ30" s="5">
        <f t="shared" si="23"/>
        <v>1</v>
      </c>
      <c r="AK30" s="5">
        <f t="shared" si="24"/>
        <v>1</v>
      </c>
    </row>
    <row r="31" spans="1:37">
      <c r="A31" s="4" t="s">
        <v>12</v>
      </c>
      <c r="B31" s="33"/>
      <c r="C31" s="33"/>
      <c r="D31" s="33"/>
      <c r="E31" s="33"/>
      <c r="F31" s="33"/>
      <c r="G31" s="34">
        <v>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48"/>
      <c r="AD31" s="44">
        <f>G31</f>
        <v>2</v>
      </c>
      <c r="AE31" s="44">
        <f>SUM(B31:F31,H31:AC31)</f>
        <v>0</v>
      </c>
      <c r="AF31" s="44">
        <f>SUM(G26:G30,G32:G53)</f>
        <v>0</v>
      </c>
      <c r="AG31" s="44">
        <v>0</v>
      </c>
      <c r="AH31" s="2">
        <f t="shared" si="21"/>
        <v>1</v>
      </c>
      <c r="AI31" s="2">
        <f t="shared" si="22"/>
        <v>1</v>
      </c>
      <c r="AJ31" s="2">
        <f t="shared" si="23"/>
        <v>1</v>
      </c>
      <c r="AK31" s="2">
        <f t="shared" si="24"/>
        <v>1</v>
      </c>
    </row>
    <row r="32" spans="1:37">
      <c r="A32" s="4" t="s">
        <v>13</v>
      </c>
      <c r="B32" s="33"/>
      <c r="C32" s="33"/>
      <c r="D32" s="33"/>
      <c r="E32" s="33"/>
      <c r="F32" s="33"/>
      <c r="G32" s="33"/>
      <c r="H32" s="34"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48"/>
      <c r="AD32" s="45">
        <f>H32</f>
        <v>2</v>
      </c>
      <c r="AE32" s="45">
        <f>SUM(B32:G32,I32:AC32)</f>
        <v>0</v>
      </c>
      <c r="AF32" s="45">
        <f>SUM(H26:H31,H33:H53)</f>
        <v>0</v>
      </c>
      <c r="AG32" s="45">
        <v>0</v>
      </c>
      <c r="AH32" s="5">
        <f t="shared" si="21"/>
        <v>1</v>
      </c>
      <c r="AI32" s="5">
        <f t="shared" si="22"/>
        <v>1</v>
      </c>
      <c r="AJ32" s="5">
        <f t="shared" si="23"/>
        <v>1</v>
      </c>
      <c r="AK32" s="5">
        <f t="shared" si="24"/>
        <v>1</v>
      </c>
    </row>
    <row r="33" spans="1:37">
      <c r="A33" s="4" t="s">
        <v>14</v>
      </c>
      <c r="B33" s="33"/>
      <c r="C33" s="33"/>
      <c r="D33" s="33"/>
      <c r="E33" s="33"/>
      <c r="F33" s="33"/>
      <c r="G33" s="33"/>
      <c r="H33" s="33"/>
      <c r="I33" s="34">
        <v>5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48"/>
      <c r="AD33" s="44">
        <f>I33</f>
        <v>5</v>
      </c>
      <c r="AE33" s="44">
        <f>SUM(B33:H33,J33:AC33)</f>
        <v>0</v>
      </c>
      <c r="AF33" s="44">
        <f>SUM(I26:I32,I34:I53)</f>
        <v>0</v>
      </c>
      <c r="AG33" s="45">
        <v>0</v>
      </c>
      <c r="AH33" s="2">
        <f t="shared" si="21"/>
        <v>1</v>
      </c>
      <c r="AI33" s="2">
        <f t="shared" si="22"/>
        <v>1</v>
      </c>
      <c r="AJ33" s="2">
        <f t="shared" si="23"/>
        <v>1</v>
      </c>
      <c r="AK33" s="2">
        <f t="shared" si="24"/>
        <v>1</v>
      </c>
    </row>
    <row r="34" spans="1:37">
      <c r="A34" s="4" t="s">
        <v>48</v>
      </c>
      <c r="B34" s="33"/>
      <c r="C34" s="33"/>
      <c r="D34" s="33"/>
      <c r="E34" s="33"/>
      <c r="F34" s="33"/>
      <c r="G34" s="33"/>
      <c r="H34" s="33"/>
      <c r="I34" s="33"/>
      <c r="J34" s="34">
        <v>3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8"/>
      <c r="AD34" s="45">
        <f>J34</f>
        <v>3</v>
      </c>
      <c r="AE34" s="45">
        <f>SUM(B34:I34,K34:AC34)</f>
        <v>0</v>
      </c>
      <c r="AF34" s="45">
        <f>SUM(J26:J33,J35:J53)</f>
        <v>0</v>
      </c>
      <c r="AG34" s="44">
        <v>0</v>
      </c>
      <c r="AH34" s="5">
        <f t="shared" si="21"/>
        <v>1</v>
      </c>
      <c r="AI34" s="5">
        <f t="shared" si="22"/>
        <v>1</v>
      </c>
      <c r="AJ34" s="5">
        <f t="shared" si="23"/>
        <v>1</v>
      </c>
      <c r="AK34" s="5">
        <f t="shared" si="24"/>
        <v>1</v>
      </c>
    </row>
    <row r="35" spans="1:37">
      <c r="A35" s="4" t="s">
        <v>16</v>
      </c>
      <c r="B35" s="33"/>
      <c r="C35" s="33"/>
      <c r="D35" s="33"/>
      <c r="E35" s="33"/>
      <c r="F35" s="33"/>
      <c r="G35" s="33"/>
      <c r="H35" s="33"/>
      <c r="I35" s="33"/>
      <c r="J35" s="33"/>
      <c r="K35" s="34">
        <v>10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48"/>
      <c r="AD35" s="44">
        <f>K35</f>
        <v>10</v>
      </c>
      <c r="AE35" s="44">
        <f>SUM(B35:J35,L35:AC35)</f>
        <v>0</v>
      </c>
      <c r="AF35" s="44">
        <f>SUM(K26:K34,K36:K53)</f>
        <v>0</v>
      </c>
      <c r="AG35" s="45">
        <v>0</v>
      </c>
      <c r="AH35" s="2">
        <f t="shared" si="21"/>
        <v>1</v>
      </c>
      <c r="AI35" s="2">
        <f t="shared" si="22"/>
        <v>1</v>
      </c>
      <c r="AJ35" s="2">
        <f t="shared" si="23"/>
        <v>1</v>
      </c>
      <c r="AK35" s="2">
        <f t="shared" si="24"/>
        <v>1</v>
      </c>
    </row>
    <row r="36" spans="1:37">
      <c r="A36" s="4" t="s">
        <v>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>
        <v>1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48"/>
      <c r="AD36" s="45">
        <f>L36</f>
        <v>1</v>
      </c>
      <c r="AE36" s="45">
        <f>SUM(B36:K36,M36:AC36)</f>
        <v>0</v>
      </c>
      <c r="AF36" s="45">
        <f>SUM(L26:L35,L37:L53)</f>
        <v>0</v>
      </c>
      <c r="AG36" s="44">
        <v>0</v>
      </c>
      <c r="AH36" s="5">
        <f t="shared" si="21"/>
        <v>1</v>
      </c>
      <c r="AI36" s="5">
        <f t="shared" si="22"/>
        <v>1</v>
      </c>
      <c r="AJ36" s="5">
        <f t="shared" si="23"/>
        <v>1</v>
      </c>
      <c r="AK36" s="5">
        <f t="shared" si="24"/>
        <v>1</v>
      </c>
    </row>
    <row r="37" spans="1:37">
      <c r="A37" s="4" t="s">
        <v>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>
        <v>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8"/>
      <c r="AD37" s="44">
        <f>M37</f>
        <v>2</v>
      </c>
      <c r="AE37" s="44">
        <f>SUM(B37:L37,N37:AC37)</f>
        <v>0</v>
      </c>
      <c r="AF37" s="44">
        <f>SUM(M26:M36,M38:M53)</f>
        <v>0</v>
      </c>
      <c r="AG37" s="45">
        <v>0</v>
      </c>
      <c r="AH37" s="2">
        <f t="shared" si="21"/>
        <v>1</v>
      </c>
      <c r="AI37" s="2">
        <f t="shared" si="22"/>
        <v>1</v>
      </c>
      <c r="AJ37" s="2">
        <f t="shared" si="23"/>
        <v>1</v>
      </c>
      <c r="AK37" s="2">
        <f t="shared" si="24"/>
        <v>1</v>
      </c>
    </row>
    <row r="38" spans="1:37">
      <c r="A38" s="4" t="s">
        <v>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8"/>
      <c r="AD38" s="45">
        <f>N38</f>
        <v>2</v>
      </c>
      <c r="AE38" s="45">
        <f>SUM(B38:M38,O38:AC38)</f>
        <v>0</v>
      </c>
      <c r="AF38" s="45">
        <f>SUM(N26:N37,N39:N53)</f>
        <v>0</v>
      </c>
      <c r="AG38" s="44">
        <v>0</v>
      </c>
      <c r="AH38" s="5">
        <f t="shared" si="21"/>
        <v>1</v>
      </c>
      <c r="AI38" s="5">
        <f t="shared" si="22"/>
        <v>1</v>
      </c>
      <c r="AJ38" s="5">
        <f t="shared" si="23"/>
        <v>1</v>
      </c>
      <c r="AK38" s="5">
        <f t="shared" si="24"/>
        <v>1</v>
      </c>
    </row>
    <row r="39" spans="1:37">
      <c r="A39" s="4" t="s">
        <v>20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>
        <v>2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48"/>
      <c r="AD39" s="44">
        <f>O39</f>
        <v>2</v>
      </c>
      <c r="AE39" s="44">
        <f>SUM(B39:N39,P39:AC39)</f>
        <v>0</v>
      </c>
      <c r="AF39" s="44">
        <f>SUM(O26:O38,O40:O53)</f>
        <v>0</v>
      </c>
      <c r="AG39" s="45">
        <v>0</v>
      </c>
      <c r="AH39" s="2">
        <f t="shared" si="21"/>
        <v>1</v>
      </c>
      <c r="AI39" s="2">
        <f t="shared" si="22"/>
        <v>1</v>
      </c>
      <c r="AJ39" s="2">
        <f t="shared" si="23"/>
        <v>1</v>
      </c>
      <c r="AK39" s="2">
        <f t="shared" si="24"/>
        <v>1</v>
      </c>
    </row>
    <row r="40" spans="1:37">
      <c r="A40" s="4" t="s">
        <v>21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48"/>
      <c r="AD40" s="45">
        <f>P40</f>
        <v>1</v>
      </c>
      <c r="AE40" s="45">
        <f>SUM(B40:O40,Q40:AC40)</f>
        <v>0</v>
      </c>
      <c r="AF40" s="45">
        <f>SUM(P26:P39,P41:P53)</f>
        <v>0</v>
      </c>
      <c r="AG40" s="45">
        <v>0</v>
      </c>
      <c r="AH40" s="5">
        <f t="shared" si="21"/>
        <v>1</v>
      </c>
      <c r="AI40" s="5">
        <f t="shared" si="22"/>
        <v>1</v>
      </c>
      <c r="AJ40" s="5">
        <f t="shared" si="23"/>
        <v>1</v>
      </c>
      <c r="AK40" s="5">
        <f t="shared" si="24"/>
        <v>1</v>
      </c>
    </row>
    <row r="41" spans="1:37">
      <c r="A41" s="4" t="s">
        <v>22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4">
        <v>1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48"/>
      <c r="AD41" s="44">
        <f>Q41</f>
        <v>1</v>
      </c>
      <c r="AE41" s="44">
        <f>SUM(B41:P41,R41:AC41)</f>
        <v>0</v>
      </c>
      <c r="AF41" s="44">
        <f>SUM(Q26:Q40,Q42:Q53)</f>
        <v>0</v>
      </c>
      <c r="AG41" s="44">
        <v>0</v>
      </c>
      <c r="AH41" s="2">
        <f t="shared" si="21"/>
        <v>1</v>
      </c>
      <c r="AI41" s="2">
        <f t="shared" si="22"/>
        <v>1</v>
      </c>
      <c r="AJ41" s="2">
        <f t="shared" si="23"/>
        <v>1</v>
      </c>
      <c r="AK41" s="2">
        <f t="shared" si="24"/>
        <v>1</v>
      </c>
    </row>
    <row r="42" spans="1:37">
      <c r="A42" s="4" t="s">
        <v>23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>
        <v>1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48"/>
      <c r="AD42" s="45">
        <f>R42</f>
        <v>1</v>
      </c>
      <c r="AE42" s="45">
        <f>SUM(B42:Q42,S42:AC42)</f>
        <v>0</v>
      </c>
      <c r="AF42" s="45">
        <f>SUM(R26:R41,R43:R53)</f>
        <v>0</v>
      </c>
      <c r="AG42" s="45">
        <v>0</v>
      </c>
      <c r="AH42" s="5">
        <f t="shared" si="21"/>
        <v>1</v>
      </c>
      <c r="AI42" s="5">
        <f t="shared" si="22"/>
        <v>1</v>
      </c>
      <c r="AJ42" s="5">
        <f t="shared" si="23"/>
        <v>1</v>
      </c>
      <c r="AK42" s="5">
        <f t="shared" si="24"/>
        <v>1</v>
      </c>
    </row>
    <row r="43" spans="1:37">
      <c r="A43" s="4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v>2</v>
      </c>
      <c r="T43" s="33"/>
      <c r="U43" s="33"/>
      <c r="V43" s="33"/>
      <c r="W43" s="33"/>
      <c r="X43" s="33"/>
      <c r="Y43" s="33"/>
      <c r="Z43" s="33"/>
      <c r="AA43" s="33"/>
      <c r="AB43" s="33"/>
      <c r="AC43" s="48"/>
      <c r="AD43" s="44">
        <f>S43</f>
        <v>2</v>
      </c>
      <c r="AE43" s="44">
        <f>SUM(B43:R43,T43:AC43)</f>
        <v>0</v>
      </c>
      <c r="AF43" s="44">
        <f>SUM(S26:S42,S44:S53)</f>
        <v>0</v>
      </c>
      <c r="AG43" s="44">
        <v>0</v>
      </c>
      <c r="AH43" s="2">
        <f t="shared" si="21"/>
        <v>1</v>
      </c>
      <c r="AI43" s="2">
        <f t="shared" si="22"/>
        <v>1</v>
      </c>
      <c r="AJ43" s="2">
        <f t="shared" si="23"/>
        <v>1</v>
      </c>
      <c r="AK43" s="2">
        <f t="shared" si="24"/>
        <v>1</v>
      </c>
    </row>
    <row r="44" spans="1:37">
      <c r="A44" s="4" t="s">
        <v>25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>
        <v>2</v>
      </c>
      <c r="U44" s="33"/>
      <c r="V44" s="33"/>
      <c r="W44" s="33"/>
      <c r="X44" s="33"/>
      <c r="Y44" s="33"/>
      <c r="Z44" s="33"/>
      <c r="AA44" s="33"/>
      <c r="AB44" s="33"/>
      <c r="AC44" s="48"/>
      <c r="AD44" s="45">
        <f>T44</f>
        <v>2</v>
      </c>
      <c r="AE44" s="45">
        <f>SUM(B44:S44,U44:AC44)</f>
        <v>0</v>
      </c>
      <c r="AF44" s="45">
        <f>SUM(T26:T43,T45:T53)</f>
        <v>0</v>
      </c>
      <c r="AG44" s="45">
        <v>0</v>
      </c>
      <c r="AH44" s="5">
        <f t="shared" si="21"/>
        <v>1</v>
      </c>
      <c r="AI44" s="5">
        <f t="shared" si="22"/>
        <v>1</v>
      </c>
      <c r="AJ44" s="5">
        <f t="shared" si="23"/>
        <v>1</v>
      </c>
      <c r="AK44" s="5">
        <f t="shared" si="24"/>
        <v>1</v>
      </c>
    </row>
    <row r="45" spans="1:37">
      <c r="A45" s="4" t="s">
        <v>26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>
        <v>6</v>
      </c>
      <c r="V45" s="33"/>
      <c r="W45" s="33"/>
      <c r="X45" s="33"/>
      <c r="Y45" s="33"/>
      <c r="Z45" s="33"/>
      <c r="AA45" s="33"/>
      <c r="AB45" s="33"/>
      <c r="AC45" s="48"/>
      <c r="AD45" s="44">
        <f>U45</f>
        <v>6</v>
      </c>
      <c r="AE45" s="44">
        <f>SUM(B45:T45,V45:AC45)</f>
        <v>0</v>
      </c>
      <c r="AF45" s="44">
        <f>SUM(U26:U44,U46:U53)</f>
        <v>0</v>
      </c>
      <c r="AG45" s="44">
        <v>0</v>
      </c>
      <c r="AH45" s="2">
        <f t="shared" si="21"/>
        <v>1</v>
      </c>
      <c r="AI45" s="2">
        <f t="shared" si="22"/>
        <v>1</v>
      </c>
      <c r="AJ45" s="2">
        <f t="shared" si="23"/>
        <v>1</v>
      </c>
      <c r="AK45" s="2">
        <f t="shared" si="24"/>
        <v>1</v>
      </c>
    </row>
    <row r="46" spans="1:37">
      <c r="A46" s="4" t="s">
        <v>27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4">
        <v>3</v>
      </c>
      <c r="W46" s="33"/>
      <c r="X46" s="33"/>
      <c r="Y46" s="33"/>
      <c r="Z46" s="33"/>
      <c r="AA46" s="33"/>
      <c r="AB46" s="33"/>
      <c r="AC46" s="48"/>
      <c r="AD46" s="45">
        <f>V46</f>
        <v>3</v>
      </c>
      <c r="AE46" s="45">
        <f>SUM(B46:U46,W46:AC46)</f>
        <v>0</v>
      </c>
      <c r="AF46" s="45">
        <f>SUM(V26:V45,V47:V53)</f>
        <v>0</v>
      </c>
      <c r="AG46" s="45">
        <v>0</v>
      </c>
      <c r="AH46" s="5">
        <f t="shared" si="21"/>
        <v>1</v>
      </c>
      <c r="AI46" s="5">
        <f t="shared" si="22"/>
        <v>1</v>
      </c>
      <c r="AJ46" s="5">
        <f t="shared" si="23"/>
        <v>1</v>
      </c>
      <c r="AK46" s="5">
        <f t="shared" si="24"/>
        <v>1</v>
      </c>
    </row>
    <row r="47" spans="1:37">
      <c r="A47" s="4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>
        <v>6</v>
      </c>
      <c r="X47" s="33"/>
      <c r="Y47" s="33"/>
      <c r="Z47" s="33"/>
      <c r="AA47" s="33"/>
      <c r="AB47" s="33"/>
      <c r="AC47" s="48"/>
      <c r="AD47" s="44">
        <f>W47</f>
        <v>6</v>
      </c>
      <c r="AE47" s="44">
        <f>SUM(B47:V47,X47:AC47)</f>
        <v>0</v>
      </c>
      <c r="AF47" s="44">
        <f>SUM(W26:W46,W48:W53)</f>
        <v>0</v>
      </c>
      <c r="AG47" s="45">
        <v>0</v>
      </c>
      <c r="AH47" s="2">
        <f t="shared" si="21"/>
        <v>1</v>
      </c>
      <c r="AI47" s="2">
        <f t="shared" si="22"/>
        <v>1</v>
      </c>
      <c r="AJ47" s="2">
        <f t="shared" si="23"/>
        <v>1</v>
      </c>
      <c r="AK47" s="2">
        <f t="shared" si="24"/>
        <v>1</v>
      </c>
    </row>
    <row r="48" spans="1:37">
      <c r="A48" s="4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>
        <v>5</v>
      </c>
      <c r="Y48" s="33"/>
      <c r="Z48" s="33"/>
      <c r="AA48" s="33"/>
      <c r="AB48" s="33"/>
      <c r="AC48" s="48"/>
      <c r="AD48" s="45">
        <f>X48</f>
        <v>5</v>
      </c>
      <c r="AE48" s="45">
        <f>SUM(B48:W48,Y48:AC48)</f>
        <v>0</v>
      </c>
      <c r="AF48" s="45">
        <f>SUM(X26:X47,X49:X53)</f>
        <v>0</v>
      </c>
      <c r="AG48" s="44">
        <v>0</v>
      </c>
      <c r="AH48" s="5">
        <f t="shared" si="21"/>
        <v>1</v>
      </c>
      <c r="AI48" s="5">
        <f t="shared" si="22"/>
        <v>1</v>
      </c>
      <c r="AJ48" s="5">
        <f t="shared" si="23"/>
        <v>1</v>
      </c>
      <c r="AK48" s="5">
        <f t="shared" si="24"/>
        <v>1</v>
      </c>
    </row>
    <row r="49" spans="1:37">
      <c r="A49" s="4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>
        <v>22</v>
      </c>
      <c r="Z49" s="33"/>
      <c r="AA49" s="33"/>
      <c r="AB49" s="33"/>
      <c r="AC49" s="48"/>
      <c r="AD49" s="44">
        <f>Y49</f>
        <v>22</v>
      </c>
      <c r="AE49" s="44">
        <f>SUM(B49:X49,Z49:AC49)</f>
        <v>0</v>
      </c>
      <c r="AF49" s="44">
        <f>SUM(Y26:Y48,Y50:Y53)</f>
        <v>0</v>
      </c>
      <c r="AG49" s="45">
        <v>0</v>
      </c>
      <c r="AH49" s="2">
        <f t="shared" si="21"/>
        <v>1</v>
      </c>
      <c r="AI49" s="2">
        <f t="shared" si="22"/>
        <v>1</v>
      </c>
      <c r="AJ49" s="2">
        <f t="shared" si="23"/>
        <v>1</v>
      </c>
      <c r="AK49" s="2">
        <f t="shared" si="24"/>
        <v>1</v>
      </c>
    </row>
    <row r="50" spans="1:37">
      <c r="A50" s="4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>
        <v>4</v>
      </c>
      <c r="AA50" s="33"/>
      <c r="AB50" s="33"/>
      <c r="AC50" s="48"/>
      <c r="AD50" s="45">
        <f>Z50</f>
        <v>4</v>
      </c>
      <c r="AE50" s="45">
        <f>SUM(B50:Y50,AA50:AC50)</f>
        <v>0</v>
      </c>
      <c r="AF50" s="45">
        <f>SUM(Z26:Z49,Z51:Z53)</f>
        <v>0</v>
      </c>
      <c r="AG50" s="44">
        <v>0</v>
      </c>
      <c r="AH50" s="5">
        <f t="shared" si="21"/>
        <v>1</v>
      </c>
      <c r="AI50" s="5">
        <f t="shared" si="22"/>
        <v>1</v>
      </c>
      <c r="AJ50" s="5">
        <f t="shared" si="23"/>
        <v>1</v>
      </c>
      <c r="AK50" s="5">
        <f t="shared" si="24"/>
        <v>1</v>
      </c>
    </row>
    <row r="51" spans="1:37">
      <c r="A51" s="4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4">
        <v>6</v>
      </c>
      <c r="AB51" s="33"/>
      <c r="AC51" s="48"/>
      <c r="AD51" s="44">
        <f>AA51</f>
        <v>6</v>
      </c>
      <c r="AE51" s="44">
        <f>SUM(B51:Z51,AB51:AC51)</f>
        <v>0</v>
      </c>
      <c r="AF51" s="44">
        <f>SUM(AA26:AA50,AA52:AA53)</f>
        <v>0</v>
      </c>
      <c r="AG51" s="45">
        <v>0</v>
      </c>
      <c r="AH51" s="2">
        <f t="shared" si="21"/>
        <v>1</v>
      </c>
      <c r="AI51" s="2">
        <f t="shared" si="22"/>
        <v>1</v>
      </c>
      <c r="AJ51" s="2">
        <f t="shared" si="23"/>
        <v>1</v>
      </c>
      <c r="AK51" s="2">
        <f t="shared" si="24"/>
        <v>1</v>
      </c>
    </row>
    <row r="52" spans="1:37">
      <c r="A52" s="4" t="s">
        <v>33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4">
        <v>3</v>
      </c>
      <c r="AC52" s="48"/>
      <c r="AD52" s="45">
        <f>AB52</f>
        <v>3</v>
      </c>
      <c r="AE52" s="45">
        <f>SUM(B52:AA52,AC52)</f>
        <v>0</v>
      </c>
      <c r="AF52" s="45">
        <f>SUM(AB26:AB51,AB53)</f>
        <v>0</v>
      </c>
      <c r="AG52" s="45">
        <v>0</v>
      </c>
      <c r="AH52" s="5">
        <f t="shared" si="21"/>
        <v>1</v>
      </c>
      <c r="AI52" s="5">
        <f t="shared" si="22"/>
        <v>1</v>
      </c>
      <c r="AJ52" s="5">
        <f t="shared" si="23"/>
        <v>1</v>
      </c>
      <c r="AK52" s="5">
        <f t="shared" si="24"/>
        <v>1</v>
      </c>
    </row>
    <row r="53" spans="1:37">
      <c r="A53" s="10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49">
        <v>1</v>
      </c>
      <c r="AD53" s="44">
        <f>AC53</f>
        <v>1</v>
      </c>
      <c r="AE53" s="44">
        <f>SUM(B53:AB53)</f>
        <v>0</v>
      </c>
      <c r="AF53" s="44">
        <f>SUM(AC26:AC52)</f>
        <v>0</v>
      </c>
      <c r="AG53" s="44">
        <v>0</v>
      </c>
      <c r="AH53" s="2">
        <f t="shared" si="21"/>
        <v>1</v>
      </c>
      <c r="AI53" s="2">
        <f t="shared" si="22"/>
        <v>1</v>
      </c>
      <c r="AJ53" s="2">
        <f t="shared" si="23"/>
        <v>1</v>
      </c>
      <c r="AK53" s="2">
        <f t="shared" si="24"/>
        <v>1</v>
      </c>
    </row>
    <row r="54" spans="28:37">
      <c r="AB54" s="42" t="s">
        <v>74</v>
      </c>
      <c r="AC54" s="42"/>
      <c r="AD54" s="45">
        <f t="shared" ref="AD54:AF54" si="25">SUM(AD26:AD53)</f>
        <v>140</v>
      </c>
      <c r="AE54" s="45">
        <f t="shared" si="25"/>
        <v>0</v>
      </c>
      <c r="AF54" s="45">
        <f t="shared" si="25"/>
        <v>0</v>
      </c>
      <c r="AG54" s="45">
        <v>0</v>
      </c>
      <c r="AH54" s="5">
        <f t="shared" si="21"/>
        <v>1</v>
      </c>
      <c r="AI54" s="5">
        <f t="shared" si="22"/>
        <v>1</v>
      </c>
      <c r="AJ54" s="5">
        <f t="shared" si="23"/>
        <v>1</v>
      </c>
      <c r="AK54" s="5">
        <f t="shared" si="24"/>
        <v>1</v>
      </c>
    </row>
    <row r="56" spans="1:37">
      <c r="A56" s="19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4">
      <c r="A57" s="20" t="str">
        <f>A56</f>
        <v>0.775</v>
      </c>
      <c r="B57" s="13" t="s">
        <v>3</v>
      </c>
      <c r="C57" s="13"/>
      <c r="D57" s="13"/>
    </row>
    <row r="58" ht="14.25" spans="1:24">
      <c r="A58" s="21" t="str">
        <f>A1</f>
        <v>AlKareem</v>
      </c>
      <c r="B58" s="22" t="s">
        <v>49</v>
      </c>
      <c r="C58" s="22" t="s">
        <v>50</v>
      </c>
      <c r="D58" s="22" t="s">
        <v>51</v>
      </c>
      <c r="E58" s="22" t="s">
        <v>52</v>
      </c>
      <c r="F58" s="22" t="s">
        <v>53</v>
      </c>
      <c r="G58" s="22" t="s">
        <v>54</v>
      </c>
      <c r="H58" s="22" t="s">
        <v>55</v>
      </c>
      <c r="I58" s="22" t="s">
        <v>56</v>
      </c>
      <c r="J58" s="37" t="s">
        <v>57</v>
      </c>
      <c r="Q58" s="44" t="s">
        <v>35</v>
      </c>
      <c r="R58" s="44" t="s">
        <v>36</v>
      </c>
      <c r="S58" s="44" t="s">
        <v>37</v>
      </c>
      <c r="T58" s="44" t="s">
        <v>38</v>
      </c>
      <c r="U58" s="2" t="s">
        <v>70</v>
      </c>
      <c r="V58" s="2" t="s">
        <v>71</v>
      </c>
      <c r="W58" s="2" t="s">
        <v>72</v>
      </c>
      <c r="X58" s="2" t="s">
        <v>73</v>
      </c>
    </row>
    <row r="59" ht="14.25" spans="1:24">
      <c r="A59" s="6" t="s">
        <v>49</v>
      </c>
      <c r="B59" s="23">
        <v>17</v>
      </c>
      <c r="C59" s="24"/>
      <c r="D59" s="24"/>
      <c r="E59" s="24"/>
      <c r="F59" s="24"/>
      <c r="G59" s="24"/>
      <c r="H59" s="24"/>
      <c r="I59" s="24"/>
      <c r="J59" s="38">
        <v>8</v>
      </c>
      <c r="L59" s="3" t="s">
        <v>49</v>
      </c>
      <c r="M59" s="13" t="s">
        <v>58</v>
      </c>
      <c r="N59" s="13"/>
      <c r="O59" s="13"/>
      <c r="P59" s="13"/>
      <c r="Q59" s="45">
        <f>B59</f>
        <v>17</v>
      </c>
      <c r="R59" s="45">
        <f>SUM(C59:J59)</f>
        <v>8</v>
      </c>
      <c r="S59" s="45">
        <f>SUM(B60:B67)</f>
        <v>1</v>
      </c>
      <c r="T59" s="45">
        <v>0</v>
      </c>
      <c r="U59" s="5">
        <f t="shared" ref="U59:U66" si="26">(SUM(Q59,T59)/SUM(Q59,R59,S59,T59))</f>
        <v>0.653846153846154</v>
      </c>
      <c r="V59" s="5">
        <f t="shared" ref="V59:V66" si="27">Q59/(SUM(Q59,R59))</f>
        <v>0.68</v>
      </c>
      <c r="W59" s="5">
        <f t="shared" ref="W59:W66" si="28">Q59/SUM(Q59,S59)</f>
        <v>0.944444444444444</v>
      </c>
      <c r="X59" s="5">
        <f t="shared" ref="X59:X66" si="29">2*V59*W59/(SUM(V59,W59))</f>
        <v>0.790697674418605</v>
      </c>
    </row>
    <row r="60" spans="1:24">
      <c r="A60" s="7" t="s">
        <v>50</v>
      </c>
      <c r="B60" s="25"/>
      <c r="C60" s="26">
        <v>12</v>
      </c>
      <c r="D60" s="25"/>
      <c r="E60" s="25"/>
      <c r="F60" s="25"/>
      <c r="G60" s="25"/>
      <c r="H60" s="25"/>
      <c r="I60" s="25"/>
      <c r="J60" s="25">
        <v>5</v>
      </c>
      <c r="L60" s="3" t="s">
        <v>50</v>
      </c>
      <c r="M60" s="13" t="s">
        <v>59</v>
      </c>
      <c r="N60" s="13"/>
      <c r="O60" s="13"/>
      <c r="P60" s="13"/>
      <c r="Q60" s="44">
        <f>C60</f>
        <v>12</v>
      </c>
      <c r="R60" s="44">
        <f>SUM(B60,D60:J60)</f>
        <v>5</v>
      </c>
      <c r="S60" s="44">
        <f>SUM(C59,C61:C67)</f>
        <v>0</v>
      </c>
      <c r="T60" s="44">
        <v>0</v>
      </c>
      <c r="U60" s="2">
        <f t="shared" si="26"/>
        <v>0.705882352941177</v>
      </c>
      <c r="V60" s="2">
        <f t="shared" si="27"/>
        <v>0.705882352941177</v>
      </c>
      <c r="W60" s="2">
        <f t="shared" si="28"/>
        <v>1</v>
      </c>
      <c r="X60" s="2">
        <f t="shared" si="29"/>
        <v>0.827586206896552</v>
      </c>
    </row>
    <row r="61" spans="1:24">
      <c r="A61" s="7" t="s">
        <v>51</v>
      </c>
      <c r="B61" s="25">
        <v>1</v>
      </c>
      <c r="C61" s="25"/>
      <c r="D61" s="26">
        <v>10</v>
      </c>
      <c r="E61" s="25"/>
      <c r="F61" s="25"/>
      <c r="G61" s="25"/>
      <c r="H61" s="25"/>
      <c r="I61" s="25"/>
      <c r="J61" s="39"/>
      <c r="L61" s="3" t="s">
        <v>51</v>
      </c>
      <c r="M61" s="13" t="s">
        <v>60</v>
      </c>
      <c r="N61" s="13"/>
      <c r="O61" s="13"/>
      <c r="P61" s="13"/>
      <c r="Q61" s="45">
        <f>D61</f>
        <v>10</v>
      </c>
      <c r="R61" s="45">
        <f>SUM(B61:C61,E61:J61)</f>
        <v>1</v>
      </c>
      <c r="S61" s="45">
        <f>SUM(D59:D60,D62:D67)</f>
        <v>0</v>
      </c>
      <c r="T61" s="45">
        <v>0</v>
      </c>
      <c r="U61" s="5">
        <f t="shared" si="26"/>
        <v>0.909090909090909</v>
      </c>
      <c r="V61" s="5">
        <f t="shared" si="27"/>
        <v>0.909090909090909</v>
      </c>
      <c r="W61" s="5">
        <f t="shared" si="28"/>
        <v>1</v>
      </c>
      <c r="X61" s="5">
        <f t="shared" si="29"/>
        <v>0.952380952380952</v>
      </c>
    </row>
    <row r="62" spans="1:24">
      <c r="A62" s="7" t="s">
        <v>52</v>
      </c>
      <c r="B62" s="25"/>
      <c r="C62" s="25"/>
      <c r="D62" s="25"/>
      <c r="E62" s="26">
        <v>21</v>
      </c>
      <c r="F62" s="25"/>
      <c r="G62" s="25"/>
      <c r="H62" s="25"/>
      <c r="I62" s="25"/>
      <c r="J62" s="39">
        <v>3</v>
      </c>
      <c r="L62" s="3" t="s">
        <v>52</v>
      </c>
      <c r="M62" s="13" t="s">
        <v>61</v>
      </c>
      <c r="N62" s="13"/>
      <c r="O62" s="13"/>
      <c r="P62" s="13"/>
      <c r="Q62" s="44">
        <f>E62</f>
        <v>21</v>
      </c>
      <c r="R62" s="44">
        <f>SUM(B62:D62,F62:J62)</f>
        <v>3</v>
      </c>
      <c r="S62" s="44">
        <f>SUM(E59:E61,E63:E67)</f>
        <v>0</v>
      </c>
      <c r="T62" s="44">
        <v>0</v>
      </c>
      <c r="U62" s="2">
        <f t="shared" si="26"/>
        <v>0.875</v>
      </c>
      <c r="V62" s="2">
        <f t="shared" si="27"/>
        <v>0.875</v>
      </c>
      <c r="W62" s="2">
        <f t="shared" si="28"/>
        <v>1</v>
      </c>
      <c r="X62" s="2">
        <f t="shared" si="29"/>
        <v>0.933333333333333</v>
      </c>
    </row>
    <row r="63" spans="1:24">
      <c r="A63" s="7" t="s">
        <v>53</v>
      </c>
      <c r="B63" s="25"/>
      <c r="C63" s="25"/>
      <c r="D63" s="25"/>
      <c r="E63" s="25"/>
      <c r="F63" s="26">
        <v>29</v>
      </c>
      <c r="G63" s="25">
        <v>1</v>
      </c>
      <c r="H63" s="25"/>
      <c r="I63" s="25"/>
      <c r="J63" s="39">
        <v>31</v>
      </c>
      <c r="L63" s="3" t="s">
        <v>53</v>
      </c>
      <c r="M63" s="13" t="s">
        <v>62</v>
      </c>
      <c r="N63" s="13"/>
      <c r="O63" s="13"/>
      <c r="P63" s="13"/>
      <c r="Q63" s="45">
        <f>F63</f>
        <v>29</v>
      </c>
      <c r="R63" s="45">
        <f>SUM(B63:E63,G63:J63)</f>
        <v>32</v>
      </c>
      <c r="S63" s="45">
        <f>SUM(F59:F62,F64:F67)</f>
        <v>0</v>
      </c>
      <c r="T63" s="45">
        <v>0</v>
      </c>
      <c r="U63" s="5">
        <f t="shared" si="26"/>
        <v>0.475409836065574</v>
      </c>
      <c r="V63" s="5">
        <f t="shared" si="27"/>
        <v>0.475409836065574</v>
      </c>
      <c r="W63" s="5">
        <f t="shared" si="28"/>
        <v>1</v>
      </c>
      <c r="X63" s="5">
        <f t="shared" si="29"/>
        <v>0.644444444444444</v>
      </c>
    </row>
    <row r="64" spans="1:24">
      <c r="A64" s="7" t="s">
        <v>54</v>
      </c>
      <c r="B64" s="25"/>
      <c r="C64" s="25"/>
      <c r="D64" s="25"/>
      <c r="E64" s="25"/>
      <c r="F64" s="25"/>
      <c r="G64" s="26">
        <v>29</v>
      </c>
      <c r="H64" s="25"/>
      <c r="I64" s="25"/>
      <c r="J64" s="39">
        <v>6</v>
      </c>
      <c r="L64" s="3" t="s">
        <v>54</v>
      </c>
      <c r="M64" s="13" t="s">
        <v>63</v>
      </c>
      <c r="N64" s="13"/>
      <c r="O64" s="13"/>
      <c r="P64" s="13"/>
      <c r="Q64" s="44">
        <f>G64</f>
        <v>29</v>
      </c>
      <c r="R64" s="44">
        <f>SUM(B64:F64,H64:J64)</f>
        <v>6</v>
      </c>
      <c r="S64" s="44">
        <f>SUM(G59:G63,G65:G67)</f>
        <v>2</v>
      </c>
      <c r="T64" s="44">
        <v>0</v>
      </c>
      <c r="U64" s="2">
        <f t="shared" si="26"/>
        <v>0.783783783783784</v>
      </c>
      <c r="V64" s="2">
        <f t="shared" si="27"/>
        <v>0.828571428571429</v>
      </c>
      <c r="W64" s="2">
        <f t="shared" si="28"/>
        <v>0.935483870967742</v>
      </c>
      <c r="X64" s="2">
        <f t="shared" si="29"/>
        <v>0.878787878787879</v>
      </c>
    </row>
    <row r="65" spans="1:24">
      <c r="A65" s="7" t="s">
        <v>55</v>
      </c>
      <c r="B65" s="25"/>
      <c r="C65" s="25"/>
      <c r="D65" s="25"/>
      <c r="E65" s="25"/>
      <c r="F65" s="25"/>
      <c r="G65" s="25"/>
      <c r="H65" s="26">
        <v>11</v>
      </c>
      <c r="I65" s="25">
        <v>1</v>
      </c>
      <c r="J65" s="39"/>
      <c r="L65" s="3" t="s">
        <v>55</v>
      </c>
      <c r="M65" s="13" t="s">
        <v>64</v>
      </c>
      <c r="N65" s="13"/>
      <c r="O65" s="13"/>
      <c r="P65" s="13"/>
      <c r="Q65" s="45">
        <f>H65</f>
        <v>11</v>
      </c>
      <c r="R65" s="45">
        <f>SUM(B65:G65,I65:J65)</f>
        <v>1</v>
      </c>
      <c r="S65" s="45">
        <f>SUM(H59:H64,H66:H67)</f>
        <v>0</v>
      </c>
      <c r="T65" s="45">
        <v>0</v>
      </c>
      <c r="U65" s="5">
        <f t="shared" si="26"/>
        <v>0.916666666666667</v>
      </c>
      <c r="V65" s="5">
        <f t="shared" si="27"/>
        <v>0.916666666666667</v>
      </c>
      <c r="W65" s="5">
        <f t="shared" si="28"/>
        <v>1</v>
      </c>
      <c r="X65" s="5">
        <f t="shared" si="29"/>
        <v>0.956521739130435</v>
      </c>
    </row>
    <row r="66" spans="1:24">
      <c r="A66" s="7" t="s">
        <v>56</v>
      </c>
      <c r="B66" s="25"/>
      <c r="C66" s="25"/>
      <c r="D66" s="25"/>
      <c r="E66" s="25"/>
      <c r="F66" s="25"/>
      <c r="G66" s="25">
        <v>1</v>
      </c>
      <c r="H66" s="25"/>
      <c r="I66" s="26">
        <v>11</v>
      </c>
      <c r="J66" s="39">
        <v>1</v>
      </c>
      <c r="L66" s="3" t="s">
        <v>56</v>
      </c>
      <c r="M66" s="13" t="s">
        <v>65</v>
      </c>
      <c r="N66" s="13"/>
      <c r="O66" s="13"/>
      <c r="P66" s="13"/>
      <c r="Q66" s="44">
        <f>I66</f>
        <v>11</v>
      </c>
      <c r="R66" s="44">
        <f>SUM(J66,B66:H66)</f>
        <v>2</v>
      </c>
      <c r="S66" s="44">
        <f>SUM(I59:I65,I67)</f>
        <v>1</v>
      </c>
      <c r="T66" s="44">
        <v>0</v>
      </c>
      <c r="U66" s="2">
        <f t="shared" si="26"/>
        <v>0.785714285714286</v>
      </c>
      <c r="V66" s="2">
        <f t="shared" si="27"/>
        <v>0.846153846153846</v>
      </c>
      <c r="W66" s="2">
        <f t="shared" si="28"/>
        <v>0.916666666666667</v>
      </c>
      <c r="X66" s="2">
        <f t="shared" si="29"/>
        <v>0.88</v>
      </c>
    </row>
    <row r="67" spans="1:24">
      <c r="A67" s="27" t="s">
        <v>57</v>
      </c>
      <c r="B67" s="28"/>
      <c r="C67" s="28"/>
      <c r="D67" s="28"/>
      <c r="E67" s="28"/>
      <c r="F67" s="28"/>
      <c r="G67" s="28"/>
      <c r="H67" s="28"/>
      <c r="I67" s="28"/>
      <c r="J67" s="40"/>
      <c r="L67" s="3" t="s">
        <v>57</v>
      </c>
      <c r="M67" s="13" t="s">
        <v>66</v>
      </c>
      <c r="N67" s="13"/>
      <c r="O67" s="13"/>
      <c r="P67" s="13"/>
      <c r="Q67" s="45"/>
      <c r="R67" s="45"/>
      <c r="S67" s="45"/>
      <c r="T67" s="45"/>
      <c r="U67" s="5"/>
      <c r="V67" s="5"/>
      <c r="W67" s="5"/>
      <c r="X67" s="5"/>
    </row>
    <row r="68" spans="15:24">
      <c r="O68" s="42" t="s">
        <v>74</v>
      </c>
      <c r="P68" s="42"/>
      <c r="Q68" s="44">
        <f t="shared" ref="Q68:T68" si="30">SUM(Q59:Q66)</f>
        <v>140</v>
      </c>
      <c r="R68" s="44">
        <f t="shared" si="30"/>
        <v>58</v>
      </c>
      <c r="S68" s="44">
        <f t="shared" si="30"/>
        <v>4</v>
      </c>
      <c r="T68" s="44">
        <f t="shared" si="30"/>
        <v>0</v>
      </c>
      <c r="U68" s="2">
        <f>(SUM(Q68,T68)/SUM(Q68,R68,S68,T68))</f>
        <v>0.693069306930693</v>
      </c>
      <c r="V68" s="2">
        <f>Q68/(SUM(Q68,R68))</f>
        <v>0.707070707070707</v>
      </c>
      <c r="W68" s="2">
        <f>Q68/SUM(Q68,S68)</f>
        <v>0.972222222222222</v>
      </c>
      <c r="X68" s="2">
        <f>2*V68*W68/(SUM(V68,W68))</f>
        <v>0.818713450292398</v>
      </c>
    </row>
    <row r="69" spans="1:8">
      <c r="A69" s="29" t="str">
        <f>A56</f>
        <v>0.775</v>
      </c>
      <c r="B69" s="13" t="s">
        <v>3</v>
      </c>
      <c r="C69" s="13"/>
      <c r="D69" s="13"/>
      <c r="F69" s="36" t="s">
        <v>75</v>
      </c>
      <c r="G69" s="36"/>
      <c r="H69" s="3">
        <f>SUM(B71:AC98)</f>
        <v>140</v>
      </c>
    </row>
    <row r="70" ht="14.25" spans="1:37">
      <c r="A70" s="21" t="str">
        <f>A13</f>
        <v>AlKareem</v>
      </c>
      <c r="B70" s="11" t="s">
        <v>7</v>
      </c>
      <c r="C70" s="11" t="s">
        <v>8</v>
      </c>
      <c r="D70" s="11" t="s">
        <v>9</v>
      </c>
      <c r="E70" s="11" t="s">
        <v>10</v>
      </c>
      <c r="F70" s="11" t="s">
        <v>11</v>
      </c>
      <c r="G70" s="11" t="s">
        <v>12</v>
      </c>
      <c r="H70" s="11" t="s">
        <v>13</v>
      </c>
      <c r="I70" s="11" t="s">
        <v>14</v>
      </c>
      <c r="J70" s="11" t="s">
        <v>15</v>
      </c>
      <c r="K70" s="11" t="s">
        <v>16</v>
      </c>
      <c r="L70" s="11" t="s">
        <v>17</v>
      </c>
      <c r="M70" s="11" t="s">
        <v>18</v>
      </c>
      <c r="N70" s="11" t="s">
        <v>19</v>
      </c>
      <c r="O70" s="11" t="s">
        <v>20</v>
      </c>
      <c r="P70" s="11" t="s">
        <v>21</v>
      </c>
      <c r="Q70" s="11" t="s">
        <v>22</v>
      </c>
      <c r="R70" s="11" t="s">
        <v>23</v>
      </c>
      <c r="S70" s="11" t="s">
        <v>24</v>
      </c>
      <c r="T70" s="11" t="s">
        <v>25</v>
      </c>
      <c r="U70" s="11" t="s">
        <v>26</v>
      </c>
      <c r="V70" s="11" t="s">
        <v>27</v>
      </c>
      <c r="W70" s="11" t="s">
        <v>28</v>
      </c>
      <c r="X70" s="11" t="s">
        <v>29</v>
      </c>
      <c r="Y70" s="11" t="s">
        <v>30</v>
      </c>
      <c r="Z70" s="11" t="s">
        <v>31</v>
      </c>
      <c r="AA70" s="11" t="s">
        <v>32</v>
      </c>
      <c r="AB70" s="11" t="s">
        <v>33</v>
      </c>
      <c r="AC70" s="14" t="s">
        <v>34</v>
      </c>
      <c r="AD70" s="44" t="s">
        <v>35</v>
      </c>
      <c r="AE70" s="44" t="s">
        <v>36</v>
      </c>
      <c r="AF70" s="44" t="s">
        <v>37</v>
      </c>
      <c r="AG70" s="44" t="s">
        <v>38</v>
      </c>
      <c r="AH70" s="2" t="s">
        <v>70</v>
      </c>
      <c r="AI70" s="2" t="s">
        <v>71</v>
      </c>
      <c r="AJ70" s="2" t="s">
        <v>72</v>
      </c>
      <c r="AK70" s="2" t="s">
        <v>73</v>
      </c>
    </row>
    <row r="71" ht="14.25" spans="1:37">
      <c r="A71" s="1" t="s">
        <v>7</v>
      </c>
      <c r="B71" s="31">
        <v>16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7"/>
      <c r="AD71" s="45">
        <f>B71</f>
        <v>16</v>
      </c>
      <c r="AE71" s="45">
        <f>SUM(C71:AC71)</f>
        <v>0</v>
      </c>
      <c r="AF71" s="45">
        <f>SUM(B72:B98)</f>
        <v>0</v>
      </c>
      <c r="AG71" s="45">
        <v>0</v>
      </c>
      <c r="AH71" s="5">
        <f t="shared" ref="AH71:AH99" si="31">(SUM(AD71,AG71)/SUM(AD71,AE71,AF71,AG71))</f>
        <v>1</v>
      </c>
      <c r="AI71" s="5">
        <f t="shared" ref="AI71:AI99" si="32">AD71/(SUM(AD71,AE71))</f>
        <v>1</v>
      </c>
      <c r="AJ71" s="5">
        <f t="shared" ref="AJ71:AJ99" si="33">AD71/SUM(AD71,AF71)</f>
        <v>1</v>
      </c>
      <c r="AK71" s="5">
        <f t="shared" ref="AK71:AK99" si="34">2*AI71*AJ71/(SUM(AI71,AJ71))</f>
        <v>1</v>
      </c>
    </row>
    <row r="72" spans="1:37">
      <c r="A72" s="4" t="s">
        <v>40</v>
      </c>
      <c r="B72" s="33"/>
      <c r="C72" s="34">
        <v>22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48"/>
      <c r="AD72" s="44">
        <f>C72</f>
        <v>22</v>
      </c>
      <c r="AE72" s="44">
        <f>SUM(D72:AC72,B72)</f>
        <v>0</v>
      </c>
      <c r="AF72" s="44">
        <v>0</v>
      </c>
      <c r="AG72" s="44">
        <v>0</v>
      </c>
      <c r="AH72" s="2">
        <f t="shared" si="31"/>
        <v>1</v>
      </c>
      <c r="AI72" s="2">
        <f t="shared" si="32"/>
        <v>1</v>
      </c>
      <c r="AJ72" s="2">
        <f t="shared" si="33"/>
        <v>1</v>
      </c>
      <c r="AK72" s="2">
        <f t="shared" si="34"/>
        <v>1</v>
      </c>
    </row>
    <row r="73" spans="1:37">
      <c r="A73" s="4" t="s">
        <v>9</v>
      </c>
      <c r="B73" s="33"/>
      <c r="C73" s="33"/>
      <c r="D73" s="34">
        <v>7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48"/>
      <c r="AD73" s="45">
        <f>D73</f>
        <v>7</v>
      </c>
      <c r="AE73" s="45">
        <f>SUM(B73,C73,E73:AC73)</f>
        <v>0</v>
      </c>
      <c r="AF73" s="45">
        <f>SUM(D71,D72,D74:D98)</f>
        <v>0</v>
      </c>
      <c r="AG73" s="45">
        <v>0</v>
      </c>
      <c r="AH73" s="5">
        <f t="shared" si="31"/>
        <v>1</v>
      </c>
      <c r="AI73" s="5">
        <f t="shared" si="32"/>
        <v>1</v>
      </c>
      <c r="AJ73" s="5">
        <f t="shared" si="33"/>
        <v>1</v>
      </c>
      <c r="AK73" s="5">
        <f t="shared" si="34"/>
        <v>1</v>
      </c>
    </row>
    <row r="74" spans="1:37">
      <c r="A74" s="4" t="s">
        <v>10</v>
      </c>
      <c r="B74" s="33"/>
      <c r="C74" s="33"/>
      <c r="D74" s="33"/>
      <c r="E74" s="34">
        <v>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48"/>
      <c r="AD74" s="44">
        <f>E74</f>
        <v>2</v>
      </c>
      <c r="AE74" s="44">
        <f>SUM(B74:D74,F74:AC74)</f>
        <v>0</v>
      </c>
      <c r="AF74" s="44">
        <f>SUM(E71:E73,E75:E98)</f>
        <v>0</v>
      </c>
      <c r="AG74" s="44">
        <v>0</v>
      </c>
      <c r="AH74" s="2">
        <f t="shared" si="31"/>
        <v>1</v>
      </c>
      <c r="AI74" s="2">
        <f t="shared" si="32"/>
        <v>1</v>
      </c>
      <c r="AJ74" s="2">
        <f t="shared" si="33"/>
        <v>1</v>
      </c>
      <c r="AK74" s="2">
        <f t="shared" si="34"/>
        <v>1</v>
      </c>
    </row>
    <row r="75" spans="1:37">
      <c r="A75" s="4" t="s">
        <v>11</v>
      </c>
      <c r="B75" s="33"/>
      <c r="C75" s="33"/>
      <c r="D75" s="33"/>
      <c r="E75" s="33"/>
      <c r="F75" s="34">
        <v>1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48"/>
      <c r="AD75" s="45">
        <f>F75</f>
        <v>1</v>
      </c>
      <c r="AE75" s="45">
        <f>SUM(B75:E75,G75:AC75)</f>
        <v>0</v>
      </c>
      <c r="AF75" s="45">
        <f>SUM(F71:F74,F76:F98)</f>
        <v>0</v>
      </c>
      <c r="AG75" s="45">
        <v>0</v>
      </c>
      <c r="AH75" s="5">
        <f t="shared" si="31"/>
        <v>1</v>
      </c>
      <c r="AI75" s="5">
        <f t="shared" si="32"/>
        <v>1</v>
      </c>
      <c r="AJ75" s="5">
        <f t="shared" si="33"/>
        <v>1</v>
      </c>
      <c r="AK75" s="5">
        <f t="shared" si="34"/>
        <v>1</v>
      </c>
    </row>
    <row r="76" spans="1:37">
      <c r="A76" s="4" t="s">
        <v>12</v>
      </c>
      <c r="B76" s="33"/>
      <c r="C76" s="33"/>
      <c r="D76" s="33"/>
      <c r="E76" s="33"/>
      <c r="F76" s="33"/>
      <c r="G76" s="34">
        <v>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48"/>
      <c r="AD76" s="44">
        <f>G76</f>
        <v>2</v>
      </c>
      <c r="AE76" s="44">
        <f>SUM(B76:F76,H76:AC76)</f>
        <v>0</v>
      </c>
      <c r="AF76" s="44">
        <f>SUM(G71:G75,G77:G98)</f>
        <v>0</v>
      </c>
      <c r="AG76" s="44">
        <v>0</v>
      </c>
      <c r="AH76" s="2">
        <f t="shared" si="31"/>
        <v>1</v>
      </c>
      <c r="AI76" s="2">
        <f t="shared" si="32"/>
        <v>1</v>
      </c>
      <c r="AJ76" s="2">
        <f t="shared" si="33"/>
        <v>1</v>
      </c>
      <c r="AK76" s="2">
        <f t="shared" si="34"/>
        <v>1</v>
      </c>
    </row>
    <row r="77" spans="1:37">
      <c r="A77" s="4" t="s">
        <v>13</v>
      </c>
      <c r="B77" s="33"/>
      <c r="C77" s="33"/>
      <c r="D77" s="33"/>
      <c r="E77" s="33"/>
      <c r="F77" s="33"/>
      <c r="G77" s="33"/>
      <c r="H77" s="34">
        <v>2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48"/>
      <c r="AD77" s="45">
        <f>H77</f>
        <v>2</v>
      </c>
      <c r="AE77" s="45">
        <f>SUM(B77:G77,I77:AC77)</f>
        <v>0</v>
      </c>
      <c r="AF77" s="45">
        <f>SUM(H71:H76,H78:H98)</f>
        <v>0</v>
      </c>
      <c r="AG77" s="45">
        <v>0</v>
      </c>
      <c r="AH77" s="5">
        <f t="shared" si="31"/>
        <v>1</v>
      </c>
      <c r="AI77" s="5">
        <f t="shared" si="32"/>
        <v>1</v>
      </c>
      <c r="AJ77" s="5">
        <f t="shared" si="33"/>
        <v>1</v>
      </c>
      <c r="AK77" s="5">
        <f t="shared" si="34"/>
        <v>1</v>
      </c>
    </row>
    <row r="78" spans="1:37">
      <c r="A78" s="4" t="s">
        <v>14</v>
      </c>
      <c r="B78" s="33"/>
      <c r="C78" s="33"/>
      <c r="D78" s="33"/>
      <c r="E78" s="33"/>
      <c r="F78" s="33"/>
      <c r="G78" s="33"/>
      <c r="H78" s="33"/>
      <c r="I78" s="34">
        <v>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48"/>
      <c r="AD78" s="44">
        <f>I78</f>
        <v>5</v>
      </c>
      <c r="AE78" s="44">
        <f>SUM(B78:H78,J78:AC78)</f>
        <v>0</v>
      </c>
      <c r="AF78" s="44">
        <f>SUM(I71:I77,I79:I98)</f>
        <v>0</v>
      </c>
      <c r="AG78" s="45">
        <v>0</v>
      </c>
      <c r="AH78" s="2">
        <f t="shared" si="31"/>
        <v>1</v>
      </c>
      <c r="AI78" s="2">
        <f t="shared" si="32"/>
        <v>1</v>
      </c>
      <c r="AJ78" s="2">
        <f t="shared" si="33"/>
        <v>1</v>
      </c>
      <c r="AK78" s="2">
        <f t="shared" si="34"/>
        <v>1</v>
      </c>
    </row>
    <row r="79" spans="1:37">
      <c r="A79" s="4" t="s">
        <v>48</v>
      </c>
      <c r="B79" s="33"/>
      <c r="C79" s="33"/>
      <c r="D79" s="33"/>
      <c r="E79" s="33"/>
      <c r="F79" s="33"/>
      <c r="G79" s="33"/>
      <c r="H79" s="33"/>
      <c r="I79" s="33"/>
      <c r="J79" s="34">
        <v>3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48"/>
      <c r="AD79" s="45">
        <f>J79</f>
        <v>3</v>
      </c>
      <c r="AE79" s="45">
        <f>SUM(B79:I79,K79:AC79)</f>
        <v>0</v>
      </c>
      <c r="AF79" s="45">
        <f>SUM(J71:J78,J80:J98)</f>
        <v>0</v>
      </c>
      <c r="AG79" s="44">
        <v>0</v>
      </c>
      <c r="AH79" s="5">
        <f t="shared" si="31"/>
        <v>1</v>
      </c>
      <c r="AI79" s="5">
        <f t="shared" si="32"/>
        <v>1</v>
      </c>
      <c r="AJ79" s="5">
        <f t="shared" si="33"/>
        <v>1</v>
      </c>
      <c r="AK79" s="5">
        <f t="shared" si="34"/>
        <v>1</v>
      </c>
    </row>
    <row r="80" spans="1:37">
      <c r="A80" s="4" t="s">
        <v>16</v>
      </c>
      <c r="B80" s="33"/>
      <c r="C80" s="33"/>
      <c r="D80" s="33"/>
      <c r="E80" s="33"/>
      <c r="F80" s="33"/>
      <c r="G80" s="33"/>
      <c r="H80" s="33"/>
      <c r="I80" s="33"/>
      <c r="J80" s="33"/>
      <c r="K80" s="34">
        <v>10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48"/>
      <c r="AD80" s="44">
        <f>K80</f>
        <v>10</v>
      </c>
      <c r="AE80" s="44">
        <f>SUM(B80:J80,L80:AC80)</f>
        <v>0</v>
      </c>
      <c r="AF80" s="44">
        <f>SUM(K71:K79,K81:K98)</f>
        <v>0</v>
      </c>
      <c r="AG80" s="45">
        <v>0</v>
      </c>
      <c r="AH80" s="2">
        <f t="shared" si="31"/>
        <v>1</v>
      </c>
      <c r="AI80" s="2">
        <f t="shared" si="32"/>
        <v>1</v>
      </c>
      <c r="AJ80" s="2">
        <f t="shared" si="33"/>
        <v>1</v>
      </c>
      <c r="AK80" s="2">
        <f t="shared" si="34"/>
        <v>1</v>
      </c>
    </row>
    <row r="81" spans="1:37">
      <c r="A81" s="4" t="s">
        <v>17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>
        <v>1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48"/>
      <c r="AD81" s="45">
        <f>L81</f>
        <v>1</v>
      </c>
      <c r="AE81" s="45">
        <f>SUM(B81:K81,M81:AC81)</f>
        <v>0</v>
      </c>
      <c r="AF81" s="45">
        <f>SUM(L71:L80,L82:L98)</f>
        <v>0</v>
      </c>
      <c r="AG81" s="44">
        <v>0</v>
      </c>
      <c r="AH81" s="5">
        <f t="shared" si="31"/>
        <v>1</v>
      </c>
      <c r="AI81" s="5">
        <f t="shared" si="32"/>
        <v>1</v>
      </c>
      <c r="AJ81" s="5">
        <f t="shared" si="33"/>
        <v>1</v>
      </c>
      <c r="AK81" s="5">
        <f t="shared" si="34"/>
        <v>1</v>
      </c>
    </row>
    <row r="82" spans="1:37">
      <c r="A82" s="4" t="s">
        <v>18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>
        <v>2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48"/>
      <c r="AD82" s="44">
        <f>M82</f>
        <v>2</v>
      </c>
      <c r="AE82" s="44">
        <f>SUM(B82:L82,N82:AC82)</f>
        <v>0</v>
      </c>
      <c r="AF82" s="44">
        <f>SUM(M71:M81,M83:M98)</f>
        <v>0</v>
      </c>
      <c r="AG82" s="45">
        <v>0</v>
      </c>
      <c r="AH82" s="2">
        <f t="shared" si="31"/>
        <v>1</v>
      </c>
      <c r="AI82" s="2">
        <f t="shared" si="32"/>
        <v>1</v>
      </c>
      <c r="AJ82" s="2">
        <f t="shared" si="33"/>
        <v>1</v>
      </c>
      <c r="AK82" s="2">
        <f t="shared" si="34"/>
        <v>1</v>
      </c>
    </row>
    <row r="83" spans="1:37">
      <c r="A83" s="4" t="s">
        <v>19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>
        <v>2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48"/>
      <c r="AD83" s="45">
        <f>N83</f>
        <v>2</v>
      </c>
      <c r="AE83" s="45">
        <f>SUM(B83:M83,O83:AC83)</f>
        <v>0</v>
      </c>
      <c r="AF83" s="45">
        <f>SUM(N71:N82,N84:N98)</f>
        <v>0</v>
      </c>
      <c r="AG83" s="44">
        <v>0</v>
      </c>
      <c r="AH83" s="5">
        <f t="shared" si="31"/>
        <v>1</v>
      </c>
      <c r="AI83" s="5">
        <f t="shared" si="32"/>
        <v>1</v>
      </c>
      <c r="AJ83" s="5">
        <f t="shared" si="33"/>
        <v>1</v>
      </c>
      <c r="AK83" s="5">
        <f t="shared" si="34"/>
        <v>1</v>
      </c>
    </row>
    <row r="84" spans="1:37">
      <c r="A84" s="4" t="s">
        <v>20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>
        <v>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48"/>
      <c r="AD84" s="44">
        <f>O84</f>
        <v>2</v>
      </c>
      <c r="AE84" s="44">
        <f>SUM(B84:N84,P84:AC84)</f>
        <v>0</v>
      </c>
      <c r="AF84" s="44">
        <f>SUM(O71:O83,O85:O98)</f>
        <v>0</v>
      </c>
      <c r="AG84" s="45">
        <v>0</v>
      </c>
      <c r="AH84" s="2">
        <f t="shared" si="31"/>
        <v>1</v>
      </c>
      <c r="AI84" s="2">
        <f t="shared" si="32"/>
        <v>1</v>
      </c>
      <c r="AJ84" s="2">
        <f t="shared" si="33"/>
        <v>1</v>
      </c>
      <c r="AK84" s="2">
        <f t="shared" si="34"/>
        <v>1</v>
      </c>
    </row>
    <row r="85" spans="1:37">
      <c r="A85" s="4" t="s">
        <v>21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48"/>
      <c r="AD85" s="45">
        <f>P85</f>
        <v>1</v>
      </c>
      <c r="AE85" s="45">
        <f>SUM(B85:O85,Q85:AC85)</f>
        <v>0</v>
      </c>
      <c r="AF85" s="45">
        <f>SUM(P71:P84,P86:P98)</f>
        <v>0</v>
      </c>
      <c r="AG85" s="45">
        <v>0</v>
      </c>
      <c r="AH85" s="5">
        <f t="shared" si="31"/>
        <v>1</v>
      </c>
      <c r="AI85" s="5">
        <f t="shared" si="32"/>
        <v>1</v>
      </c>
      <c r="AJ85" s="5">
        <f t="shared" si="33"/>
        <v>1</v>
      </c>
      <c r="AK85" s="5">
        <f t="shared" si="34"/>
        <v>1</v>
      </c>
    </row>
    <row r="86" spans="1:37">
      <c r="A86" s="4" t="s">
        <v>22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4">
        <v>1</v>
      </c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48"/>
      <c r="AD86" s="44">
        <f>Q86</f>
        <v>1</v>
      </c>
      <c r="AE86" s="44">
        <f>SUM(B86:P86,R86:AC86)</f>
        <v>0</v>
      </c>
      <c r="AF86" s="44">
        <f>SUM(Q71:Q85,Q87:Q98)</f>
        <v>0</v>
      </c>
      <c r="AG86" s="44">
        <v>0</v>
      </c>
      <c r="AH86" s="2">
        <f t="shared" si="31"/>
        <v>1</v>
      </c>
      <c r="AI86" s="2">
        <f t="shared" si="32"/>
        <v>1</v>
      </c>
      <c r="AJ86" s="2">
        <f t="shared" si="33"/>
        <v>1</v>
      </c>
      <c r="AK86" s="2">
        <f t="shared" si="34"/>
        <v>1</v>
      </c>
    </row>
    <row r="87" spans="1:37">
      <c r="A87" s="4" t="s">
        <v>23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>
        <v>1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48"/>
      <c r="AD87" s="45">
        <f>R87</f>
        <v>1</v>
      </c>
      <c r="AE87" s="45">
        <f>SUM(B87:Q87,S87:AC87)</f>
        <v>0</v>
      </c>
      <c r="AF87" s="45">
        <f>SUM(R71:R86,R88:R98)</f>
        <v>0</v>
      </c>
      <c r="AG87" s="45">
        <v>0</v>
      </c>
      <c r="AH87" s="5">
        <f t="shared" si="31"/>
        <v>1</v>
      </c>
      <c r="AI87" s="5">
        <f t="shared" si="32"/>
        <v>1</v>
      </c>
      <c r="AJ87" s="5">
        <f t="shared" si="33"/>
        <v>1</v>
      </c>
      <c r="AK87" s="5">
        <f t="shared" si="34"/>
        <v>1</v>
      </c>
    </row>
    <row r="88" spans="1:37">
      <c r="A88" s="4" t="s">
        <v>24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v>2</v>
      </c>
      <c r="T88" s="33"/>
      <c r="U88" s="33"/>
      <c r="V88" s="33"/>
      <c r="W88" s="33"/>
      <c r="X88" s="33"/>
      <c r="Y88" s="33"/>
      <c r="Z88" s="33"/>
      <c r="AA88" s="33"/>
      <c r="AB88" s="33"/>
      <c r="AC88" s="48"/>
      <c r="AD88" s="44">
        <f>S88</f>
        <v>2</v>
      </c>
      <c r="AE88" s="44">
        <f>SUM(B88:R88,T88:AC88)</f>
        <v>0</v>
      </c>
      <c r="AF88" s="44">
        <f>SUM(S71:S87,S89:S98)</f>
        <v>0</v>
      </c>
      <c r="AG88" s="44">
        <v>0</v>
      </c>
      <c r="AH88" s="2">
        <f t="shared" si="31"/>
        <v>1</v>
      </c>
      <c r="AI88" s="2">
        <f t="shared" si="32"/>
        <v>1</v>
      </c>
      <c r="AJ88" s="2">
        <f t="shared" si="33"/>
        <v>1</v>
      </c>
      <c r="AK88" s="2">
        <f t="shared" si="34"/>
        <v>1</v>
      </c>
    </row>
    <row r="89" spans="1:37">
      <c r="A89" s="4" t="s">
        <v>25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4">
        <v>2</v>
      </c>
      <c r="U89" s="33"/>
      <c r="V89" s="33"/>
      <c r="W89" s="33"/>
      <c r="X89" s="33"/>
      <c r="Y89" s="33"/>
      <c r="Z89" s="33"/>
      <c r="AA89" s="33"/>
      <c r="AB89" s="33"/>
      <c r="AC89" s="48"/>
      <c r="AD89" s="45">
        <f>T89</f>
        <v>2</v>
      </c>
      <c r="AE89" s="45">
        <f>SUM(B89:S89,U89:AC89)</f>
        <v>0</v>
      </c>
      <c r="AF89" s="45">
        <f>SUM(T71:T88,T90:T98)</f>
        <v>0</v>
      </c>
      <c r="AG89" s="45">
        <v>0</v>
      </c>
      <c r="AH89" s="5">
        <f t="shared" si="31"/>
        <v>1</v>
      </c>
      <c r="AI89" s="5">
        <f t="shared" si="32"/>
        <v>1</v>
      </c>
      <c r="AJ89" s="5">
        <f t="shared" si="33"/>
        <v>1</v>
      </c>
      <c r="AK89" s="5">
        <f t="shared" si="34"/>
        <v>1</v>
      </c>
    </row>
    <row r="90" spans="1:37">
      <c r="A90" s="4" t="s">
        <v>26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>
        <v>6</v>
      </c>
      <c r="V90" s="33"/>
      <c r="W90" s="33"/>
      <c r="X90" s="33"/>
      <c r="Y90" s="33"/>
      <c r="Z90" s="33"/>
      <c r="AA90" s="33"/>
      <c r="AB90" s="33"/>
      <c r="AC90" s="48"/>
      <c r="AD90" s="44">
        <f>U90</f>
        <v>6</v>
      </c>
      <c r="AE90" s="44">
        <f>SUM(B90:T90,V90:AC90)</f>
        <v>0</v>
      </c>
      <c r="AF90" s="44">
        <f>SUM(U71:U89,U91:U98)</f>
        <v>0</v>
      </c>
      <c r="AG90" s="44">
        <v>0</v>
      </c>
      <c r="AH90" s="2">
        <f t="shared" si="31"/>
        <v>1</v>
      </c>
      <c r="AI90" s="2">
        <f t="shared" si="32"/>
        <v>1</v>
      </c>
      <c r="AJ90" s="2">
        <f t="shared" si="33"/>
        <v>1</v>
      </c>
      <c r="AK90" s="2">
        <f t="shared" si="34"/>
        <v>1</v>
      </c>
    </row>
    <row r="91" spans="1:37">
      <c r="A91" s="4" t="s">
        <v>27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4">
        <v>3</v>
      </c>
      <c r="W91" s="33"/>
      <c r="X91" s="33"/>
      <c r="Y91" s="33"/>
      <c r="Z91" s="33"/>
      <c r="AA91" s="33"/>
      <c r="AB91" s="33"/>
      <c r="AC91" s="48"/>
      <c r="AD91" s="45">
        <f>V91</f>
        <v>3</v>
      </c>
      <c r="AE91" s="45">
        <f>SUM(B91:U91,W91:AC91)</f>
        <v>0</v>
      </c>
      <c r="AF91" s="45">
        <f>SUM(V71:V90,V92:V98)</f>
        <v>0</v>
      </c>
      <c r="AG91" s="45">
        <v>0</v>
      </c>
      <c r="AH91" s="5">
        <f t="shared" si="31"/>
        <v>1</v>
      </c>
      <c r="AI91" s="5">
        <f t="shared" si="32"/>
        <v>1</v>
      </c>
      <c r="AJ91" s="5">
        <f t="shared" si="33"/>
        <v>1</v>
      </c>
      <c r="AK91" s="5">
        <f t="shared" si="34"/>
        <v>1</v>
      </c>
    </row>
    <row r="92" spans="1:37">
      <c r="A92" s="4" t="s">
        <v>28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4">
        <v>6</v>
      </c>
      <c r="X92" s="33"/>
      <c r="Y92" s="33"/>
      <c r="Z92" s="33"/>
      <c r="AA92" s="33"/>
      <c r="AB92" s="33"/>
      <c r="AC92" s="48"/>
      <c r="AD92" s="44">
        <f>W92</f>
        <v>6</v>
      </c>
      <c r="AE92" s="44">
        <f>SUM(B92:V92,X92:AC92)</f>
        <v>0</v>
      </c>
      <c r="AF92" s="44">
        <f>SUM(W71:W91,W93:W98)</f>
        <v>0</v>
      </c>
      <c r="AG92" s="45">
        <v>0</v>
      </c>
      <c r="AH92" s="2">
        <f t="shared" si="31"/>
        <v>1</v>
      </c>
      <c r="AI92" s="2">
        <f t="shared" si="32"/>
        <v>1</v>
      </c>
      <c r="AJ92" s="2">
        <f t="shared" si="33"/>
        <v>1</v>
      </c>
      <c r="AK92" s="2">
        <f t="shared" si="34"/>
        <v>1</v>
      </c>
    </row>
    <row r="93" spans="1:37">
      <c r="A93" s="4" t="s">
        <v>29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4">
        <v>5</v>
      </c>
      <c r="Y93" s="33"/>
      <c r="Z93" s="33"/>
      <c r="AA93" s="33"/>
      <c r="AB93" s="33"/>
      <c r="AC93" s="48"/>
      <c r="AD93" s="45">
        <f>X93</f>
        <v>5</v>
      </c>
      <c r="AE93" s="45">
        <f>SUM(B93:W93,Y93:AC93)</f>
        <v>0</v>
      </c>
      <c r="AF93" s="45">
        <f>SUM(X71:X92,X94:X98)</f>
        <v>0</v>
      </c>
      <c r="AG93" s="44">
        <v>0</v>
      </c>
      <c r="AH93" s="5">
        <f t="shared" si="31"/>
        <v>1</v>
      </c>
      <c r="AI93" s="5">
        <f t="shared" si="32"/>
        <v>1</v>
      </c>
      <c r="AJ93" s="5">
        <f t="shared" si="33"/>
        <v>1</v>
      </c>
      <c r="AK93" s="5">
        <f t="shared" si="34"/>
        <v>1</v>
      </c>
    </row>
    <row r="94" spans="1:37">
      <c r="A94" s="4" t="s">
        <v>30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>
        <v>22</v>
      </c>
      <c r="Z94" s="33"/>
      <c r="AA94" s="33"/>
      <c r="AB94" s="33"/>
      <c r="AC94" s="48"/>
      <c r="AD94" s="44">
        <f>Y94</f>
        <v>22</v>
      </c>
      <c r="AE94" s="44">
        <f>SUM(B94:X94,Z94:AC94)</f>
        <v>0</v>
      </c>
      <c r="AF94" s="44">
        <f>SUM(Y71:Y93,Y95:Y98)</f>
        <v>0</v>
      </c>
      <c r="AG94" s="45">
        <v>0</v>
      </c>
      <c r="AH94" s="2">
        <f t="shared" si="31"/>
        <v>1</v>
      </c>
      <c r="AI94" s="2">
        <f t="shared" si="32"/>
        <v>1</v>
      </c>
      <c r="AJ94" s="2">
        <f t="shared" si="33"/>
        <v>1</v>
      </c>
      <c r="AK94" s="2">
        <f t="shared" si="34"/>
        <v>1</v>
      </c>
    </row>
    <row r="95" spans="1:37">
      <c r="A95" s="4" t="s">
        <v>31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>
        <v>4</v>
      </c>
      <c r="AA95" s="33"/>
      <c r="AB95" s="33"/>
      <c r="AC95" s="48"/>
      <c r="AD95" s="45">
        <f>Z95</f>
        <v>4</v>
      </c>
      <c r="AE95" s="45">
        <f>SUM(B95:Y95,AA95:AC95)</f>
        <v>0</v>
      </c>
      <c r="AF95" s="45">
        <f>SUM(Z71:Z94,Z96:Z98)</f>
        <v>0</v>
      </c>
      <c r="AG95" s="44">
        <v>0</v>
      </c>
      <c r="AH95" s="5">
        <f t="shared" si="31"/>
        <v>1</v>
      </c>
      <c r="AI95" s="5">
        <f t="shared" si="32"/>
        <v>1</v>
      </c>
      <c r="AJ95" s="5">
        <f t="shared" si="33"/>
        <v>1</v>
      </c>
      <c r="AK95" s="5">
        <f t="shared" si="34"/>
        <v>1</v>
      </c>
    </row>
    <row r="96" spans="1:37">
      <c r="A96" s="4" t="s">
        <v>32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4">
        <v>6</v>
      </c>
      <c r="AB96" s="33"/>
      <c r="AC96" s="48"/>
      <c r="AD96" s="44">
        <f>AA96</f>
        <v>6</v>
      </c>
      <c r="AE96" s="44">
        <f>SUM(B96:Z96,AB96:AC96)</f>
        <v>0</v>
      </c>
      <c r="AF96" s="44">
        <f>SUM(AA71:AA95,AA97:AA98)</f>
        <v>0</v>
      </c>
      <c r="AG96" s="45">
        <v>0</v>
      </c>
      <c r="AH96" s="2">
        <f t="shared" si="31"/>
        <v>1</v>
      </c>
      <c r="AI96" s="2">
        <f t="shared" si="32"/>
        <v>1</v>
      </c>
      <c r="AJ96" s="2">
        <f t="shared" si="33"/>
        <v>1</v>
      </c>
      <c r="AK96" s="2">
        <f t="shared" si="34"/>
        <v>1</v>
      </c>
    </row>
    <row r="97" spans="1:37">
      <c r="A97" s="4" t="s">
        <v>33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>
        <v>3</v>
      </c>
      <c r="AC97" s="48"/>
      <c r="AD97" s="45">
        <f>AB97</f>
        <v>3</v>
      </c>
      <c r="AE97" s="45">
        <f>SUM(B97:AA97,AC97)</f>
        <v>0</v>
      </c>
      <c r="AF97" s="45">
        <f>SUM(AB71:AB96,AB98)</f>
        <v>0</v>
      </c>
      <c r="AG97" s="45">
        <v>0</v>
      </c>
      <c r="AH97" s="5">
        <f t="shared" si="31"/>
        <v>1</v>
      </c>
      <c r="AI97" s="5">
        <f t="shared" si="32"/>
        <v>1</v>
      </c>
      <c r="AJ97" s="5">
        <f t="shared" si="33"/>
        <v>1</v>
      </c>
      <c r="AK97" s="5">
        <f t="shared" si="34"/>
        <v>1</v>
      </c>
    </row>
    <row r="98" spans="1:37">
      <c r="A98" s="10" t="s">
        <v>34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49">
        <v>1</v>
      </c>
      <c r="AD98" s="44">
        <f>AC98</f>
        <v>1</v>
      </c>
      <c r="AE98" s="44">
        <f>SUM(B98:AB98)</f>
        <v>0</v>
      </c>
      <c r="AF98" s="44">
        <f>SUM(AC71:AC97)</f>
        <v>0</v>
      </c>
      <c r="AG98" s="44">
        <v>0</v>
      </c>
      <c r="AH98" s="2">
        <f t="shared" si="31"/>
        <v>1</v>
      </c>
      <c r="AI98" s="2">
        <f t="shared" si="32"/>
        <v>1</v>
      </c>
      <c r="AJ98" s="2">
        <f t="shared" si="33"/>
        <v>1</v>
      </c>
      <c r="AK98" s="2">
        <f t="shared" si="34"/>
        <v>1</v>
      </c>
    </row>
    <row r="99" spans="28:37">
      <c r="AB99" s="42" t="s">
        <v>74</v>
      </c>
      <c r="AC99" s="42"/>
      <c r="AD99" s="45">
        <f t="shared" ref="AD99:AF99" si="35">SUM(AD71:AD98)</f>
        <v>140</v>
      </c>
      <c r="AE99" s="45">
        <f t="shared" si="35"/>
        <v>0</v>
      </c>
      <c r="AF99" s="45">
        <f t="shared" si="35"/>
        <v>0</v>
      </c>
      <c r="AG99" s="45">
        <v>0</v>
      </c>
      <c r="AH99" s="5">
        <f t="shared" si="31"/>
        <v>1</v>
      </c>
      <c r="AI99" s="5">
        <f t="shared" si="32"/>
        <v>1</v>
      </c>
      <c r="AJ99" s="5">
        <f t="shared" si="33"/>
        <v>1</v>
      </c>
      <c r="AK99" s="5">
        <f t="shared" si="34"/>
        <v>1</v>
      </c>
    </row>
    <row r="101" spans="1:37">
      <c r="A101" s="19" t="s">
        <v>42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4">
      <c r="A102" s="20" t="str">
        <f>A101</f>
        <v>0.8</v>
      </c>
      <c r="B102" s="13" t="s">
        <v>3</v>
      </c>
      <c r="C102" s="13"/>
      <c r="D102" s="13"/>
    </row>
    <row r="103" ht="14.25" spans="1:24">
      <c r="A103" s="21" t="str">
        <f>A1</f>
        <v>AlKareem</v>
      </c>
      <c r="B103" s="22" t="s">
        <v>49</v>
      </c>
      <c r="C103" s="22" t="s">
        <v>50</v>
      </c>
      <c r="D103" s="22" t="s">
        <v>51</v>
      </c>
      <c r="E103" s="22" t="s">
        <v>52</v>
      </c>
      <c r="F103" s="22" t="s">
        <v>53</v>
      </c>
      <c r="G103" s="22" t="s">
        <v>54</v>
      </c>
      <c r="H103" s="22" t="s">
        <v>55</v>
      </c>
      <c r="I103" s="22" t="s">
        <v>56</v>
      </c>
      <c r="J103" s="37" t="s">
        <v>57</v>
      </c>
      <c r="Q103" s="44" t="s">
        <v>35</v>
      </c>
      <c r="R103" s="44" t="s">
        <v>36</v>
      </c>
      <c r="S103" s="44" t="s">
        <v>37</v>
      </c>
      <c r="T103" s="44" t="s">
        <v>38</v>
      </c>
      <c r="U103" s="2" t="s">
        <v>70</v>
      </c>
      <c r="V103" s="2" t="s">
        <v>71</v>
      </c>
      <c r="W103" s="2" t="s">
        <v>72</v>
      </c>
      <c r="X103" s="2" t="s">
        <v>73</v>
      </c>
    </row>
    <row r="104" ht="14.25" spans="1:24">
      <c r="A104" s="6" t="s">
        <v>49</v>
      </c>
      <c r="B104" s="23">
        <v>17</v>
      </c>
      <c r="C104" s="24"/>
      <c r="D104" s="24"/>
      <c r="E104" s="24"/>
      <c r="F104" s="24"/>
      <c r="G104" s="24"/>
      <c r="H104" s="24"/>
      <c r="I104" s="24"/>
      <c r="J104" s="38">
        <v>5</v>
      </c>
      <c r="L104" s="3" t="s">
        <v>49</v>
      </c>
      <c r="M104" s="13" t="s">
        <v>58</v>
      </c>
      <c r="N104" s="13"/>
      <c r="O104" s="13"/>
      <c r="P104" s="13"/>
      <c r="Q104" s="45">
        <f>B104</f>
        <v>17</v>
      </c>
      <c r="R104" s="45">
        <f>SUM(C104:J104)</f>
        <v>5</v>
      </c>
      <c r="S104" s="45">
        <f>SUM(B105:B112)</f>
        <v>1</v>
      </c>
      <c r="T104" s="45">
        <v>0</v>
      </c>
      <c r="U104" s="5">
        <f t="shared" ref="U104:U111" si="36">(SUM(Q104,T104)/SUM(Q104,R104,S104,T104))</f>
        <v>0.739130434782609</v>
      </c>
      <c r="V104" s="5">
        <f t="shared" ref="V104:V111" si="37">Q104/(SUM(Q104,R104))</f>
        <v>0.772727272727273</v>
      </c>
      <c r="W104" s="5">
        <f t="shared" ref="W104:W111" si="38">Q104/SUM(Q104,S104)</f>
        <v>0.944444444444444</v>
      </c>
      <c r="X104" s="5">
        <f t="shared" ref="X104:X111" si="39">2*V104*W104/(SUM(V104,W104))</f>
        <v>0.85</v>
      </c>
    </row>
    <row r="105" spans="1:24">
      <c r="A105" s="7" t="s">
        <v>50</v>
      </c>
      <c r="B105" s="25"/>
      <c r="C105" s="26">
        <v>12</v>
      </c>
      <c r="D105" s="25"/>
      <c r="E105" s="25"/>
      <c r="F105" s="25"/>
      <c r="G105" s="25"/>
      <c r="H105" s="25"/>
      <c r="I105" s="25"/>
      <c r="J105" s="25">
        <v>5</v>
      </c>
      <c r="L105" s="3" t="s">
        <v>50</v>
      </c>
      <c r="M105" s="13" t="s">
        <v>59</v>
      </c>
      <c r="N105" s="13"/>
      <c r="O105" s="13"/>
      <c r="P105" s="13"/>
      <c r="Q105" s="44">
        <f>C105</f>
        <v>12</v>
      </c>
      <c r="R105" s="44">
        <v>5</v>
      </c>
      <c r="S105" s="44">
        <f>SUM(C104,C106:C112)</f>
        <v>0</v>
      </c>
      <c r="T105" s="44">
        <v>0</v>
      </c>
      <c r="U105" s="2">
        <f t="shared" si="36"/>
        <v>0.705882352941177</v>
      </c>
      <c r="V105" s="2">
        <f t="shared" si="37"/>
        <v>0.705882352941177</v>
      </c>
      <c r="W105" s="2">
        <f t="shared" si="38"/>
        <v>1</v>
      </c>
      <c r="X105" s="2">
        <f t="shared" si="39"/>
        <v>0.827586206896552</v>
      </c>
    </row>
    <row r="106" spans="1:24">
      <c r="A106" s="7" t="s">
        <v>51</v>
      </c>
      <c r="B106" s="25">
        <v>1</v>
      </c>
      <c r="C106" s="25"/>
      <c r="D106" s="26">
        <v>10</v>
      </c>
      <c r="E106" s="25"/>
      <c r="F106" s="25"/>
      <c r="G106" s="25"/>
      <c r="H106" s="25"/>
      <c r="I106" s="25"/>
      <c r="J106" s="39"/>
      <c r="L106" s="3" t="s">
        <v>51</v>
      </c>
      <c r="M106" s="13" t="s">
        <v>60</v>
      </c>
      <c r="N106" s="13"/>
      <c r="O106" s="13"/>
      <c r="P106" s="13"/>
      <c r="Q106" s="45">
        <f>D106</f>
        <v>10</v>
      </c>
      <c r="R106" s="45">
        <f>SUM(B106:C106,E106:J106)</f>
        <v>1</v>
      </c>
      <c r="S106" s="45">
        <f>SUM(D104:D105,D107:D112)</f>
        <v>0</v>
      </c>
      <c r="T106" s="45">
        <v>0</v>
      </c>
      <c r="U106" s="5">
        <f t="shared" si="36"/>
        <v>0.909090909090909</v>
      </c>
      <c r="V106" s="5">
        <f t="shared" si="37"/>
        <v>0.909090909090909</v>
      </c>
      <c r="W106" s="5">
        <f t="shared" si="38"/>
        <v>1</v>
      </c>
      <c r="X106" s="5">
        <f t="shared" si="39"/>
        <v>0.952380952380952</v>
      </c>
    </row>
    <row r="107" spans="1:24">
      <c r="A107" s="7" t="s">
        <v>52</v>
      </c>
      <c r="B107" s="25"/>
      <c r="C107" s="25"/>
      <c r="D107" s="25"/>
      <c r="E107" s="26">
        <v>21</v>
      </c>
      <c r="F107" s="25"/>
      <c r="G107" s="25"/>
      <c r="H107" s="25"/>
      <c r="I107" s="25"/>
      <c r="J107" s="39">
        <v>1</v>
      </c>
      <c r="L107" s="3" t="s">
        <v>52</v>
      </c>
      <c r="M107" s="13" t="s">
        <v>61</v>
      </c>
      <c r="N107" s="13"/>
      <c r="O107" s="13"/>
      <c r="P107" s="13"/>
      <c r="Q107" s="44">
        <f>E107</f>
        <v>21</v>
      </c>
      <c r="R107" s="44">
        <f>SUM(B107:D107,F107:J107)</f>
        <v>1</v>
      </c>
      <c r="S107" s="44">
        <f>SUM(E104:E106,E108:E112)</f>
        <v>0</v>
      </c>
      <c r="T107" s="44">
        <v>0</v>
      </c>
      <c r="U107" s="2">
        <f t="shared" si="36"/>
        <v>0.954545454545455</v>
      </c>
      <c r="V107" s="2">
        <f t="shared" si="37"/>
        <v>0.954545454545455</v>
      </c>
      <c r="W107" s="2">
        <f t="shared" si="38"/>
        <v>1</v>
      </c>
      <c r="X107" s="2">
        <f t="shared" si="39"/>
        <v>0.976744186046512</v>
      </c>
    </row>
    <row r="108" spans="1:24">
      <c r="A108" s="7" t="s">
        <v>53</v>
      </c>
      <c r="B108" s="25"/>
      <c r="C108" s="25"/>
      <c r="D108" s="25"/>
      <c r="E108" s="25"/>
      <c r="F108" s="26">
        <v>29</v>
      </c>
      <c r="G108" s="25">
        <v>1</v>
      </c>
      <c r="H108" s="25"/>
      <c r="I108" s="25"/>
      <c r="J108" s="39">
        <v>21</v>
      </c>
      <c r="L108" s="3" t="s">
        <v>53</v>
      </c>
      <c r="M108" s="13" t="s">
        <v>62</v>
      </c>
      <c r="N108" s="13"/>
      <c r="O108" s="13"/>
      <c r="P108" s="13"/>
      <c r="Q108" s="45">
        <f>F108</f>
        <v>29</v>
      </c>
      <c r="R108" s="45">
        <f>SUM(B108:E108,G108:J108)</f>
        <v>22</v>
      </c>
      <c r="S108" s="45">
        <f>SUM(F104:F107,F109:F112)</f>
        <v>0</v>
      </c>
      <c r="T108" s="45">
        <v>0</v>
      </c>
      <c r="U108" s="5">
        <f t="shared" si="36"/>
        <v>0.568627450980392</v>
      </c>
      <c r="V108" s="5">
        <f t="shared" si="37"/>
        <v>0.568627450980392</v>
      </c>
      <c r="W108" s="5">
        <f t="shared" si="38"/>
        <v>1</v>
      </c>
      <c r="X108" s="5">
        <f t="shared" si="39"/>
        <v>0.725</v>
      </c>
    </row>
    <row r="109" spans="1:24">
      <c r="A109" s="7" t="s">
        <v>54</v>
      </c>
      <c r="B109" s="25"/>
      <c r="C109" s="25"/>
      <c r="D109" s="25"/>
      <c r="E109" s="25"/>
      <c r="F109" s="25"/>
      <c r="G109" s="26">
        <v>29</v>
      </c>
      <c r="H109" s="25"/>
      <c r="I109" s="25"/>
      <c r="J109" s="39">
        <v>4</v>
      </c>
      <c r="L109" s="3" t="s">
        <v>54</v>
      </c>
      <c r="M109" s="13" t="s">
        <v>63</v>
      </c>
      <c r="N109" s="13"/>
      <c r="O109" s="13"/>
      <c r="P109" s="13"/>
      <c r="Q109" s="44">
        <f>G109</f>
        <v>29</v>
      </c>
      <c r="R109" s="44">
        <f>SUM(B109:F109,H109:J109)</f>
        <v>4</v>
      </c>
      <c r="S109" s="44">
        <f>SUM(G104:G108,G110:G112)</f>
        <v>2</v>
      </c>
      <c r="T109" s="44">
        <v>0</v>
      </c>
      <c r="U109" s="2">
        <f t="shared" si="36"/>
        <v>0.828571428571429</v>
      </c>
      <c r="V109" s="2">
        <f t="shared" si="37"/>
        <v>0.878787878787879</v>
      </c>
      <c r="W109" s="2">
        <f t="shared" si="38"/>
        <v>0.935483870967742</v>
      </c>
      <c r="X109" s="2">
        <f t="shared" si="39"/>
        <v>0.90625</v>
      </c>
    </row>
    <row r="110" spans="1:24">
      <c r="A110" s="7" t="s">
        <v>55</v>
      </c>
      <c r="B110" s="25"/>
      <c r="C110" s="25"/>
      <c r="D110" s="25"/>
      <c r="E110" s="25"/>
      <c r="F110" s="25"/>
      <c r="G110" s="25"/>
      <c r="H110" s="26">
        <v>11</v>
      </c>
      <c r="I110" s="25">
        <v>1</v>
      </c>
      <c r="J110" s="39"/>
      <c r="L110" s="3" t="s">
        <v>55</v>
      </c>
      <c r="M110" s="13" t="s">
        <v>64</v>
      </c>
      <c r="N110" s="13"/>
      <c r="O110" s="13"/>
      <c r="P110" s="13"/>
      <c r="Q110" s="45">
        <f>H110</f>
        <v>11</v>
      </c>
      <c r="R110" s="45">
        <f>SUM(B110:G110,I110:J110)</f>
        <v>1</v>
      </c>
      <c r="S110" s="45">
        <f>SUM(H104:H109,H111:H112)</f>
        <v>0</v>
      </c>
      <c r="T110" s="45">
        <v>0</v>
      </c>
      <c r="U110" s="5">
        <f t="shared" si="36"/>
        <v>0.916666666666667</v>
      </c>
      <c r="V110" s="5">
        <f t="shared" si="37"/>
        <v>0.916666666666667</v>
      </c>
      <c r="W110" s="5">
        <f t="shared" si="38"/>
        <v>1</v>
      </c>
      <c r="X110" s="5">
        <f t="shared" si="39"/>
        <v>0.956521739130435</v>
      </c>
    </row>
    <row r="111" spans="1:24">
      <c r="A111" s="7" t="s">
        <v>56</v>
      </c>
      <c r="B111" s="25"/>
      <c r="C111" s="25"/>
      <c r="D111" s="25"/>
      <c r="E111" s="25"/>
      <c r="F111" s="25"/>
      <c r="G111" s="25">
        <v>1</v>
      </c>
      <c r="H111" s="25"/>
      <c r="I111" s="26">
        <v>11</v>
      </c>
      <c r="J111" s="39">
        <v>1</v>
      </c>
      <c r="L111" s="3" t="s">
        <v>56</v>
      </c>
      <c r="M111" s="13" t="s">
        <v>65</v>
      </c>
      <c r="N111" s="13"/>
      <c r="O111" s="13"/>
      <c r="P111" s="13"/>
      <c r="Q111" s="44">
        <f>I111</f>
        <v>11</v>
      </c>
      <c r="R111" s="44">
        <f>SUM(J111,B111:H111)</f>
        <v>2</v>
      </c>
      <c r="S111" s="44">
        <f>SUM(I104:I110,I112)</f>
        <v>1</v>
      </c>
      <c r="T111" s="44">
        <v>0</v>
      </c>
      <c r="U111" s="2">
        <f t="shared" si="36"/>
        <v>0.785714285714286</v>
      </c>
      <c r="V111" s="2">
        <f t="shared" si="37"/>
        <v>0.846153846153846</v>
      </c>
      <c r="W111" s="2">
        <f t="shared" si="38"/>
        <v>0.916666666666667</v>
      </c>
      <c r="X111" s="2">
        <f t="shared" si="39"/>
        <v>0.88</v>
      </c>
    </row>
    <row r="112" spans="1:24">
      <c r="A112" s="27" t="s">
        <v>57</v>
      </c>
      <c r="B112" s="28"/>
      <c r="C112" s="28"/>
      <c r="D112" s="28"/>
      <c r="E112" s="28"/>
      <c r="F112" s="28"/>
      <c r="G112" s="28"/>
      <c r="H112" s="28"/>
      <c r="I112" s="28"/>
      <c r="J112" s="40"/>
      <c r="L112" s="3" t="s">
        <v>57</v>
      </c>
      <c r="M112" s="13" t="s">
        <v>66</v>
      </c>
      <c r="N112" s="13"/>
      <c r="O112" s="13"/>
      <c r="P112" s="13"/>
      <c r="Q112" s="45"/>
      <c r="R112" s="45"/>
      <c r="S112" s="45"/>
      <c r="T112" s="45"/>
      <c r="U112" s="5"/>
      <c r="V112" s="5"/>
      <c r="W112" s="5"/>
      <c r="X112" s="5"/>
    </row>
    <row r="113" spans="15:24">
      <c r="O113" s="42" t="s">
        <v>74</v>
      </c>
      <c r="P113" s="42"/>
      <c r="Q113" s="44">
        <f t="shared" ref="Q113:T113" si="40">SUM(Q104:Q111)</f>
        <v>140</v>
      </c>
      <c r="R113" s="44">
        <f t="shared" si="40"/>
        <v>41</v>
      </c>
      <c r="S113" s="44">
        <f t="shared" si="40"/>
        <v>4</v>
      </c>
      <c r="T113" s="44">
        <f t="shared" si="40"/>
        <v>0</v>
      </c>
      <c r="U113" s="2">
        <f>(SUM(Q113,T113)/SUM(Q113,R113,S113,T113))</f>
        <v>0.756756756756757</v>
      </c>
      <c r="V113" s="2">
        <f>Q113/(SUM(Q113,R113))</f>
        <v>0.773480662983425</v>
      </c>
      <c r="W113" s="2">
        <f>Q113/SUM(Q113,S113)</f>
        <v>0.972222222222222</v>
      </c>
      <c r="X113" s="2">
        <f>2*V113*W113/(SUM(V113,W113))</f>
        <v>0.861538461538462</v>
      </c>
    </row>
    <row r="114" spans="1:8">
      <c r="A114" s="29" t="str">
        <f>A101</f>
        <v>0.8</v>
      </c>
      <c r="B114" s="13" t="s">
        <v>3</v>
      </c>
      <c r="C114" s="13"/>
      <c r="D114" s="13"/>
      <c r="F114" s="36" t="s">
        <v>75</v>
      </c>
      <c r="G114" s="36"/>
      <c r="H114" s="3">
        <f>SUM(B116:AC143)</f>
        <v>140</v>
      </c>
    </row>
    <row r="115" ht="14.25" spans="1:37">
      <c r="A115" s="30" t="str">
        <f>A1</f>
        <v>AlKareem</v>
      </c>
      <c r="B115" s="11" t="s">
        <v>7</v>
      </c>
      <c r="C115" s="11" t="s">
        <v>8</v>
      </c>
      <c r="D115" s="11" t="s">
        <v>9</v>
      </c>
      <c r="E115" s="11" t="s">
        <v>10</v>
      </c>
      <c r="F115" s="11" t="s">
        <v>11</v>
      </c>
      <c r="G115" s="11" t="s">
        <v>12</v>
      </c>
      <c r="H115" s="11" t="s">
        <v>13</v>
      </c>
      <c r="I115" s="11" t="s">
        <v>14</v>
      </c>
      <c r="J115" s="11" t="s">
        <v>15</v>
      </c>
      <c r="K115" s="11" t="s">
        <v>16</v>
      </c>
      <c r="L115" s="11" t="s">
        <v>17</v>
      </c>
      <c r="M115" s="11" t="s">
        <v>18</v>
      </c>
      <c r="N115" s="11" t="s">
        <v>19</v>
      </c>
      <c r="O115" s="11" t="s">
        <v>20</v>
      </c>
      <c r="P115" s="11" t="s">
        <v>21</v>
      </c>
      <c r="Q115" s="11" t="s">
        <v>22</v>
      </c>
      <c r="R115" s="11" t="s">
        <v>23</v>
      </c>
      <c r="S115" s="11" t="s">
        <v>24</v>
      </c>
      <c r="T115" s="11" t="s">
        <v>25</v>
      </c>
      <c r="U115" s="11" t="s">
        <v>26</v>
      </c>
      <c r="V115" s="11" t="s">
        <v>27</v>
      </c>
      <c r="W115" s="11" t="s">
        <v>28</v>
      </c>
      <c r="X115" s="11" t="s">
        <v>29</v>
      </c>
      <c r="Y115" s="11" t="s">
        <v>30</v>
      </c>
      <c r="Z115" s="11" t="s">
        <v>31</v>
      </c>
      <c r="AA115" s="11" t="s">
        <v>32</v>
      </c>
      <c r="AB115" s="11" t="s">
        <v>33</v>
      </c>
      <c r="AC115" s="14" t="s">
        <v>34</v>
      </c>
      <c r="AD115" s="44" t="s">
        <v>35</v>
      </c>
      <c r="AE115" s="44" t="s">
        <v>36</v>
      </c>
      <c r="AF115" s="44" t="s">
        <v>37</v>
      </c>
      <c r="AG115" s="44" t="s">
        <v>38</v>
      </c>
      <c r="AH115" s="2" t="s">
        <v>70</v>
      </c>
      <c r="AI115" s="2" t="s">
        <v>71</v>
      </c>
      <c r="AJ115" s="2" t="s">
        <v>72</v>
      </c>
      <c r="AK115" s="2" t="s">
        <v>73</v>
      </c>
    </row>
    <row r="116" ht="14.25" spans="1:37">
      <c r="A116" s="1" t="s">
        <v>7</v>
      </c>
      <c r="B116" s="31">
        <v>16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47"/>
      <c r="AD116" s="45">
        <f>B116</f>
        <v>16</v>
      </c>
      <c r="AE116" s="45">
        <f>SUM(C116:AC116)</f>
        <v>0</v>
      </c>
      <c r="AF116" s="45">
        <f>SUM(B117:B143)</f>
        <v>0</v>
      </c>
      <c r="AG116" s="45">
        <v>0</v>
      </c>
      <c r="AH116" s="5">
        <f t="shared" ref="AH116:AH144" si="41">(SUM(AD116,AG116)/SUM(AD116,AE116,AF116,AG116))</f>
        <v>1</v>
      </c>
      <c r="AI116" s="5">
        <f t="shared" ref="AI116:AI144" si="42">AD116/(SUM(AD116,AE116))</f>
        <v>1</v>
      </c>
      <c r="AJ116" s="5">
        <f t="shared" ref="AJ116:AJ144" si="43">AD116/SUM(AD116,AF116)</f>
        <v>1</v>
      </c>
      <c r="AK116" s="5">
        <f t="shared" ref="AK116:AK144" si="44">2*AI116*AJ116/(SUM(AI116,AJ116))</f>
        <v>1</v>
      </c>
    </row>
    <row r="117" spans="1:37">
      <c r="A117" s="4" t="s">
        <v>40</v>
      </c>
      <c r="B117" s="33"/>
      <c r="C117" s="34">
        <v>22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48"/>
      <c r="AD117" s="44">
        <f>C117</f>
        <v>22</v>
      </c>
      <c r="AE117" s="44">
        <f>SUM(D117:AC117,B117)</f>
        <v>0</v>
      </c>
      <c r="AF117" s="44">
        <f>SUM(C116,C118:C143)</f>
        <v>0</v>
      </c>
      <c r="AG117" s="44">
        <v>0</v>
      </c>
      <c r="AH117" s="2">
        <f t="shared" si="41"/>
        <v>1</v>
      </c>
      <c r="AI117" s="2">
        <f t="shared" si="42"/>
        <v>1</v>
      </c>
      <c r="AJ117" s="2">
        <f t="shared" si="43"/>
        <v>1</v>
      </c>
      <c r="AK117" s="2">
        <f t="shared" si="44"/>
        <v>1</v>
      </c>
    </row>
    <row r="118" spans="1:37">
      <c r="A118" s="4" t="s">
        <v>9</v>
      </c>
      <c r="B118" s="33"/>
      <c r="C118" s="33"/>
      <c r="D118" s="34">
        <v>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48"/>
      <c r="AD118" s="45">
        <f>D118</f>
        <v>7</v>
      </c>
      <c r="AE118" s="45">
        <f>SUM(B118,C118,E118:AC118)</f>
        <v>0</v>
      </c>
      <c r="AF118" s="45">
        <f>SUM(D116,D117,D119:D143)</f>
        <v>0</v>
      </c>
      <c r="AG118" s="45">
        <v>0</v>
      </c>
      <c r="AH118" s="5">
        <f t="shared" si="41"/>
        <v>1</v>
      </c>
      <c r="AI118" s="5">
        <f t="shared" si="42"/>
        <v>1</v>
      </c>
      <c r="AJ118" s="5">
        <f t="shared" si="43"/>
        <v>1</v>
      </c>
      <c r="AK118" s="5">
        <f t="shared" si="44"/>
        <v>1</v>
      </c>
    </row>
    <row r="119" spans="1:37">
      <c r="A119" s="4" t="s">
        <v>10</v>
      </c>
      <c r="B119" s="33"/>
      <c r="C119" s="33"/>
      <c r="D119" s="33"/>
      <c r="E119" s="34">
        <v>2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48"/>
      <c r="AD119" s="44">
        <f>E119</f>
        <v>2</v>
      </c>
      <c r="AE119" s="44">
        <f>SUM(B119:D119,F119:AC119)</f>
        <v>0</v>
      </c>
      <c r="AF119" s="44">
        <f>SUM(E116:E118,E120:E143)</f>
        <v>0</v>
      </c>
      <c r="AG119" s="44">
        <v>0</v>
      </c>
      <c r="AH119" s="2">
        <f t="shared" si="41"/>
        <v>1</v>
      </c>
      <c r="AI119" s="2">
        <f t="shared" si="42"/>
        <v>1</v>
      </c>
      <c r="AJ119" s="2">
        <f t="shared" si="43"/>
        <v>1</v>
      </c>
      <c r="AK119" s="2">
        <f t="shared" si="44"/>
        <v>1</v>
      </c>
    </row>
    <row r="120" spans="1:37">
      <c r="A120" s="4" t="s">
        <v>11</v>
      </c>
      <c r="B120" s="33"/>
      <c r="C120" s="33"/>
      <c r="D120" s="33"/>
      <c r="E120" s="33"/>
      <c r="F120" s="34">
        <v>1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48"/>
      <c r="AD120" s="45">
        <f>F120</f>
        <v>1</v>
      </c>
      <c r="AE120" s="45">
        <f>SUM(B120:E120,G120:AC120)</f>
        <v>0</v>
      </c>
      <c r="AF120" s="45">
        <f>SUM(F116:F119,F121:F143)</f>
        <v>0</v>
      </c>
      <c r="AG120" s="45">
        <v>0</v>
      </c>
      <c r="AH120" s="5">
        <f t="shared" si="41"/>
        <v>1</v>
      </c>
      <c r="AI120" s="5">
        <f t="shared" si="42"/>
        <v>1</v>
      </c>
      <c r="AJ120" s="5">
        <f t="shared" si="43"/>
        <v>1</v>
      </c>
      <c r="AK120" s="5">
        <f t="shared" si="44"/>
        <v>1</v>
      </c>
    </row>
    <row r="121" spans="1:37">
      <c r="A121" s="4" t="s">
        <v>12</v>
      </c>
      <c r="B121" s="33"/>
      <c r="C121" s="33"/>
      <c r="D121" s="33"/>
      <c r="E121" s="33"/>
      <c r="F121" s="33"/>
      <c r="G121" s="34">
        <v>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48"/>
      <c r="AD121" s="44">
        <f>G121</f>
        <v>2</v>
      </c>
      <c r="AE121" s="44">
        <f>SUM(B121:F121,H121:AC121)</f>
        <v>0</v>
      </c>
      <c r="AF121" s="44">
        <f>SUM(G116:G120,G122:G143)</f>
        <v>0</v>
      </c>
      <c r="AG121" s="44">
        <v>0</v>
      </c>
      <c r="AH121" s="2">
        <f t="shared" si="41"/>
        <v>1</v>
      </c>
      <c r="AI121" s="2">
        <f t="shared" si="42"/>
        <v>1</v>
      </c>
      <c r="AJ121" s="2">
        <f t="shared" si="43"/>
        <v>1</v>
      </c>
      <c r="AK121" s="2">
        <f t="shared" si="44"/>
        <v>1</v>
      </c>
    </row>
    <row r="122" spans="1:37">
      <c r="A122" s="4" t="s">
        <v>13</v>
      </c>
      <c r="B122" s="33"/>
      <c r="C122" s="33"/>
      <c r="D122" s="33"/>
      <c r="E122" s="33"/>
      <c r="F122" s="33"/>
      <c r="G122" s="33"/>
      <c r="H122" s="34">
        <v>2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48"/>
      <c r="AD122" s="45">
        <f>H122</f>
        <v>2</v>
      </c>
      <c r="AE122" s="45">
        <f>SUM(B122:G122,I122:AC122)</f>
        <v>0</v>
      </c>
      <c r="AF122" s="45">
        <f>SUM(H116:H121,H123:H143)</f>
        <v>0</v>
      </c>
      <c r="AG122" s="45">
        <v>0</v>
      </c>
      <c r="AH122" s="5">
        <f t="shared" si="41"/>
        <v>1</v>
      </c>
      <c r="AI122" s="5">
        <f t="shared" si="42"/>
        <v>1</v>
      </c>
      <c r="AJ122" s="5">
        <f t="shared" si="43"/>
        <v>1</v>
      </c>
      <c r="AK122" s="5">
        <f t="shared" si="44"/>
        <v>1</v>
      </c>
    </row>
    <row r="123" spans="1:37">
      <c r="A123" s="4" t="s">
        <v>14</v>
      </c>
      <c r="B123" s="33"/>
      <c r="C123" s="33"/>
      <c r="D123" s="33"/>
      <c r="E123" s="33"/>
      <c r="F123" s="33"/>
      <c r="G123" s="33"/>
      <c r="H123" s="33"/>
      <c r="I123" s="34">
        <v>5</v>
      </c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48"/>
      <c r="AD123" s="44">
        <f>I123</f>
        <v>5</v>
      </c>
      <c r="AE123" s="44">
        <f>SUM(B123:H123,J123:AC123)</f>
        <v>0</v>
      </c>
      <c r="AF123" s="44">
        <f>SUM(I116:I122,I124:I143)</f>
        <v>0</v>
      </c>
      <c r="AG123" s="45">
        <v>0</v>
      </c>
      <c r="AH123" s="2">
        <f t="shared" si="41"/>
        <v>1</v>
      </c>
      <c r="AI123" s="2">
        <f t="shared" si="42"/>
        <v>1</v>
      </c>
      <c r="AJ123" s="2">
        <f t="shared" si="43"/>
        <v>1</v>
      </c>
      <c r="AK123" s="2">
        <f t="shared" si="44"/>
        <v>1</v>
      </c>
    </row>
    <row r="124" spans="1:37">
      <c r="A124" s="4" t="s">
        <v>48</v>
      </c>
      <c r="B124" s="33"/>
      <c r="C124" s="33"/>
      <c r="D124" s="33"/>
      <c r="E124" s="33"/>
      <c r="F124" s="33"/>
      <c r="G124" s="33"/>
      <c r="H124" s="33"/>
      <c r="I124" s="33"/>
      <c r="J124" s="34">
        <v>3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48"/>
      <c r="AD124" s="45">
        <f>J124</f>
        <v>3</v>
      </c>
      <c r="AE124" s="45">
        <f>SUM(B124:I124,K124:AC124)</f>
        <v>0</v>
      </c>
      <c r="AF124" s="45">
        <f>SUM(J116:J123,J125:J143)</f>
        <v>0</v>
      </c>
      <c r="AG124" s="44">
        <v>0</v>
      </c>
      <c r="AH124" s="5">
        <f t="shared" si="41"/>
        <v>1</v>
      </c>
      <c r="AI124" s="5">
        <f t="shared" si="42"/>
        <v>1</v>
      </c>
      <c r="AJ124" s="5">
        <f t="shared" si="43"/>
        <v>1</v>
      </c>
      <c r="AK124" s="5">
        <f t="shared" si="44"/>
        <v>1</v>
      </c>
    </row>
    <row r="125" spans="1:37">
      <c r="A125" s="4" t="s">
        <v>16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4">
        <v>10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48"/>
      <c r="AD125" s="44">
        <f>K125</f>
        <v>10</v>
      </c>
      <c r="AE125" s="44">
        <f>SUM(B125:J125,L125:AC125)</f>
        <v>0</v>
      </c>
      <c r="AF125" s="44">
        <f>SUM(K116:K124,K126:K143)</f>
        <v>0</v>
      </c>
      <c r="AG125" s="45">
        <v>0</v>
      </c>
      <c r="AH125" s="2">
        <f t="shared" si="41"/>
        <v>1</v>
      </c>
      <c r="AI125" s="2">
        <f t="shared" si="42"/>
        <v>1</v>
      </c>
      <c r="AJ125" s="2">
        <f t="shared" si="43"/>
        <v>1</v>
      </c>
      <c r="AK125" s="2">
        <f t="shared" si="44"/>
        <v>1</v>
      </c>
    </row>
    <row r="126" spans="1:37">
      <c r="A126" s="4" t="s">
        <v>17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>
        <v>1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48"/>
      <c r="AD126" s="45">
        <f>L126</f>
        <v>1</v>
      </c>
      <c r="AE126" s="45">
        <f>SUM(B126:K126,M126:AC126)</f>
        <v>0</v>
      </c>
      <c r="AF126" s="45">
        <f>SUM(L116:L125,L127:L143)</f>
        <v>0</v>
      </c>
      <c r="AG126" s="44">
        <v>0</v>
      </c>
      <c r="AH126" s="5">
        <f t="shared" si="41"/>
        <v>1</v>
      </c>
      <c r="AI126" s="5">
        <f t="shared" si="42"/>
        <v>1</v>
      </c>
      <c r="AJ126" s="5">
        <f t="shared" si="43"/>
        <v>1</v>
      </c>
      <c r="AK126" s="5">
        <f t="shared" si="44"/>
        <v>1</v>
      </c>
    </row>
    <row r="127" spans="1:37">
      <c r="A127" s="4" t="s">
        <v>18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4">
        <v>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44">
        <f>M127</f>
        <v>2</v>
      </c>
      <c r="AE127" s="44">
        <f>SUM(B127:L127,N127:AC127)</f>
        <v>0</v>
      </c>
      <c r="AF127" s="44">
        <f>SUM(M116:M126,M128:M143)</f>
        <v>0</v>
      </c>
      <c r="AG127" s="45">
        <v>0</v>
      </c>
      <c r="AH127" s="2">
        <f t="shared" si="41"/>
        <v>1</v>
      </c>
      <c r="AI127" s="2">
        <f t="shared" si="42"/>
        <v>1</v>
      </c>
      <c r="AJ127" s="2">
        <f t="shared" si="43"/>
        <v>1</v>
      </c>
      <c r="AK127" s="2">
        <f t="shared" si="44"/>
        <v>1</v>
      </c>
    </row>
    <row r="128" spans="1:37">
      <c r="A128" s="4" t="s">
        <v>19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4">
        <v>2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48"/>
      <c r="AD128" s="45">
        <f>N128</f>
        <v>2</v>
      </c>
      <c r="AE128" s="45">
        <f>SUM(B128:M128,O128:AC128)</f>
        <v>0</v>
      </c>
      <c r="AF128" s="45">
        <f>SUM(N116:N127,N129:N143)</f>
        <v>0</v>
      </c>
      <c r="AG128" s="44">
        <v>0</v>
      </c>
      <c r="AH128" s="5">
        <f t="shared" si="41"/>
        <v>1</v>
      </c>
      <c r="AI128" s="5">
        <f t="shared" si="42"/>
        <v>1</v>
      </c>
      <c r="AJ128" s="5">
        <f t="shared" si="43"/>
        <v>1</v>
      </c>
      <c r="AK128" s="5">
        <f t="shared" si="44"/>
        <v>1</v>
      </c>
    </row>
    <row r="129" spans="1:37">
      <c r="A129" s="4" t="s">
        <v>20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>
        <v>2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48"/>
      <c r="AD129" s="44">
        <f>O129</f>
        <v>2</v>
      </c>
      <c r="AE129" s="44">
        <f>SUM(B129:N129,P129:AC129)</f>
        <v>0</v>
      </c>
      <c r="AF129" s="44">
        <f>SUM(O116:O128,O130:O143)</f>
        <v>0</v>
      </c>
      <c r="AG129" s="45">
        <v>0</v>
      </c>
      <c r="AH129" s="2">
        <f t="shared" si="41"/>
        <v>1</v>
      </c>
      <c r="AI129" s="2">
        <f t="shared" si="42"/>
        <v>1</v>
      </c>
      <c r="AJ129" s="2">
        <f t="shared" si="43"/>
        <v>1</v>
      </c>
      <c r="AK129" s="2">
        <f t="shared" si="44"/>
        <v>1</v>
      </c>
    </row>
    <row r="130" spans="1:37">
      <c r="A130" s="4" t="s">
        <v>21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4">
        <v>1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48"/>
      <c r="AD130" s="45">
        <f>P130</f>
        <v>1</v>
      </c>
      <c r="AE130" s="45">
        <f>SUM(B130:O130,Q130:AC130)</f>
        <v>0</v>
      </c>
      <c r="AF130" s="45">
        <f>SUM(P116:P129,P131:P143)</f>
        <v>0</v>
      </c>
      <c r="AG130" s="45">
        <v>0</v>
      </c>
      <c r="AH130" s="5">
        <f t="shared" si="41"/>
        <v>1</v>
      </c>
      <c r="AI130" s="5">
        <f t="shared" si="42"/>
        <v>1</v>
      </c>
      <c r="AJ130" s="5">
        <f t="shared" si="43"/>
        <v>1</v>
      </c>
      <c r="AK130" s="5">
        <f t="shared" si="44"/>
        <v>1</v>
      </c>
    </row>
    <row r="131" spans="1:37">
      <c r="A131" s="4" t="s">
        <v>22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>
        <v>1</v>
      </c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48"/>
      <c r="AD131" s="44">
        <f>Q131</f>
        <v>1</v>
      </c>
      <c r="AE131" s="44">
        <f>SUM(B131:P131,R131:AC131)</f>
        <v>0</v>
      </c>
      <c r="AF131" s="44">
        <f>SUM(Q116:Q130,Q132:Q143)</f>
        <v>0</v>
      </c>
      <c r="AG131" s="44">
        <v>0</v>
      </c>
      <c r="AH131" s="2">
        <f t="shared" si="41"/>
        <v>1</v>
      </c>
      <c r="AI131" s="2">
        <f t="shared" si="42"/>
        <v>1</v>
      </c>
      <c r="AJ131" s="2">
        <f t="shared" si="43"/>
        <v>1</v>
      </c>
      <c r="AK131" s="2">
        <f t="shared" si="44"/>
        <v>1</v>
      </c>
    </row>
    <row r="132" spans="1:37">
      <c r="A132" s="4" t="s">
        <v>23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>
        <v>1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48"/>
      <c r="AD132" s="45">
        <f>R132</f>
        <v>1</v>
      </c>
      <c r="AE132" s="45">
        <f>SUM(B132:Q132,S132:AC132)</f>
        <v>0</v>
      </c>
      <c r="AF132" s="45">
        <f>SUM(R116:R131,R133:R143)</f>
        <v>0</v>
      </c>
      <c r="AG132" s="45">
        <v>0</v>
      </c>
      <c r="AH132" s="5">
        <f t="shared" si="41"/>
        <v>1</v>
      </c>
      <c r="AI132" s="5">
        <f t="shared" si="42"/>
        <v>1</v>
      </c>
      <c r="AJ132" s="5">
        <f t="shared" si="43"/>
        <v>1</v>
      </c>
      <c r="AK132" s="5">
        <f t="shared" si="44"/>
        <v>1</v>
      </c>
    </row>
    <row r="133" spans="1:37">
      <c r="A133" s="4" t="s">
        <v>24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v>2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48"/>
      <c r="AD133" s="44">
        <f>S133</f>
        <v>2</v>
      </c>
      <c r="AE133" s="44">
        <f>SUM(B133:R133,T133:AC133)</f>
        <v>0</v>
      </c>
      <c r="AF133" s="44">
        <f>SUM(S116:S132,S134:S143)</f>
        <v>0</v>
      </c>
      <c r="AG133" s="44">
        <v>0</v>
      </c>
      <c r="AH133" s="2">
        <f t="shared" si="41"/>
        <v>1</v>
      </c>
      <c r="AI133" s="2">
        <f t="shared" si="42"/>
        <v>1</v>
      </c>
      <c r="AJ133" s="2">
        <f t="shared" si="43"/>
        <v>1</v>
      </c>
      <c r="AK133" s="2">
        <f t="shared" si="44"/>
        <v>1</v>
      </c>
    </row>
    <row r="134" spans="1:37">
      <c r="A134" s="4" t="s">
        <v>25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4">
        <v>2</v>
      </c>
      <c r="U134" s="33"/>
      <c r="V134" s="33"/>
      <c r="W134" s="33"/>
      <c r="X134" s="33"/>
      <c r="Y134" s="33"/>
      <c r="Z134" s="33"/>
      <c r="AA134" s="33"/>
      <c r="AB134" s="33"/>
      <c r="AC134" s="48"/>
      <c r="AD134" s="45">
        <f>T134</f>
        <v>2</v>
      </c>
      <c r="AE134" s="45">
        <f>SUM(B134:S134,U134:AC134)</f>
        <v>0</v>
      </c>
      <c r="AF134" s="45">
        <f>SUM(T116:T133,T135:T143)</f>
        <v>0</v>
      </c>
      <c r="AG134" s="45">
        <v>0</v>
      </c>
      <c r="AH134" s="5">
        <f t="shared" si="41"/>
        <v>1</v>
      </c>
      <c r="AI134" s="5">
        <f t="shared" si="42"/>
        <v>1</v>
      </c>
      <c r="AJ134" s="5">
        <f t="shared" si="43"/>
        <v>1</v>
      </c>
      <c r="AK134" s="5">
        <f t="shared" si="44"/>
        <v>1</v>
      </c>
    </row>
    <row r="135" spans="1:37">
      <c r="A135" s="4" t="s">
        <v>26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>
        <v>6</v>
      </c>
      <c r="V135" s="33"/>
      <c r="W135" s="33"/>
      <c r="X135" s="33"/>
      <c r="Y135" s="33"/>
      <c r="Z135" s="33"/>
      <c r="AA135" s="33"/>
      <c r="AB135" s="33"/>
      <c r="AC135" s="48"/>
      <c r="AD135" s="44">
        <f>U135</f>
        <v>6</v>
      </c>
      <c r="AE135" s="44">
        <f>SUM(B135:T135,V135:AC135)</f>
        <v>0</v>
      </c>
      <c r="AF135" s="44">
        <f>SUM(U116:U134,U136:U143)</f>
        <v>0</v>
      </c>
      <c r="AG135" s="44">
        <v>0</v>
      </c>
      <c r="AH135" s="2">
        <f t="shared" si="41"/>
        <v>1</v>
      </c>
      <c r="AI135" s="2">
        <f t="shared" si="42"/>
        <v>1</v>
      </c>
      <c r="AJ135" s="2">
        <f t="shared" si="43"/>
        <v>1</v>
      </c>
      <c r="AK135" s="2">
        <f t="shared" si="44"/>
        <v>1</v>
      </c>
    </row>
    <row r="136" spans="1:37">
      <c r="A136" s="4" t="s">
        <v>27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4">
        <v>3</v>
      </c>
      <c r="W136" s="33"/>
      <c r="X136" s="33"/>
      <c r="Y136" s="33"/>
      <c r="Z136" s="33"/>
      <c r="AA136" s="33"/>
      <c r="AB136" s="33"/>
      <c r="AC136" s="48"/>
      <c r="AD136" s="45">
        <f>V136</f>
        <v>3</v>
      </c>
      <c r="AE136" s="45">
        <f>SUM(B136:U136,W136:AC136)</f>
        <v>0</v>
      </c>
      <c r="AF136" s="45">
        <f>SUM(V116:V135,V137:V143)</f>
        <v>0</v>
      </c>
      <c r="AG136" s="45">
        <v>0</v>
      </c>
      <c r="AH136" s="5">
        <f t="shared" si="41"/>
        <v>1</v>
      </c>
      <c r="AI136" s="5">
        <f t="shared" si="42"/>
        <v>1</v>
      </c>
      <c r="AJ136" s="5">
        <f t="shared" si="43"/>
        <v>1</v>
      </c>
      <c r="AK136" s="5">
        <f t="shared" si="44"/>
        <v>1</v>
      </c>
    </row>
    <row r="137" spans="1:37">
      <c r="A137" s="4" t="s">
        <v>28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4">
        <v>6</v>
      </c>
      <c r="X137" s="33"/>
      <c r="Y137" s="33"/>
      <c r="Z137" s="33"/>
      <c r="AA137" s="33"/>
      <c r="AB137" s="33"/>
      <c r="AC137" s="48"/>
      <c r="AD137" s="44">
        <f>W137</f>
        <v>6</v>
      </c>
      <c r="AE137" s="44">
        <f>SUM(B137:V137,X137:AC137)</f>
        <v>0</v>
      </c>
      <c r="AF137" s="44">
        <f>SUM(W116:W136,W138:W143)</f>
        <v>0</v>
      </c>
      <c r="AG137" s="45">
        <v>0</v>
      </c>
      <c r="AH137" s="2">
        <f t="shared" si="41"/>
        <v>1</v>
      </c>
      <c r="AI137" s="2">
        <f t="shared" si="42"/>
        <v>1</v>
      </c>
      <c r="AJ137" s="2">
        <f t="shared" si="43"/>
        <v>1</v>
      </c>
      <c r="AK137" s="2">
        <f t="shared" si="44"/>
        <v>1</v>
      </c>
    </row>
    <row r="138" spans="1:37">
      <c r="A138" s="4" t="s">
        <v>29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4">
        <v>5</v>
      </c>
      <c r="Y138" s="33"/>
      <c r="Z138" s="33"/>
      <c r="AA138" s="33"/>
      <c r="AB138" s="33"/>
      <c r="AC138" s="48"/>
      <c r="AD138" s="45">
        <f>X138</f>
        <v>5</v>
      </c>
      <c r="AE138" s="45">
        <f>SUM(B138:W138,Y138:AC138)</f>
        <v>0</v>
      </c>
      <c r="AF138" s="45">
        <f>SUM(X116:X137,X139:X143)</f>
        <v>0</v>
      </c>
      <c r="AG138" s="44">
        <v>0</v>
      </c>
      <c r="AH138" s="5">
        <f t="shared" si="41"/>
        <v>1</v>
      </c>
      <c r="AI138" s="5">
        <f t="shared" si="42"/>
        <v>1</v>
      </c>
      <c r="AJ138" s="5">
        <f t="shared" si="43"/>
        <v>1</v>
      </c>
      <c r="AK138" s="5">
        <f t="shared" si="44"/>
        <v>1</v>
      </c>
    </row>
    <row r="139" spans="1:37">
      <c r="A139" s="4" t="s">
        <v>30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4">
        <v>22</v>
      </c>
      <c r="Z139" s="33"/>
      <c r="AA139" s="33"/>
      <c r="AB139" s="33"/>
      <c r="AC139" s="48"/>
      <c r="AD139" s="44">
        <f>Y139</f>
        <v>22</v>
      </c>
      <c r="AE139" s="44">
        <f>SUM(B139:X139,Z139:AC139)</f>
        <v>0</v>
      </c>
      <c r="AF139" s="44">
        <f>SUM(Y116:Y138,Y140:Y143)</f>
        <v>0</v>
      </c>
      <c r="AG139" s="45">
        <v>0</v>
      </c>
      <c r="AH139" s="2">
        <f t="shared" si="41"/>
        <v>1</v>
      </c>
      <c r="AI139" s="2">
        <f t="shared" si="42"/>
        <v>1</v>
      </c>
      <c r="AJ139" s="2">
        <f t="shared" si="43"/>
        <v>1</v>
      </c>
      <c r="AK139" s="2">
        <f t="shared" si="44"/>
        <v>1</v>
      </c>
    </row>
    <row r="140" spans="1:37">
      <c r="A140" s="4" t="s">
        <v>31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>
        <v>4</v>
      </c>
      <c r="AA140" s="33"/>
      <c r="AB140" s="33"/>
      <c r="AC140" s="48"/>
      <c r="AD140" s="45">
        <f>Z140</f>
        <v>4</v>
      </c>
      <c r="AE140" s="45">
        <f>SUM(B140:Y140,AA140:AC140)</f>
        <v>0</v>
      </c>
      <c r="AF140" s="45">
        <f>SUM(Z116:Z139,Z141:Z143)</f>
        <v>0</v>
      </c>
      <c r="AG140" s="44">
        <v>0</v>
      </c>
      <c r="AH140" s="5">
        <f t="shared" si="41"/>
        <v>1</v>
      </c>
      <c r="AI140" s="5">
        <f t="shared" si="42"/>
        <v>1</v>
      </c>
      <c r="AJ140" s="5">
        <f t="shared" si="43"/>
        <v>1</v>
      </c>
      <c r="AK140" s="5">
        <f t="shared" si="44"/>
        <v>1</v>
      </c>
    </row>
    <row r="141" spans="1:37">
      <c r="A141" s="4" t="s">
        <v>32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4">
        <v>6</v>
      </c>
      <c r="AB141" s="33"/>
      <c r="AC141" s="48"/>
      <c r="AD141" s="44">
        <f>AA141</f>
        <v>6</v>
      </c>
      <c r="AE141" s="44">
        <f>SUM(B141:Z141,AB141:AC141)</f>
        <v>0</v>
      </c>
      <c r="AF141" s="44">
        <f>SUM(AA116:AA140,AA142:AA143)</f>
        <v>0</v>
      </c>
      <c r="AG141" s="45">
        <v>0</v>
      </c>
      <c r="AH141" s="2">
        <f t="shared" si="41"/>
        <v>1</v>
      </c>
      <c r="AI141" s="2">
        <f t="shared" si="42"/>
        <v>1</v>
      </c>
      <c r="AJ141" s="2">
        <f t="shared" si="43"/>
        <v>1</v>
      </c>
      <c r="AK141" s="2">
        <f t="shared" si="44"/>
        <v>1</v>
      </c>
    </row>
    <row r="142" spans="1:37">
      <c r="A142" s="4" t="s">
        <v>33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>
        <v>3</v>
      </c>
      <c r="AC142" s="48"/>
      <c r="AD142" s="45">
        <f>AB142</f>
        <v>3</v>
      </c>
      <c r="AE142" s="45">
        <f>SUM(B142:AA142,AC142)</f>
        <v>0</v>
      </c>
      <c r="AF142" s="45">
        <f>SUM(AB116:AB141,AB143)</f>
        <v>0</v>
      </c>
      <c r="AG142" s="45">
        <v>0</v>
      </c>
      <c r="AH142" s="5">
        <f t="shared" si="41"/>
        <v>1</v>
      </c>
      <c r="AI142" s="5">
        <f t="shared" si="42"/>
        <v>1</v>
      </c>
      <c r="AJ142" s="5">
        <f t="shared" si="43"/>
        <v>1</v>
      </c>
      <c r="AK142" s="5">
        <f t="shared" si="44"/>
        <v>1</v>
      </c>
    </row>
    <row r="143" spans="1:37">
      <c r="A143" s="10" t="s">
        <v>34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49">
        <v>1</v>
      </c>
      <c r="AD143" s="44">
        <f>AC143</f>
        <v>1</v>
      </c>
      <c r="AE143" s="44">
        <f>SUM(B143:AB143)</f>
        <v>0</v>
      </c>
      <c r="AF143" s="44">
        <f>SUM(AC116:AC142)</f>
        <v>0</v>
      </c>
      <c r="AG143" s="44">
        <v>0</v>
      </c>
      <c r="AH143" s="2">
        <f t="shared" si="41"/>
        <v>1</v>
      </c>
      <c r="AI143" s="2">
        <f t="shared" si="42"/>
        <v>1</v>
      </c>
      <c r="AJ143" s="2">
        <f t="shared" si="43"/>
        <v>1</v>
      </c>
      <c r="AK143" s="2">
        <f t="shared" si="44"/>
        <v>1</v>
      </c>
    </row>
    <row r="144" spans="28:37">
      <c r="AB144" s="42" t="s">
        <v>74</v>
      </c>
      <c r="AC144" s="42"/>
      <c r="AD144" s="45">
        <f t="shared" ref="AD144:AF144" si="45">SUM(AD116:AD143)</f>
        <v>140</v>
      </c>
      <c r="AE144" s="45">
        <f t="shared" si="45"/>
        <v>0</v>
      </c>
      <c r="AF144" s="45">
        <f t="shared" si="45"/>
        <v>0</v>
      </c>
      <c r="AG144" s="45">
        <v>0</v>
      </c>
      <c r="AH144" s="5">
        <f t="shared" si="41"/>
        <v>1</v>
      </c>
      <c r="AI144" s="5">
        <f t="shared" si="42"/>
        <v>1</v>
      </c>
      <c r="AJ144" s="5">
        <f t="shared" si="43"/>
        <v>1</v>
      </c>
      <c r="AK144" s="5">
        <f t="shared" si="44"/>
        <v>1</v>
      </c>
    </row>
    <row r="146" spans="1:37">
      <c r="A146" s="19" t="s">
        <v>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4">
      <c r="A147" s="20" t="str">
        <f>A146</f>
        <v>0.825</v>
      </c>
      <c r="B147" s="13" t="s">
        <v>3</v>
      </c>
      <c r="C147" s="13"/>
      <c r="D147" s="13"/>
    </row>
    <row r="148" ht="14.25" spans="1:24">
      <c r="A148" s="21" t="str">
        <f>A1</f>
        <v>AlKareem</v>
      </c>
      <c r="B148" s="22" t="s">
        <v>49</v>
      </c>
      <c r="C148" s="22" t="s">
        <v>50</v>
      </c>
      <c r="D148" s="22" t="s">
        <v>51</v>
      </c>
      <c r="E148" s="22" t="s">
        <v>52</v>
      </c>
      <c r="F148" s="22" t="s">
        <v>53</v>
      </c>
      <c r="G148" s="22" t="s">
        <v>54</v>
      </c>
      <c r="H148" s="22" t="s">
        <v>55</v>
      </c>
      <c r="I148" s="22" t="s">
        <v>56</v>
      </c>
      <c r="J148" s="37" t="s">
        <v>57</v>
      </c>
      <c r="Q148" s="44" t="s">
        <v>35</v>
      </c>
      <c r="R148" s="44" t="s">
        <v>36</v>
      </c>
      <c r="S148" s="44" t="s">
        <v>37</v>
      </c>
      <c r="T148" s="44" t="s">
        <v>38</v>
      </c>
      <c r="U148" s="2" t="s">
        <v>70</v>
      </c>
      <c r="V148" s="2" t="s">
        <v>71</v>
      </c>
      <c r="W148" s="2" t="s">
        <v>72</v>
      </c>
      <c r="X148" s="2" t="s">
        <v>73</v>
      </c>
    </row>
    <row r="149" ht="14.25" spans="1:24">
      <c r="A149" s="6" t="s">
        <v>49</v>
      </c>
      <c r="B149" s="23">
        <v>17</v>
      </c>
      <c r="C149" s="24"/>
      <c r="D149" s="24"/>
      <c r="E149" s="24"/>
      <c r="F149" s="24"/>
      <c r="G149" s="24"/>
      <c r="H149" s="24"/>
      <c r="I149" s="24"/>
      <c r="J149" s="38">
        <v>5</v>
      </c>
      <c r="L149" s="3" t="s">
        <v>49</v>
      </c>
      <c r="M149" s="13" t="s">
        <v>58</v>
      </c>
      <c r="N149" s="13"/>
      <c r="O149" s="13"/>
      <c r="P149" s="13"/>
      <c r="Q149" s="45">
        <f>B149</f>
        <v>17</v>
      </c>
      <c r="R149" s="45">
        <f>SUM(C149:J149)</f>
        <v>5</v>
      </c>
      <c r="S149" s="45">
        <f>SUM(B150:B157)</f>
        <v>1</v>
      </c>
      <c r="T149" s="45">
        <v>0</v>
      </c>
      <c r="U149" s="5">
        <f t="shared" ref="U149:U156" si="46">(SUM(Q149,T149)/SUM(Q149,R149,S149,T149))</f>
        <v>0.739130434782609</v>
      </c>
      <c r="V149" s="5">
        <f t="shared" ref="V149:V156" si="47">Q149/(SUM(Q149,R149))</f>
        <v>0.772727272727273</v>
      </c>
      <c r="W149" s="5">
        <f t="shared" ref="W149:W156" si="48">Q149/SUM(Q149,S149)</f>
        <v>0.944444444444444</v>
      </c>
      <c r="X149" s="5">
        <f t="shared" ref="X149:X156" si="49">2*V149*W149/(SUM(V149,W149))</f>
        <v>0.85</v>
      </c>
    </row>
    <row r="150" spans="1:24">
      <c r="A150" s="7" t="s">
        <v>50</v>
      </c>
      <c r="B150" s="25"/>
      <c r="C150" s="26">
        <v>12</v>
      </c>
      <c r="D150" s="25"/>
      <c r="E150" s="25"/>
      <c r="F150" s="25"/>
      <c r="G150" s="25"/>
      <c r="H150" s="25"/>
      <c r="I150" s="25"/>
      <c r="J150" s="25">
        <v>5</v>
      </c>
      <c r="L150" s="3" t="s">
        <v>50</v>
      </c>
      <c r="M150" s="13" t="s">
        <v>59</v>
      </c>
      <c r="N150" s="13"/>
      <c r="O150" s="13"/>
      <c r="P150" s="13"/>
      <c r="Q150" s="44">
        <f>C150</f>
        <v>12</v>
      </c>
      <c r="R150" s="44">
        <f>SUM(B150,D150:J150)</f>
        <v>5</v>
      </c>
      <c r="S150" s="44">
        <f>SUM(C149,C151:C157)</f>
        <v>0</v>
      </c>
      <c r="T150" s="44">
        <v>0</v>
      </c>
      <c r="U150" s="2">
        <f t="shared" si="46"/>
        <v>0.705882352941177</v>
      </c>
      <c r="V150" s="2">
        <f t="shared" si="47"/>
        <v>0.705882352941177</v>
      </c>
      <c r="W150" s="2">
        <f t="shared" si="48"/>
        <v>1</v>
      </c>
      <c r="X150" s="2">
        <f t="shared" si="49"/>
        <v>0.827586206896552</v>
      </c>
    </row>
    <row r="151" spans="1:24">
      <c r="A151" s="7" t="s">
        <v>51</v>
      </c>
      <c r="B151" s="25">
        <v>1</v>
      </c>
      <c r="C151" s="25"/>
      <c r="D151" s="26">
        <v>10</v>
      </c>
      <c r="E151" s="25"/>
      <c r="F151" s="25"/>
      <c r="G151" s="25"/>
      <c r="H151" s="25"/>
      <c r="I151" s="25"/>
      <c r="J151" s="39"/>
      <c r="L151" s="3" t="s">
        <v>51</v>
      </c>
      <c r="M151" s="13" t="s">
        <v>60</v>
      </c>
      <c r="N151" s="13"/>
      <c r="O151" s="13"/>
      <c r="P151" s="13"/>
      <c r="Q151" s="45">
        <f>D151</f>
        <v>10</v>
      </c>
      <c r="R151" s="45">
        <f>SUM(B151:C151,E151:J151)</f>
        <v>1</v>
      </c>
      <c r="S151" s="45">
        <f>SUM(D149:D150,D152:D157)</f>
        <v>0</v>
      </c>
      <c r="T151" s="45">
        <v>0</v>
      </c>
      <c r="U151" s="5">
        <f t="shared" si="46"/>
        <v>0.909090909090909</v>
      </c>
      <c r="V151" s="5">
        <f t="shared" si="47"/>
        <v>0.909090909090909</v>
      </c>
      <c r="W151" s="5">
        <f t="shared" si="48"/>
        <v>1</v>
      </c>
      <c r="X151" s="5">
        <f t="shared" si="49"/>
        <v>0.952380952380952</v>
      </c>
    </row>
    <row r="152" spans="1:24">
      <c r="A152" s="7" t="s">
        <v>52</v>
      </c>
      <c r="B152" s="25"/>
      <c r="C152" s="25"/>
      <c r="D152" s="25"/>
      <c r="E152" s="26">
        <v>21</v>
      </c>
      <c r="F152" s="25"/>
      <c r="G152" s="25"/>
      <c r="H152" s="25"/>
      <c r="I152" s="25"/>
      <c r="J152" s="39">
        <v>1</v>
      </c>
      <c r="L152" s="3" t="s">
        <v>52</v>
      </c>
      <c r="M152" s="13" t="s">
        <v>61</v>
      </c>
      <c r="N152" s="13"/>
      <c r="O152" s="13"/>
      <c r="P152" s="13"/>
      <c r="Q152" s="44">
        <f>E152</f>
        <v>21</v>
      </c>
      <c r="R152" s="44">
        <f>SUM(B152:D152,F152:J152)</f>
        <v>1</v>
      </c>
      <c r="S152" s="44">
        <f>SUM(E149:E151,E153:E157)</f>
        <v>0</v>
      </c>
      <c r="T152" s="44">
        <v>0</v>
      </c>
      <c r="U152" s="2">
        <f t="shared" si="46"/>
        <v>0.954545454545455</v>
      </c>
      <c r="V152" s="2">
        <f t="shared" si="47"/>
        <v>0.954545454545455</v>
      </c>
      <c r="W152" s="2">
        <f t="shared" si="48"/>
        <v>1</v>
      </c>
      <c r="X152" s="2">
        <f t="shared" si="49"/>
        <v>0.976744186046512</v>
      </c>
    </row>
    <row r="153" spans="1:24">
      <c r="A153" s="7" t="s">
        <v>53</v>
      </c>
      <c r="B153" s="25"/>
      <c r="C153" s="25"/>
      <c r="D153" s="25"/>
      <c r="E153" s="25"/>
      <c r="F153" s="26">
        <v>29</v>
      </c>
      <c r="G153" s="25">
        <v>1</v>
      </c>
      <c r="H153" s="25"/>
      <c r="I153" s="25"/>
      <c r="J153" s="39">
        <v>10</v>
      </c>
      <c r="L153" s="3" t="s">
        <v>53</v>
      </c>
      <c r="M153" s="13" t="s">
        <v>62</v>
      </c>
      <c r="N153" s="13"/>
      <c r="O153" s="13"/>
      <c r="P153" s="13"/>
      <c r="Q153" s="45">
        <f>F153</f>
        <v>29</v>
      </c>
      <c r="R153" s="45">
        <f>SUM(B153:E153,G153:J153)</f>
        <v>11</v>
      </c>
      <c r="S153" s="45">
        <f>SUM(F149:F152,F154:F157)</f>
        <v>0</v>
      </c>
      <c r="T153" s="45">
        <v>0</v>
      </c>
      <c r="U153" s="5">
        <f t="shared" si="46"/>
        <v>0.725</v>
      </c>
      <c r="V153" s="5">
        <f t="shared" si="47"/>
        <v>0.725</v>
      </c>
      <c r="W153" s="5">
        <f t="shared" si="48"/>
        <v>1</v>
      </c>
      <c r="X153" s="5">
        <f t="shared" si="49"/>
        <v>0.840579710144927</v>
      </c>
    </row>
    <row r="154" spans="1:24">
      <c r="A154" s="7" t="s">
        <v>54</v>
      </c>
      <c r="B154" s="25"/>
      <c r="C154" s="25"/>
      <c r="D154" s="25"/>
      <c r="E154" s="25"/>
      <c r="F154" s="25"/>
      <c r="G154" s="26">
        <v>29</v>
      </c>
      <c r="H154" s="25"/>
      <c r="I154" s="25"/>
      <c r="J154" s="39">
        <v>4</v>
      </c>
      <c r="L154" s="3" t="s">
        <v>54</v>
      </c>
      <c r="M154" s="13" t="s">
        <v>63</v>
      </c>
      <c r="N154" s="13"/>
      <c r="O154" s="13"/>
      <c r="P154" s="13"/>
      <c r="Q154" s="44">
        <f>G154</f>
        <v>29</v>
      </c>
      <c r="R154" s="44">
        <f>SUM(B154:F154,H154:J154)</f>
        <v>4</v>
      </c>
      <c r="S154" s="44">
        <f>SUM(G149:G153,G155:G157)</f>
        <v>2</v>
      </c>
      <c r="T154" s="44">
        <v>0</v>
      </c>
      <c r="U154" s="2">
        <f t="shared" si="46"/>
        <v>0.828571428571429</v>
      </c>
      <c r="V154" s="2">
        <f t="shared" si="47"/>
        <v>0.878787878787879</v>
      </c>
      <c r="W154" s="2">
        <f t="shared" si="48"/>
        <v>0.935483870967742</v>
      </c>
      <c r="X154" s="2">
        <f t="shared" si="49"/>
        <v>0.90625</v>
      </c>
    </row>
    <row r="155" spans="1:24">
      <c r="A155" s="7" t="s">
        <v>55</v>
      </c>
      <c r="B155" s="25"/>
      <c r="C155" s="25"/>
      <c r="D155" s="25"/>
      <c r="E155" s="25"/>
      <c r="F155" s="25"/>
      <c r="G155" s="25"/>
      <c r="H155" s="26">
        <v>11</v>
      </c>
      <c r="I155" s="25">
        <v>1</v>
      </c>
      <c r="J155" s="39"/>
      <c r="L155" s="3" t="s">
        <v>55</v>
      </c>
      <c r="M155" s="13" t="s">
        <v>64</v>
      </c>
      <c r="N155" s="13"/>
      <c r="O155" s="13"/>
      <c r="P155" s="13"/>
      <c r="Q155" s="45">
        <f>H155</f>
        <v>11</v>
      </c>
      <c r="R155" s="45">
        <f>SUM(B155:G155,I155:J155)</f>
        <v>1</v>
      </c>
      <c r="S155" s="45">
        <f>SUM(H149:H154,H156:H157)</f>
        <v>0</v>
      </c>
      <c r="T155" s="45">
        <v>0</v>
      </c>
      <c r="U155" s="5">
        <f t="shared" si="46"/>
        <v>0.916666666666667</v>
      </c>
      <c r="V155" s="5">
        <f t="shared" si="47"/>
        <v>0.916666666666667</v>
      </c>
      <c r="W155" s="5">
        <f t="shared" si="48"/>
        <v>1</v>
      </c>
      <c r="X155" s="5">
        <f t="shared" si="49"/>
        <v>0.956521739130435</v>
      </c>
    </row>
    <row r="156" spans="1:24">
      <c r="A156" s="7" t="s">
        <v>56</v>
      </c>
      <c r="B156" s="25"/>
      <c r="C156" s="25"/>
      <c r="D156" s="25"/>
      <c r="E156" s="25"/>
      <c r="F156" s="25"/>
      <c r="G156" s="25">
        <v>1</v>
      </c>
      <c r="H156" s="25"/>
      <c r="I156" s="26">
        <v>11</v>
      </c>
      <c r="J156" s="39">
        <v>1</v>
      </c>
      <c r="L156" s="3" t="s">
        <v>56</v>
      </c>
      <c r="M156" s="13" t="s">
        <v>65</v>
      </c>
      <c r="N156" s="13"/>
      <c r="O156" s="13"/>
      <c r="P156" s="13"/>
      <c r="Q156" s="44">
        <f>I156</f>
        <v>11</v>
      </c>
      <c r="R156" s="44">
        <f>SUM(J156,B156:H156)</f>
        <v>2</v>
      </c>
      <c r="S156" s="44">
        <f>SUM(I149:I155,I157)</f>
        <v>1</v>
      </c>
      <c r="T156" s="44">
        <v>0</v>
      </c>
      <c r="U156" s="2">
        <f t="shared" si="46"/>
        <v>0.785714285714286</v>
      </c>
      <c r="V156" s="2">
        <f t="shared" si="47"/>
        <v>0.846153846153846</v>
      </c>
      <c r="W156" s="2">
        <f t="shared" si="48"/>
        <v>0.916666666666667</v>
      </c>
      <c r="X156" s="2">
        <f t="shared" si="49"/>
        <v>0.88</v>
      </c>
    </row>
    <row r="157" spans="1:24">
      <c r="A157" s="27" t="s">
        <v>57</v>
      </c>
      <c r="B157" s="28"/>
      <c r="C157" s="28"/>
      <c r="D157" s="28"/>
      <c r="E157" s="28"/>
      <c r="F157" s="28"/>
      <c r="G157" s="28"/>
      <c r="H157" s="28"/>
      <c r="I157" s="28"/>
      <c r="J157" s="40"/>
      <c r="L157" s="3" t="s">
        <v>57</v>
      </c>
      <c r="M157" s="13" t="s">
        <v>66</v>
      </c>
      <c r="N157" s="13"/>
      <c r="O157" s="13"/>
      <c r="P157" s="13"/>
      <c r="Q157" s="45"/>
      <c r="R157" s="45"/>
      <c r="S157" s="45"/>
      <c r="T157" s="45"/>
      <c r="U157" s="5"/>
      <c r="V157" s="5"/>
      <c r="W157" s="5"/>
      <c r="X157" s="5"/>
    </row>
    <row r="158" spans="15:24">
      <c r="O158" s="42" t="s">
        <v>74</v>
      </c>
      <c r="P158" s="42"/>
      <c r="Q158" s="44">
        <f t="shared" ref="Q158:T158" si="50">SUM(Q149:Q156)</f>
        <v>140</v>
      </c>
      <c r="R158" s="44">
        <f t="shared" si="50"/>
        <v>30</v>
      </c>
      <c r="S158" s="44">
        <f t="shared" si="50"/>
        <v>4</v>
      </c>
      <c r="T158" s="44">
        <f t="shared" si="50"/>
        <v>0</v>
      </c>
      <c r="U158" s="2">
        <f>(SUM(Q158,T158)/SUM(Q158,R158,S158,T158))</f>
        <v>0.804597701149425</v>
      </c>
      <c r="V158" s="2">
        <f>Q158/(SUM(Q158,R158))</f>
        <v>0.823529411764706</v>
      </c>
      <c r="W158" s="2">
        <f>Q158/SUM(Q158,S158)</f>
        <v>0.972222222222222</v>
      </c>
      <c r="X158" s="2">
        <f>2*V158*W158/(SUM(V158,W158))</f>
        <v>0.89171974522293</v>
      </c>
    </row>
    <row r="159" spans="1:8">
      <c r="A159" s="29" t="str">
        <f>A146</f>
        <v>0.825</v>
      </c>
      <c r="B159" s="13" t="s">
        <v>3</v>
      </c>
      <c r="C159" s="13"/>
      <c r="D159" s="13"/>
      <c r="F159" s="36" t="s">
        <v>75</v>
      </c>
      <c r="G159" s="36"/>
      <c r="H159" s="3">
        <f>SUM(B161:AC188)</f>
        <v>140</v>
      </c>
    </row>
    <row r="160" ht="14.25" spans="1:37">
      <c r="A160" s="30" t="str">
        <f>A1</f>
        <v>AlKareem</v>
      </c>
      <c r="B160" s="11" t="s">
        <v>7</v>
      </c>
      <c r="C160" s="11" t="s">
        <v>8</v>
      </c>
      <c r="D160" s="11" t="s">
        <v>9</v>
      </c>
      <c r="E160" s="11" t="s">
        <v>10</v>
      </c>
      <c r="F160" s="11" t="s">
        <v>11</v>
      </c>
      <c r="G160" s="11" t="s">
        <v>12</v>
      </c>
      <c r="H160" s="11" t="s">
        <v>13</v>
      </c>
      <c r="I160" s="11" t="s">
        <v>14</v>
      </c>
      <c r="J160" s="11" t="s">
        <v>15</v>
      </c>
      <c r="K160" s="11" t="s">
        <v>16</v>
      </c>
      <c r="L160" s="11" t="s">
        <v>17</v>
      </c>
      <c r="M160" s="11" t="s">
        <v>18</v>
      </c>
      <c r="N160" s="11" t="s">
        <v>19</v>
      </c>
      <c r="O160" s="11" t="s">
        <v>20</v>
      </c>
      <c r="P160" s="11" t="s">
        <v>21</v>
      </c>
      <c r="Q160" s="11" t="s">
        <v>22</v>
      </c>
      <c r="R160" s="11" t="s">
        <v>23</v>
      </c>
      <c r="S160" s="11" t="s">
        <v>24</v>
      </c>
      <c r="T160" s="11" t="s">
        <v>25</v>
      </c>
      <c r="U160" s="11" t="s">
        <v>26</v>
      </c>
      <c r="V160" s="11" t="s">
        <v>27</v>
      </c>
      <c r="W160" s="11" t="s">
        <v>28</v>
      </c>
      <c r="X160" s="11" t="s">
        <v>29</v>
      </c>
      <c r="Y160" s="11" t="s">
        <v>30</v>
      </c>
      <c r="Z160" s="11" t="s">
        <v>31</v>
      </c>
      <c r="AA160" s="11" t="s">
        <v>32</v>
      </c>
      <c r="AB160" s="11" t="s">
        <v>33</v>
      </c>
      <c r="AC160" s="14" t="s">
        <v>34</v>
      </c>
      <c r="AD160" s="44" t="s">
        <v>35</v>
      </c>
      <c r="AE160" s="44" t="s">
        <v>36</v>
      </c>
      <c r="AF160" s="44" t="s">
        <v>37</v>
      </c>
      <c r="AG160" s="44" t="s">
        <v>38</v>
      </c>
      <c r="AH160" s="2" t="s">
        <v>70</v>
      </c>
      <c r="AI160" s="2" t="s">
        <v>71</v>
      </c>
      <c r="AJ160" s="2" t="s">
        <v>72</v>
      </c>
      <c r="AK160" s="2" t="s">
        <v>73</v>
      </c>
    </row>
    <row r="161" ht="14.25" spans="1:37">
      <c r="A161" s="1" t="s">
        <v>7</v>
      </c>
      <c r="B161" s="31">
        <v>16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47"/>
      <c r="AD161" s="45">
        <f>B161</f>
        <v>16</v>
      </c>
      <c r="AE161" s="45">
        <f>SUM(C161:AC161)</f>
        <v>0</v>
      </c>
      <c r="AF161" s="45">
        <f>SUM(B162:B188)</f>
        <v>0</v>
      </c>
      <c r="AG161" s="45">
        <v>0</v>
      </c>
      <c r="AH161" s="5">
        <f t="shared" ref="AH161:AH189" si="51">(SUM(AD161,AG161)/SUM(AD161,AE161,AF161,AG161))</f>
        <v>1</v>
      </c>
      <c r="AI161" s="5">
        <f t="shared" ref="AI161:AI189" si="52">AD161/(SUM(AD161,AE161))</f>
        <v>1</v>
      </c>
      <c r="AJ161" s="5">
        <f t="shared" ref="AJ161:AJ189" si="53">AD161/SUM(AD161,AF161)</f>
        <v>1</v>
      </c>
      <c r="AK161" s="5">
        <f t="shared" ref="AK161:AK189" si="54">2*AI161*AJ161/(SUM(AI161,AJ161))</f>
        <v>1</v>
      </c>
    </row>
    <row r="162" spans="1:37">
      <c r="A162" s="4" t="s">
        <v>40</v>
      </c>
      <c r="B162" s="33"/>
      <c r="C162" s="34">
        <v>22</v>
      </c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48"/>
      <c r="AD162" s="44">
        <f>C162</f>
        <v>22</v>
      </c>
      <c r="AE162" s="44">
        <f>SUM(D162:AC162,B162)</f>
        <v>0</v>
      </c>
      <c r="AF162" s="44">
        <f>SUM(C161,C163:C188)</f>
        <v>0</v>
      </c>
      <c r="AG162" s="44">
        <v>0</v>
      </c>
      <c r="AH162" s="2">
        <f t="shared" si="51"/>
        <v>1</v>
      </c>
      <c r="AI162" s="2">
        <f t="shared" si="52"/>
        <v>1</v>
      </c>
      <c r="AJ162" s="2">
        <f t="shared" si="53"/>
        <v>1</v>
      </c>
      <c r="AK162" s="2">
        <f t="shared" si="54"/>
        <v>1</v>
      </c>
    </row>
    <row r="163" spans="1:37">
      <c r="A163" s="4" t="s">
        <v>9</v>
      </c>
      <c r="B163" s="33"/>
      <c r="C163" s="33"/>
      <c r="D163" s="34">
        <v>7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48"/>
      <c r="AD163" s="45">
        <f>D163</f>
        <v>7</v>
      </c>
      <c r="AE163" s="45">
        <f>SUM(B163,C163,E163:AC163)</f>
        <v>0</v>
      </c>
      <c r="AF163" s="45">
        <f>SUM(D161,D162,D164:D188)</f>
        <v>0</v>
      </c>
      <c r="AG163" s="45">
        <v>0</v>
      </c>
      <c r="AH163" s="5">
        <f t="shared" si="51"/>
        <v>1</v>
      </c>
      <c r="AI163" s="5">
        <f t="shared" si="52"/>
        <v>1</v>
      </c>
      <c r="AJ163" s="5">
        <f t="shared" si="53"/>
        <v>1</v>
      </c>
      <c r="AK163" s="5">
        <f t="shared" si="54"/>
        <v>1</v>
      </c>
    </row>
    <row r="164" spans="1:37">
      <c r="A164" s="4" t="s">
        <v>10</v>
      </c>
      <c r="B164" s="33"/>
      <c r="C164" s="33"/>
      <c r="D164" s="33"/>
      <c r="E164" s="34">
        <v>2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48"/>
      <c r="AD164" s="44">
        <f>E164</f>
        <v>2</v>
      </c>
      <c r="AE164" s="44">
        <f>SUM(B164:D164,F164:AC164)</f>
        <v>0</v>
      </c>
      <c r="AF164" s="44">
        <f>SUM(E161:E163,E165:E188)</f>
        <v>0</v>
      </c>
      <c r="AG164" s="44">
        <v>0</v>
      </c>
      <c r="AH164" s="2">
        <f t="shared" si="51"/>
        <v>1</v>
      </c>
      <c r="AI164" s="2">
        <f t="shared" si="52"/>
        <v>1</v>
      </c>
      <c r="AJ164" s="2">
        <f t="shared" si="53"/>
        <v>1</v>
      </c>
      <c r="AK164" s="2">
        <f t="shared" si="54"/>
        <v>1</v>
      </c>
    </row>
    <row r="165" spans="1:37">
      <c r="A165" s="4" t="s">
        <v>11</v>
      </c>
      <c r="B165" s="33"/>
      <c r="C165" s="33"/>
      <c r="D165" s="33"/>
      <c r="E165" s="33"/>
      <c r="F165" s="34">
        <v>1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48"/>
      <c r="AD165" s="45">
        <f>F165</f>
        <v>1</v>
      </c>
      <c r="AE165" s="45">
        <f>SUM(B165:E165,G165:AC165)</f>
        <v>0</v>
      </c>
      <c r="AF165" s="45">
        <f>SUM(F161:F164,F166:F188)</f>
        <v>0</v>
      </c>
      <c r="AG165" s="45">
        <v>0</v>
      </c>
      <c r="AH165" s="5">
        <f t="shared" si="51"/>
        <v>1</v>
      </c>
      <c r="AI165" s="5">
        <f t="shared" si="52"/>
        <v>1</v>
      </c>
      <c r="AJ165" s="5">
        <f t="shared" si="53"/>
        <v>1</v>
      </c>
      <c r="AK165" s="5">
        <f t="shared" si="54"/>
        <v>1</v>
      </c>
    </row>
    <row r="166" spans="1:37">
      <c r="A166" s="4" t="s">
        <v>12</v>
      </c>
      <c r="B166" s="33"/>
      <c r="C166" s="33"/>
      <c r="D166" s="33"/>
      <c r="E166" s="33"/>
      <c r="F166" s="33"/>
      <c r="G166" s="34">
        <v>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48"/>
      <c r="AD166" s="44">
        <f>G166</f>
        <v>2</v>
      </c>
      <c r="AE166" s="44">
        <f>SUM(B166:F166,H166:AC166)</f>
        <v>0</v>
      </c>
      <c r="AF166" s="44">
        <f>SUM(G161:G165,G167:G188)</f>
        <v>0</v>
      </c>
      <c r="AG166" s="44">
        <v>0</v>
      </c>
      <c r="AH166" s="2">
        <f t="shared" si="51"/>
        <v>1</v>
      </c>
      <c r="AI166" s="2">
        <f t="shared" si="52"/>
        <v>1</v>
      </c>
      <c r="AJ166" s="2">
        <f t="shared" si="53"/>
        <v>1</v>
      </c>
      <c r="AK166" s="2">
        <f t="shared" si="54"/>
        <v>1</v>
      </c>
    </row>
    <row r="167" spans="1:37">
      <c r="A167" s="4" t="s">
        <v>13</v>
      </c>
      <c r="B167" s="33"/>
      <c r="C167" s="33"/>
      <c r="D167" s="33"/>
      <c r="E167" s="33"/>
      <c r="F167" s="33"/>
      <c r="G167" s="33"/>
      <c r="H167" s="34">
        <v>2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48"/>
      <c r="AD167" s="45">
        <f>H167</f>
        <v>2</v>
      </c>
      <c r="AE167" s="45">
        <f>SUM(B167:G167,I167:AC167)</f>
        <v>0</v>
      </c>
      <c r="AF167" s="45">
        <f>SUM(H161:H166,H168:H188)</f>
        <v>0</v>
      </c>
      <c r="AG167" s="45">
        <v>0</v>
      </c>
      <c r="AH167" s="5">
        <f t="shared" si="51"/>
        <v>1</v>
      </c>
      <c r="AI167" s="5">
        <f t="shared" si="52"/>
        <v>1</v>
      </c>
      <c r="AJ167" s="5">
        <f t="shared" si="53"/>
        <v>1</v>
      </c>
      <c r="AK167" s="5">
        <f t="shared" si="54"/>
        <v>1</v>
      </c>
    </row>
    <row r="168" spans="1:37">
      <c r="A168" s="4" t="s">
        <v>14</v>
      </c>
      <c r="B168" s="33"/>
      <c r="C168" s="33"/>
      <c r="D168" s="33"/>
      <c r="E168" s="33"/>
      <c r="F168" s="33"/>
      <c r="G168" s="33"/>
      <c r="H168" s="33"/>
      <c r="I168" s="34">
        <v>5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48"/>
      <c r="AD168" s="44">
        <f>I168</f>
        <v>5</v>
      </c>
      <c r="AE168" s="44">
        <f>SUM(B168:H168,J168:AC168)</f>
        <v>0</v>
      </c>
      <c r="AF168" s="44">
        <f>SUM(I161:I167,I169:I188)</f>
        <v>0</v>
      </c>
      <c r="AG168" s="45">
        <v>0</v>
      </c>
      <c r="AH168" s="2">
        <f t="shared" si="51"/>
        <v>1</v>
      </c>
      <c r="AI168" s="2">
        <f t="shared" si="52"/>
        <v>1</v>
      </c>
      <c r="AJ168" s="2">
        <f t="shared" si="53"/>
        <v>1</v>
      </c>
      <c r="AK168" s="2">
        <f t="shared" si="54"/>
        <v>1</v>
      </c>
    </row>
    <row r="169" spans="1:37">
      <c r="A169" s="4" t="s">
        <v>48</v>
      </c>
      <c r="B169" s="33"/>
      <c r="C169" s="33"/>
      <c r="D169" s="33"/>
      <c r="E169" s="33"/>
      <c r="F169" s="33"/>
      <c r="G169" s="33"/>
      <c r="H169" s="33"/>
      <c r="I169" s="33"/>
      <c r="J169" s="34">
        <v>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48"/>
      <c r="AD169" s="45">
        <f>J169</f>
        <v>3</v>
      </c>
      <c r="AE169" s="45">
        <f>SUM(B169:I169,K169:AC169)</f>
        <v>0</v>
      </c>
      <c r="AF169" s="45">
        <f>SUM(J161:J168,J170:J188)</f>
        <v>0</v>
      </c>
      <c r="AG169" s="44">
        <v>0</v>
      </c>
      <c r="AH169" s="5">
        <f t="shared" si="51"/>
        <v>1</v>
      </c>
      <c r="AI169" s="5">
        <f t="shared" si="52"/>
        <v>1</v>
      </c>
      <c r="AJ169" s="5">
        <f t="shared" si="53"/>
        <v>1</v>
      </c>
      <c r="AK169" s="5">
        <f t="shared" si="54"/>
        <v>1</v>
      </c>
    </row>
    <row r="170" spans="1:37">
      <c r="A170" s="4" t="s">
        <v>16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4">
        <v>10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48"/>
      <c r="AD170" s="44">
        <f>K170</f>
        <v>10</v>
      </c>
      <c r="AE170" s="44">
        <f>SUM(B170:J170,L170:AC170)</f>
        <v>0</v>
      </c>
      <c r="AF170" s="44">
        <f>SUM(K161:K169,K171:K188)</f>
        <v>0</v>
      </c>
      <c r="AG170" s="45">
        <v>0</v>
      </c>
      <c r="AH170" s="2">
        <f t="shared" si="51"/>
        <v>1</v>
      </c>
      <c r="AI170" s="2">
        <f t="shared" si="52"/>
        <v>1</v>
      </c>
      <c r="AJ170" s="2">
        <f t="shared" si="53"/>
        <v>1</v>
      </c>
      <c r="AK170" s="2">
        <f t="shared" si="54"/>
        <v>1</v>
      </c>
    </row>
    <row r="171" spans="1:37">
      <c r="A171" s="4" t="s">
        <v>17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>
        <v>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48"/>
      <c r="AD171" s="45">
        <f>L171</f>
        <v>1</v>
      </c>
      <c r="AE171" s="45">
        <f>SUM(B171:K171,M171:AC171)</f>
        <v>0</v>
      </c>
      <c r="AF171" s="45">
        <f>SUM(L161:L170,L172:L188)</f>
        <v>0</v>
      </c>
      <c r="AG171" s="44">
        <v>0</v>
      </c>
      <c r="AH171" s="5">
        <f t="shared" si="51"/>
        <v>1</v>
      </c>
      <c r="AI171" s="5">
        <f t="shared" si="52"/>
        <v>1</v>
      </c>
      <c r="AJ171" s="5">
        <f t="shared" si="53"/>
        <v>1</v>
      </c>
      <c r="AK171" s="5">
        <f t="shared" si="54"/>
        <v>1</v>
      </c>
    </row>
    <row r="172" spans="1:37">
      <c r="A172" s="4" t="s">
        <v>18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4">
        <v>2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48"/>
      <c r="AD172" s="44">
        <f>M172</f>
        <v>2</v>
      </c>
      <c r="AE172" s="44">
        <f>SUM(B172:L172,N172:AC172)</f>
        <v>0</v>
      </c>
      <c r="AF172" s="44">
        <f>SUM(M161:M171,M173:M188)</f>
        <v>0</v>
      </c>
      <c r="AG172" s="45">
        <v>0</v>
      </c>
      <c r="AH172" s="2">
        <f t="shared" si="51"/>
        <v>1</v>
      </c>
      <c r="AI172" s="2">
        <f t="shared" si="52"/>
        <v>1</v>
      </c>
      <c r="AJ172" s="2">
        <f t="shared" si="53"/>
        <v>1</v>
      </c>
      <c r="AK172" s="2">
        <f t="shared" si="54"/>
        <v>1</v>
      </c>
    </row>
    <row r="173" spans="1:37">
      <c r="A173" s="4" t="s">
        <v>19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4">
        <v>2</v>
      </c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48"/>
      <c r="AD173" s="45">
        <f>N173</f>
        <v>2</v>
      </c>
      <c r="AE173" s="45">
        <f>SUM(B173:M173,O173:AC173)</f>
        <v>0</v>
      </c>
      <c r="AF173" s="45">
        <f>SUM(N161:N172,N174:N188)</f>
        <v>0</v>
      </c>
      <c r="AG173" s="44">
        <v>0</v>
      </c>
      <c r="AH173" s="5">
        <f t="shared" si="51"/>
        <v>1</v>
      </c>
      <c r="AI173" s="5">
        <f t="shared" si="52"/>
        <v>1</v>
      </c>
      <c r="AJ173" s="5">
        <f t="shared" si="53"/>
        <v>1</v>
      </c>
      <c r="AK173" s="5">
        <f t="shared" si="54"/>
        <v>1</v>
      </c>
    </row>
    <row r="174" spans="1:37">
      <c r="A174" s="4" t="s">
        <v>20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>
        <v>2</v>
      </c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48"/>
      <c r="AD174" s="44">
        <f>O174</f>
        <v>2</v>
      </c>
      <c r="AE174" s="44">
        <f>SUM(B174:N174,P174:AC174)</f>
        <v>0</v>
      </c>
      <c r="AF174" s="44">
        <f>SUM(O161:O173,O175:O188)</f>
        <v>0</v>
      </c>
      <c r="AG174" s="45">
        <v>0</v>
      </c>
      <c r="AH174" s="2">
        <f t="shared" si="51"/>
        <v>1</v>
      </c>
      <c r="AI174" s="2">
        <f t="shared" si="52"/>
        <v>1</v>
      </c>
      <c r="AJ174" s="2">
        <f t="shared" si="53"/>
        <v>1</v>
      </c>
      <c r="AK174" s="2">
        <f t="shared" si="54"/>
        <v>1</v>
      </c>
    </row>
    <row r="175" spans="1:37">
      <c r="A175" s="4" t="s">
        <v>21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4">
        <v>1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48"/>
      <c r="AD175" s="45">
        <f>P175</f>
        <v>1</v>
      </c>
      <c r="AE175" s="45">
        <f>SUM(B175:O175,Q175:AC175)</f>
        <v>0</v>
      </c>
      <c r="AF175" s="45">
        <f>SUM(P161:P174,P176:P188)</f>
        <v>0</v>
      </c>
      <c r="AG175" s="45">
        <v>0</v>
      </c>
      <c r="AH175" s="5">
        <f t="shared" si="51"/>
        <v>1</v>
      </c>
      <c r="AI175" s="5">
        <f t="shared" si="52"/>
        <v>1</v>
      </c>
      <c r="AJ175" s="5">
        <f t="shared" si="53"/>
        <v>1</v>
      </c>
      <c r="AK175" s="5">
        <f t="shared" si="54"/>
        <v>1</v>
      </c>
    </row>
    <row r="176" spans="1:37">
      <c r="A176" s="4" t="s">
        <v>22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4">
        <v>1</v>
      </c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48"/>
      <c r="AD176" s="44">
        <f>Q176</f>
        <v>1</v>
      </c>
      <c r="AE176" s="44">
        <f>SUM(B176:P176,R176:AC176)</f>
        <v>0</v>
      </c>
      <c r="AF176" s="44">
        <f>SUM(Q161:Q175,Q177:Q188)</f>
        <v>0</v>
      </c>
      <c r="AG176" s="44">
        <v>0</v>
      </c>
      <c r="AH176" s="2">
        <f t="shared" si="51"/>
        <v>1</v>
      </c>
      <c r="AI176" s="2">
        <f t="shared" si="52"/>
        <v>1</v>
      </c>
      <c r="AJ176" s="2">
        <f t="shared" si="53"/>
        <v>1</v>
      </c>
      <c r="AK176" s="2">
        <f t="shared" si="54"/>
        <v>1</v>
      </c>
    </row>
    <row r="177" spans="1:37">
      <c r="A177" s="4" t="s">
        <v>23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4">
        <v>1</v>
      </c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48"/>
      <c r="AD177" s="45">
        <f>R177</f>
        <v>1</v>
      </c>
      <c r="AE177" s="45">
        <f>SUM(B177:Q177,S177:AC177)</f>
        <v>0</v>
      </c>
      <c r="AF177" s="45">
        <f>SUM(R161:R176,R178:R188)</f>
        <v>0</v>
      </c>
      <c r="AG177" s="45">
        <v>0</v>
      </c>
      <c r="AH177" s="5">
        <f t="shared" si="51"/>
        <v>1</v>
      </c>
      <c r="AI177" s="5">
        <f t="shared" si="52"/>
        <v>1</v>
      </c>
      <c r="AJ177" s="5">
        <f t="shared" si="53"/>
        <v>1</v>
      </c>
      <c r="AK177" s="5">
        <f t="shared" si="54"/>
        <v>1</v>
      </c>
    </row>
    <row r="178" spans="1:37">
      <c r="A178" s="4" t="s">
        <v>24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v>2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48"/>
      <c r="AD178" s="44">
        <f>S178</f>
        <v>2</v>
      </c>
      <c r="AE178" s="44">
        <f>SUM(B178:R178,T178:AC178)</f>
        <v>0</v>
      </c>
      <c r="AF178" s="44">
        <f>SUM(S161:S177,S179:S188)</f>
        <v>0</v>
      </c>
      <c r="AG178" s="44">
        <v>0</v>
      </c>
      <c r="AH178" s="2">
        <f t="shared" si="51"/>
        <v>1</v>
      </c>
      <c r="AI178" s="2">
        <f t="shared" si="52"/>
        <v>1</v>
      </c>
      <c r="AJ178" s="2">
        <f t="shared" si="53"/>
        <v>1</v>
      </c>
      <c r="AK178" s="2">
        <f t="shared" si="54"/>
        <v>1</v>
      </c>
    </row>
    <row r="179" spans="1:37">
      <c r="A179" s="4" t="s">
        <v>25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4">
        <v>2</v>
      </c>
      <c r="U179" s="33"/>
      <c r="V179" s="33"/>
      <c r="W179" s="33"/>
      <c r="X179" s="33"/>
      <c r="Y179" s="33"/>
      <c r="Z179" s="33"/>
      <c r="AA179" s="33"/>
      <c r="AB179" s="33"/>
      <c r="AC179" s="48"/>
      <c r="AD179" s="45">
        <f>T179</f>
        <v>2</v>
      </c>
      <c r="AE179" s="45">
        <f>SUM(B179:S179,U179:AC179)</f>
        <v>0</v>
      </c>
      <c r="AF179" s="45">
        <f>SUM(T161:T178,T180:T188)</f>
        <v>0</v>
      </c>
      <c r="AG179" s="45">
        <v>0</v>
      </c>
      <c r="AH179" s="5">
        <f t="shared" si="51"/>
        <v>1</v>
      </c>
      <c r="AI179" s="5">
        <f t="shared" si="52"/>
        <v>1</v>
      </c>
      <c r="AJ179" s="5">
        <f t="shared" si="53"/>
        <v>1</v>
      </c>
      <c r="AK179" s="5">
        <f t="shared" si="54"/>
        <v>1</v>
      </c>
    </row>
    <row r="180" spans="1:37">
      <c r="A180" s="4" t="s">
        <v>26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>
        <v>6</v>
      </c>
      <c r="V180" s="33"/>
      <c r="W180" s="33"/>
      <c r="X180" s="33"/>
      <c r="Y180" s="33"/>
      <c r="Z180" s="33"/>
      <c r="AA180" s="33"/>
      <c r="AB180" s="33"/>
      <c r="AC180" s="48"/>
      <c r="AD180" s="44">
        <f>U180</f>
        <v>6</v>
      </c>
      <c r="AE180" s="44">
        <f>SUM(B180:T180,V180:AC180)</f>
        <v>0</v>
      </c>
      <c r="AF180" s="44">
        <f>SUM(U161:U179,U181:U188)</f>
        <v>0</v>
      </c>
      <c r="AG180" s="44">
        <v>0</v>
      </c>
      <c r="AH180" s="2">
        <f t="shared" si="51"/>
        <v>1</v>
      </c>
      <c r="AI180" s="2">
        <f t="shared" si="52"/>
        <v>1</v>
      </c>
      <c r="AJ180" s="2">
        <f t="shared" si="53"/>
        <v>1</v>
      </c>
      <c r="AK180" s="2">
        <f t="shared" si="54"/>
        <v>1</v>
      </c>
    </row>
    <row r="181" spans="1:37">
      <c r="A181" s="4" t="s">
        <v>27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4">
        <v>3</v>
      </c>
      <c r="W181" s="33"/>
      <c r="X181" s="33"/>
      <c r="Y181" s="33"/>
      <c r="Z181" s="33"/>
      <c r="AA181" s="33"/>
      <c r="AB181" s="33"/>
      <c r="AC181" s="48"/>
      <c r="AD181" s="45">
        <f>V181</f>
        <v>3</v>
      </c>
      <c r="AE181" s="45">
        <f>SUM(B181:U181,W181:AC181)</f>
        <v>0</v>
      </c>
      <c r="AF181" s="45">
        <f>SUM(V161:V180,V182:V188)</f>
        <v>0</v>
      </c>
      <c r="AG181" s="45">
        <v>0</v>
      </c>
      <c r="AH181" s="5">
        <f t="shared" si="51"/>
        <v>1</v>
      </c>
      <c r="AI181" s="5">
        <f t="shared" si="52"/>
        <v>1</v>
      </c>
      <c r="AJ181" s="5">
        <f t="shared" si="53"/>
        <v>1</v>
      </c>
      <c r="AK181" s="5">
        <f t="shared" si="54"/>
        <v>1</v>
      </c>
    </row>
    <row r="182" spans="1:37">
      <c r="A182" s="4" t="s">
        <v>28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>
        <v>6</v>
      </c>
      <c r="X182" s="33"/>
      <c r="Y182" s="33"/>
      <c r="Z182" s="33"/>
      <c r="AA182" s="33"/>
      <c r="AB182" s="33"/>
      <c r="AC182" s="48"/>
      <c r="AD182" s="44">
        <f>W182</f>
        <v>6</v>
      </c>
      <c r="AE182" s="44">
        <f>SUM(B182:V182,X182:AC182)</f>
        <v>0</v>
      </c>
      <c r="AF182" s="44">
        <f>SUM(W161:W181,W183:W188)</f>
        <v>0</v>
      </c>
      <c r="AG182" s="45">
        <v>0</v>
      </c>
      <c r="AH182" s="2">
        <f t="shared" si="51"/>
        <v>1</v>
      </c>
      <c r="AI182" s="2">
        <f t="shared" si="52"/>
        <v>1</v>
      </c>
      <c r="AJ182" s="2">
        <f t="shared" si="53"/>
        <v>1</v>
      </c>
      <c r="AK182" s="2">
        <f t="shared" si="54"/>
        <v>1</v>
      </c>
    </row>
    <row r="183" spans="1:37">
      <c r="A183" s="4" t="s">
        <v>29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4">
        <v>5</v>
      </c>
      <c r="Y183" s="33"/>
      <c r="Z183" s="33"/>
      <c r="AA183" s="33"/>
      <c r="AB183" s="33"/>
      <c r="AC183" s="48"/>
      <c r="AD183" s="45">
        <f>X183</f>
        <v>5</v>
      </c>
      <c r="AE183" s="45">
        <f>SUM(B183:W183,Y183:AC183)</f>
        <v>0</v>
      </c>
      <c r="AF183" s="45">
        <f>SUM(X161:X182,X184:X188)</f>
        <v>0</v>
      </c>
      <c r="AG183" s="44">
        <v>0</v>
      </c>
      <c r="AH183" s="5">
        <f t="shared" si="51"/>
        <v>1</v>
      </c>
      <c r="AI183" s="5">
        <f t="shared" si="52"/>
        <v>1</v>
      </c>
      <c r="AJ183" s="5">
        <f t="shared" si="53"/>
        <v>1</v>
      </c>
      <c r="AK183" s="5">
        <f t="shared" si="54"/>
        <v>1</v>
      </c>
    </row>
    <row r="184" spans="1:37">
      <c r="A184" s="4" t="s">
        <v>30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4">
        <v>22</v>
      </c>
      <c r="Z184" s="33"/>
      <c r="AA184" s="33"/>
      <c r="AB184" s="33"/>
      <c r="AC184" s="48"/>
      <c r="AD184" s="44">
        <f>Y184</f>
        <v>22</v>
      </c>
      <c r="AE184" s="44">
        <f>SUM(B184:X184,Z184:AC184)</f>
        <v>0</v>
      </c>
      <c r="AF184" s="44">
        <f>SUM(Y161:Y183,Y185:Y188)</f>
        <v>0</v>
      </c>
      <c r="AG184" s="45">
        <v>0</v>
      </c>
      <c r="AH184" s="2">
        <f t="shared" si="51"/>
        <v>1</v>
      </c>
      <c r="AI184" s="2">
        <f t="shared" si="52"/>
        <v>1</v>
      </c>
      <c r="AJ184" s="2">
        <f t="shared" si="53"/>
        <v>1</v>
      </c>
      <c r="AK184" s="2">
        <f t="shared" si="54"/>
        <v>1</v>
      </c>
    </row>
    <row r="185" spans="1:37">
      <c r="A185" s="4" t="s">
        <v>31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>
        <v>4</v>
      </c>
      <c r="AA185" s="33"/>
      <c r="AB185" s="33"/>
      <c r="AC185" s="48"/>
      <c r="AD185" s="45">
        <f>Z185</f>
        <v>4</v>
      </c>
      <c r="AE185" s="45">
        <f>SUM(B185:Y185,AA185:AC185)</f>
        <v>0</v>
      </c>
      <c r="AF185" s="45">
        <f>SUM(Z161:Z184,Z186:Z188)</f>
        <v>0</v>
      </c>
      <c r="AG185" s="44">
        <v>0</v>
      </c>
      <c r="AH185" s="5">
        <f t="shared" si="51"/>
        <v>1</v>
      </c>
      <c r="AI185" s="5">
        <f t="shared" si="52"/>
        <v>1</v>
      </c>
      <c r="AJ185" s="5">
        <f t="shared" si="53"/>
        <v>1</v>
      </c>
      <c r="AK185" s="5">
        <f t="shared" si="54"/>
        <v>1</v>
      </c>
    </row>
    <row r="186" spans="1:37">
      <c r="A186" s="4" t="s">
        <v>32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4">
        <v>6</v>
      </c>
      <c r="AB186" s="33"/>
      <c r="AC186" s="48"/>
      <c r="AD186" s="44">
        <f>AA186</f>
        <v>6</v>
      </c>
      <c r="AE186" s="44">
        <f>SUM(B186:Z186,AB186:AC186)</f>
        <v>0</v>
      </c>
      <c r="AF186" s="44">
        <f>SUM(AA161:AA185,AA187:AA188)</f>
        <v>0</v>
      </c>
      <c r="AG186" s="45">
        <v>0</v>
      </c>
      <c r="AH186" s="2">
        <f t="shared" si="51"/>
        <v>1</v>
      </c>
      <c r="AI186" s="2">
        <f t="shared" si="52"/>
        <v>1</v>
      </c>
      <c r="AJ186" s="2">
        <f t="shared" si="53"/>
        <v>1</v>
      </c>
      <c r="AK186" s="2">
        <f t="shared" si="54"/>
        <v>1</v>
      </c>
    </row>
    <row r="187" spans="1:37">
      <c r="A187" s="4" t="s">
        <v>33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4">
        <v>3</v>
      </c>
      <c r="AC187" s="48"/>
      <c r="AD187" s="45">
        <f>AB187</f>
        <v>3</v>
      </c>
      <c r="AE187" s="45">
        <f>SUM(B187:AA187,AC187)</f>
        <v>0</v>
      </c>
      <c r="AF187" s="45">
        <f>SUM(AB161:AB186,AB188)</f>
        <v>0</v>
      </c>
      <c r="AG187" s="45">
        <v>0</v>
      </c>
      <c r="AH187" s="5">
        <f t="shared" si="51"/>
        <v>1</v>
      </c>
      <c r="AI187" s="5">
        <f t="shared" si="52"/>
        <v>1</v>
      </c>
      <c r="AJ187" s="5">
        <f t="shared" si="53"/>
        <v>1</v>
      </c>
      <c r="AK187" s="5">
        <f t="shared" si="54"/>
        <v>1</v>
      </c>
    </row>
    <row r="188" spans="1:37">
      <c r="A188" s="10" t="s">
        <v>34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49">
        <v>1</v>
      </c>
      <c r="AD188" s="44">
        <f>AC188</f>
        <v>1</v>
      </c>
      <c r="AE188" s="44">
        <f>SUM(B188:AB188)</f>
        <v>0</v>
      </c>
      <c r="AF188" s="44">
        <f>SUM(AC161:AC187)</f>
        <v>0</v>
      </c>
      <c r="AG188" s="44">
        <v>0</v>
      </c>
      <c r="AH188" s="2">
        <f t="shared" si="51"/>
        <v>1</v>
      </c>
      <c r="AI188" s="2">
        <f t="shared" si="52"/>
        <v>1</v>
      </c>
      <c r="AJ188" s="2">
        <f t="shared" si="53"/>
        <v>1</v>
      </c>
      <c r="AK188" s="2">
        <f t="shared" si="54"/>
        <v>1</v>
      </c>
    </row>
    <row r="189" spans="28:37">
      <c r="AB189" s="42" t="s">
        <v>74</v>
      </c>
      <c r="AC189" s="42"/>
      <c r="AD189" s="45">
        <f t="shared" ref="AD189:AF189" si="55">SUM(AD161:AD188)</f>
        <v>140</v>
      </c>
      <c r="AE189" s="45">
        <f t="shared" si="55"/>
        <v>0</v>
      </c>
      <c r="AF189" s="45">
        <f t="shared" si="55"/>
        <v>0</v>
      </c>
      <c r="AG189" s="45">
        <v>0</v>
      </c>
      <c r="AH189" s="5">
        <f t="shared" si="51"/>
        <v>1</v>
      </c>
      <c r="AI189" s="5">
        <f t="shared" si="52"/>
        <v>1</v>
      </c>
      <c r="AJ189" s="5">
        <f t="shared" si="53"/>
        <v>1</v>
      </c>
      <c r="AK189" s="5">
        <f t="shared" si="54"/>
        <v>1</v>
      </c>
    </row>
    <row r="191" spans="1:37">
      <c r="A191" s="19" t="s">
        <v>44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4">
      <c r="A192" s="20" t="str">
        <f>A191</f>
        <v>0.85</v>
      </c>
      <c r="B192" s="13" t="s">
        <v>3</v>
      </c>
      <c r="C192" s="13"/>
      <c r="D192" s="13"/>
    </row>
    <row r="193" ht="14.25" spans="1:24">
      <c r="A193" s="21" t="str">
        <f>A1</f>
        <v>AlKareem</v>
      </c>
      <c r="B193" s="22" t="s">
        <v>49</v>
      </c>
      <c r="C193" s="22" t="s">
        <v>50</v>
      </c>
      <c r="D193" s="22" t="s">
        <v>51</v>
      </c>
      <c r="E193" s="22" t="s">
        <v>52</v>
      </c>
      <c r="F193" s="22" t="s">
        <v>53</v>
      </c>
      <c r="G193" s="22" t="s">
        <v>54</v>
      </c>
      <c r="H193" s="22" t="s">
        <v>55</v>
      </c>
      <c r="I193" s="22" t="s">
        <v>56</v>
      </c>
      <c r="J193" s="37" t="s">
        <v>57</v>
      </c>
      <c r="Q193" s="44" t="s">
        <v>35</v>
      </c>
      <c r="R193" s="44" t="s">
        <v>36</v>
      </c>
      <c r="S193" s="44" t="s">
        <v>37</v>
      </c>
      <c r="T193" s="44" t="s">
        <v>38</v>
      </c>
      <c r="U193" s="2" t="s">
        <v>70</v>
      </c>
      <c r="V193" s="2" t="s">
        <v>71</v>
      </c>
      <c r="W193" s="2" t="s">
        <v>72</v>
      </c>
      <c r="X193" s="2" t="s">
        <v>73</v>
      </c>
    </row>
    <row r="194" ht="14.25" spans="1:24">
      <c r="A194" s="6" t="s">
        <v>49</v>
      </c>
      <c r="B194" s="23">
        <v>17</v>
      </c>
      <c r="C194" s="24"/>
      <c r="D194" s="24"/>
      <c r="E194" s="24"/>
      <c r="F194" s="24"/>
      <c r="G194" s="24"/>
      <c r="H194" s="24"/>
      <c r="I194" s="24"/>
      <c r="J194" s="38">
        <v>4</v>
      </c>
      <c r="L194" s="3" t="s">
        <v>49</v>
      </c>
      <c r="M194" s="13" t="s">
        <v>58</v>
      </c>
      <c r="N194" s="13"/>
      <c r="O194" s="13"/>
      <c r="P194" s="13"/>
      <c r="Q194" s="45">
        <f>B194</f>
        <v>17</v>
      </c>
      <c r="R194" s="45">
        <f>SUM(C194:J194)</f>
        <v>4</v>
      </c>
      <c r="S194" s="45">
        <f>SUM(B195:B202)</f>
        <v>1</v>
      </c>
      <c r="T194" s="45">
        <v>0</v>
      </c>
      <c r="U194" s="5">
        <f t="shared" ref="U194:U201" si="56">(SUM(Q194,T194)/SUM(Q194,R194,S194,T194))</f>
        <v>0.772727272727273</v>
      </c>
      <c r="V194" s="5">
        <f t="shared" ref="V194:V201" si="57">Q194/(SUM(Q194,R194))</f>
        <v>0.80952380952381</v>
      </c>
      <c r="W194" s="5">
        <f t="shared" ref="W194:W201" si="58">Q194/SUM(Q194,S194)</f>
        <v>0.944444444444444</v>
      </c>
      <c r="X194" s="5">
        <f t="shared" ref="X194:X201" si="59">2*V194*W194/(SUM(V194,W194))</f>
        <v>0.871794871794872</v>
      </c>
    </row>
    <row r="195" spans="1:24">
      <c r="A195" s="7" t="s">
        <v>50</v>
      </c>
      <c r="B195" s="25"/>
      <c r="C195" s="26">
        <v>12</v>
      </c>
      <c r="D195" s="25"/>
      <c r="E195" s="25"/>
      <c r="F195" s="25"/>
      <c r="G195" s="25"/>
      <c r="H195" s="25"/>
      <c r="I195" s="25"/>
      <c r="J195" s="25">
        <v>4</v>
      </c>
      <c r="L195" s="3" t="s">
        <v>50</v>
      </c>
      <c r="M195" s="13" t="s">
        <v>59</v>
      </c>
      <c r="N195" s="13"/>
      <c r="O195" s="13"/>
      <c r="P195" s="13"/>
      <c r="Q195" s="44">
        <f>C195</f>
        <v>12</v>
      </c>
      <c r="R195" s="44">
        <f>SUM(B195,D195:J195)</f>
        <v>4</v>
      </c>
      <c r="S195" s="44">
        <f>SUM(C194,C196:C202)</f>
        <v>0</v>
      </c>
      <c r="T195" s="44">
        <v>0</v>
      </c>
      <c r="U195" s="2">
        <f t="shared" si="56"/>
        <v>0.75</v>
      </c>
      <c r="V195" s="2">
        <f t="shared" si="57"/>
        <v>0.75</v>
      </c>
      <c r="W195" s="2">
        <f t="shared" si="58"/>
        <v>1</v>
      </c>
      <c r="X195" s="2">
        <f t="shared" si="59"/>
        <v>0.857142857142857</v>
      </c>
    </row>
    <row r="196" spans="1:24">
      <c r="A196" s="7" t="s">
        <v>51</v>
      </c>
      <c r="B196" s="25">
        <v>1</v>
      </c>
      <c r="C196" s="25"/>
      <c r="D196" s="26">
        <v>10</v>
      </c>
      <c r="E196" s="25"/>
      <c r="F196" s="25"/>
      <c r="G196" s="25"/>
      <c r="H196" s="25"/>
      <c r="I196" s="25"/>
      <c r="J196" s="39"/>
      <c r="L196" s="3" t="s">
        <v>51</v>
      </c>
      <c r="M196" s="13" t="s">
        <v>60</v>
      </c>
      <c r="N196" s="13"/>
      <c r="O196" s="13"/>
      <c r="P196" s="13"/>
      <c r="Q196" s="45">
        <f>D196</f>
        <v>10</v>
      </c>
      <c r="R196" s="45">
        <f>SUM(B196:C196,E196:J196)</f>
        <v>1</v>
      </c>
      <c r="S196" s="45">
        <f>SUM(D194:D195,D197:D202)</f>
        <v>0</v>
      </c>
      <c r="T196" s="45">
        <v>0</v>
      </c>
      <c r="U196" s="5">
        <f t="shared" si="56"/>
        <v>0.909090909090909</v>
      </c>
      <c r="V196" s="5">
        <f t="shared" si="57"/>
        <v>0.909090909090909</v>
      </c>
      <c r="W196" s="5">
        <f t="shared" si="58"/>
        <v>1</v>
      </c>
      <c r="X196" s="5">
        <f t="shared" si="59"/>
        <v>0.952380952380952</v>
      </c>
    </row>
    <row r="197" spans="1:24">
      <c r="A197" s="7" t="s">
        <v>52</v>
      </c>
      <c r="B197" s="25"/>
      <c r="C197" s="25"/>
      <c r="D197" s="25"/>
      <c r="E197" s="26">
        <v>21</v>
      </c>
      <c r="F197" s="25"/>
      <c r="G197" s="25"/>
      <c r="H197" s="25"/>
      <c r="I197" s="25"/>
      <c r="J197" s="39">
        <v>1</v>
      </c>
      <c r="L197" s="3" t="s">
        <v>52</v>
      </c>
      <c r="M197" s="13" t="s">
        <v>61</v>
      </c>
      <c r="N197" s="13"/>
      <c r="O197" s="13"/>
      <c r="P197" s="13"/>
      <c r="Q197" s="44">
        <f>E197</f>
        <v>21</v>
      </c>
      <c r="R197" s="44">
        <f>SUM(B197:D197,F197:J197)</f>
        <v>1</v>
      </c>
      <c r="S197" s="44">
        <f>SUM(E194:E196,E198:E202)</f>
        <v>0</v>
      </c>
      <c r="T197" s="44">
        <v>0</v>
      </c>
      <c r="U197" s="2">
        <f t="shared" si="56"/>
        <v>0.954545454545455</v>
      </c>
      <c r="V197" s="2">
        <f t="shared" si="57"/>
        <v>0.954545454545455</v>
      </c>
      <c r="W197" s="2">
        <f t="shared" si="58"/>
        <v>1</v>
      </c>
      <c r="X197" s="2">
        <f t="shared" si="59"/>
        <v>0.976744186046512</v>
      </c>
    </row>
    <row r="198" spans="1:24">
      <c r="A198" s="7" t="s">
        <v>53</v>
      </c>
      <c r="B198" s="25"/>
      <c r="C198" s="25"/>
      <c r="D198" s="25"/>
      <c r="E198" s="25"/>
      <c r="F198" s="26">
        <v>29</v>
      </c>
      <c r="G198" s="25"/>
      <c r="H198" s="25"/>
      <c r="I198" s="25"/>
      <c r="J198" s="39">
        <v>6</v>
      </c>
      <c r="L198" s="3" t="s">
        <v>53</v>
      </c>
      <c r="M198" s="13" t="s">
        <v>62</v>
      </c>
      <c r="N198" s="13"/>
      <c r="O198" s="13"/>
      <c r="P198" s="13"/>
      <c r="Q198" s="45">
        <f>F198</f>
        <v>29</v>
      </c>
      <c r="R198" s="45">
        <f>SUM(B198:E198,G198:J198)</f>
        <v>6</v>
      </c>
      <c r="S198" s="45">
        <f>SUM(F194:F197,F199:F202)</f>
        <v>0</v>
      </c>
      <c r="T198" s="45">
        <v>0</v>
      </c>
      <c r="U198" s="5">
        <f t="shared" si="56"/>
        <v>0.828571428571429</v>
      </c>
      <c r="V198" s="5">
        <f t="shared" si="57"/>
        <v>0.828571428571429</v>
      </c>
      <c r="W198" s="5">
        <f t="shared" si="58"/>
        <v>1</v>
      </c>
      <c r="X198" s="5">
        <f t="shared" si="59"/>
        <v>0.90625</v>
      </c>
    </row>
    <row r="199" spans="1:24">
      <c r="A199" s="7" t="s">
        <v>54</v>
      </c>
      <c r="B199" s="25"/>
      <c r="C199" s="25"/>
      <c r="D199" s="25"/>
      <c r="E199" s="25"/>
      <c r="F199" s="25"/>
      <c r="G199" s="26">
        <v>29</v>
      </c>
      <c r="H199" s="25"/>
      <c r="I199" s="25"/>
      <c r="J199" s="39">
        <v>4</v>
      </c>
      <c r="L199" s="3" t="s">
        <v>54</v>
      </c>
      <c r="M199" s="13" t="s">
        <v>63</v>
      </c>
      <c r="N199" s="13"/>
      <c r="O199" s="13"/>
      <c r="P199" s="13"/>
      <c r="Q199" s="44">
        <f>G199</f>
        <v>29</v>
      </c>
      <c r="R199" s="44">
        <f>SUM(B199:F199,H199:J199)</f>
        <v>4</v>
      </c>
      <c r="S199" s="44">
        <f>SUM(G194:G198,G200:G202)</f>
        <v>1</v>
      </c>
      <c r="T199" s="44">
        <v>0</v>
      </c>
      <c r="U199" s="2">
        <f t="shared" si="56"/>
        <v>0.852941176470588</v>
      </c>
      <c r="V199" s="2">
        <f t="shared" si="57"/>
        <v>0.878787878787879</v>
      </c>
      <c r="W199" s="2">
        <f t="shared" si="58"/>
        <v>0.966666666666667</v>
      </c>
      <c r="X199" s="2">
        <f t="shared" si="59"/>
        <v>0.920634920634921</v>
      </c>
    </row>
    <row r="200" spans="1:24">
      <c r="A200" s="7" t="s">
        <v>55</v>
      </c>
      <c r="B200" s="25"/>
      <c r="C200" s="25"/>
      <c r="D200" s="25"/>
      <c r="E200" s="25"/>
      <c r="F200" s="25"/>
      <c r="G200" s="25"/>
      <c r="H200" s="26">
        <v>11</v>
      </c>
      <c r="I200" s="25"/>
      <c r="J200" s="39"/>
      <c r="L200" s="3" t="s">
        <v>55</v>
      </c>
      <c r="M200" s="13" t="s">
        <v>64</v>
      </c>
      <c r="N200" s="13"/>
      <c r="O200" s="13"/>
      <c r="P200" s="13"/>
      <c r="Q200" s="45">
        <f>H200</f>
        <v>11</v>
      </c>
      <c r="R200" s="45">
        <f>SUM(B200:G200,I200:J200)</f>
        <v>0</v>
      </c>
      <c r="S200" s="45">
        <f>SUM(H194:H199,H201:H202)</f>
        <v>0</v>
      </c>
      <c r="T200" s="45">
        <v>0</v>
      </c>
      <c r="U200" s="5">
        <f t="shared" si="56"/>
        <v>1</v>
      </c>
      <c r="V200" s="5">
        <f t="shared" si="57"/>
        <v>1</v>
      </c>
      <c r="W200" s="5">
        <f t="shared" si="58"/>
        <v>1</v>
      </c>
      <c r="X200" s="5">
        <f t="shared" si="59"/>
        <v>1</v>
      </c>
    </row>
    <row r="201" spans="1:24">
      <c r="A201" s="7" t="s">
        <v>56</v>
      </c>
      <c r="B201" s="25"/>
      <c r="C201" s="25"/>
      <c r="D201" s="25"/>
      <c r="E201" s="25"/>
      <c r="F201" s="25"/>
      <c r="G201" s="25">
        <v>1</v>
      </c>
      <c r="H201" s="25"/>
      <c r="I201" s="26">
        <v>11</v>
      </c>
      <c r="J201" s="39">
        <v>1</v>
      </c>
      <c r="L201" s="3" t="s">
        <v>56</v>
      </c>
      <c r="M201" s="13" t="s">
        <v>65</v>
      </c>
      <c r="N201" s="13"/>
      <c r="O201" s="13"/>
      <c r="P201" s="13"/>
      <c r="Q201" s="44">
        <f>I201</f>
        <v>11</v>
      </c>
      <c r="R201" s="44">
        <f>SUM(J201,B201:H201)</f>
        <v>2</v>
      </c>
      <c r="S201" s="44">
        <f>SUM(I194:I200,I202)</f>
        <v>0</v>
      </c>
      <c r="T201" s="44">
        <v>0</v>
      </c>
      <c r="U201" s="2">
        <f t="shared" si="56"/>
        <v>0.846153846153846</v>
      </c>
      <c r="V201" s="2">
        <f t="shared" si="57"/>
        <v>0.846153846153846</v>
      </c>
      <c r="W201" s="2">
        <f t="shared" si="58"/>
        <v>1</v>
      </c>
      <c r="X201" s="2">
        <f t="shared" si="59"/>
        <v>0.916666666666667</v>
      </c>
    </row>
    <row r="202" spans="1:24">
      <c r="A202" s="27" t="s">
        <v>57</v>
      </c>
      <c r="B202" s="28"/>
      <c r="C202" s="28"/>
      <c r="D202" s="28"/>
      <c r="E202" s="28"/>
      <c r="F202" s="28"/>
      <c r="G202" s="28"/>
      <c r="H202" s="28"/>
      <c r="I202" s="28"/>
      <c r="J202" s="40"/>
      <c r="L202" s="3" t="s">
        <v>57</v>
      </c>
      <c r="M202" s="13" t="s">
        <v>66</v>
      </c>
      <c r="N202" s="13"/>
      <c r="O202" s="13"/>
      <c r="P202" s="13"/>
      <c r="Q202" s="45"/>
      <c r="R202" s="45"/>
      <c r="S202" s="45"/>
      <c r="T202" s="45"/>
      <c r="U202" s="5"/>
      <c r="V202" s="5"/>
      <c r="W202" s="5"/>
      <c r="X202" s="5"/>
    </row>
    <row r="203" spans="15:24">
      <c r="O203" s="42" t="s">
        <v>74</v>
      </c>
      <c r="P203" s="42"/>
      <c r="Q203" s="44">
        <f t="shared" ref="Q203:T203" si="60">SUM(Q194:Q201)</f>
        <v>140</v>
      </c>
      <c r="R203" s="44">
        <f t="shared" si="60"/>
        <v>22</v>
      </c>
      <c r="S203" s="44">
        <f t="shared" si="60"/>
        <v>2</v>
      </c>
      <c r="T203" s="44">
        <f t="shared" si="60"/>
        <v>0</v>
      </c>
      <c r="U203" s="2">
        <f>(SUM(Q203,T203)/SUM(Q203,R203,S203,T203))</f>
        <v>0.853658536585366</v>
      </c>
      <c r="V203" s="2">
        <f>Q203/(SUM(Q203,R203))</f>
        <v>0.864197530864197</v>
      </c>
      <c r="W203" s="2">
        <f>Q203/SUM(Q203,S203)</f>
        <v>0.985915492957746</v>
      </c>
      <c r="X203" s="2">
        <f>2*V203*W203/(SUM(V203,W203))</f>
        <v>0.921052631578947</v>
      </c>
    </row>
    <row r="204" spans="1:8">
      <c r="A204" s="29" t="str">
        <f>A191</f>
        <v>0.85</v>
      </c>
      <c r="B204" s="13" t="s">
        <v>3</v>
      </c>
      <c r="C204" s="13"/>
      <c r="D204" s="13"/>
      <c r="F204" s="36" t="s">
        <v>75</v>
      </c>
      <c r="G204" s="36"/>
      <c r="H204" s="3">
        <f>SUM(B206:AC233)</f>
        <v>140</v>
      </c>
    </row>
    <row r="205" ht="14.25" spans="1:37">
      <c r="A205" s="30" t="str">
        <f>A1</f>
        <v>AlKareem</v>
      </c>
      <c r="B205" s="11" t="s">
        <v>7</v>
      </c>
      <c r="C205" s="11" t="s">
        <v>8</v>
      </c>
      <c r="D205" s="11" t="s">
        <v>9</v>
      </c>
      <c r="E205" s="11" t="s">
        <v>10</v>
      </c>
      <c r="F205" s="11" t="s">
        <v>11</v>
      </c>
      <c r="G205" s="11" t="s">
        <v>12</v>
      </c>
      <c r="H205" s="11" t="s">
        <v>13</v>
      </c>
      <c r="I205" s="11" t="s">
        <v>14</v>
      </c>
      <c r="J205" s="11" t="s">
        <v>15</v>
      </c>
      <c r="K205" s="11" t="s">
        <v>16</v>
      </c>
      <c r="L205" s="11" t="s">
        <v>17</v>
      </c>
      <c r="M205" s="11" t="s">
        <v>18</v>
      </c>
      <c r="N205" s="11" t="s">
        <v>19</v>
      </c>
      <c r="O205" s="11" t="s">
        <v>20</v>
      </c>
      <c r="P205" s="11" t="s">
        <v>21</v>
      </c>
      <c r="Q205" s="11" t="s">
        <v>22</v>
      </c>
      <c r="R205" s="11" t="s">
        <v>23</v>
      </c>
      <c r="S205" s="11" t="s">
        <v>24</v>
      </c>
      <c r="T205" s="11" t="s">
        <v>25</v>
      </c>
      <c r="U205" s="11" t="s">
        <v>26</v>
      </c>
      <c r="V205" s="11" t="s">
        <v>27</v>
      </c>
      <c r="W205" s="11" t="s">
        <v>28</v>
      </c>
      <c r="X205" s="11" t="s">
        <v>29</v>
      </c>
      <c r="Y205" s="11" t="s">
        <v>30</v>
      </c>
      <c r="Z205" s="11" t="s">
        <v>31</v>
      </c>
      <c r="AA205" s="11" t="s">
        <v>32</v>
      </c>
      <c r="AB205" s="11" t="s">
        <v>33</v>
      </c>
      <c r="AC205" s="14" t="s">
        <v>34</v>
      </c>
      <c r="AD205" s="44" t="s">
        <v>35</v>
      </c>
      <c r="AE205" s="44" t="s">
        <v>36</v>
      </c>
      <c r="AF205" s="44" t="s">
        <v>37</v>
      </c>
      <c r="AG205" s="44" t="s">
        <v>38</v>
      </c>
      <c r="AH205" s="2" t="s">
        <v>70</v>
      </c>
      <c r="AI205" s="2" t="s">
        <v>71</v>
      </c>
      <c r="AJ205" s="2" t="s">
        <v>72</v>
      </c>
      <c r="AK205" s="2" t="s">
        <v>73</v>
      </c>
    </row>
    <row r="206" ht="14.25" spans="1:37">
      <c r="A206" s="1" t="s">
        <v>7</v>
      </c>
      <c r="B206" s="31">
        <v>16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47"/>
      <c r="AD206" s="45">
        <f>B206</f>
        <v>16</v>
      </c>
      <c r="AE206" s="45">
        <f>SUM(C206:AC206)</f>
        <v>0</v>
      </c>
      <c r="AF206" s="45">
        <f>SUM(B207:B233)</f>
        <v>0</v>
      </c>
      <c r="AG206" s="45">
        <v>0</v>
      </c>
      <c r="AH206" s="5">
        <f t="shared" ref="AH206:AH234" si="61">(SUM(AD206,AG206)/SUM(AD206,AE206,AF206,AG206))</f>
        <v>1</v>
      </c>
      <c r="AI206" s="5">
        <f t="shared" ref="AI206:AI234" si="62">AD206/(SUM(AD206,AE206))</f>
        <v>1</v>
      </c>
      <c r="AJ206" s="5">
        <f t="shared" ref="AJ206:AJ234" si="63">AD206/SUM(AD206,AF206)</f>
        <v>1</v>
      </c>
      <c r="AK206" s="5">
        <f t="shared" ref="AK206:AK234" si="64">2*AI206*AJ206/(SUM(AI206,AJ206))</f>
        <v>1</v>
      </c>
    </row>
    <row r="207" spans="1:37">
      <c r="A207" s="4" t="s">
        <v>40</v>
      </c>
      <c r="B207" s="33"/>
      <c r="C207" s="34">
        <v>22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48"/>
      <c r="AD207" s="44">
        <f>C207</f>
        <v>22</v>
      </c>
      <c r="AE207" s="44">
        <f>SUM(D207:AC207,B207)</f>
        <v>0</v>
      </c>
      <c r="AF207" s="44">
        <f>SUM(C206,C208:C233)</f>
        <v>0</v>
      </c>
      <c r="AG207" s="44">
        <v>0</v>
      </c>
      <c r="AH207" s="2">
        <f t="shared" si="61"/>
        <v>1</v>
      </c>
      <c r="AI207" s="2">
        <f t="shared" si="62"/>
        <v>1</v>
      </c>
      <c r="AJ207" s="2">
        <f t="shared" si="63"/>
        <v>1</v>
      </c>
      <c r="AK207" s="2">
        <f t="shared" si="64"/>
        <v>1</v>
      </c>
    </row>
    <row r="208" spans="1:37">
      <c r="A208" s="4" t="s">
        <v>9</v>
      </c>
      <c r="B208" s="33"/>
      <c r="C208" s="33"/>
      <c r="D208" s="34">
        <v>7</v>
      </c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48"/>
      <c r="AD208" s="45">
        <f>D208</f>
        <v>7</v>
      </c>
      <c r="AE208" s="45">
        <f>SUM(B208,C208,E208:AC208)</f>
        <v>0</v>
      </c>
      <c r="AF208" s="45">
        <f>SUM(D206,D207,D209:D233)</f>
        <v>0</v>
      </c>
      <c r="AG208" s="45">
        <v>0</v>
      </c>
      <c r="AH208" s="5">
        <f t="shared" si="61"/>
        <v>1</v>
      </c>
      <c r="AI208" s="5">
        <f t="shared" si="62"/>
        <v>1</v>
      </c>
      <c r="AJ208" s="5">
        <f t="shared" si="63"/>
        <v>1</v>
      </c>
      <c r="AK208" s="5">
        <f t="shared" si="64"/>
        <v>1</v>
      </c>
    </row>
    <row r="209" spans="1:37">
      <c r="A209" s="4" t="s">
        <v>10</v>
      </c>
      <c r="B209" s="33"/>
      <c r="C209" s="33"/>
      <c r="D209" s="33"/>
      <c r="E209" s="34">
        <v>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48"/>
      <c r="AD209" s="44">
        <f>E209</f>
        <v>2</v>
      </c>
      <c r="AE209" s="44">
        <f>SUM(B209:D209,F209:AC209)</f>
        <v>0</v>
      </c>
      <c r="AF209" s="44">
        <f>SUM(E206:E208,E210:E233)</f>
        <v>0</v>
      </c>
      <c r="AG209" s="44">
        <v>0</v>
      </c>
      <c r="AH209" s="2">
        <f t="shared" si="61"/>
        <v>1</v>
      </c>
      <c r="AI209" s="2">
        <f t="shared" si="62"/>
        <v>1</v>
      </c>
      <c r="AJ209" s="2">
        <f t="shared" si="63"/>
        <v>1</v>
      </c>
      <c r="AK209" s="2">
        <f t="shared" si="64"/>
        <v>1</v>
      </c>
    </row>
    <row r="210" spans="1:37">
      <c r="A210" s="4" t="s">
        <v>11</v>
      </c>
      <c r="B210" s="33"/>
      <c r="C210" s="33"/>
      <c r="D210" s="33"/>
      <c r="E210" s="33"/>
      <c r="F210" s="34">
        <v>1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48"/>
      <c r="AD210" s="45">
        <f>F210</f>
        <v>1</v>
      </c>
      <c r="AE210" s="45">
        <f>SUM(B210:E210,G210:AC210)</f>
        <v>0</v>
      </c>
      <c r="AF210" s="45">
        <f>SUM(F206:F209,F211:F233)</f>
        <v>0</v>
      </c>
      <c r="AG210" s="45">
        <v>0</v>
      </c>
      <c r="AH210" s="5">
        <f t="shared" si="61"/>
        <v>1</v>
      </c>
      <c r="AI210" s="5">
        <f t="shared" si="62"/>
        <v>1</v>
      </c>
      <c r="AJ210" s="5">
        <f t="shared" si="63"/>
        <v>1</v>
      </c>
      <c r="AK210" s="5">
        <f t="shared" si="64"/>
        <v>1</v>
      </c>
    </row>
    <row r="211" spans="1:37">
      <c r="A211" s="4" t="s">
        <v>12</v>
      </c>
      <c r="B211" s="33"/>
      <c r="C211" s="33"/>
      <c r="D211" s="33"/>
      <c r="E211" s="33"/>
      <c r="F211" s="33"/>
      <c r="G211" s="34">
        <v>2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48"/>
      <c r="AD211" s="44">
        <f>G211</f>
        <v>2</v>
      </c>
      <c r="AE211" s="44">
        <f>SUM(B211:F211,H211:AC211)</f>
        <v>0</v>
      </c>
      <c r="AF211" s="44">
        <f>SUM(G206:G210,G212:G233)</f>
        <v>0</v>
      </c>
      <c r="AG211" s="44">
        <v>0</v>
      </c>
      <c r="AH211" s="2">
        <f t="shared" si="61"/>
        <v>1</v>
      </c>
      <c r="AI211" s="2">
        <f t="shared" si="62"/>
        <v>1</v>
      </c>
      <c r="AJ211" s="2">
        <f t="shared" si="63"/>
        <v>1</v>
      </c>
      <c r="AK211" s="2">
        <f t="shared" si="64"/>
        <v>1</v>
      </c>
    </row>
    <row r="212" spans="1:37">
      <c r="A212" s="4" t="s">
        <v>13</v>
      </c>
      <c r="B212" s="33"/>
      <c r="C212" s="33"/>
      <c r="D212" s="33"/>
      <c r="E212" s="33"/>
      <c r="F212" s="33"/>
      <c r="G212" s="33"/>
      <c r="H212" s="34">
        <v>2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48"/>
      <c r="AD212" s="45">
        <f>H212</f>
        <v>2</v>
      </c>
      <c r="AE212" s="45">
        <f>SUM(B212:G212,I212:AC212)</f>
        <v>0</v>
      </c>
      <c r="AF212" s="45">
        <f>SUM(H206:H211,H213:H233)</f>
        <v>0</v>
      </c>
      <c r="AG212" s="45">
        <v>0</v>
      </c>
      <c r="AH212" s="5">
        <f t="shared" si="61"/>
        <v>1</v>
      </c>
      <c r="AI212" s="5">
        <f t="shared" si="62"/>
        <v>1</v>
      </c>
      <c r="AJ212" s="5">
        <f t="shared" si="63"/>
        <v>1</v>
      </c>
      <c r="AK212" s="5">
        <f t="shared" si="64"/>
        <v>1</v>
      </c>
    </row>
    <row r="213" spans="1:37">
      <c r="A213" s="4" t="s">
        <v>14</v>
      </c>
      <c r="B213" s="33"/>
      <c r="C213" s="33"/>
      <c r="D213" s="33"/>
      <c r="E213" s="33"/>
      <c r="F213" s="33"/>
      <c r="G213" s="33"/>
      <c r="H213" s="33"/>
      <c r="I213" s="34">
        <v>5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48"/>
      <c r="AD213" s="44">
        <f>I213</f>
        <v>5</v>
      </c>
      <c r="AE213" s="44">
        <f>SUM(B213:H213,J213:AC213)</f>
        <v>0</v>
      </c>
      <c r="AF213" s="44">
        <f>SUM(I206:I212,I214:I233)</f>
        <v>0</v>
      </c>
      <c r="AG213" s="45">
        <v>0</v>
      </c>
      <c r="AH213" s="2">
        <f t="shared" si="61"/>
        <v>1</v>
      </c>
      <c r="AI213" s="2">
        <f t="shared" si="62"/>
        <v>1</v>
      </c>
      <c r="AJ213" s="2">
        <f t="shared" si="63"/>
        <v>1</v>
      </c>
      <c r="AK213" s="2">
        <f t="shared" si="64"/>
        <v>1</v>
      </c>
    </row>
    <row r="214" spans="1:37">
      <c r="A214" s="4" t="s">
        <v>48</v>
      </c>
      <c r="B214" s="33"/>
      <c r="C214" s="33"/>
      <c r="D214" s="33"/>
      <c r="E214" s="33"/>
      <c r="F214" s="33"/>
      <c r="G214" s="33"/>
      <c r="H214" s="33"/>
      <c r="I214" s="33"/>
      <c r="J214" s="34">
        <v>3</v>
      </c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48"/>
      <c r="AD214" s="45">
        <f>J214</f>
        <v>3</v>
      </c>
      <c r="AE214" s="45">
        <f>SUM(B214:I214,K214:AC214)</f>
        <v>0</v>
      </c>
      <c r="AF214" s="45">
        <f>SUM(J206:J213,J215:J233)</f>
        <v>0</v>
      </c>
      <c r="AG214" s="44">
        <v>0</v>
      </c>
      <c r="AH214" s="5">
        <f t="shared" si="61"/>
        <v>1</v>
      </c>
      <c r="AI214" s="5">
        <f t="shared" si="62"/>
        <v>1</v>
      </c>
      <c r="AJ214" s="5">
        <f t="shared" si="63"/>
        <v>1</v>
      </c>
      <c r="AK214" s="5">
        <f t="shared" si="64"/>
        <v>1</v>
      </c>
    </row>
    <row r="215" spans="1:37">
      <c r="A215" s="4" t="s">
        <v>16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4">
        <v>10</v>
      </c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48"/>
      <c r="AD215" s="44">
        <f>K215</f>
        <v>10</v>
      </c>
      <c r="AE215" s="44">
        <f>SUM(B215:J215,L215:AC215)</f>
        <v>0</v>
      </c>
      <c r="AF215" s="44">
        <f>SUM(K206:K214,K216:K233)</f>
        <v>0</v>
      </c>
      <c r="AG215" s="45">
        <v>0</v>
      </c>
      <c r="AH215" s="2">
        <f t="shared" si="61"/>
        <v>1</v>
      </c>
      <c r="AI215" s="2">
        <f t="shared" si="62"/>
        <v>1</v>
      </c>
      <c r="AJ215" s="2">
        <f t="shared" si="63"/>
        <v>1</v>
      </c>
      <c r="AK215" s="2">
        <f t="shared" si="64"/>
        <v>1</v>
      </c>
    </row>
    <row r="216" spans="1:37">
      <c r="A216" s="4" t="s">
        <v>17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>
        <v>1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48"/>
      <c r="AD216" s="45">
        <f>L216</f>
        <v>1</v>
      </c>
      <c r="AE216" s="45">
        <f>SUM(B216:K216,M216:AC216)</f>
        <v>0</v>
      </c>
      <c r="AF216" s="45">
        <f>SUM(L206:L215,L217:L233)</f>
        <v>0</v>
      </c>
      <c r="AG216" s="44">
        <v>0</v>
      </c>
      <c r="AH216" s="5">
        <f t="shared" si="61"/>
        <v>1</v>
      </c>
      <c r="AI216" s="5">
        <f t="shared" si="62"/>
        <v>1</v>
      </c>
      <c r="AJ216" s="5">
        <f t="shared" si="63"/>
        <v>1</v>
      </c>
      <c r="AK216" s="5">
        <f t="shared" si="64"/>
        <v>1</v>
      </c>
    </row>
    <row r="217" spans="1:37">
      <c r="A217" s="4" t="s">
        <v>18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4">
        <v>2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48"/>
      <c r="AD217" s="44">
        <f>M217</f>
        <v>2</v>
      </c>
      <c r="AE217" s="44">
        <f>SUM(B217:L217,N217:AC217)</f>
        <v>0</v>
      </c>
      <c r="AF217" s="44">
        <f>SUM(M206:M216,M218:M233)</f>
        <v>0</v>
      </c>
      <c r="AG217" s="45">
        <v>0</v>
      </c>
      <c r="AH217" s="2">
        <f t="shared" si="61"/>
        <v>1</v>
      </c>
      <c r="AI217" s="2">
        <f t="shared" si="62"/>
        <v>1</v>
      </c>
      <c r="AJ217" s="2">
        <f t="shared" si="63"/>
        <v>1</v>
      </c>
      <c r="AK217" s="2">
        <f t="shared" si="64"/>
        <v>1</v>
      </c>
    </row>
    <row r="218" spans="1:37">
      <c r="A218" s="4" t="s">
        <v>19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>
        <v>2</v>
      </c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48"/>
      <c r="AD218" s="45">
        <f>N218</f>
        <v>2</v>
      </c>
      <c r="AE218" s="45">
        <f>SUM(B218:M218,O218:AC218)</f>
        <v>0</v>
      </c>
      <c r="AF218" s="45">
        <f>SUM(N206:N217,N219:N233)</f>
        <v>0</v>
      </c>
      <c r="AG218" s="44">
        <v>0</v>
      </c>
      <c r="AH218" s="5">
        <f t="shared" si="61"/>
        <v>1</v>
      </c>
      <c r="AI218" s="5">
        <f t="shared" si="62"/>
        <v>1</v>
      </c>
      <c r="AJ218" s="5">
        <f t="shared" si="63"/>
        <v>1</v>
      </c>
      <c r="AK218" s="5">
        <f t="shared" si="64"/>
        <v>1</v>
      </c>
    </row>
    <row r="219" spans="1:37">
      <c r="A219" s="4" t="s">
        <v>20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4">
        <v>2</v>
      </c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48"/>
      <c r="AD219" s="44">
        <f>O219</f>
        <v>2</v>
      </c>
      <c r="AE219" s="44">
        <f>SUM(B219:N219,P219:AC219)</f>
        <v>0</v>
      </c>
      <c r="AF219" s="44">
        <f>SUM(O206:O218,O220:O233)</f>
        <v>0</v>
      </c>
      <c r="AG219" s="45">
        <v>0</v>
      </c>
      <c r="AH219" s="2">
        <f t="shared" si="61"/>
        <v>1</v>
      </c>
      <c r="AI219" s="2">
        <f t="shared" si="62"/>
        <v>1</v>
      </c>
      <c r="AJ219" s="2">
        <f t="shared" si="63"/>
        <v>1</v>
      </c>
      <c r="AK219" s="2">
        <f t="shared" si="64"/>
        <v>1</v>
      </c>
    </row>
    <row r="220" spans="1:37">
      <c r="A220" s="4" t="s">
        <v>21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4">
        <v>1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48"/>
      <c r="AD220" s="45">
        <f>P220</f>
        <v>1</v>
      </c>
      <c r="AE220" s="45">
        <f>SUM(B220:O220,Q220:AC220)</f>
        <v>0</v>
      </c>
      <c r="AF220" s="45">
        <f>SUM(P206:P219,P221:P233)</f>
        <v>0</v>
      </c>
      <c r="AG220" s="45">
        <v>0</v>
      </c>
      <c r="AH220" s="5">
        <f t="shared" si="61"/>
        <v>1</v>
      </c>
      <c r="AI220" s="5">
        <f t="shared" si="62"/>
        <v>1</v>
      </c>
      <c r="AJ220" s="5">
        <f t="shared" si="63"/>
        <v>1</v>
      </c>
      <c r="AK220" s="5">
        <f t="shared" si="64"/>
        <v>1</v>
      </c>
    </row>
    <row r="221" spans="1:37">
      <c r="A221" s="4" t="s">
        <v>22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4">
        <v>1</v>
      </c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48"/>
      <c r="AD221" s="44">
        <f>Q221</f>
        <v>1</v>
      </c>
      <c r="AE221" s="44">
        <f>SUM(B221:P221,R221:AC221)</f>
        <v>0</v>
      </c>
      <c r="AF221" s="44">
        <f>SUM(Q206:Q220,Q222:Q233)</f>
        <v>0</v>
      </c>
      <c r="AG221" s="44">
        <v>0</v>
      </c>
      <c r="AH221" s="2">
        <f t="shared" si="61"/>
        <v>1</v>
      </c>
      <c r="AI221" s="2">
        <f t="shared" si="62"/>
        <v>1</v>
      </c>
      <c r="AJ221" s="2">
        <f t="shared" si="63"/>
        <v>1</v>
      </c>
      <c r="AK221" s="2">
        <f t="shared" si="64"/>
        <v>1</v>
      </c>
    </row>
    <row r="222" spans="1:37">
      <c r="A222" s="4" t="s">
        <v>23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4">
        <v>1</v>
      </c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48"/>
      <c r="AD222" s="45">
        <f>R222</f>
        <v>1</v>
      </c>
      <c r="AE222" s="45">
        <f>SUM(B222:Q222,S222:AC222)</f>
        <v>0</v>
      </c>
      <c r="AF222" s="45">
        <f>SUM(R206:R221,R223:R233)</f>
        <v>0</v>
      </c>
      <c r="AG222" s="45">
        <v>0</v>
      </c>
      <c r="AH222" s="5">
        <f t="shared" si="61"/>
        <v>1</v>
      </c>
      <c r="AI222" s="5">
        <f t="shared" si="62"/>
        <v>1</v>
      </c>
      <c r="AJ222" s="5">
        <f t="shared" si="63"/>
        <v>1</v>
      </c>
      <c r="AK222" s="5">
        <f t="shared" si="64"/>
        <v>1</v>
      </c>
    </row>
    <row r="223" spans="1:37">
      <c r="A223" s="4" t="s">
        <v>24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>
        <v>2</v>
      </c>
      <c r="T223" s="33"/>
      <c r="U223" s="33"/>
      <c r="V223" s="33"/>
      <c r="W223" s="33"/>
      <c r="X223" s="33"/>
      <c r="Y223" s="33"/>
      <c r="Z223" s="33"/>
      <c r="AA223" s="33"/>
      <c r="AB223" s="33"/>
      <c r="AC223" s="48"/>
      <c r="AD223" s="44">
        <f>S223</f>
        <v>2</v>
      </c>
      <c r="AE223" s="44">
        <f>SUM(B223:R223,T223:AC223)</f>
        <v>0</v>
      </c>
      <c r="AF223" s="44">
        <f>SUM(S206:S222,S224:S233)</f>
        <v>0</v>
      </c>
      <c r="AG223" s="44">
        <v>0</v>
      </c>
      <c r="AH223" s="2">
        <f t="shared" si="61"/>
        <v>1</v>
      </c>
      <c r="AI223" s="2">
        <f t="shared" si="62"/>
        <v>1</v>
      </c>
      <c r="AJ223" s="2">
        <f t="shared" si="63"/>
        <v>1</v>
      </c>
      <c r="AK223" s="2">
        <f t="shared" si="64"/>
        <v>1</v>
      </c>
    </row>
    <row r="224" spans="1:37">
      <c r="A224" s="4" t="s">
        <v>25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4">
        <v>2</v>
      </c>
      <c r="U224" s="33"/>
      <c r="V224" s="33"/>
      <c r="W224" s="33"/>
      <c r="X224" s="33"/>
      <c r="Y224" s="33"/>
      <c r="Z224" s="33"/>
      <c r="AA224" s="33"/>
      <c r="AB224" s="33"/>
      <c r="AC224" s="48"/>
      <c r="AD224" s="45">
        <f>T224</f>
        <v>2</v>
      </c>
      <c r="AE224" s="45">
        <f>SUM(B224:S224,U224:AC224)</f>
        <v>0</v>
      </c>
      <c r="AF224" s="45">
        <f>SUM(T206:T223,T225:T233)</f>
        <v>0</v>
      </c>
      <c r="AG224" s="45">
        <v>0</v>
      </c>
      <c r="AH224" s="5">
        <f t="shared" si="61"/>
        <v>1</v>
      </c>
      <c r="AI224" s="5">
        <f t="shared" si="62"/>
        <v>1</v>
      </c>
      <c r="AJ224" s="5">
        <f t="shared" si="63"/>
        <v>1</v>
      </c>
      <c r="AK224" s="5">
        <f t="shared" si="64"/>
        <v>1</v>
      </c>
    </row>
    <row r="225" spans="1:37">
      <c r="A225" s="4" t="s">
        <v>26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>
        <v>6</v>
      </c>
      <c r="V225" s="33"/>
      <c r="W225" s="33"/>
      <c r="X225" s="33"/>
      <c r="Y225" s="33"/>
      <c r="Z225" s="33"/>
      <c r="AA225" s="33"/>
      <c r="AB225" s="33"/>
      <c r="AC225" s="48"/>
      <c r="AD225" s="44">
        <f>U225</f>
        <v>6</v>
      </c>
      <c r="AE225" s="44">
        <f>SUM(B225:T225,V225:AC225)</f>
        <v>0</v>
      </c>
      <c r="AF225" s="44">
        <f>SUM(U206:U224,U226:U233)</f>
        <v>0</v>
      </c>
      <c r="AG225" s="44">
        <v>0</v>
      </c>
      <c r="AH225" s="2">
        <f t="shared" si="61"/>
        <v>1</v>
      </c>
      <c r="AI225" s="2">
        <f t="shared" si="62"/>
        <v>1</v>
      </c>
      <c r="AJ225" s="2">
        <f t="shared" si="63"/>
        <v>1</v>
      </c>
      <c r="AK225" s="2">
        <f t="shared" si="64"/>
        <v>1</v>
      </c>
    </row>
    <row r="226" spans="1:37">
      <c r="A226" s="4" t="s">
        <v>27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4">
        <v>3</v>
      </c>
      <c r="W226" s="33"/>
      <c r="X226" s="33"/>
      <c r="Y226" s="33"/>
      <c r="Z226" s="33"/>
      <c r="AA226" s="33"/>
      <c r="AB226" s="33"/>
      <c r="AC226" s="48"/>
      <c r="AD226" s="45">
        <f>V226</f>
        <v>3</v>
      </c>
      <c r="AE226" s="45">
        <f>SUM(B226:U226,W226:AC226)</f>
        <v>0</v>
      </c>
      <c r="AF226" s="45">
        <f>SUM(V206:V225,V227:V233)</f>
        <v>0</v>
      </c>
      <c r="AG226" s="45">
        <v>0</v>
      </c>
      <c r="AH226" s="5">
        <f t="shared" si="61"/>
        <v>1</v>
      </c>
      <c r="AI226" s="5">
        <f t="shared" si="62"/>
        <v>1</v>
      </c>
      <c r="AJ226" s="5">
        <f t="shared" si="63"/>
        <v>1</v>
      </c>
      <c r="AK226" s="5">
        <f t="shared" si="64"/>
        <v>1</v>
      </c>
    </row>
    <row r="227" spans="1:37">
      <c r="A227" s="4" t="s">
        <v>28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4">
        <v>6</v>
      </c>
      <c r="X227" s="33"/>
      <c r="Y227" s="33"/>
      <c r="Z227" s="33"/>
      <c r="AA227" s="33"/>
      <c r="AB227" s="33"/>
      <c r="AC227" s="48"/>
      <c r="AD227" s="44">
        <f>W227</f>
        <v>6</v>
      </c>
      <c r="AE227" s="44">
        <f>SUM(B227:V227,X227:AC227)</f>
        <v>0</v>
      </c>
      <c r="AF227" s="44">
        <f>SUM(W206:W226,W228:W233)</f>
        <v>0</v>
      </c>
      <c r="AG227" s="45">
        <v>0</v>
      </c>
      <c r="AH227" s="2">
        <f t="shared" si="61"/>
        <v>1</v>
      </c>
      <c r="AI227" s="2">
        <f t="shared" si="62"/>
        <v>1</v>
      </c>
      <c r="AJ227" s="2">
        <f t="shared" si="63"/>
        <v>1</v>
      </c>
      <c r="AK227" s="2">
        <f t="shared" si="64"/>
        <v>1</v>
      </c>
    </row>
    <row r="228" spans="1:37">
      <c r="A228" s="4" t="s">
        <v>29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4">
        <v>5</v>
      </c>
      <c r="Y228" s="33"/>
      <c r="Z228" s="33"/>
      <c r="AA228" s="33"/>
      <c r="AB228" s="33"/>
      <c r="AC228" s="48"/>
      <c r="AD228" s="45">
        <f>X228</f>
        <v>5</v>
      </c>
      <c r="AE228" s="45">
        <f>SUM(B228:W228,Y228:AC228)</f>
        <v>0</v>
      </c>
      <c r="AF228" s="45">
        <f>SUM(X206:X227,X229:X233)</f>
        <v>0</v>
      </c>
      <c r="AG228" s="44">
        <v>0</v>
      </c>
      <c r="AH228" s="5">
        <f t="shared" si="61"/>
        <v>1</v>
      </c>
      <c r="AI228" s="5">
        <f t="shared" si="62"/>
        <v>1</v>
      </c>
      <c r="AJ228" s="5">
        <f t="shared" si="63"/>
        <v>1</v>
      </c>
      <c r="AK228" s="5">
        <f t="shared" si="64"/>
        <v>1</v>
      </c>
    </row>
    <row r="229" spans="1:37">
      <c r="A229" s="4" t="s">
        <v>30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4">
        <v>22</v>
      </c>
      <c r="Z229" s="33"/>
      <c r="AA229" s="33"/>
      <c r="AB229" s="33"/>
      <c r="AC229" s="48"/>
      <c r="AD229" s="44">
        <f>Y229</f>
        <v>22</v>
      </c>
      <c r="AE229" s="44">
        <f>SUM(B229:X229,Z229:AC229)</f>
        <v>0</v>
      </c>
      <c r="AF229" s="44">
        <f>SUM(Y206:Y228,Y230:Y233)</f>
        <v>0</v>
      </c>
      <c r="AG229" s="45">
        <v>0</v>
      </c>
      <c r="AH229" s="2">
        <f t="shared" si="61"/>
        <v>1</v>
      </c>
      <c r="AI229" s="2">
        <f t="shared" si="62"/>
        <v>1</v>
      </c>
      <c r="AJ229" s="2">
        <f t="shared" si="63"/>
        <v>1</v>
      </c>
      <c r="AK229" s="2">
        <f t="shared" si="64"/>
        <v>1</v>
      </c>
    </row>
    <row r="230" spans="1:37">
      <c r="A230" s="4" t="s">
        <v>31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>
        <v>4</v>
      </c>
      <c r="AA230" s="33"/>
      <c r="AB230" s="33"/>
      <c r="AC230" s="48"/>
      <c r="AD230" s="45">
        <f>Z230</f>
        <v>4</v>
      </c>
      <c r="AE230" s="45">
        <f>SUM(B230:Y230,AA230:AC230)</f>
        <v>0</v>
      </c>
      <c r="AF230" s="45">
        <f>SUM(Z206:Z229,Z231:Z233)</f>
        <v>0</v>
      </c>
      <c r="AG230" s="44">
        <v>0</v>
      </c>
      <c r="AH230" s="5">
        <f t="shared" si="61"/>
        <v>1</v>
      </c>
      <c r="AI230" s="5">
        <f t="shared" si="62"/>
        <v>1</v>
      </c>
      <c r="AJ230" s="5">
        <f t="shared" si="63"/>
        <v>1</v>
      </c>
      <c r="AK230" s="5">
        <f t="shared" si="64"/>
        <v>1</v>
      </c>
    </row>
    <row r="231" spans="1:37">
      <c r="A231" s="4" t="s">
        <v>32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4">
        <v>6</v>
      </c>
      <c r="AB231" s="33"/>
      <c r="AC231" s="48"/>
      <c r="AD231" s="44">
        <f>AA231</f>
        <v>6</v>
      </c>
      <c r="AE231" s="44">
        <f>SUM(B231:Z231,AB231:AC231)</f>
        <v>0</v>
      </c>
      <c r="AF231" s="44">
        <f>SUM(AA206:AA230,AA232:AA233)</f>
        <v>0</v>
      </c>
      <c r="AG231" s="45">
        <v>0</v>
      </c>
      <c r="AH231" s="2">
        <f t="shared" si="61"/>
        <v>1</v>
      </c>
      <c r="AI231" s="2">
        <f t="shared" si="62"/>
        <v>1</v>
      </c>
      <c r="AJ231" s="2">
        <f t="shared" si="63"/>
        <v>1</v>
      </c>
      <c r="AK231" s="2">
        <f t="shared" si="64"/>
        <v>1</v>
      </c>
    </row>
    <row r="232" spans="1:37">
      <c r="A232" s="4" t="s">
        <v>33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>
        <v>3</v>
      </c>
      <c r="AC232" s="48"/>
      <c r="AD232" s="45">
        <f>AB232</f>
        <v>3</v>
      </c>
      <c r="AE232" s="45">
        <f>SUM(B232:AA232,AC232)</f>
        <v>0</v>
      </c>
      <c r="AF232" s="45">
        <f>SUM(AB206:AB231,AB233)</f>
        <v>0</v>
      </c>
      <c r="AG232" s="45">
        <v>0</v>
      </c>
      <c r="AH232" s="5">
        <f t="shared" si="61"/>
        <v>1</v>
      </c>
      <c r="AI232" s="5">
        <f t="shared" si="62"/>
        <v>1</v>
      </c>
      <c r="AJ232" s="5">
        <f t="shared" si="63"/>
        <v>1</v>
      </c>
      <c r="AK232" s="5">
        <f t="shared" si="64"/>
        <v>1</v>
      </c>
    </row>
    <row r="233" spans="1:37">
      <c r="A233" s="10" t="s">
        <v>34</v>
      </c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49">
        <v>1</v>
      </c>
      <c r="AD233" s="44">
        <f>AC233</f>
        <v>1</v>
      </c>
      <c r="AE233" s="44">
        <f>SUM(B233:AB233)</f>
        <v>0</v>
      </c>
      <c r="AF233" s="44">
        <f>SUM(AC206:AC232)</f>
        <v>0</v>
      </c>
      <c r="AG233" s="44">
        <v>0</v>
      </c>
      <c r="AH233" s="2">
        <f t="shared" si="61"/>
        <v>1</v>
      </c>
      <c r="AI233" s="2">
        <f t="shared" si="62"/>
        <v>1</v>
      </c>
      <c r="AJ233" s="2">
        <f t="shared" si="63"/>
        <v>1</v>
      </c>
      <c r="AK233" s="2">
        <f t="shared" si="64"/>
        <v>1</v>
      </c>
    </row>
    <row r="234" spans="28:37">
      <c r="AB234" s="42" t="s">
        <v>74</v>
      </c>
      <c r="AC234" s="42"/>
      <c r="AD234" s="45">
        <f t="shared" ref="AD234:AF234" si="65">SUM(AD206:AD233)</f>
        <v>140</v>
      </c>
      <c r="AE234" s="45">
        <f t="shared" si="65"/>
        <v>0</v>
      </c>
      <c r="AF234" s="45">
        <f t="shared" si="65"/>
        <v>0</v>
      </c>
      <c r="AG234" s="45">
        <v>0</v>
      </c>
      <c r="AH234" s="5">
        <f t="shared" si="61"/>
        <v>1</v>
      </c>
      <c r="AI234" s="5">
        <f t="shared" si="62"/>
        <v>1</v>
      </c>
      <c r="AJ234" s="5">
        <f t="shared" si="63"/>
        <v>1</v>
      </c>
      <c r="AK234" s="5">
        <f t="shared" si="64"/>
        <v>1</v>
      </c>
    </row>
    <row r="236" spans="1:37">
      <c r="A236" s="19" t="s">
        <v>76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4">
      <c r="A237" s="20" t="str">
        <f>A236</f>
        <v>0.875</v>
      </c>
      <c r="B237" s="13" t="s">
        <v>3</v>
      </c>
      <c r="C237" s="13"/>
      <c r="D237" s="13"/>
    </row>
    <row r="238" ht="14.25" spans="1:24">
      <c r="A238" s="21" t="str">
        <f>A46</f>
        <v>Qaf</v>
      </c>
      <c r="B238" s="22" t="s">
        <v>49</v>
      </c>
      <c r="C238" s="22" t="s">
        <v>50</v>
      </c>
      <c r="D238" s="22" t="s">
        <v>51</v>
      </c>
      <c r="E238" s="22" t="s">
        <v>52</v>
      </c>
      <c r="F238" s="22" t="s">
        <v>53</v>
      </c>
      <c r="G238" s="22" t="s">
        <v>54</v>
      </c>
      <c r="H238" s="22" t="s">
        <v>55</v>
      </c>
      <c r="I238" s="22" t="s">
        <v>56</v>
      </c>
      <c r="J238" s="37" t="s">
        <v>57</v>
      </c>
      <c r="Q238" s="44" t="s">
        <v>35</v>
      </c>
      <c r="R238" s="44" t="s">
        <v>36</v>
      </c>
      <c r="S238" s="44" t="s">
        <v>37</v>
      </c>
      <c r="T238" s="44" t="s">
        <v>38</v>
      </c>
      <c r="U238" s="2" t="s">
        <v>70</v>
      </c>
      <c r="V238" s="2" t="s">
        <v>71</v>
      </c>
      <c r="W238" s="2" t="s">
        <v>72</v>
      </c>
      <c r="X238" s="2" t="s">
        <v>73</v>
      </c>
    </row>
    <row r="239" ht="14.25" spans="1:24">
      <c r="A239" s="6" t="s">
        <v>49</v>
      </c>
      <c r="B239" s="23">
        <v>17</v>
      </c>
      <c r="C239" s="24"/>
      <c r="D239" s="24"/>
      <c r="E239" s="24"/>
      <c r="F239" s="24"/>
      <c r="G239" s="24"/>
      <c r="H239" s="24"/>
      <c r="I239" s="24"/>
      <c r="J239" s="38">
        <v>4</v>
      </c>
      <c r="L239" s="3" t="s">
        <v>49</v>
      </c>
      <c r="M239" s="13" t="s">
        <v>58</v>
      </c>
      <c r="N239" s="13"/>
      <c r="O239" s="13"/>
      <c r="P239" s="13"/>
      <c r="Q239" s="45">
        <f>B239</f>
        <v>17</v>
      </c>
      <c r="R239" s="45">
        <f>SUM(C239:J239)</f>
        <v>4</v>
      </c>
      <c r="S239" s="45">
        <f>SUM(B240:B247)</f>
        <v>1</v>
      </c>
      <c r="T239" s="45">
        <v>0</v>
      </c>
      <c r="U239" s="5">
        <f t="shared" ref="U239:U246" si="66">(SUM(Q239,T239)/SUM(Q239,R239,S239,T239))</f>
        <v>0.772727272727273</v>
      </c>
      <c r="V239" s="5">
        <f t="shared" ref="V239:V246" si="67">Q239/(SUM(Q239,R239))</f>
        <v>0.80952380952381</v>
      </c>
      <c r="W239" s="5">
        <f t="shared" ref="W239:W246" si="68">Q239/SUM(Q239,S239)</f>
        <v>0.944444444444444</v>
      </c>
      <c r="X239" s="5">
        <f t="shared" ref="X239:X246" si="69">2*V239*W239/(SUM(V239,W239))</f>
        <v>0.871794871794872</v>
      </c>
    </row>
    <row r="240" spans="1:24">
      <c r="A240" s="7" t="s">
        <v>50</v>
      </c>
      <c r="B240" s="25"/>
      <c r="C240" s="26">
        <v>12</v>
      </c>
      <c r="D240" s="25"/>
      <c r="E240" s="25"/>
      <c r="F240" s="25"/>
      <c r="G240" s="25"/>
      <c r="H240" s="25"/>
      <c r="I240" s="25"/>
      <c r="J240" s="25">
        <v>4</v>
      </c>
      <c r="L240" s="3" t="s">
        <v>50</v>
      </c>
      <c r="M240" s="13" t="s">
        <v>59</v>
      </c>
      <c r="N240" s="13"/>
      <c r="O240" s="13"/>
      <c r="P240" s="13"/>
      <c r="Q240" s="44">
        <f>C240</f>
        <v>12</v>
      </c>
      <c r="R240" s="44">
        <f>SUM(B240,D240:J240)</f>
        <v>4</v>
      </c>
      <c r="S240" s="44">
        <f>SUM(C239,C241:C247)</f>
        <v>0</v>
      </c>
      <c r="T240" s="44">
        <v>0</v>
      </c>
      <c r="U240" s="2">
        <f t="shared" si="66"/>
        <v>0.75</v>
      </c>
      <c r="V240" s="2">
        <f t="shared" si="67"/>
        <v>0.75</v>
      </c>
      <c r="W240" s="2">
        <f t="shared" si="68"/>
        <v>1</v>
      </c>
      <c r="X240" s="2">
        <f t="shared" si="69"/>
        <v>0.857142857142857</v>
      </c>
    </row>
    <row r="241" spans="1:24">
      <c r="A241" s="7" t="s">
        <v>51</v>
      </c>
      <c r="B241" s="25">
        <v>1</v>
      </c>
      <c r="C241" s="25"/>
      <c r="D241" s="26">
        <v>10</v>
      </c>
      <c r="E241" s="25"/>
      <c r="F241" s="25"/>
      <c r="G241" s="25"/>
      <c r="H241" s="25"/>
      <c r="I241" s="25"/>
      <c r="J241" s="39"/>
      <c r="L241" s="3" t="s">
        <v>51</v>
      </c>
      <c r="M241" s="13" t="s">
        <v>60</v>
      </c>
      <c r="N241" s="13"/>
      <c r="O241" s="13"/>
      <c r="P241" s="13"/>
      <c r="Q241" s="45">
        <f>D241</f>
        <v>10</v>
      </c>
      <c r="R241" s="45">
        <f>SUM(B241:C241,E241:J241)</f>
        <v>1</v>
      </c>
      <c r="S241" s="45">
        <f>SUM(D239:D240,D242:D247)</f>
        <v>0</v>
      </c>
      <c r="T241" s="45">
        <v>0</v>
      </c>
      <c r="U241" s="5">
        <f t="shared" si="66"/>
        <v>0.909090909090909</v>
      </c>
      <c r="V241" s="5">
        <f t="shared" si="67"/>
        <v>0.909090909090909</v>
      </c>
      <c r="W241" s="5">
        <f t="shared" si="68"/>
        <v>1</v>
      </c>
      <c r="X241" s="5">
        <f t="shared" si="69"/>
        <v>0.952380952380952</v>
      </c>
    </row>
    <row r="242" spans="1:24">
      <c r="A242" s="7" t="s">
        <v>52</v>
      </c>
      <c r="B242" s="25"/>
      <c r="C242" s="25"/>
      <c r="D242" s="25"/>
      <c r="E242" s="26">
        <v>21</v>
      </c>
      <c r="F242" s="25"/>
      <c r="G242" s="25"/>
      <c r="H242" s="25"/>
      <c r="I242" s="25"/>
      <c r="J242" s="39">
        <v>1</v>
      </c>
      <c r="L242" s="3" t="s">
        <v>52</v>
      </c>
      <c r="M242" s="13" t="s">
        <v>61</v>
      </c>
      <c r="N242" s="13"/>
      <c r="O242" s="13"/>
      <c r="P242" s="13"/>
      <c r="Q242" s="44">
        <f>E242</f>
        <v>21</v>
      </c>
      <c r="R242" s="44">
        <f>SUM(B242:D242,F242:J242)</f>
        <v>1</v>
      </c>
      <c r="S242" s="44">
        <f>SUM(E239:E241,E243:E247)</f>
        <v>0</v>
      </c>
      <c r="T242" s="44">
        <v>0</v>
      </c>
      <c r="U242" s="2">
        <f t="shared" si="66"/>
        <v>0.954545454545455</v>
      </c>
      <c r="V242" s="2">
        <f t="shared" si="67"/>
        <v>0.954545454545455</v>
      </c>
      <c r="W242" s="2">
        <f t="shared" si="68"/>
        <v>1</v>
      </c>
      <c r="X242" s="2">
        <f t="shared" si="69"/>
        <v>0.976744186046512</v>
      </c>
    </row>
    <row r="243" spans="1:24">
      <c r="A243" s="7" t="s">
        <v>53</v>
      </c>
      <c r="B243" s="25"/>
      <c r="C243" s="25"/>
      <c r="D243" s="25"/>
      <c r="E243" s="25"/>
      <c r="F243" s="26">
        <v>29</v>
      </c>
      <c r="G243" s="25"/>
      <c r="H243" s="25"/>
      <c r="I243" s="25"/>
      <c r="J243" s="39">
        <v>6</v>
      </c>
      <c r="L243" s="3" t="s">
        <v>53</v>
      </c>
      <c r="M243" s="13" t="s">
        <v>62</v>
      </c>
      <c r="N243" s="13"/>
      <c r="O243" s="13"/>
      <c r="P243" s="13"/>
      <c r="Q243" s="45">
        <f>F243</f>
        <v>29</v>
      </c>
      <c r="R243" s="45">
        <f>SUM(B243:E243,G243:J243)</f>
        <v>6</v>
      </c>
      <c r="S243" s="45">
        <f>SUM(F239:F242,F244:F247)</f>
        <v>0</v>
      </c>
      <c r="T243" s="45">
        <v>0</v>
      </c>
      <c r="U243" s="5">
        <f t="shared" si="66"/>
        <v>0.828571428571429</v>
      </c>
      <c r="V243" s="5">
        <f t="shared" si="67"/>
        <v>0.828571428571429</v>
      </c>
      <c r="W243" s="5">
        <f t="shared" si="68"/>
        <v>1</v>
      </c>
      <c r="X243" s="5">
        <f t="shared" si="69"/>
        <v>0.90625</v>
      </c>
    </row>
    <row r="244" spans="1:24">
      <c r="A244" s="7" t="s">
        <v>54</v>
      </c>
      <c r="B244" s="25"/>
      <c r="C244" s="25"/>
      <c r="D244" s="25"/>
      <c r="E244" s="25"/>
      <c r="F244" s="25"/>
      <c r="G244" s="26">
        <v>29</v>
      </c>
      <c r="H244" s="25"/>
      <c r="I244" s="25"/>
      <c r="J244" s="39">
        <v>4</v>
      </c>
      <c r="L244" s="3" t="s">
        <v>54</v>
      </c>
      <c r="M244" s="13" t="s">
        <v>63</v>
      </c>
      <c r="N244" s="13"/>
      <c r="O244" s="13"/>
      <c r="P244" s="13"/>
      <c r="Q244" s="44">
        <f>G244</f>
        <v>29</v>
      </c>
      <c r="R244" s="44">
        <f>SUM(B244:F244,H244:J244)</f>
        <v>4</v>
      </c>
      <c r="S244" s="44">
        <f>SUM(G239:G243,G245:G247)</f>
        <v>1</v>
      </c>
      <c r="T244" s="44">
        <v>0</v>
      </c>
      <c r="U244" s="2">
        <f t="shared" si="66"/>
        <v>0.852941176470588</v>
      </c>
      <c r="V244" s="2">
        <f t="shared" si="67"/>
        <v>0.878787878787879</v>
      </c>
      <c r="W244" s="2">
        <f t="shared" si="68"/>
        <v>0.966666666666667</v>
      </c>
      <c r="X244" s="2">
        <f t="shared" si="69"/>
        <v>0.920634920634921</v>
      </c>
    </row>
    <row r="245" spans="1:24">
      <c r="A245" s="7" t="s">
        <v>55</v>
      </c>
      <c r="B245" s="25"/>
      <c r="C245" s="25"/>
      <c r="D245" s="25"/>
      <c r="E245" s="25"/>
      <c r="F245" s="25"/>
      <c r="G245" s="25"/>
      <c r="H245" s="26">
        <v>11</v>
      </c>
      <c r="I245" s="25"/>
      <c r="J245" s="39"/>
      <c r="L245" s="3" t="s">
        <v>55</v>
      </c>
      <c r="M245" s="13" t="s">
        <v>64</v>
      </c>
      <c r="N245" s="13"/>
      <c r="O245" s="13"/>
      <c r="P245" s="13"/>
      <c r="Q245" s="45">
        <f>H245</f>
        <v>11</v>
      </c>
      <c r="R245" s="45">
        <f>SUM(B245:G245,I245:J245)</f>
        <v>0</v>
      </c>
      <c r="S245" s="45">
        <f>SUM(H239:H244,H246:H247)</f>
        <v>0</v>
      </c>
      <c r="T245" s="45">
        <v>0</v>
      </c>
      <c r="U245" s="5">
        <f t="shared" si="66"/>
        <v>1</v>
      </c>
      <c r="V245" s="5">
        <f t="shared" si="67"/>
        <v>1</v>
      </c>
      <c r="W245" s="5">
        <f t="shared" si="68"/>
        <v>1</v>
      </c>
      <c r="X245" s="5">
        <f t="shared" si="69"/>
        <v>1</v>
      </c>
    </row>
    <row r="246" spans="1:24">
      <c r="A246" s="7" t="s">
        <v>56</v>
      </c>
      <c r="B246" s="25"/>
      <c r="C246" s="25"/>
      <c r="D246" s="25"/>
      <c r="E246" s="25"/>
      <c r="F246" s="25"/>
      <c r="G246" s="25">
        <v>1</v>
      </c>
      <c r="H246" s="25"/>
      <c r="I246" s="26">
        <v>11</v>
      </c>
      <c r="J246" s="39">
        <v>1</v>
      </c>
      <c r="L246" s="3" t="s">
        <v>56</v>
      </c>
      <c r="M246" s="13" t="s">
        <v>65</v>
      </c>
      <c r="N246" s="13"/>
      <c r="O246" s="13"/>
      <c r="P246" s="13"/>
      <c r="Q246" s="44">
        <f>I246</f>
        <v>11</v>
      </c>
      <c r="R246" s="44">
        <f>SUM(J246,B246:H246)</f>
        <v>2</v>
      </c>
      <c r="S246" s="44">
        <f>SUM(I239:I245,I247)</f>
        <v>0</v>
      </c>
      <c r="T246" s="44">
        <v>0</v>
      </c>
      <c r="U246" s="2">
        <f t="shared" si="66"/>
        <v>0.846153846153846</v>
      </c>
      <c r="V246" s="2">
        <f t="shared" si="67"/>
        <v>0.846153846153846</v>
      </c>
      <c r="W246" s="2">
        <f t="shared" si="68"/>
        <v>1</v>
      </c>
      <c r="X246" s="2">
        <f t="shared" si="69"/>
        <v>0.916666666666667</v>
      </c>
    </row>
    <row r="247" spans="1:24">
      <c r="A247" s="27" t="s">
        <v>57</v>
      </c>
      <c r="B247" s="28"/>
      <c r="C247" s="28"/>
      <c r="D247" s="28"/>
      <c r="E247" s="28"/>
      <c r="F247" s="28"/>
      <c r="G247" s="28"/>
      <c r="H247" s="28"/>
      <c r="I247" s="28"/>
      <c r="J247" s="40"/>
      <c r="L247" s="3" t="s">
        <v>57</v>
      </c>
      <c r="M247" s="13" t="s">
        <v>66</v>
      </c>
      <c r="N247" s="13"/>
      <c r="O247" s="13"/>
      <c r="P247" s="13"/>
      <c r="Q247" s="45"/>
      <c r="R247" s="45"/>
      <c r="S247" s="45"/>
      <c r="T247" s="45"/>
      <c r="U247" s="5"/>
      <c r="V247" s="5"/>
      <c r="W247" s="5"/>
      <c r="X247" s="5"/>
    </row>
    <row r="248" spans="15:24">
      <c r="O248" s="42" t="s">
        <v>74</v>
      </c>
      <c r="P248" s="42"/>
      <c r="Q248" s="44">
        <f t="shared" ref="Q248:T248" si="70">SUM(Q239:Q246)</f>
        <v>140</v>
      </c>
      <c r="R248" s="44">
        <f t="shared" si="70"/>
        <v>22</v>
      </c>
      <c r="S248" s="44">
        <f t="shared" si="70"/>
        <v>2</v>
      </c>
      <c r="T248" s="44">
        <f t="shared" si="70"/>
        <v>0</v>
      </c>
      <c r="U248" s="2">
        <f>(SUM(Q248,T248)/SUM(Q248,R248,S248,T248))</f>
        <v>0.853658536585366</v>
      </c>
      <c r="V248" s="2">
        <f>Q248/(SUM(Q248,R248))</f>
        <v>0.864197530864197</v>
      </c>
      <c r="W248" s="2">
        <f>Q248/SUM(Q248,S248)</f>
        <v>0.985915492957746</v>
      </c>
      <c r="X248" s="2">
        <f>2*V248*W248/(SUM(V248,W248))</f>
        <v>0.921052631578947</v>
      </c>
    </row>
    <row r="249" spans="1:8">
      <c r="A249" s="29" t="str">
        <f>A236</f>
        <v>0.875</v>
      </c>
      <c r="B249" s="13" t="s">
        <v>3</v>
      </c>
      <c r="C249" s="13"/>
      <c r="D249" s="13"/>
      <c r="F249" s="36" t="s">
        <v>75</v>
      </c>
      <c r="G249" s="36"/>
      <c r="H249" s="3">
        <f>SUM(B251:AC278)</f>
        <v>140</v>
      </c>
    </row>
    <row r="250" ht="14.25" spans="1:37">
      <c r="A250" s="30" t="str">
        <f>A46</f>
        <v>Qaf</v>
      </c>
      <c r="B250" s="11" t="s">
        <v>7</v>
      </c>
      <c r="C250" s="11" t="s">
        <v>8</v>
      </c>
      <c r="D250" s="11" t="s">
        <v>9</v>
      </c>
      <c r="E250" s="11" t="s">
        <v>10</v>
      </c>
      <c r="F250" s="11" t="s">
        <v>11</v>
      </c>
      <c r="G250" s="11" t="s">
        <v>12</v>
      </c>
      <c r="H250" s="11" t="s">
        <v>13</v>
      </c>
      <c r="I250" s="11" t="s">
        <v>14</v>
      </c>
      <c r="J250" s="11" t="s">
        <v>15</v>
      </c>
      <c r="K250" s="11" t="s">
        <v>16</v>
      </c>
      <c r="L250" s="11" t="s">
        <v>17</v>
      </c>
      <c r="M250" s="11" t="s">
        <v>18</v>
      </c>
      <c r="N250" s="11" t="s">
        <v>19</v>
      </c>
      <c r="O250" s="11" t="s">
        <v>20</v>
      </c>
      <c r="P250" s="11" t="s">
        <v>21</v>
      </c>
      <c r="Q250" s="11" t="s">
        <v>22</v>
      </c>
      <c r="R250" s="11" t="s">
        <v>23</v>
      </c>
      <c r="S250" s="11" t="s">
        <v>24</v>
      </c>
      <c r="T250" s="11" t="s">
        <v>25</v>
      </c>
      <c r="U250" s="11" t="s">
        <v>26</v>
      </c>
      <c r="V250" s="11" t="s">
        <v>27</v>
      </c>
      <c r="W250" s="11" t="s">
        <v>28</v>
      </c>
      <c r="X250" s="11" t="s">
        <v>29</v>
      </c>
      <c r="Y250" s="11" t="s">
        <v>30</v>
      </c>
      <c r="Z250" s="11" t="s">
        <v>31</v>
      </c>
      <c r="AA250" s="11" t="s">
        <v>32</v>
      </c>
      <c r="AB250" s="11" t="s">
        <v>33</v>
      </c>
      <c r="AC250" s="14" t="s">
        <v>34</v>
      </c>
      <c r="AD250" s="44" t="s">
        <v>35</v>
      </c>
      <c r="AE250" s="44" t="s">
        <v>36</v>
      </c>
      <c r="AF250" s="44" t="s">
        <v>37</v>
      </c>
      <c r="AG250" s="44" t="s">
        <v>38</v>
      </c>
      <c r="AH250" s="2" t="s">
        <v>70</v>
      </c>
      <c r="AI250" s="2" t="s">
        <v>71</v>
      </c>
      <c r="AJ250" s="2" t="s">
        <v>72</v>
      </c>
      <c r="AK250" s="2" t="s">
        <v>73</v>
      </c>
    </row>
    <row r="251" ht="14.25" spans="1:37">
      <c r="A251" s="1" t="s">
        <v>7</v>
      </c>
      <c r="B251" s="31">
        <v>16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47"/>
      <c r="AD251" s="45">
        <f>B251</f>
        <v>16</v>
      </c>
      <c r="AE251" s="45">
        <f>SUM(C251:AC251)</f>
        <v>0</v>
      </c>
      <c r="AF251" s="45">
        <f>SUM(B252:B278)</f>
        <v>0</v>
      </c>
      <c r="AG251" s="45">
        <v>0</v>
      </c>
      <c r="AH251" s="5">
        <f t="shared" ref="AH251:AH279" si="71">(SUM(AD251,AG251)/SUM(AD251,AE251,AF251,AG251))</f>
        <v>1</v>
      </c>
      <c r="AI251" s="5">
        <f t="shared" ref="AI251:AI279" si="72">AD251/(SUM(AD251,AE251))</f>
        <v>1</v>
      </c>
      <c r="AJ251" s="5">
        <f t="shared" ref="AJ251:AJ279" si="73">AD251/SUM(AD251,AF251)</f>
        <v>1</v>
      </c>
      <c r="AK251" s="5">
        <f t="shared" ref="AK251:AK279" si="74">2*AI251*AJ251/(SUM(AI251,AJ251))</f>
        <v>1</v>
      </c>
    </row>
    <row r="252" spans="1:37">
      <c r="A252" s="4" t="s">
        <v>40</v>
      </c>
      <c r="B252" s="33"/>
      <c r="C252" s="34">
        <v>22</v>
      </c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48"/>
      <c r="AD252" s="44">
        <f>C252</f>
        <v>22</v>
      </c>
      <c r="AE252" s="44">
        <f>SUM(D252:AC252,B252)</f>
        <v>0</v>
      </c>
      <c r="AF252" s="44">
        <f>SUM(C251,C253:C278)</f>
        <v>0</v>
      </c>
      <c r="AG252" s="44">
        <v>0</v>
      </c>
      <c r="AH252" s="2">
        <f t="shared" si="71"/>
        <v>1</v>
      </c>
      <c r="AI252" s="2">
        <f t="shared" si="72"/>
        <v>1</v>
      </c>
      <c r="AJ252" s="2">
        <f t="shared" si="73"/>
        <v>1</v>
      </c>
      <c r="AK252" s="2">
        <f t="shared" si="74"/>
        <v>1</v>
      </c>
    </row>
    <row r="253" spans="1:37">
      <c r="A253" s="4" t="s">
        <v>9</v>
      </c>
      <c r="B253" s="33"/>
      <c r="C253" s="33"/>
      <c r="D253" s="34">
        <v>7</v>
      </c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48"/>
      <c r="AD253" s="45">
        <f>D253</f>
        <v>7</v>
      </c>
      <c r="AE253" s="45">
        <f>SUM(B253,C253,E253:AC253)</f>
        <v>0</v>
      </c>
      <c r="AF253" s="45">
        <f>SUM(D251,D252,D254:D278)</f>
        <v>0</v>
      </c>
      <c r="AG253" s="45">
        <v>0</v>
      </c>
      <c r="AH253" s="5">
        <f t="shared" si="71"/>
        <v>1</v>
      </c>
      <c r="AI253" s="5">
        <f t="shared" si="72"/>
        <v>1</v>
      </c>
      <c r="AJ253" s="5">
        <f t="shared" si="73"/>
        <v>1</v>
      </c>
      <c r="AK253" s="5">
        <f t="shared" si="74"/>
        <v>1</v>
      </c>
    </row>
    <row r="254" spans="1:37">
      <c r="A254" s="4" t="s">
        <v>10</v>
      </c>
      <c r="B254" s="33"/>
      <c r="C254" s="33"/>
      <c r="D254" s="33"/>
      <c r="E254" s="34">
        <v>2</v>
      </c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48"/>
      <c r="AD254" s="44">
        <f>E254</f>
        <v>2</v>
      </c>
      <c r="AE254" s="44">
        <f>SUM(B254:D254,F254:AC254)</f>
        <v>0</v>
      </c>
      <c r="AF254" s="44">
        <f>SUM(E251:E253,E255:E278)</f>
        <v>0</v>
      </c>
      <c r="AG254" s="44">
        <v>0</v>
      </c>
      <c r="AH254" s="2">
        <f t="shared" si="71"/>
        <v>1</v>
      </c>
      <c r="AI254" s="2">
        <f t="shared" si="72"/>
        <v>1</v>
      </c>
      <c r="AJ254" s="2">
        <f t="shared" si="73"/>
        <v>1</v>
      </c>
      <c r="AK254" s="2">
        <f t="shared" si="74"/>
        <v>1</v>
      </c>
    </row>
    <row r="255" spans="1:37">
      <c r="A255" s="4" t="s">
        <v>11</v>
      </c>
      <c r="B255" s="33"/>
      <c r="C255" s="33"/>
      <c r="D255" s="33"/>
      <c r="E255" s="33"/>
      <c r="F255" s="34">
        <v>1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48"/>
      <c r="AD255" s="45">
        <f>F255</f>
        <v>1</v>
      </c>
      <c r="AE255" s="45">
        <f>SUM(B255:E255,G255:AC255)</f>
        <v>0</v>
      </c>
      <c r="AF255" s="45">
        <f>SUM(F251:F254,F256:F278)</f>
        <v>0</v>
      </c>
      <c r="AG255" s="45">
        <v>0</v>
      </c>
      <c r="AH255" s="5">
        <f t="shared" si="71"/>
        <v>1</v>
      </c>
      <c r="AI255" s="5">
        <f t="shared" si="72"/>
        <v>1</v>
      </c>
      <c r="AJ255" s="5">
        <f t="shared" si="73"/>
        <v>1</v>
      </c>
      <c r="AK255" s="5">
        <f t="shared" si="74"/>
        <v>1</v>
      </c>
    </row>
    <row r="256" spans="1:37">
      <c r="A256" s="4" t="s">
        <v>12</v>
      </c>
      <c r="B256" s="33"/>
      <c r="C256" s="33"/>
      <c r="D256" s="33"/>
      <c r="E256" s="33"/>
      <c r="F256" s="33"/>
      <c r="G256" s="34">
        <v>2</v>
      </c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48"/>
      <c r="AD256" s="44">
        <f>G256</f>
        <v>2</v>
      </c>
      <c r="AE256" s="44">
        <f>SUM(B256:F256,H256:AC256)</f>
        <v>0</v>
      </c>
      <c r="AF256" s="44">
        <f>SUM(G251:G255,G257:G278)</f>
        <v>0</v>
      </c>
      <c r="AG256" s="44">
        <v>0</v>
      </c>
      <c r="AH256" s="2">
        <f t="shared" si="71"/>
        <v>1</v>
      </c>
      <c r="AI256" s="2">
        <f t="shared" si="72"/>
        <v>1</v>
      </c>
      <c r="AJ256" s="2">
        <f t="shared" si="73"/>
        <v>1</v>
      </c>
      <c r="AK256" s="2">
        <f t="shared" si="74"/>
        <v>1</v>
      </c>
    </row>
    <row r="257" spans="1:37">
      <c r="A257" s="4" t="s">
        <v>13</v>
      </c>
      <c r="B257" s="33"/>
      <c r="C257" s="33"/>
      <c r="D257" s="33"/>
      <c r="E257" s="33"/>
      <c r="F257" s="33"/>
      <c r="G257" s="33"/>
      <c r="H257" s="34">
        <v>2</v>
      </c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48"/>
      <c r="AD257" s="45">
        <f>H257</f>
        <v>2</v>
      </c>
      <c r="AE257" s="45">
        <f>SUM(B257:G257,I257:AC257)</f>
        <v>0</v>
      </c>
      <c r="AF257" s="45">
        <f>SUM(H251:H256,H258:H278)</f>
        <v>0</v>
      </c>
      <c r="AG257" s="45">
        <v>0</v>
      </c>
      <c r="AH257" s="5">
        <f t="shared" si="71"/>
        <v>1</v>
      </c>
      <c r="AI257" s="5">
        <f t="shared" si="72"/>
        <v>1</v>
      </c>
      <c r="AJ257" s="5">
        <f t="shared" si="73"/>
        <v>1</v>
      </c>
      <c r="AK257" s="5">
        <f t="shared" si="74"/>
        <v>1</v>
      </c>
    </row>
    <row r="258" spans="1:37">
      <c r="A258" s="4" t="s">
        <v>14</v>
      </c>
      <c r="B258" s="33"/>
      <c r="C258" s="33"/>
      <c r="D258" s="33"/>
      <c r="E258" s="33"/>
      <c r="F258" s="33"/>
      <c r="G258" s="33"/>
      <c r="H258" s="33"/>
      <c r="I258" s="34">
        <v>5</v>
      </c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48"/>
      <c r="AD258" s="44">
        <f>I258</f>
        <v>5</v>
      </c>
      <c r="AE258" s="44">
        <f>SUM(B258:H258,J258:AC258)</f>
        <v>0</v>
      </c>
      <c r="AF258" s="44">
        <f>SUM(I251:I257,I259:I278)</f>
        <v>0</v>
      </c>
      <c r="AG258" s="45">
        <v>0</v>
      </c>
      <c r="AH258" s="2">
        <f t="shared" si="71"/>
        <v>1</v>
      </c>
      <c r="AI258" s="2">
        <f t="shared" si="72"/>
        <v>1</v>
      </c>
      <c r="AJ258" s="2">
        <f t="shared" si="73"/>
        <v>1</v>
      </c>
      <c r="AK258" s="2">
        <f t="shared" si="74"/>
        <v>1</v>
      </c>
    </row>
    <row r="259" spans="1:37">
      <c r="A259" s="4" t="s">
        <v>48</v>
      </c>
      <c r="B259" s="33"/>
      <c r="C259" s="33"/>
      <c r="D259" s="33"/>
      <c r="E259" s="33"/>
      <c r="F259" s="33"/>
      <c r="G259" s="33"/>
      <c r="H259" s="33"/>
      <c r="I259" s="33"/>
      <c r="J259" s="34">
        <v>3</v>
      </c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48"/>
      <c r="AD259" s="45">
        <f>J259</f>
        <v>3</v>
      </c>
      <c r="AE259" s="45">
        <f>SUM(B259:I259,K259:AC259)</f>
        <v>0</v>
      </c>
      <c r="AF259" s="45">
        <f>SUM(J251:J258,J260:J278)</f>
        <v>0</v>
      </c>
      <c r="AG259" s="44">
        <v>0</v>
      </c>
      <c r="AH259" s="5">
        <f t="shared" si="71"/>
        <v>1</v>
      </c>
      <c r="AI259" s="5">
        <f t="shared" si="72"/>
        <v>1</v>
      </c>
      <c r="AJ259" s="5">
        <f t="shared" si="73"/>
        <v>1</v>
      </c>
      <c r="AK259" s="5">
        <f t="shared" si="74"/>
        <v>1</v>
      </c>
    </row>
    <row r="260" spans="1:37">
      <c r="A260" s="4" t="s">
        <v>16</v>
      </c>
      <c r="B260" s="33"/>
      <c r="C260" s="33"/>
      <c r="D260" s="33"/>
      <c r="E260" s="33"/>
      <c r="F260" s="33"/>
      <c r="G260" s="33"/>
      <c r="H260" s="33"/>
      <c r="I260" s="33"/>
      <c r="J260" s="33"/>
      <c r="K260" s="34">
        <v>10</v>
      </c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48"/>
      <c r="AD260" s="44">
        <f>K260</f>
        <v>10</v>
      </c>
      <c r="AE260" s="44">
        <f>SUM(B260:J260,L260:AC260)</f>
        <v>0</v>
      </c>
      <c r="AF260" s="44">
        <f>SUM(K251:K259,K261:K278)</f>
        <v>0</v>
      </c>
      <c r="AG260" s="45">
        <v>0</v>
      </c>
      <c r="AH260" s="2">
        <f t="shared" si="71"/>
        <v>1</v>
      </c>
      <c r="AI260" s="2">
        <f t="shared" si="72"/>
        <v>1</v>
      </c>
      <c r="AJ260" s="2">
        <f t="shared" si="73"/>
        <v>1</v>
      </c>
      <c r="AK260" s="2">
        <f t="shared" si="74"/>
        <v>1</v>
      </c>
    </row>
    <row r="261" spans="1:37">
      <c r="A261" s="4" t="s">
        <v>17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4">
        <v>1</v>
      </c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48"/>
      <c r="AD261" s="45">
        <f>L261</f>
        <v>1</v>
      </c>
      <c r="AE261" s="45">
        <f>SUM(B261:K261,M261:AC261)</f>
        <v>0</v>
      </c>
      <c r="AF261" s="45">
        <f>SUM(L251:L260,L262:L278)</f>
        <v>0</v>
      </c>
      <c r="AG261" s="44">
        <v>0</v>
      </c>
      <c r="AH261" s="5">
        <f t="shared" si="71"/>
        <v>1</v>
      </c>
      <c r="AI261" s="5">
        <f t="shared" si="72"/>
        <v>1</v>
      </c>
      <c r="AJ261" s="5">
        <f t="shared" si="73"/>
        <v>1</v>
      </c>
      <c r="AK261" s="5">
        <f t="shared" si="74"/>
        <v>1</v>
      </c>
    </row>
    <row r="262" spans="1:37">
      <c r="A262" s="4" t="s">
        <v>18</v>
      </c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4">
        <v>2</v>
      </c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48"/>
      <c r="AD262" s="44">
        <f>M262</f>
        <v>2</v>
      </c>
      <c r="AE262" s="44">
        <f>SUM(B262:L262,N262:AC262)</f>
        <v>0</v>
      </c>
      <c r="AF262" s="44">
        <f>SUM(M251:M261,M263:M278)</f>
        <v>0</v>
      </c>
      <c r="AG262" s="45">
        <v>0</v>
      </c>
      <c r="AH262" s="2">
        <f t="shared" si="71"/>
        <v>1</v>
      </c>
      <c r="AI262" s="2">
        <f t="shared" si="72"/>
        <v>1</v>
      </c>
      <c r="AJ262" s="2">
        <f t="shared" si="73"/>
        <v>1</v>
      </c>
      <c r="AK262" s="2">
        <f t="shared" si="74"/>
        <v>1</v>
      </c>
    </row>
    <row r="263" spans="1:37">
      <c r="A263" s="4" t="s">
        <v>19</v>
      </c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4">
        <v>2</v>
      </c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48"/>
      <c r="AD263" s="45">
        <f>N263</f>
        <v>2</v>
      </c>
      <c r="AE263" s="45">
        <f>SUM(B263:M263,O263:AC263)</f>
        <v>0</v>
      </c>
      <c r="AF263" s="45">
        <f>SUM(N251:N262,N264:N278)</f>
        <v>0</v>
      </c>
      <c r="AG263" s="44">
        <v>0</v>
      </c>
      <c r="AH263" s="5">
        <f t="shared" si="71"/>
        <v>1</v>
      </c>
      <c r="AI263" s="5">
        <f t="shared" si="72"/>
        <v>1</v>
      </c>
      <c r="AJ263" s="5">
        <f t="shared" si="73"/>
        <v>1</v>
      </c>
      <c r="AK263" s="5">
        <f t="shared" si="74"/>
        <v>1</v>
      </c>
    </row>
    <row r="264" spans="1:37">
      <c r="A264" s="4" t="s">
        <v>20</v>
      </c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4">
        <v>2</v>
      </c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48"/>
      <c r="AD264" s="44">
        <f>O264</f>
        <v>2</v>
      </c>
      <c r="AE264" s="44">
        <f>SUM(B264:N264,P264:AC264)</f>
        <v>0</v>
      </c>
      <c r="AF264" s="44">
        <f>SUM(O251:O263,O265:O278)</f>
        <v>0</v>
      </c>
      <c r="AG264" s="45">
        <v>0</v>
      </c>
      <c r="AH264" s="2">
        <f t="shared" si="71"/>
        <v>1</v>
      </c>
      <c r="AI264" s="2">
        <f t="shared" si="72"/>
        <v>1</v>
      </c>
      <c r="AJ264" s="2">
        <f t="shared" si="73"/>
        <v>1</v>
      </c>
      <c r="AK264" s="2">
        <f t="shared" si="74"/>
        <v>1</v>
      </c>
    </row>
    <row r="265" spans="1:37">
      <c r="A265" s="4" t="s">
        <v>21</v>
      </c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4">
        <v>1</v>
      </c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48"/>
      <c r="AD265" s="45">
        <f>P265</f>
        <v>1</v>
      </c>
      <c r="AE265" s="45">
        <f>SUM(B265:O265,Q265:AC265)</f>
        <v>0</v>
      </c>
      <c r="AF265" s="45">
        <f>SUM(P251:P264,P266:P278)</f>
        <v>0</v>
      </c>
      <c r="AG265" s="45">
        <v>0</v>
      </c>
      <c r="AH265" s="5">
        <f t="shared" si="71"/>
        <v>1</v>
      </c>
      <c r="AI265" s="5">
        <f t="shared" si="72"/>
        <v>1</v>
      </c>
      <c r="AJ265" s="5">
        <f t="shared" si="73"/>
        <v>1</v>
      </c>
      <c r="AK265" s="5">
        <f t="shared" si="74"/>
        <v>1</v>
      </c>
    </row>
    <row r="266" spans="1:37">
      <c r="A266" s="4" t="s">
        <v>22</v>
      </c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4">
        <v>1</v>
      </c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48"/>
      <c r="AD266" s="44">
        <f>Q266</f>
        <v>1</v>
      </c>
      <c r="AE266" s="44">
        <f>SUM(B266:P266,R266:AC266)</f>
        <v>0</v>
      </c>
      <c r="AF266" s="44">
        <f>SUM(Q251:Q265,Q267:Q278)</f>
        <v>0</v>
      </c>
      <c r="AG266" s="44">
        <v>0</v>
      </c>
      <c r="AH266" s="2">
        <f t="shared" si="71"/>
        <v>1</v>
      </c>
      <c r="AI266" s="2">
        <f t="shared" si="72"/>
        <v>1</v>
      </c>
      <c r="AJ266" s="2">
        <f t="shared" si="73"/>
        <v>1</v>
      </c>
      <c r="AK266" s="2">
        <f t="shared" si="74"/>
        <v>1</v>
      </c>
    </row>
    <row r="267" spans="1:37">
      <c r="A267" s="4" t="s">
        <v>23</v>
      </c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4">
        <v>1</v>
      </c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48"/>
      <c r="AD267" s="45">
        <f>R267</f>
        <v>1</v>
      </c>
      <c r="AE267" s="45">
        <f>SUM(B267:Q267,S267:AC267)</f>
        <v>0</v>
      </c>
      <c r="AF267" s="45">
        <f>SUM(R251:R266,R268:R278)</f>
        <v>0</v>
      </c>
      <c r="AG267" s="45">
        <v>0</v>
      </c>
      <c r="AH267" s="5">
        <f t="shared" si="71"/>
        <v>1</v>
      </c>
      <c r="AI267" s="5">
        <f t="shared" si="72"/>
        <v>1</v>
      </c>
      <c r="AJ267" s="5">
        <f t="shared" si="73"/>
        <v>1</v>
      </c>
      <c r="AK267" s="5">
        <f t="shared" si="74"/>
        <v>1</v>
      </c>
    </row>
    <row r="268" spans="1:37">
      <c r="A268" s="4" t="s">
        <v>24</v>
      </c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4">
        <v>2</v>
      </c>
      <c r="T268" s="33"/>
      <c r="U268" s="33"/>
      <c r="V268" s="33"/>
      <c r="W268" s="33"/>
      <c r="X268" s="33"/>
      <c r="Y268" s="33"/>
      <c r="Z268" s="33"/>
      <c r="AA268" s="33"/>
      <c r="AB268" s="33"/>
      <c r="AC268" s="48"/>
      <c r="AD268" s="44">
        <f>S268</f>
        <v>2</v>
      </c>
      <c r="AE268" s="44">
        <f>SUM(B268:R268,T268:AC268)</f>
        <v>0</v>
      </c>
      <c r="AF268" s="44">
        <f>SUM(S251:S267,S269:S278)</f>
        <v>0</v>
      </c>
      <c r="AG268" s="44">
        <v>0</v>
      </c>
      <c r="AH268" s="2">
        <f t="shared" si="71"/>
        <v>1</v>
      </c>
      <c r="AI268" s="2">
        <f t="shared" si="72"/>
        <v>1</v>
      </c>
      <c r="AJ268" s="2">
        <f t="shared" si="73"/>
        <v>1</v>
      </c>
      <c r="AK268" s="2">
        <f t="shared" si="74"/>
        <v>1</v>
      </c>
    </row>
    <row r="269" spans="1:37">
      <c r="A269" s="4" t="s">
        <v>25</v>
      </c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4">
        <v>2</v>
      </c>
      <c r="U269" s="33"/>
      <c r="V269" s="33"/>
      <c r="W269" s="33"/>
      <c r="X269" s="33"/>
      <c r="Y269" s="33"/>
      <c r="Z269" s="33"/>
      <c r="AA269" s="33"/>
      <c r="AB269" s="33"/>
      <c r="AC269" s="48"/>
      <c r="AD269" s="45">
        <f>T269</f>
        <v>2</v>
      </c>
      <c r="AE269" s="45">
        <f>SUM(B269:S269,U269:AC269)</f>
        <v>0</v>
      </c>
      <c r="AF269" s="45">
        <f>SUM(T251:T268,T270:T278)</f>
        <v>0</v>
      </c>
      <c r="AG269" s="45">
        <v>0</v>
      </c>
      <c r="AH269" s="5">
        <f t="shared" si="71"/>
        <v>1</v>
      </c>
      <c r="AI269" s="5">
        <f t="shared" si="72"/>
        <v>1</v>
      </c>
      <c r="AJ269" s="5">
        <f t="shared" si="73"/>
        <v>1</v>
      </c>
      <c r="AK269" s="5">
        <f t="shared" si="74"/>
        <v>1</v>
      </c>
    </row>
    <row r="270" spans="1:37">
      <c r="A270" s="4" t="s">
        <v>26</v>
      </c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4">
        <v>6</v>
      </c>
      <c r="V270" s="33"/>
      <c r="W270" s="33"/>
      <c r="X270" s="33"/>
      <c r="Y270" s="33"/>
      <c r="Z270" s="33"/>
      <c r="AA270" s="33"/>
      <c r="AB270" s="33"/>
      <c r="AC270" s="48"/>
      <c r="AD270" s="44">
        <f>U270</f>
        <v>6</v>
      </c>
      <c r="AE270" s="44">
        <f>SUM(B270:T270,V270:AC270)</f>
        <v>0</v>
      </c>
      <c r="AF270" s="44">
        <f>SUM(U251:U269,U271:U278)</f>
        <v>0</v>
      </c>
      <c r="AG270" s="44">
        <v>0</v>
      </c>
      <c r="AH270" s="2">
        <f t="shared" si="71"/>
        <v>1</v>
      </c>
      <c r="AI270" s="2">
        <f t="shared" si="72"/>
        <v>1</v>
      </c>
      <c r="AJ270" s="2">
        <f t="shared" si="73"/>
        <v>1</v>
      </c>
      <c r="AK270" s="2">
        <f t="shared" si="74"/>
        <v>1</v>
      </c>
    </row>
    <row r="271" spans="1:37">
      <c r="A271" s="4" t="s">
        <v>27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4">
        <v>3</v>
      </c>
      <c r="W271" s="33"/>
      <c r="X271" s="33"/>
      <c r="Y271" s="33"/>
      <c r="Z271" s="33"/>
      <c r="AA271" s="33"/>
      <c r="AB271" s="33"/>
      <c r="AC271" s="48"/>
      <c r="AD271" s="45">
        <f>V271</f>
        <v>3</v>
      </c>
      <c r="AE271" s="45">
        <f>SUM(B271:U271,W271:AC271)</f>
        <v>0</v>
      </c>
      <c r="AF271" s="45">
        <f>SUM(V251:V270,V272:V278)</f>
        <v>0</v>
      </c>
      <c r="AG271" s="45">
        <v>0</v>
      </c>
      <c r="AH271" s="5">
        <f t="shared" si="71"/>
        <v>1</v>
      </c>
      <c r="AI271" s="5">
        <f t="shared" si="72"/>
        <v>1</v>
      </c>
      <c r="AJ271" s="5">
        <f t="shared" si="73"/>
        <v>1</v>
      </c>
      <c r="AK271" s="5">
        <f t="shared" si="74"/>
        <v>1</v>
      </c>
    </row>
    <row r="272" spans="1:37">
      <c r="A272" s="4" t="s">
        <v>28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4">
        <v>6</v>
      </c>
      <c r="X272" s="33"/>
      <c r="Y272" s="33"/>
      <c r="Z272" s="33"/>
      <c r="AA272" s="33"/>
      <c r="AB272" s="33"/>
      <c r="AC272" s="48"/>
      <c r="AD272" s="44">
        <f>W272</f>
        <v>6</v>
      </c>
      <c r="AE272" s="44">
        <f>SUM(B272:V272,X272:AC272)</f>
        <v>0</v>
      </c>
      <c r="AF272" s="44">
        <f>SUM(W251:W271,W273:W278)</f>
        <v>0</v>
      </c>
      <c r="AG272" s="45">
        <v>0</v>
      </c>
      <c r="AH272" s="2">
        <f t="shared" si="71"/>
        <v>1</v>
      </c>
      <c r="AI272" s="2">
        <f t="shared" si="72"/>
        <v>1</v>
      </c>
      <c r="AJ272" s="2">
        <f t="shared" si="73"/>
        <v>1</v>
      </c>
      <c r="AK272" s="2">
        <f t="shared" si="74"/>
        <v>1</v>
      </c>
    </row>
    <row r="273" spans="1:37">
      <c r="A273" s="4" t="s">
        <v>29</v>
      </c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4">
        <v>5</v>
      </c>
      <c r="Y273" s="33"/>
      <c r="Z273" s="33"/>
      <c r="AA273" s="33"/>
      <c r="AB273" s="33"/>
      <c r="AC273" s="48"/>
      <c r="AD273" s="45">
        <f>X273</f>
        <v>5</v>
      </c>
      <c r="AE273" s="45">
        <f>SUM(B273:W273,Y273:AC273)</f>
        <v>0</v>
      </c>
      <c r="AF273" s="45">
        <f>SUM(X251:X272,X274:X278)</f>
        <v>0</v>
      </c>
      <c r="AG273" s="44">
        <v>0</v>
      </c>
      <c r="AH273" s="5">
        <f t="shared" si="71"/>
        <v>1</v>
      </c>
      <c r="AI273" s="5">
        <f t="shared" si="72"/>
        <v>1</v>
      </c>
      <c r="AJ273" s="5">
        <f t="shared" si="73"/>
        <v>1</v>
      </c>
      <c r="AK273" s="5">
        <f t="shared" si="74"/>
        <v>1</v>
      </c>
    </row>
    <row r="274" spans="1:37">
      <c r="A274" s="4" t="s">
        <v>30</v>
      </c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4">
        <v>22</v>
      </c>
      <c r="Z274" s="33"/>
      <c r="AA274" s="33"/>
      <c r="AB274" s="33"/>
      <c r="AC274" s="48"/>
      <c r="AD274" s="44">
        <f>Y274</f>
        <v>22</v>
      </c>
      <c r="AE274" s="44">
        <f>SUM(B274:X274,Z274:AC274)</f>
        <v>0</v>
      </c>
      <c r="AF274" s="44">
        <f>SUM(Y251:Y273,Y275:Y278)</f>
        <v>0</v>
      </c>
      <c r="AG274" s="45">
        <v>0</v>
      </c>
      <c r="AH274" s="2">
        <f t="shared" si="71"/>
        <v>1</v>
      </c>
      <c r="AI274" s="2">
        <f t="shared" si="72"/>
        <v>1</v>
      </c>
      <c r="AJ274" s="2">
        <f t="shared" si="73"/>
        <v>1</v>
      </c>
      <c r="AK274" s="2">
        <f t="shared" si="74"/>
        <v>1</v>
      </c>
    </row>
    <row r="275" spans="1:37">
      <c r="A275" s="4" t="s">
        <v>31</v>
      </c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4">
        <v>4</v>
      </c>
      <c r="AA275" s="33"/>
      <c r="AB275" s="33"/>
      <c r="AC275" s="48"/>
      <c r="AD275" s="45">
        <f>Z275</f>
        <v>4</v>
      </c>
      <c r="AE275" s="45">
        <f>SUM(B275:Y275,AA275:AC275)</f>
        <v>0</v>
      </c>
      <c r="AF275" s="45">
        <f>SUM(Z251:Z274,Z276:Z278)</f>
        <v>0</v>
      </c>
      <c r="AG275" s="44">
        <v>0</v>
      </c>
      <c r="AH275" s="5">
        <f t="shared" si="71"/>
        <v>1</v>
      </c>
      <c r="AI275" s="5">
        <f t="shared" si="72"/>
        <v>1</v>
      </c>
      <c r="AJ275" s="5">
        <f t="shared" si="73"/>
        <v>1</v>
      </c>
      <c r="AK275" s="5">
        <f t="shared" si="74"/>
        <v>1</v>
      </c>
    </row>
    <row r="276" spans="1:37">
      <c r="A276" s="4" t="s">
        <v>32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4">
        <v>6</v>
      </c>
      <c r="AB276" s="33"/>
      <c r="AC276" s="48"/>
      <c r="AD276" s="44">
        <f>AA276</f>
        <v>6</v>
      </c>
      <c r="AE276" s="44">
        <f>SUM(B276:Z276,AB276:AC276)</f>
        <v>0</v>
      </c>
      <c r="AF276" s="44">
        <f>SUM(AA251:AA275,AA277:AA278)</f>
        <v>0</v>
      </c>
      <c r="AG276" s="45">
        <v>0</v>
      </c>
      <c r="AH276" s="2">
        <f t="shared" si="71"/>
        <v>1</v>
      </c>
      <c r="AI276" s="2">
        <f t="shared" si="72"/>
        <v>1</v>
      </c>
      <c r="AJ276" s="2">
        <f t="shared" si="73"/>
        <v>1</v>
      </c>
      <c r="AK276" s="2">
        <f t="shared" si="74"/>
        <v>1</v>
      </c>
    </row>
    <row r="277" spans="1:37">
      <c r="A277" s="4" t="s">
        <v>33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4">
        <v>3</v>
      </c>
      <c r="AC277" s="48"/>
      <c r="AD277" s="45">
        <f>AB277</f>
        <v>3</v>
      </c>
      <c r="AE277" s="45">
        <f>SUM(B277:AA277,AC277)</f>
        <v>0</v>
      </c>
      <c r="AF277" s="45">
        <f>SUM(AB251:AB276,AB278)</f>
        <v>0</v>
      </c>
      <c r="AG277" s="45">
        <v>0</v>
      </c>
      <c r="AH277" s="5">
        <f t="shared" si="71"/>
        <v>1</v>
      </c>
      <c r="AI277" s="5">
        <f t="shared" si="72"/>
        <v>1</v>
      </c>
      <c r="AJ277" s="5">
        <f t="shared" si="73"/>
        <v>1</v>
      </c>
      <c r="AK277" s="5">
        <f t="shared" si="74"/>
        <v>1</v>
      </c>
    </row>
    <row r="278" spans="1:37">
      <c r="A278" s="10" t="s">
        <v>34</v>
      </c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49">
        <v>1</v>
      </c>
      <c r="AD278" s="44">
        <f>AC278</f>
        <v>1</v>
      </c>
      <c r="AE278" s="44">
        <f>SUM(B278:AB278)</f>
        <v>0</v>
      </c>
      <c r="AF278" s="44">
        <f>SUM(AC251:AC277)</f>
        <v>0</v>
      </c>
      <c r="AG278" s="44">
        <v>0</v>
      </c>
      <c r="AH278" s="2">
        <f t="shared" si="71"/>
        <v>1</v>
      </c>
      <c r="AI278" s="2">
        <f t="shared" si="72"/>
        <v>1</v>
      </c>
      <c r="AJ278" s="2">
        <f t="shared" si="73"/>
        <v>1</v>
      </c>
      <c r="AK278" s="2">
        <f t="shared" si="74"/>
        <v>1</v>
      </c>
    </row>
    <row r="279" spans="28:37">
      <c r="AB279" s="42" t="s">
        <v>74</v>
      </c>
      <c r="AC279" s="42"/>
      <c r="AD279" s="45">
        <f t="shared" ref="AD279:AF279" si="75">SUM(AD251:AD278)</f>
        <v>140</v>
      </c>
      <c r="AE279" s="45">
        <f t="shared" si="75"/>
        <v>0</v>
      </c>
      <c r="AF279" s="45">
        <f t="shared" si="75"/>
        <v>0</v>
      </c>
      <c r="AG279" s="45">
        <v>0</v>
      </c>
      <c r="AH279" s="5">
        <f t="shared" si="71"/>
        <v>1</v>
      </c>
      <c r="AI279" s="5">
        <f t="shared" si="72"/>
        <v>1</v>
      </c>
      <c r="AJ279" s="5">
        <f t="shared" si="73"/>
        <v>1</v>
      </c>
      <c r="AK279" s="5">
        <f t="shared" si="74"/>
        <v>1</v>
      </c>
    </row>
    <row r="281" spans="1:37">
      <c r="A281" s="19" t="s">
        <v>77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</row>
    <row r="282" spans="1:4">
      <c r="A282" s="20" t="str">
        <f>A281</f>
        <v>0.9</v>
      </c>
      <c r="B282" s="13" t="s">
        <v>3</v>
      </c>
      <c r="C282" s="13"/>
      <c r="D282" s="13"/>
    </row>
    <row r="283" ht="14.25" spans="1:24">
      <c r="A283" s="21" t="str">
        <f>A91</f>
        <v>Qaf</v>
      </c>
      <c r="B283" s="22" t="s">
        <v>49</v>
      </c>
      <c r="C283" s="22" t="s">
        <v>50</v>
      </c>
      <c r="D283" s="22" t="s">
        <v>51</v>
      </c>
      <c r="E283" s="22" t="s">
        <v>52</v>
      </c>
      <c r="F283" s="22" t="s">
        <v>53</v>
      </c>
      <c r="G283" s="22" t="s">
        <v>54</v>
      </c>
      <c r="H283" s="22" t="s">
        <v>55</v>
      </c>
      <c r="I283" s="22" t="s">
        <v>56</v>
      </c>
      <c r="J283" s="37" t="s">
        <v>57</v>
      </c>
      <c r="Q283" s="44" t="s">
        <v>35</v>
      </c>
      <c r="R283" s="44" t="s">
        <v>36</v>
      </c>
      <c r="S283" s="44" t="s">
        <v>37</v>
      </c>
      <c r="T283" s="44" t="s">
        <v>38</v>
      </c>
      <c r="U283" s="2" t="s">
        <v>70</v>
      </c>
      <c r="V283" s="2" t="s">
        <v>71</v>
      </c>
      <c r="W283" s="2" t="s">
        <v>72</v>
      </c>
      <c r="X283" s="2" t="s">
        <v>73</v>
      </c>
    </row>
    <row r="284" ht="14.25" spans="1:24">
      <c r="A284" s="6" t="s">
        <v>49</v>
      </c>
      <c r="B284" s="23">
        <v>17</v>
      </c>
      <c r="C284" s="24"/>
      <c r="D284" s="24"/>
      <c r="E284" s="24"/>
      <c r="F284" s="24"/>
      <c r="G284" s="24"/>
      <c r="H284" s="24"/>
      <c r="I284" s="24"/>
      <c r="J284" s="38">
        <v>1</v>
      </c>
      <c r="L284" s="3" t="s">
        <v>49</v>
      </c>
      <c r="M284" s="13" t="s">
        <v>58</v>
      </c>
      <c r="N284" s="13"/>
      <c r="O284" s="13"/>
      <c r="P284" s="13"/>
      <c r="Q284" s="45">
        <f>B284</f>
        <v>17</v>
      </c>
      <c r="R284" s="45">
        <f>SUM(C284:J284)</f>
        <v>1</v>
      </c>
      <c r="S284" s="45">
        <f>SUM(B285:B292)</f>
        <v>1</v>
      </c>
      <c r="T284" s="45">
        <v>0</v>
      </c>
      <c r="U284" s="5">
        <f t="shared" ref="U284:U291" si="76">(SUM(Q284,T284)/SUM(Q284,R284,S284,T284))</f>
        <v>0.894736842105263</v>
      </c>
      <c r="V284" s="5">
        <f t="shared" ref="V284:V291" si="77">Q284/(SUM(Q284,R284))</f>
        <v>0.944444444444444</v>
      </c>
      <c r="W284" s="5">
        <f t="shared" ref="W284:W291" si="78">Q284/SUM(Q284,S284)</f>
        <v>0.944444444444444</v>
      </c>
      <c r="X284" s="5">
        <f t="shared" ref="X284:X291" si="79">2*V284*W284/(SUM(V284,W284))</f>
        <v>0.944444444444444</v>
      </c>
    </row>
    <row r="285" spans="1:24">
      <c r="A285" s="7" t="s">
        <v>50</v>
      </c>
      <c r="B285" s="25"/>
      <c r="C285" s="26">
        <v>12</v>
      </c>
      <c r="D285" s="25"/>
      <c r="E285" s="25"/>
      <c r="F285" s="25"/>
      <c r="G285" s="25"/>
      <c r="H285" s="25"/>
      <c r="I285" s="25"/>
      <c r="J285" s="25">
        <v>1</v>
      </c>
      <c r="L285" s="3" t="s">
        <v>50</v>
      </c>
      <c r="M285" s="13" t="s">
        <v>59</v>
      </c>
      <c r="N285" s="13"/>
      <c r="O285" s="13"/>
      <c r="P285" s="13"/>
      <c r="Q285" s="44">
        <f>C285</f>
        <v>12</v>
      </c>
      <c r="R285" s="44">
        <f>SUM(B285,D285:J285)</f>
        <v>1</v>
      </c>
      <c r="S285" s="44">
        <f>SUM(C284,C286:C292)</f>
        <v>0</v>
      </c>
      <c r="T285" s="44">
        <v>0</v>
      </c>
      <c r="U285" s="2">
        <f t="shared" si="76"/>
        <v>0.923076923076923</v>
      </c>
      <c r="V285" s="2">
        <f t="shared" si="77"/>
        <v>0.923076923076923</v>
      </c>
      <c r="W285" s="2">
        <f t="shared" si="78"/>
        <v>1</v>
      </c>
      <c r="X285" s="2">
        <f t="shared" si="79"/>
        <v>0.96</v>
      </c>
    </row>
    <row r="286" spans="1:24">
      <c r="A286" s="7" t="s">
        <v>51</v>
      </c>
      <c r="B286" s="25">
        <v>1</v>
      </c>
      <c r="C286" s="25"/>
      <c r="D286" s="26">
        <v>10</v>
      </c>
      <c r="E286" s="25"/>
      <c r="F286" s="25"/>
      <c r="G286" s="25"/>
      <c r="H286" s="25"/>
      <c r="I286" s="25"/>
      <c r="J286" s="39"/>
      <c r="L286" s="3" t="s">
        <v>51</v>
      </c>
      <c r="M286" s="13" t="s">
        <v>60</v>
      </c>
      <c r="N286" s="13"/>
      <c r="O286" s="13"/>
      <c r="P286" s="13"/>
      <c r="Q286" s="45">
        <f>D286</f>
        <v>10</v>
      </c>
      <c r="R286" s="45">
        <f>SUM(B286:C286,E286:J286)</f>
        <v>1</v>
      </c>
      <c r="S286" s="45">
        <f>SUM(D284:D285,D287:D292)</f>
        <v>0</v>
      </c>
      <c r="T286" s="45">
        <v>0</v>
      </c>
      <c r="U286" s="5">
        <f t="shared" si="76"/>
        <v>0.909090909090909</v>
      </c>
      <c r="V286" s="5">
        <f t="shared" si="77"/>
        <v>0.909090909090909</v>
      </c>
      <c r="W286" s="5">
        <f t="shared" si="78"/>
        <v>1</v>
      </c>
      <c r="X286" s="5">
        <f t="shared" si="79"/>
        <v>0.952380952380952</v>
      </c>
    </row>
    <row r="287" spans="1:24">
      <c r="A287" s="7" t="s">
        <v>52</v>
      </c>
      <c r="B287" s="25"/>
      <c r="C287" s="25"/>
      <c r="D287" s="25"/>
      <c r="E287" s="26">
        <v>21</v>
      </c>
      <c r="F287" s="25"/>
      <c r="G287" s="25"/>
      <c r="H287" s="25"/>
      <c r="I287" s="25"/>
      <c r="J287" s="39">
        <v>1</v>
      </c>
      <c r="L287" s="3" t="s">
        <v>52</v>
      </c>
      <c r="M287" s="13" t="s">
        <v>61</v>
      </c>
      <c r="N287" s="13"/>
      <c r="O287" s="13"/>
      <c r="P287" s="13"/>
      <c r="Q287" s="44">
        <f>E287</f>
        <v>21</v>
      </c>
      <c r="R287" s="44">
        <f>SUM(B287:D287,F287:J287)</f>
        <v>1</v>
      </c>
      <c r="S287" s="44">
        <f>SUM(E284:E286,E288:E292)</f>
        <v>0</v>
      </c>
      <c r="T287" s="44">
        <v>0</v>
      </c>
      <c r="U287" s="2">
        <f t="shared" si="76"/>
        <v>0.954545454545455</v>
      </c>
      <c r="V287" s="2">
        <f t="shared" si="77"/>
        <v>0.954545454545455</v>
      </c>
      <c r="W287" s="2">
        <f t="shared" si="78"/>
        <v>1</v>
      </c>
      <c r="X287" s="2">
        <f t="shared" si="79"/>
        <v>0.976744186046512</v>
      </c>
    </row>
    <row r="288" spans="1:24">
      <c r="A288" s="7" t="s">
        <v>53</v>
      </c>
      <c r="B288" s="25"/>
      <c r="C288" s="25"/>
      <c r="D288" s="25"/>
      <c r="E288" s="25"/>
      <c r="F288" s="26">
        <v>29</v>
      </c>
      <c r="G288" s="25"/>
      <c r="H288" s="25"/>
      <c r="I288" s="25"/>
      <c r="J288" s="39">
        <v>4</v>
      </c>
      <c r="L288" s="3" t="s">
        <v>53</v>
      </c>
      <c r="M288" s="13" t="s">
        <v>62</v>
      </c>
      <c r="N288" s="13"/>
      <c r="O288" s="13"/>
      <c r="P288" s="13"/>
      <c r="Q288" s="45">
        <f>F288</f>
        <v>29</v>
      </c>
      <c r="R288" s="45">
        <f>SUM(B288:E288,G288:J288)</f>
        <v>4</v>
      </c>
      <c r="S288" s="45">
        <f>SUM(F284:F287,F289:F292)</f>
        <v>0</v>
      </c>
      <c r="T288" s="45">
        <v>0</v>
      </c>
      <c r="U288" s="5">
        <f t="shared" si="76"/>
        <v>0.878787878787879</v>
      </c>
      <c r="V288" s="5">
        <f t="shared" si="77"/>
        <v>0.878787878787879</v>
      </c>
      <c r="W288" s="5">
        <f t="shared" si="78"/>
        <v>1</v>
      </c>
      <c r="X288" s="5">
        <f t="shared" si="79"/>
        <v>0.935483870967742</v>
      </c>
    </row>
    <row r="289" spans="1:24">
      <c r="A289" s="7" t="s">
        <v>54</v>
      </c>
      <c r="B289" s="25"/>
      <c r="C289" s="25"/>
      <c r="D289" s="25"/>
      <c r="E289" s="25"/>
      <c r="F289" s="25"/>
      <c r="G289" s="26">
        <v>28</v>
      </c>
      <c r="H289" s="25"/>
      <c r="I289" s="25"/>
      <c r="J289" s="39"/>
      <c r="L289" s="3" t="s">
        <v>54</v>
      </c>
      <c r="M289" s="13" t="s">
        <v>63</v>
      </c>
      <c r="N289" s="13"/>
      <c r="O289" s="13"/>
      <c r="P289" s="13"/>
      <c r="Q289" s="44">
        <f>G289</f>
        <v>28</v>
      </c>
      <c r="R289" s="44">
        <f>SUM(B289:F289,H289:J289)</f>
        <v>0</v>
      </c>
      <c r="S289" s="44">
        <f>SUM(G284:G288,G290:G292)</f>
        <v>0</v>
      </c>
      <c r="T289" s="44">
        <v>0</v>
      </c>
      <c r="U289" s="2">
        <f t="shared" si="76"/>
        <v>1</v>
      </c>
      <c r="V289" s="2">
        <f t="shared" si="77"/>
        <v>1</v>
      </c>
      <c r="W289" s="2">
        <f t="shared" si="78"/>
        <v>1</v>
      </c>
      <c r="X289" s="2">
        <f t="shared" si="79"/>
        <v>1</v>
      </c>
    </row>
    <row r="290" spans="1:24">
      <c r="A290" s="7" t="s">
        <v>55</v>
      </c>
      <c r="B290" s="25"/>
      <c r="C290" s="25"/>
      <c r="D290" s="25"/>
      <c r="E290" s="25"/>
      <c r="F290" s="25"/>
      <c r="G290" s="25"/>
      <c r="H290" s="26">
        <v>11</v>
      </c>
      <c r="I290" s="25"/>
      <c r="J290" s="39"/>
      <c r="L290" s="3" t="s">
        <v>55</v>
      </c>
      <c r="M290" s="13" t="s">
        <v>64</v>
      </c>
      <c r="N290" s="13"/>
      <c r="O290" s="13"/>
      <c r="P290" s="13"/>
      <c r="Q290" s="45">
        <f>H290</f>
        <v>11</v>
      </c>
      <c r="R290" s="45">
        <f>SUM(B290:G290,I290:J290)</f>
        <v>0</v>
      </c>
      <c r="S290" s="45">
        <f>SUM(H284:H289,H291:H292)</f>
        <v>0</v>
      </c>
      <c r="T290" s="45">
        <v>0</v>
      </c>
      <c r="U290" s="5">
        <f t="shared" si="76"/>
        <v>1</v>
      </c>
      <c r="V290" s="5">
        <f t="shared" si="77"/>
        <v>1</v>
      </c>
      <c r="W290" s="5">
        <f t="shared" si="78"/>
        <v>1</v>
      </c>
      <c r="X290" s="5">
        <f t="shared" si="79"/>
        <v>1</v>
      </c>
    </row>
    <row r="291" spans="1:24">
      <c r="A291" s="7" t="s">
        <v>56</v>
      </c>
      <c r="B291" s="25"/>
      <c r="C291" s="25"/>
      <c r="D291" s="25"/>
      <c r="E291" s="25"/>
      <c r="F291" s="25"/>
      <c r="G291" s="25"/>
      <c r="H291" s="25"/>
      <c r="I291" s="26">
        <v>11</v>
      </c>
      <c r="J291" s="39"/>
      <c r="L291" s="3" t="s">
        <v>56</v>
      </c>
      <c r="M291" s="13" t="s">
        <v>65</v>
      </c>
      <c r="N291" s="13"/>
      <c r="O291" s="13"/>
      <c r="P291" s="13"/>
      <c r="Q291" s="44">
        <f>I291</f>
        <v>11</v>
      </c>
      <c r="R291" s="44">
        <f>SUM(J291,B291:H291)</f>
        <v>0</v>
      </c>
      <c r="S291" s="44">
        <f>SUM(I284:I290,I292)</f>
        <v>0</v>
      </c>
      <c r="T291" s="44">
        <v>0</v>
      </c>
      <c r="U291" s="2">
        <f t="shared" si="76"/>
        <v>1</v>
      </c>
      <c r="V291" s="2">
        <f t="shared" si="77"/>
        <v>1</v>
      </c>
      <c r="W291" s="2">
        <f t="shared" si="78"/>
        <v>1</v>
      </c>
      <c r="X291" s="2">
        <f t="shared" si="79"/>
        <v>1</v>
      </c>
    </row>
    <row r="292" spans="1:24">
      <c r="A292" s="27" t="s">
        <v>57</v>
      </c>
      <c r="B292" s="28"/>
      <c r="C292" s="28"/>
      <c r="D292" s="28"/>
      <c r="E292" s="28"/>
      <c r="F292" s="28"/>
      <c r="G292" s="28"/>
      <c r="H292" s="28"/>
      <c r="I292" s="28"/>
      <c r="J292" s="40"/>
      <c r="L292" s="3" t="s">
        <v>57</v>
      </c>
      <c r="M292" s="13" t="s">
        <v>66</v>
      </c>
      <c r="N292" s="13"/>
      <c r="O292" s="13"/>
      <c r="P292" s="13"/>
      <c r="Q292" s="45"/>
      <c r="R292" s="45"/>
      <c r="S292" s="45"/>
      <c r="T292" s="45"/>
      <c r="U292" s="5"/>
      <c r="V292" s="5"/>
      <c r="W292" s="5"/>
      <c r="X292" s="5"/>
    </row>
    <row r="293" spans="15:24">
      <c r="O293" s="42" t="s">
        <v>74</v>
      </c>
      <c r="P293" s="42"/>
      <c r="Q293" s="44">
        <f t="shared" ref="Q293:T293" si="80">SUM(Q284:Q291)</f>
        <v>139</v>
      </c>
      <c r="R293" s="44">
        <f t="shared" si="80"/>
        <v>8</v>
      </c>
      <c r="S293" s="44">
        <f t="shared" si="80"/>
        <v>1</v>
      </c>
      <c r="T293" s="44">
        <f t="shared" si="80"/>
        <v>0</v>
      </c>
      <c r="U293" s="2">
        <f>(SUM(Q293,T293)/SUM(Q293,R293,S293,T293))</f>
        <v>0.939189189189189</v>
      </c>
      <c r="V293" s="2">
        <f>Q293/(SUM(Q293,R293))</f>
        <v>0.945578231292517</v>
      </c>
      <c r="W293" s="2">
        <f>Q293/SUM(Q293,S293)</f>
        <v>0.992857142857143</v>
      </c>
      <c r="X293" s="2">
        <f>2*V293*W293/(SUM(V293,W293))</f>
        <v>0.968641114982578</v>
      </c>
    </row>
    <row r="294" spans="1:8">
      <c r="A294" s="29" t="str">
        <f>A281</f>
        <v>0.9</v>
      </c>
      <c r="B294" s="13" t="s">
        <v>3</v>
      </c>
      <c r="C294" s="13"/>
      <c r="D294" s="13"/>
      <c r="F294" s="36" t="s">
        <v>75</v>
      </c>
      <c r="G294" s="36"/>
      <c r="H294" s="3">
        <f>SUM(B296:AC323)</f>
        <v>139</v>
      </c>
    </row>
    <row r="295" ht="14.25" spans="1:37">
      <c r="A295" s="30" t="str">
        <f>A91</f>
        <v>Qaf</v>
      </c>
      <c r="B295" s="11" t="s">
        <v>7</v>
      </c>
      <c r="C295" s="11" t="s">
        <v>8</v>
      </c>
      <c r="D295" s="11" t="s">
        <v>9</v>
      </c>
      <c r="E295" s="11" t="s">
        <v>10</v>
      </c>
      <c r="F295" s="11" t="s">
        <v>11</v>
      </c>
      <c r="G295" s="11" t="s">
        <v>12</v>
      </c>
      <c r="H295" s="11" t="s">
        <v>13</v>
      </c>
      <c r="I295" s="11" t="s">
        <v>14</v>
      </c>
      <c r="J295" s="11" t="s">
        <v>15</v>
      </c>
      <c r="K295" s="11" t="s">
        <v>16</v>
      </c>
      <c r="L295" s="11" t="s">
        <v>17</v>
      </c>
      <c r="M295" s="11" t="s">
        <v>18</v>
      </c>
      <c r="N295" s="11" t="s">
        <v>19</v>
      </c>
      <c r="O295" s="11" t="s">
        <v>20</v>
      </c>
      <c r="P295" s="11" t="s">
        <v>21</v>
      </c>
      <c r="Q295" s="11" t="s">
        <v>22</v>
      </c>
      <c r="R295" s="11" t="s">
        <v>23</v>
      </c>
      <c r="S295" s="11" t="s">
        <v>24</v>
      </c>
      <c r="T295" s="11" t="s">
        <v>25</v>
      </c>
      <c r="U295" s="11" t="s">
        <v>26</v>
      </c>
      <c r="V295" s="11" t="s">
        <v>27</v>
      </c>
      <c r="W295" s="11" t="s">
        <v>28</v>
      </c>
      <c r="X295" s="11" t="s">
        <v>29</v>
      </c>
      <c r="Y295" s="11" t="s">
        <v>30</v>
      </c>
      <c r="Z295" s="11" t="s">
        <v>31</v>
      </c>
      <c r="AA295" s="11" t="s">
        <v>32</v>
      </c>
      <c r="AB295" s="11" t="s">
        <v>33</v>
      </c>
      <c r="AC295" s="14" t="s">
        <v>34</v>
      </c>
      <c r="AD295" s="44" t="s">
        <v>35</v>
      </c>
      <c r="AE295" s="44" t="s">
        <v>36</v>
      </c>
      <c r="AF295" s="44" t="s">
        <v>37</v>
      </c>
      <c r="AG295" s="44" t="s">
        <v>38</v>
      </c>
      <c r="AH295" s="2" t="s">
        <v>70</v>
      </c>
      <c r="AI295" s="2" t="s">
        <v>71</v>
      </c>
      <c r="AJ295" s="2" t="s">
        <v>72</v>
      </c>
      <c r="AK295" s="2" t="s">
        <v>73</v>
      </c>
    </row>
    <row r="296" ht="14.25" spans="1:37">
      <c r="A296" s="1" t="s">
        <v>7</v>
      </c>
      <c r="B296" s="31">
        <v>16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47"/>
      <c r="AD296" s="45">
        <f>B296</f>
        <v>16</v>
      </c>
      <c r="AE296" s="45">
        <f>SUM(C296:AC296)</f>
        <v>0</v>
      </c>
      <c r="AF296" s="45">
        <f>SUM(B297:B323)</f>
        <v>0</v>
      </c>
      <c r="AG296" s="45">
        <v>0</v>
      </c>
      <c r="AH296" s="5">
        <f t="shared" ref="AH296:AH324" si="81">(SUM(AD296,AG296)/SUM(AD296,AE296,AF296,AG296))</f>
        <v>1</v>
      </c>
      <c r="AI296" s="5">
        <f t="shared" ref="AI296:AI324" si="82">AD296/(SUM(AD296,AE296))</f>
        <v>1</v>
      </c>
      <c r="AJ296" s="5">
        <f t="shared" ref="AJ296:AJ324" si="83">AD296/SUM(AD296,AF296)</f>
        <v>1</v>
      </c>
      <c r="AK296" s="5">
        <f t="shared" ref="AK296:AK324" si="84">2*AI296*AJ296/(SUM(AI296,AJ296))</f>
        <v>1</v>
      </c>
    </row>
    <row r="297" spans="1:37">
      <c r="A297" s="4" t="s">
        <v>40</v>
      </c>
      <c r="B297" s="33"/>
      <c r="C297" s="34">
        <v>22</v>
      </c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48"/>
      <c r="AD297" s="44">
        <f>C297</f>
        <v>22</v>
      </c>
      <c r="AE297" s="44">
        <f>SUM(D297:AC297,B297)</f>
        <v>0</v>
      </c>
      <c r="AF297" s="44">
        <f>SUM(C296,C298:C323)</f>
        <v>0</v>
      </c>
      <c r="AG297" s="44">
        <v>0</v>
      </c>
      <c r="AH297" s="2">
        <f t="shared" si="81"/>
        <v>1</v>
      </c>
      <c r="AI297" s="2">
        <f t="shared" si="82"/>
        <v>1</v>
      </c>
      <c r="AJ297" s="2">
        <f t="shared" si="83"/>
        <v>1</v>
      </c>
      <c r="AK297" s="2">
        <f t="shared" si="84"/>
        <v>1</v>
      </c>
    </row>
    <row r="298" spans="1:37">
      <c r="A298" s="4" t="s">
        <v>9</v>
      </c>
      <c r="B298" s="33"/>
      <c r="C298" s="33"/>
      <c r="D298" s="34">
        <v>7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48"/>
      <c r="AD298" s="45">
        <f>D298</f>
        <v>7</v>
      </c>
      <c r="AE298" s="45">
        <f>SUM(B298,C298,E298:AC298)</f>
        <v>0</v>
      </c>
      <c r="AF298" s="45">
        <f>SUM(D296,D297,D299:D323)</f>
        <v>0</v>
      </c>
      <c r="AG298" s="45">
        <v>0</v>
      </c>
      <c r="AH298" s="5">
        <f t="shared" si="81"/>
        <v>1</v>
      </c>
      <c r="AI298" s="5">
        <f t="shared" si="82"/>
        <v>1</v>
      </c>
      <c r="AJ298" s="5">
        <f t="shared" si="83"/>
        <v>1</v>
      </c>
      <c r="AK298" s="5">
        <f t="shared" si="84"/>
        <v>1</v>
      </c>
    </row>
    <row r="299" spans="1:37">
      <c r="A299" s="4" t="s">
        <v>10</v>
      </c>
      <c r="B299" s="33"/>
      <c r="C299" s="33"/>
      <c r="D299" s="33"/>
      <c r="E299" s="34">
        <v>2</v>
      </c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48"/>
      <c r="AD299" s="44">
        <f>E299</f>
        <v>2</v>
      </c>
      <c r="AE299" s="44">
        <f>SUM(B299:D299,F299:AC299)</f>
        <v>0</v>
      </c>
      <c r="AF299" s="44">
        <f>SUM(E296:E298,E300:E323)</f>
        <v>0</v>
      </c>
      <c r="AG299" s="44">
        <v>0</v>
      </c>
      <c r="AH299" s="2">
        <f t="shared" si="81"/>
        <v>1</v>
      </c>
      <c r="AI299" s="2">
        <f t="shared" si="82"/>
        <v>1</v>
      </c>
      <c r="AJ299" s="2">
        <f t="shared" si="83"/>
        <v>1</v>
      </c>
      <c r="AK299" s="2">
        <f t="shared" si="84"/>
        <v>1</v>
      </c>
    </row>
    <row r="300" spans="1:37">
      <c r="A300" s="4" t="s">
        <v>11</v>
      </c>
      <c r="B300" s="33"/>
      <c r="C300" s="33"/>
      <c r="D300" s="33"/>
      <c r="E300" s="33"/>
      <c r="F300" s="34">
        <v>1</v>
      </c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48"/>
      <c r="AD300" s="45">
        <f>F300</f>
        <v>1</v>
      </c>
      <c r="AE300" s="45">
        <f>SUM(B300:E300,G300:AC300)</f>
        <v>0</v>
      </c>
      <c r="AF300" s="45">
        <f>SUM(F296:F299,F301:F323)</f>
        <v>0</v>
      </c>
      <c r="AG300" s="45">
        <v>0</v>
      </c>
      <c r="AH300" s="5">
        <f t="shared" si="81"/>
        <v>1</v>
      </c>
      <c r="AI300" s="5">
        <f t="shared" si="82"/>
        <v>1</v>
      </c>
      <c r="AJ300" s="5">
        <f t="shared" si="83"/>
        <v>1</v>
      </c>
      <c r="AK300" s="5">
        <f t="shared" si="84"/>
        <v>1</v>
      </c>
    </row>
    <row r="301" spans="1:37">
      <c r="A301" s="4" t="s">
        <v>12</v>
      </c>
      <c r="B301" s="33"/>
      <c r="C301" s="33"/>
      <c r="D301" s="33"/>
      <c r="E301" s="33"/>
      <c r="F301" s="33"/>
      <c r="G301" s="34">
        <v>2</v>
      </c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48"/>
      <c r="AD301" s="44">
        <f>G301</f>
        <v>2</v>
      </c>
      <c r="AE301" s="44">
        <f>SUM(B301:F301,H301:AC301)</f>
        <v>0</v>
      </c>
      <c r="AF301" s="44">
        <f>SUM(G296:G300,G302:G323)</f>
        <v>0</v>
      </c>
      <c r="AG301" s="44">
        <v>0</v>
      </c>
      <c r="AH301" s="2">
        <f t="shared" si="81"/>
        <v>1</v>
      </c>
      <c r="AI301" s="2">
        <f t="shared" si="82"/>
        <v>1</v>
      </c>
      <c r="AJ301" s="2">
        <f t="shared" si="83"/>
        <v>1</v>
      </c>
      <c r="AK301" s="2">
        <f t="shared" si="84"/>
        <v>1</v>
      </c>
    </row>
    <row r="302" spans="1:37">
      <c r="A302" s="4" t="s">
        <v>13</v>
      </c>
      <c r="B302" s="33"/>
      <c r="C302" s="33"/>
      <c r="D302" s="33"/>
      <c r="E302" s="33"/>
      <c r="F302" s="33"/>
      <c r="G302" s="33"/>
      <c r="H302" s="34">
        <v>2</v>
      </c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48"/>
      <c r="AD302" s="45">
        <f>H302</f>
        <v>2</v>
      </c>
      <c r="AE302" s="45">
        <f>SUM(B302:G302,I302:AC302)</f>
        <v>0</v>
      </c>
      <c r="AF302" s="45">
        <f>SUM(H296:H301,H303:H323)</f>
        <v>0</v>
      </c>
      <c r="AG302" s="45">
        <v>0</v>
      </c>
      <c r="AH302" s="5">
        <f t="shared" si="81"/>
        <v>1</v>
      </c>
      <c r="AI302" s="5">
        <f t="shared" si="82"/>
        <v>1</v>
      </c>
      <c r="AJ302" s="5">
        <f t="shared" si="83"/>
        <v>1</v>
      </c>
      <c r="AK302" s="5">
        <f t="shared" si="84"/>
        <v>1</v>
      </c>
    </row>
    <row r="303" spans="1:37">
      <c r="A303" s="4" t="s">
        <v>14</v>
      </c>
      <c r="B303" s="33"/>
      <c r="C303" s="33"/>
      <c r="D303" s="33"/>
      <c r="E303" s="33"/>
      <c r="F303" s="33"/>
      <c r="G303" s="33"/>
      <c r="H303" s="33"/>
      <c r="I303" s="34">
        <v>5</v>
      </c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48"/>
      <c r="AD303" s="44">
        <f>I303</f>
        <v>5</v>
      </c>
      <c r="AE303" s="44">
        <f>SUM(B303:H303,J303:AC303)</f>
        <v>0</v>
      </c>
      <c r="AF303" s="44">
        <f>SUM(I296:I302,I304:I323)</f>
        <v>0</v>
      </c>
      <c r="AG303" s="45">
        <v>0</v>
      </c>
      <c r="AH303" s="2">
        <f t="shared" si="81"/>
        <v>1</v>
      </c>
      <c r="AI303" s="2">
        <f t="shared" si="82"/>
        <v>1</v>
      </c>
      <c r="AJ303" s="2">
        <f t="shared" si="83"/>
        <v>1</v>
      </c>
      <c r="AK303" s="2">
        <f t="shared" si="84"/>
        <v>1</v>
      </c>
    </row>
    <row r="304" spans="1:37">
      <c r="A304" s="4" t="s">
        <v>48</v>
      </c>
      <c r="B304" s="33"/>
      <c r="C304" s="33"/>
      <c r="D304" s="33"/>
      <c r="E304" s="33"/>
      <c r="F304" s="33"/>
      <c r="G304" s="33"/>
      <c r="H304" s="33"/>
      <c r="I304" s="33"/>
      <c r="J304" s="34">
        <v>3</v>
      </c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48"/>
      <c r="AD304" s="45">
        <f>J304</f>
        <v>3</v>
      </c>
      <c r="AE304" s="45">
        <f>SUM(B304:I304,K304:AC304)</f>
        <v>0</v>
      </c>
      <c r="AF304" s="45">
        <f>SUM(J296:J303,J305:J323)</f>
        <v>0</v>
      </c>
      <c r="AG304" s="44">
        <v>0</v>
      </c>
      <c r="AH304" s="5">
        <f t="shared" si="81"/>
        <v>1</v>
      </c>
      <c r="AI304" s="5">
        <f t="shared" si="82"/>
        <v>1</v>
      </c>
      <c r="AJ304" s="5">
        <f t="shared" si="83"/>
        <v>1</v>
      </c>
      <c r="AK304" s="5">
        <f t="shared" si="84"/>
        <v>1</v>
      </c>
    </row>
    <row r="305" spans="1:37">
      <c r="A305" s="4" t="s">
        <v>16</v>
      </c>
      <c r="B305" s="33"/>
      <c r="C305" s="33"/>
      <c r="D305" s="33"/>
      <c r="E305" s="33"/>
      <c r="F305" s="33"/>
      <c r="G305" s="33"/>
      <c r="H305" s="33"/>
      <c r="I305" s="33"/>
      <c r="J305" s="33"/>
      <c r="K305" s="34">
        <v>10</v>
      </c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48"/>
      <c r="AD305" s="44">
        <f>K305</f>
        <v>10</v>
      </c>
      <c r="AE305" s="44">
        <f>SUM(B305:J305,L305:AC305)</f>
        <v>0</v>
      </c>
      <c r="AF305" s="44">
        <f>SUM(K296:K304,K306:K323)</f>
        <v>0</v>
      </c>
      <c r="AG305" s="45">
        <v>0</v>
      </c>
      <c r="AH305" s="2">
        <f t="shared" si="81"/>
        <v>1</v>
      </c>
      <c r="AI305" s="2">
        <f t="shared" si="82"/>
        <v>1</v>
      </c>
      <c r="AJ305" s="2">
        <f t="shared" si="83"/>
        <v>1</v>
      </c>
      <c r="AK305" s="2">
        <f t="shared" si="84"/>
        <v>1</v>
      </c>
    </row>
    <row r="306" spans="1:37">
      <c r="A306" s="4" t="s">
        <v>17</v>
      </c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4">
        <v>1</v>
      </c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48"/>
      <c r="AD306" s="45">
        <f>L306</f>
        <v>1</v>
      </c>
      <c r="AE306" s="45">
        <f>SUM(B306:K306,M306:AC306)</f>
        <v>0</v>
      </c>
      <c r="AF306" s="45">
        <f>SUM(L296:L305,L307:L323)</f>
        <v>0</v>
      </c>
      <c r="AG306" s="44">
        <v>0</v>
      </c>
      <c r="AH306" s="5">
        <f t="shared" si="81"/>
        <v>1</v>
      </c>
      <c r="AI306" s="5">
        <f t="shared" si="82"/>
        <v>1</v>
      </c>
      <c r="AJ306" s="5">
        <f t="shared" si="83"/>
        <v>1</v>
      </c>
      <c r="AK306" s="5">
        <f t="shared" si="84"/>
        <v>1</v>
      </c>
    </row>
    <row r="307" spans="1:37">
      <c r="A307" s="4" t="s">
        <v>18</v>
      </c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4">
        <v>2</v>
      </c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48"/>
      <c r="AD307" s="44">
        <f>M307</f>
        <v>2</v>
      </c>
      <c r="AE307" s="44">
        <f>SUM(B307:L307,N307:AC307)</f>
        <v>0</v>
      </c>
      <c r="AF307" s="44">
        <f>SUM(M296:M306,M308:M323)</f>
        <v>0</v>
      </c>
      <c r="AG307" s="45">
        <v>0</v>
      </c>
      <c r="AH307" s="2">
        <f t="shared" si="81"/>
        <v>1</v>
      </c>
      <c r="AI307" s="2">
        <f t="shared" si="82"/>
        <v>1</v>
      </c>
      <c r="AJ307" s="2">
        <f t="shared" si="83"/>
        <v>1</v>
      </c>
      <c r="AK307" s="2">
        <f t="shared" si="84"/>
        <v>1</v>
      </c>
    </row>
    <row r="308" spans="1:37">
      <c r="A308" s="4" t="s">
        <v>19</v>
      </c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4">
        <v>2</v>
      </c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48"/>
      <c r="AD308" s="45">
        <f>N308</f>
        <v>2</v>
      </c>
      <c r="AE308" s="45">
        <f>SUM(B308:M308,O308:AC308)</f>
        <v>0</v>
      </c>
      <c r="AF308" s="45">
        <f>SUM(N296:N307,N309:N323)</f>
        <v>0</v>
      </c>
      <c r="AG308" s="44">
        <v>0</v>
      </c>
      <c r="AH308" s="5">
        <f t="shared" si="81"/>
        <v>1</v>
      </c>
      <c r="AI308" s="5">
        <f t="shared" si="82"/>
        <v>1</v>
      </c>
      <c r="AJ308" s="5">
        <f t="shared" si="83"/>
        <v>1</v>
      </c>
      <c r="AK308" s="5">
        <f t="shared" si="84"/>
        <v>1</v>
      </c>
    </row>
    <row r="309" spans="1:37">
      <c r="A309" s="4" t="s">
        <v>20</v>
      </c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4">
        <v>2</v>
      </c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48"/>
      <c r="AD309" s="44">
        <f>O309</f>
        <v>2</v>
      </c>
      <c r="AE309" s="44">
        <f>SUM(B309:N309,P309:AC309)</f>
        <v>0</v>
      </c>
      <c r="AF309" s="44">
        <f>SUM(O296:O308,O310:O323)</f>
        <v>0</v>
      </c>
      <c r="AG309" s="45">
        <v>0</v>
      </c>
      <c r="AH309" s="2">
        <f t="shared" si="81"/>
        <v>1</v>
      </c>
      <c r="AI309" s="2">
        <f t="shared" si="82"/>
        <v>1</v>
      </c>
      <c r="AJ309" s="2">
        <f t="shared" si="83"/>
        <v>1</v>
      </c>
      <c r="AK309" s="2">
        <f t="shared" si="84"/>
        <v>1</v>
      </c>
    </row>
    <row r="310" spans="1:37">
      <c r="A310" s="4" t="s">
        <v>21</v>
      </c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4">
        <v>1</v>
      </c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48"/>
      <c r="AD310" s="45">
        <f>P310</f>
        <v>1</v>
      </c>
      <c r="AE310" s="45">
        <f>SUM(B310:O310,Q310:AC310)</f>
        <v>0</v>
      </c>
      <c r="AF310" s="45">
        <f>SUM(P296:P309,P311:P323)</f>
        <v>0</v>
      </c>
      <c r="AG310" s="45">
        <v>0</v>
      </c>
      <c r="AH310" s="5">
        <f t="shared" si="81"/>
        <v>1</v>
      </c>
      <c r="AI310" s="5">
        <f t="shared" si="82"/>
        <v>1</v>
      </c>
      <c r="AJ310" s="5">
        <f t="shared" si="83"/>
        <v>1</v>
      </c>
      <c r="AK310" s="5">
        <f t="shared" si="84"/>
        <v>1</v>
      </c>
    </row>
    <row r="311" spans="1:37">
      <c r="A311" s="4" t="s">
        <v>22</v>
      </c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4">
        <v>1</v>
      </c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48"/>
      <c r="AD311" s="44">
        <f>Q311</f>
        <v>1</v>
      </c>
      <c r="AE311" s="44">
        <f>SUM(B311:P311,R311:AC311)</f>
        <v>0</v>
      </c>
      <c r="AF311" s="44">
        <f>SUM(Q296:Q310,Q312:Q323)</f>
        <v>0</v>
      </c>
      <c r="AG311" s="44">
        <v>0</v>
      </c>
      <c r="AH311" s="2">
        <f t="shared" si="81"/>
        <v>1</v>
      </c>
      <c r="AI311" s="2">
        <f t="shared" si="82"/>
        <v>1</v>
      </c>
      <c r="AJ311" s="2">
        <f t="shared" si="83"/>
        <v>1</v>
      </c>
      <c r="AK311" s="2">
        <f t="shared" si="84"/>
        <v>1</v>
      </c>
    </row>
    <row r="312" spans="1:37">
      <c r="A312" s="4" t="s">
        <v>23</v>
      </c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4">
        <v>1</v>
      </c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48"/>
      <c r="AD312" s="45">
        <f>R312</f>
        <v>1</v>
      </c>
      <c r="AE312" s="45">
        <f>SUM(B312:Q312,S312:AC312)</f>
        <v>0</v>
      </c>
      <c r="AF312" s="45">
        <f>SUM(R296:R311,R313:R323)</f>
        <v>0</v>
      </c>
      <c r="AG312" s="45">
        <v>0</v>
      </c>
      <c r="AH312" s="5">
        <f t="shared" si="81"/>
        <v>1</v>
      </c>
      <c r="AI312" s="5">
        <f t="shared" si="82"/>
        <v>1</v>
      </c>
      <c r="AJ312" s="5">
        <f t="shared" si="83"/>
        <v>1</v>
      </c>
      <c r="AK312" s="5">
        <f t="shared" si="84"/>
        <v>1</v>
      </c>
    </row>
    <row r="313" spans="1:37">
      <c r="A313" s="4" t="s">
        <v>24</v>
      </c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4">
        <v>2</v>
      </c>
      <c r="T313" s="33"/>
      <c r="U313" s="33"/>
      <c r="V313" s="33"/>
      <c r="W313" s="33"/>
      <c r="X313" s="33"/>
      <c r="Y313" s="33"/>
      <c r="Z313" s="33"/>
      <c r="AA313" s="33"/>
      <c r="AB313" s="33"/>
      <c r="AC313" s="48"/>
      <c r="AD313" s="44">
        <f>S313</f>
        <v>2</v>
      </c>
      <c r="AE313" s="44">
        <f>SUM(B313:R313,T313:AC313)</f>
        <v>0</v>
      </c>
      <c r="AF313" s="44">
        <f>SUM(S296:S312,S314:S323)</f>
        <v>0</v>
      </c>
      <c r="AG313" s="44">
        <v>0</v>
      </c>
      <c r="AH313" s="2">
        <f t="shared" si="81"/>
        <v>1</v>
      </c>
      <c r="AI313" s="2">
        <f t="shared" si="82"/>
        <v>1</v>
      </c>
      <c r="AJ313" s="2">
        <f t="shared" si="83"/>
        <v>1</v>
      </c>
      <c r="AK313" s="2">
        <f t="shared" si="84"/>
        <v>1</v>
      </c>
    </row>
    <row r="314" spans="1:37">
      <c r="A314" s="4" t="s">
        <v>25</v>
      </c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4">
        <v>2</v>
      </c>
      <c r="U314" s="33"/>
      <c r="V314" s="33"/>
      <c r="W314" s="33"/>
      <c r="X314" s="33"/>
      <c r="Y314" s="33"/>
      <c r="Z314" s="33"/>
      <c r="AA314" s="33"/>
      <c r="AB314" s="33"/>
      <c r="AC314" s="48"/>
      <c r="AD314" s="45">
        <f>T314</f>
        <v>2</v>
      </c>
      <c r="AE314" s="45">
        <f>SUM(B314:S314,U314:AC314)</f>
        <v>0</v>
      </c>
      <c r="AF314" s="45">
        <f>SUM(T296:T313,T315:T323)</f>
        <v>0</v>
      </c>
      <c r="AG314" s="45">
        <v>0</v>
      </c>
      <c r="AH314" s="5">
        <f t="shared" si="81"/>
        <v>1</v>
      </c>
      <c r="AI314" s="5">
        <f t="shared" si="82"/>
        <v>1</v>
      </c>
      <c r="AJ314" s="5">
        <f t="shared" si="83"/>
        <v>1</v>
      </c>
      <c r="AK314" s="5">
        <f t="shared" si="84"/>
        <v>1</v>
      </c>
    </row>
    <row r="315" spans="1:37">
      <c r="A315" s="4" t="s">
        <v>26</v>
      </c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4">
        <v>6</v>
      </c>
      <c r="V315" s="33"/>
      <c r="W315" s="33"/>
      <c r="X315" s="33"/>
      <c r="Y315" s="33"/>
      <c r="Z315" s="33"/>
      <c r="AA315" s="33"/>
      <c r="AB315" s="33"/>
      <c r="AC315" s="48"/>
      <c r="AD315" s="44">
        <f>U315</f>
        <v>6</v>
      </c>
      <c r="AE315" s="44">
        <f>SUM(B315:T315,V315:AC315)</f>
        <v>0</v>
      </c>
      <c r="AF315" s="44">
        <f>SUM(U296:U314,U316:U323)</f>
        <v>0</v>
      </c>
      <c r="AG315" s="44">
        <v>0</v>
      </c>
      <c r="AH315" s="2">
        <f t="shared" si="81"/>
        <v>1</v>
      </c>
      <c r="AI315" s="2">
        <f t="shared" si="82"/>
        <v>1</v>
      </c>
      <c r="AJ315" s="2">
        <f t="shared" si="83"/>
        <v>1</v>
      </c>
      <c r="AK315" s="2">
        <f t="shared" si="84"/>
        <v>1</v>
      </c>
    </row>
    <row r="316" spans="1:37">
      <c r="A316" s="4" t="s">
        <v>27</v>
      </c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4">
        <v>2</v>
      </c>
      <c r="W316" s="33"/>
      <c r="X316" s="33"/>
      <c r="Y316" s="33"/>
      <c r="Z316" s="33"/>
      <c r="AA316" s="33"/>
      <c r="AB316" s="33"/>
      <c r="AC316" s="48"/>
      <c r="AD316" s="45">
        <f>V316</f>
        <v>2</v>
      </c>
      <c r="AE316" s="45">
        <f>SUM(B316:U316,W316:AC316)</f>
        <v>0</v>
      </c>
      <c r="AF316" s="45">
        <f>SUM(V296:V315,V317:V323)</f>
        <v>0</v>
      </c>
      <c r="AG316" s="45">
        <v>0</v>
      </c>
      <c r="AH316" s="5">
        <f t="shared" si="81"/>
        <v>1</v>
      </c>
      <c r="AI316" s="5">
        <f t="shared" si="82"/>
        <v>1</v>
      </c>
      <c r="AJ316" s="5">
        <f t="shared" si="83"/>
        <v>1</v>
      </c>
      <c r="AK316" s="5">
        <f t="shared" si="84"/>
        <v>1</v>
      </c>
    </row>
    <row r="317" spans="1:37">
      <c r="A317" s="4" t="s">
        <v>28</v>
      </c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4">
        <v>6</v>
      </c>
      <c r="X317" s="33"/>
      <c r="Y317" s="33"/>
      <c r="Z317" s="33"/>
      <c r="AA317" s="33"/>
      <c r="AB317" s="33"/>
      <c r="AC317" s="48"/>
      <c r="AD317" s="44">
        <f>W317</f>
        <v>6</v>
      </c>
      <c r="AE317" s="44">
        <f>SUM(B317:V317,X317:AC317)</f>
        <v>0</v>
      </c>
      <c r="AF317" s="44">
        <f>SUM(W296:W316,W318:W323)</f>
        <v>0</v>
      </c>
      <c r="AG317" s="45">
        <v>0</v>
      </c>
      <c r="AH317" s="2">
        <f t="shared" si="81"/>
        <v>1</v>
      </c>
      <c r="AI317" s="2">
        <f t="shared" si="82"/>
        <v>1</v>
      </c>
      <c r="AJ317" s="2">
        <f t="shared" si="83"/>
        <v>1</v>
      </c>
      <c r="AK317" s="2">
        <f t="shared" si="84"/>
        <v>1</v>
      </c>
    </row>
    <row r="318" spans="1:37">
      <c r="A318" s="4" t="s">
        <v>29</v>
      </c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4">
        <v>5</v>
      </c>
      <c r="Y318" s="33"/>
      <c r="Z318" s="33"/>
      <c r="AA318" s="33"/>
      <c r="AB318" s="33"/>
      <c r="AC318" s="48"/>
      <c r="AD318" s="45">
        <f>X318</f>
        <v>5</v>
      </c>
      <c r="AE318" s="45">
        <f>SUM(B318:W318,Y318:AC318)</f>
        <v>0</v>
      </c>
      <c r="AF318" s="45">
        <f>SUM(X296:X317,X319:X323)</f>
        <v>0</v>
      </c>
      <c r="AG318" s="44">
        <v>0</v>
      </c>
      <c r="AH318" s="5">
        <f t="shared" si="81"/>
        <v>1</v>
      </c>
      <c r="AI318" s="5">
        <f t="shared" si="82"/>
        <v>1</v>
      </c>
      <c r="AJ318" s="5">
        <f t="shared" si="83"/>
        <v>1</v>
      </c>
      <c r="AK318" s="5">
        <f t="shared" si="84"/>
        <v>1</v>
      </c>
    </row>
    <row r="319" spans="1:37">
      <c r="A319" s="4" t="s">
        <v>30</v>
      </c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4">
        <v>22</v>
      </c>
      <c r="Z319" s="33"/>
      <c r="AA319" s="33"/>
      <c r="AB319" s="33"/>
      <c r="AC319" s="48"/>
      <c r="AD319" s="44">
        <f>Y319</f>
        <v>22</v>
      </c>
      <c r="AE319" s="44">
        <f>SUM(B319:X319,Z319:AC319)</f>
        <v>0</v>
      </c>
      <c r="AF319" s="44">
        <f>SUM(Y296:Y318,Y320:Y323)</f>
        <v>0</v>
      </c>
      <c r="AG319" s="45">
        <v>0</v>
      </c>
      <c r="AH319" s="2">
        <f t="shared" si="81"/>
        <v>1</v>
      </c>
      <c r="AI319" s="2">
        <f t="shared" si="82"/>
        <v>1</v>
      </c>
      <c r="AJ319" s="2">
        <f t="shared" si="83"/>
        <v>1</v>
      </c>
      <c r="AK319" s="2">
        <f t="shared" si="84"/>
        <v>1</v>
      </c>
    </row>
    <row r="320" spans="1:37">
      <c r="A320" s="4" t="s">
        <v>31</v>
      </c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4">
        <v>4</v>
      </c>
      <c r="AA320" s="33"/>
      <c r="AB320" s="33"/>
      <c r="AC320" s="48"/>
      <c r="AD320" s="45">
        <f>Z320</f>
        <v>4</v>
      </c>
      <c r="AE320" s="45">
        <f>SUM(B320:Y320,AA320:AC320)</f>
        <v>0</v>
      </c>
      <c r="AF320" s="45">
        <f>SUM(Z296:Z319,Z321:Z323)</f>
        <v>0</v>
      </c>
      <c r="AG320" s="44">
        <v>0</v>
      </c>
      <c r="AH320" s="5">
        <f t="shared" si="81"/>
        <v>1</v>
      </c>
      <c r="AI320" s="5">
        <f t="shared" si="82"/>
        <v>1</v>
      </c>
      <c r="AJ320" s="5">
        <f t="shared" si="83"/>
        <v>1</v>
      </c>
      <c r="AK320" s="5">
        <f t="shared" si="84"/>
        <v>1</v>
      </c>
    </row>
    <row r="321" spans="1:37">
      <c r="A321" s="4" t="s">
        <v>32</v>
      </c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4">
        <v>6</v>
      </c>
      <c r="AB321" s="33"/>
      <c r="AC321" s="48"/>
      <c r="AD321" s="44">
        <f>AA321</f>
        <v>6</v>
      </c>
      <c r="AE321" s="44">
        <f>SUM(B321:Z321,AB321:AC321)</f>
        <v>0</v>
      </c>
      <c r="AF321" s="44">
        <f>SUM(AA296:AA320,AA322:AA323)</f>
        <v>0</v>
      </c>
      <c r="AG321" s="45">
        <v>0</v>
      </c>
      <c r="AH321" s="2">
        <f t="shared" si="81"/>
        <v>1</v>
      </c>
      <c r="AI321" s="2">
        <f t="shared" si="82"/>
        <v>1</v>
      </c>
      <c r="AJ321" s="2">
        <f t="shared" si="83"/>
        <v>1</v>
      </c>
      <c r="AK321" s="2">
        <f t="shared" si="84"/>
        <v>1</v>
      </c>
    </row>
    <row r="322" spans="1:37">
      <c r="A322" s="4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4">
        <v>3</v>
      </c>
      <c r="AC322" s="48"/>
      <c r="AD322" s="45">
        <f>AB322</f>
        <v>3</v>
      </c>
      <c r="AE322" s="45">
        <f>SUM(B322:AA322,AC322)</f>
        <v>0</v>
      </c>
      <c r="AF322" s="45">
        <f>SUM(AB296:AB321,AB323)</f>
        <v>0</v>
      </c>
      <c r="AG322" s="45">
        <v>0</v>
      </c>
      <c r="AH322" s="5">
        <f t="shared" si="81"/>
        <v>1</v>
      </c>
      <c r="AI322" s="5">
        <f t="shared" si="82"/>
        <v>1</v>
      </c>
      <c r="AJ322" s="5">
        <f t="shared" si="83"/>
        <v>1</v>
      </c>
      <c r="AK322" s="5">
        <f t="shared" si="84"/>
        <v>1</v>
      </c>
    </row>
    <row r="323" spans="1:37">
      <c r="A323" s="10" t="s">
        <v>34</v>
      </c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49">
        <v>1</v>
      </c>
      <c r="AD323" s="44">
        <f>AC323</f>
        <v>1</v>
      </c>
      <c r="AE323" s="44">
        <f>SUM(B323:AB323)</f>
        <v>0</v>
      </c>
      <c r="AF323" s="44">
        <f>SUM(AC296:AC322)</f>
        <v>0</v>
      </c>
      <c r="AG323" s="44">
        <v>0</v>
      </c>
      <c r="AH323" s="2">
        <f t="shared" si="81"/>
        <v>1</v>
      </c>
      <c r="AI323" s="2">
        <f t="shared" si="82"/>
        <v>1</v>
      </c>
      <c r="AJ323" s="2">
        <f t="shared" si="83"/>
        <v>1</v>
      </c>
      <c r="AK323" s="2">
        <f t="shared" si="84"/>
        <v>1</v>
      </c>
    </row>
    <row r="324" spans="28:37">
      <c r="AB324" s="42" t="s">
        <v>74</v>
      </c>
      <c r="AC324" s="42"/>
      <c r="AD324" s="45">
        <f t="shared" ref="AD324:AF324" si="85">SUM(AD296:AD323)</f>
        <v>139</v>
      </c>
      <c r="AE324" s="45">
        <f t="shared" si="85"/>
        <v>0</v>
      </c>
      <c r="AF324" s="45">
        <f t="shared" si="85"/>
        <v>0</v>
      </c>
      <c r="AG324" s="45">
        <v>0</v>
      </c>
      <c r="AH324" s="5">
        <f t="shared" si="81"/>
        <v>1</v>
      </c>
      <c r="AI324" s="5">
        <f t="shared" si="82"/>
        <v>1</v>
      </c>
      <c r="AJ324" s="5">
        <f t="shared" si="83"/>
        <v>1</v>
      </c>
      <c r="AK324" s="5">
        <f t="shared" si="84"/>
        <v>1</v>
      </c>
    </row>
  </sheetData>
  <mergeCells count="11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236:AK236"/>
    <mergeCell ref="B237:D237"/>
    <mergeCell ref="M239:P239"/>
    <mergeCell ref="M240:P240"/>
    <mergeCell ref="M241:P241"/>
    <mergeCell ref="M242:P242"/>
    <mergeCell ref="M243:P243"/>
    <mergeCell ref="M244:P244"/>
    <mergeCell ref="M245:P245"/>
    <mergeCell ref="M246:P246"/>
    <mergeCell ref="M247:P247"/>
    <mergeCell ref="O248:P248"/>
    <mergeCell ref="B249:D249"/>
    <mergeCell ref="F249:G249"/>
    <mergeCell ref="AB279:AC279"/>
    <mergeCell ref="A281:AK281"/>
    <mergeCell ref="B282:D282"/>
    <mergeCell ref="M284:P284"/>
    <mergeCell ref="M285:P285"/>
    <mergeCell ref="M286:P286"/>
    <mergeCell ref="M287:P287"/>
    <mergeCell ref="M288:P288"/>
    <mergeCell ref="M289:P289"/>
    <mergeCell ref="M290:P290"/>
    <mergeCell ref="M291:P291"/>
    <mergeCell ref="M292:P292"/>
    <mergeCell ref="O293:P293"/>
    <mergeCell ref="B294:D294"/>
    <mergeCell ref="F294:G294"/>
    <mergeCell ref="AB324:AC324"/>
    <mergeCell ref="A1:A3"/>
    <mergeCell ref="P1:Q2"/>
    <mergeCell ref="R1:Y2"/>
    <mergeCell ref="Z1:A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LPMQ</vt:lpstr>
      <vt:lpstr>AlQalam</vt:lpstr>
      <vt:lpstr>Full AlQalam</vt:lpstr>
      <vt:lpstr>Full AlQalam (2)</vt:lpstr>
      <vt:lpstr>Full AlQalam Zero TN</vt:lpstr>
      <vt:lpstr>Full LPMQ</vt:lpstr>
      <vt:lpstr>Full KFGQPC</vt:lpstr>
      <vt:lpstr>Full AlKareem</vt:lpstr>
      <vt:lpstr>Full PDMS</vt:lpstr>
      <vt:lpstr>Stat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mhbrt</dc:creator>
  <cp:lastModifiedBy>mhbrt</cp:lastModifiedBy>
  <dcterms:created xsi:type="dcterms:W3CDTF">2020-08-18T15:48:00Z</dcterms:created>
  <dcterms:modified xsi:type="dcterms:W3CDTF">2020-08-24T08:27:28Z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