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 tabRatio="604" firstSheet="5" activeTab="7"/>
  </bookViews>
  <sheets>
    <sheet name="Sheet1" sheetId="1" state="hidden" r:id="rId1"/>
    <sheet name="LPMQ" sheetId="2" state="hidden" r:id="rId2"/>
    <sheet name="AlQalam" sheetId="4" state="hidden" r:id="rId3"/>
    <sheet name="Full AlQalam" sheetId="6" r:id="rId4"/>
    <sheet name="Full AlQalam (2)" sheetId="9" r:id="rId5"/>
    <sheet name="Full AlQalam Zero TN" sheetId="7" r:id="rId6"/>
    <sheet name="Full LPMQ" sheetId="8" r:id="rId7"/>
    <sheet name="Full KFGQPC" sheetId="10" r:id="rId8"/>
    <sheet name="Stat" sheetId="5" r:id="rId9"/>
    <sheet name="Full AlKareem" sheetId="11" r:id="rId10"/>
    <sheet name="Full PDMS" sheetId="12" r:id="rId11"/>
    <sheet name="Full Amiri" sheetId="13" r:id="rId12"/>
    <sheet name="Full meQuran" sheetId="14" r:id="rId13"/>
    <sheet name="Full norehira" sheetId="15" r:id="rId14"/>
    <sheet name="Full norehuda" sheetId="16" r:id="rId15"/>
    <sheet name="Full norehidayat" sheetId="17" r:id="rId16"/>
    <sheet name="Full" sheetId="18" r:id="rId17"/>
  </sheets>
  <calcPr calcId="144525"/>
</workbook>
</file>

<file path=xl/sharedStrings.xml><?xml version="1.0" encoding="utf-8"?>
<sst xmlns="http://schemas.openxmlformats.org/spreadsheetml/2006/main" count="12246" uniqueCount="97">
  <si>
    <t>LPMQ</t>
  </si>
  <si>
    <t>Template Matching</t>
  </si>
  <si>
    <t>TOTAL</t>
  </si>
  <si>
    <t>True Label</t>
  </si>
  <si>
    <t>Tanwin</t>
  </si>
  <si>
    <t>Nun Sukun</t>
  </si>
  <si>
    <t>Mim Sukun</t>
  </si>
  <si>
    <t xml:space="preserve">Alif </t>
  </si>
  <si>
    <t xml:space="preserve">Ba </t>
  </si>
  <si>
    <t>Ta</t>
  </si>
  <si>
    <t>Tsa</t>
  </si>
  <si>
    <t>Jim</t>
  </si>
  <si>
    <t>ha</t>
  </si>
  <si>
    <t>Kha</t>
  </si>
  <si>
    <t>Dal</t>
  </si>
  <si>
    <t xml:space="preserve">Zal </t>
  </si>
  <si>
    <t>Ra</t>
  </si>
  <si>
    <t>Zai</t>
  </si>
  <si>
    <t>Sin</t>
  </si>
  <si>
    <t>Syin</t>
  </si>
  <si>
    <t>Sad</t>
  </si>
  <si>
    <t>Dad</t>
  </si>
  <si>
    <t>Tho</t>
  </si>
  <si>
    <t>Dza</t>
  </si>
  <si>
    <t>Ain</t>
  </si>
  <si>
    <t>Gain</t>
  </si>
  <si>
    <t>Fa</t>
  </si>
  <si>
    <t>Qaf</t>
  </si>
  <si>
    <t>Kaf</t>
  </si>
  <si>
    <t>Lam</t>
  </si>
  <si>
    <t>Mim</t>
  </si>
  <si>
    <t>Nun</t>
  </si>
  <si>
    <t>Waw</t>
  </si>
  <si>
    <t>Ha</t>
  </si>
  <si>
    <t>Ya</t>
  </si>
  <si>
    <t>TP</t>
  </si>
  <si>
    <t>FP</t>
  </si>
  <si>
    <t>FN</t>
  </si>
  <si>
    <t>TN</t>
  </si>
  <si>
    <t>0.75</t>
  </si>
  <si>
    <t>Ba</t>
  </si>
  <si>
    <t>0.775</t>
  </si>
  <si>
    <t>0.8</t>
  </si>
  <si>
    <t>0.825</t>
  </si>
  <si>
    <t>0.85</t>
  </si>
  <si>
    <t>Segmentasi</t>
  </si>
  <si>
    <t>T</t>
  </si>
  <si>
    <t>F</t>
  </si>
  <si>
    <t>Zal</t>
  </si>
  <si>
    <t>IDG</t>
  </si>
  <si>
    <t>IDL</t>
  </si>
  <si>
    <t>IDM</t>
  </si>
  <si>
    <t>IZH</t>
  </si>
  <si>
    <t>IZS</t>
  </si>
  <si>
    <t>IKH</t>
  </si>
  <si>
    <t>IKS</t>
  </si>
  <si>
    <t>IQB</t>
  </si>
  <si>
    <t>EMT</t>
  </si>
  <si>
    <t>Idgham Bigunnah</t>
  </si>
  <si>
    <t>Idgham Bilagunnah</t>
  </si>
  <si>
    <t>Idgham Mimi</t>
  </si>
  <si>
    <t>Idzhar Halqi</t>
  </si>
  <si>
    <t>Idzhar Syafawi</t>
  </si>
  <si>
    <t>Ikhfa Hakiki</t>
  </si>
  <si>
    <t>Ikhfa Syafawi</t>
  </si>
  <si>
    <t>Iqlab</t>
  </si>
  <si>
    <t>Empty</t>
  </si>
  <si>
    <t>AlQalam</t>
  </si>
  <si>
    <t>Pengenalan</t>
  </si>
  <si>
    <t>Hukum Bacaan</t>
  </si>
  <si>
    <t>A</t>
  </si>
  <si>
    <t>P</t>
  </si>
  <si>
    <t>R</t>
  </si>
  <si>
    <t>F1</t>
  </si>
  <si>
    <t>Total</t>
  </si>
  <si>
    <t>Total =</t>
  </si>
  <si>
    <t>0.875</t>
  </si>
  <si>
    <t>0.9</t>
  </si>
  <si>
    <t>KFGQPC</t>
  </si>
  <si>
    <t>sum char</t>
  </si>
  <si>
    <t>3 waw, 12 mim, 2 nun</t>
  </si>
  <si>
    <t>8 ra, 4 lam</t>
  </si>
  <si>
    <t>10 mim</t>
  </si>
  <si>
    <t>2 Ha, 14 alif, 1 kha, 2 ha, 2 gain</t>
  </si>
  <si>
    <t>1 kaf, 1 jim, 1 kha, 1 qaf, 2 ta, 2 alif, 3 waw, 2 fa, 2 nun, 1 lam, 1 syin, 2 dal, 2 ra, 1 dza, 1 Ha, 1 ya, 1 sad, 1 zal, 2 ain, 1 tho</t>
  </si>
  <si>
    <t>4 fa, 5 kaf, 2 sin, 3 dal, 6 ta, 2 tsa, 2 qaf, 1 sad, 2 zal, 1 syin, 1 zai, 1 dad</t>
  </si>
  <si>
    <t>11 ba</t>
  </si>
  <si>
    <t>AlKareem</t>
  </si>
  <si>
    <t>PDMS</t>
  </si>
  <si>
    <t>ID</t>
  </si>
  <si>
    <t>Amiri</t>
  </si>
  <si>
    <t>meQuran</t>
  </si>
  <si>
    <t>norehira</t>
  </si>
  <si>
    <t>norehuda</t>
  </si>
  <si>
    <t>norehidayat</t>
  </si>
  <si>
    <t>FULL</t>
  </si>
  <si>
    <t>Full TM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</si>
</sst>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Liberation Serif"/>
      <charset val="134"/>
    </font>
    <font>
      <b/>
      <sz val="11"/>
      <color theme="1"/>
      <name val="Liberation Serif"/>
      <charset val="134"/>
    </font>
    <font>
      <b/>
      <sz val="11"/>
      <color theme="0"/>
      <name val="Liberation Serif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2" tint="-0.2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4"/>
        <bgColor theme="5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/>
        <bgColor theme="9"/>
      </patternFill>
    </fill>
    <fill>
      <patternFill patternType="solid">
        <fgColor theme="9" tint="0.4"/>
        <bgColor theme="9" tint="0.799981688894314"/>
      </patternFill>
    </fill>
    <fill>
      <patternFill patternType="solid">
        <fgColor theme="2" tint="-0.25"/>
        <bgColor theme="5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9" tint="0.8"/>
        <bgColor theme="9" tint="0.599993896298105"/>
      </patternFill>
    </fill>
    <fill>
      <patternFill patternType="solid">
        <fgColor theme="9" tint="0.6"/>
        <bgColor theme="9" tint="0.599993896298105"/>
      </patternFill>
    </fill>
    <fill>
      <patternFill patternType="solid">
        <fgColor theme="9" tint="0.4"/>
        <bgColor theme="9" tint="0.599993896298105"/>
      </patternFill>
    </fill>
    <fill>
      <patternFill patternType="solid">
        <fgColor theme="9" tint="0.4"/>
        <bgColor theme="5" tint="0.599993896298105"/>
      </patternFill>
    </fill>
    <fill>
      <patternFill patternType="solid">
        <fgColor theme="9" tint="0.8"/>
        <bgColor theme="5" tint="0.599993896298105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1" fillId="2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30" borderId="22" applyNumberFormat="0" applyFont="0" applyAlignment="0" applyProtection="0">
      <alignment vertical="center"/>
    </xf>
    <xf numFmtId="0" fontId="13" fillId="29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7" borderId="2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1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7" borderId="3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1" fillId="8" borderId="6" xfId="0" applyFont="1" applyFill="1" applyBorder="1">
      <alignment vertical="center"/>
    </xf>
    <xf numFmtId="0" fontId="1" fillId="9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1" fillId="8" borderId="8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2" fillId="0" borderId="0" xfId="0" applyFont="1" applyAlignment="1">
      <alignment vertical="center"/>
    </xf>
    <xf numFmtId="0" fontId="3" fillId="10" borderId="11" xfId="0" applyFont="1" applyFill="1" applyBorder="1" applyAlignment="1">
      <alignment vertical="center"/>
    </xf>
    <xf numFmtId="0" fontId="3" fillId="10" borderId="4" xfId="0" applyFont="1" applyFill="1" applyBorder="1">
      <alignment vertical="center"/>
    </xf>
    <xf numFmtId="0" fontId="3" fillId="10" borderId="12" xfId="0" applyFont="1" applyFill="1" applyBorder="1">
      <alignment vertical="center"/>
    </xf>
    <xf numFmtId="0" fontId="1" fillId="11" borderId="6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3" fillId="10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11" borderId="8" xfId="0" applyFont="1" applyFill="1" applyBorder="1">
      <alignment vertical="center"/>
    </xf>
    <xf numFmtId="0" fontId="3" fillId="10" borderId="9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3" fillId="7" borderId="13" xfId="0" applyFont="1" applyFill="1" applyBorder="1">
      <alignment vertical="center"/>
    </xf>
    <xf numFmtId="0" fontId="1" fillId="9" borderId="14" xfId="0" applyFont="1" applyFill="1" applyBorder="1">
      <alignment vertical="center"/>
    </xf>
    <xf numFmtId="0" fontId="1" fillId="9" borderId="15" xfId="0" applyFont="1" applyFill="1" applyBorder="1">
      <alignment vertical="center"/>
    </xf>
    <xf numFmtId="0" fontId="1" fillId="12" borderId="16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7" xfId="0" applyFont="1" applyFill="1" applyBorder="1">
      <alignment vertical="center"/>
    </xf>
    <xf numFmtId="0" fontId="1" fillId="13" borderId="18" xfId="0" applyFont="1" applyFill="1" applyBorder="1">
      <alignment vertical="center"/>
    </xf>
    <xf numFmtId="0" fontId="1" fillId="14" borderId="18" xfId="0" applyFont="1" applyFill="1" applyBorder="1">
      <alignment vertical="center"/>
    </xf>
    <xf numFmtId="0" fontId="1" fillId="15" borderId="17" xfId="0" applyFont="1" applyFill="1" applyBorder="1">
      <alignment vertical="center"/>
    </xf>
    <xf numFmtId="0" fontId="3" fillId="10" borderId="13" xfId="0" applyFont="1" applyFill="1" applyBorder="1">
      <alignment vertical="center"/>
    </xf>
    <xf numFmtId="0" fontId="1" fillId="3" borderId="14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11" borderId="16" xfId="0" applyFont="1" applyFill="1" applyBorder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2" xfId="0" applyFont="1" applyFill="1" applyBorder="1">
      <alignment vertical="center"/>
    </xf>
    <xf numFmtId="0" fontId="1" fillId="20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1" borderId="0" xfId="0" applyFont="1" applyFill="1">
      <alignment vertical="center"/>
    </xf>
    <xf numFmtId="0" fontId="3" fillId="10" borderId="0" xfId="0" applyFont="1" applyFill="1" applyAlignment="1">
      <alignment horizontal="center" vertical="center"/>
    </xf>
    <xf numFmtId="0" fontId="3" fillId="10" borderId="11" xfId="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1" fillId="8" borderId="16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50"/>
  <sheetViews>
    <sheetView topLeftCell="A3" workbookViewId="0">
      <selection activeCell="A20" sqref="A20:A27"/>
    </sheetView>
  </sheetViews>
  <sheetFormatPr defaultColWidth="9" defaultRowHeight="13.5"/>
  <cols>
    <col min="1" max="1" width="9" style="1"/>
    <col min="2" max="16" width="4.625" style="1" customWidth="1"/>
    <col min="17" max="17" width="5.125" style="1" customWidth="1"/>
    <col min="18" max="45" width="4.625" style="1" customWidth="1"/>
    <col min="46" max="16384" width="9" style="1"/>
  </cols>
  <sheetData>
    <row r="1" spans="1:22">
      <c r="A1" s="57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7" t="s">
        <v>2</v>
      </c>
      <c r="Q1" s="37"/>
      <c r="R1" s="9" t="s">
        <v>3</v>
      </c>
      <c r="S1" s="9"/>
      <c r="T1" s="9"/>
      <c r="V1" s="1">
        <f>SUM(R3:AS30)</f>
        <v>134</v>
      </c>
    </row>
    <row r="2" ht="14.25" spans="1:45">
      <c r="A2" s="57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59" t="s">
        <v>0</v>
      </c>
      <c r="Q2" s="60"/>
      <c r="R2" s="22" t="s">
        <v>7</v>
      </c>
      <c r="S2" s="22" t="s">
        <v>8</v>
      </c>
      <c r="T2" s="22" t="s">
        <v>9</v>
      </c>
      <c r="U2" s="22" t="s">
        <v>10</v>
      </c>
      <c r="V2" s="22" t="s">
        <v>11</v>
      </c>
      <c r="W2" s="22" t="s">
        <v>12</v>
      </c>
      <c r="X2" s="22" t="s">
        <v>13</v>
      </c>
      <c r="Y2" s="22" t="s">
        <v>14</v>
      </c>
      <c r="Z2" s="22" t="s">
        <v>15</v>
      </c>
      <c r="AA2" s="22" t="s">
        <v>16</v>
      </c>
      <c r="AB2" s="22" t="s">
        <v>17</v>
      </c>
      <c r="AC2" s="22" t="s">
        <v>18</v>
      </c>
      <c r="AD2" s="22" t="s">
        <v>19</v>
      </c>
      <c r="AE2" s="22" t="s">
        <v>20</v>
      </c>
      <c r="AF2" s="22" t="s">
        <v>21</v>
      </c>
      <c r="AG2" s="22" t="s">
        <v>22</v>
      </c>
      <c r="AH2" s="22" t="s">
        <v>23</v>
      </c>
      <c r="AI2" s="22" t="s">
        <v>24</v>
      </c>
      <c r="AJ2" s="22" t="s">
        <v>25</v>
      </c>
      <c r="AK2" s="22" t="s">
        <v>26</v>
      </c>
      <c r="AL2" s="22" t="s">
        <v>27</v>
      </c>
      <c r="AM2" s="22" t="s">
        <v>28</v>
      </c>
      <c r="AN2" s="22" t="s">
        <v>29</v>
      </c>
      <c r="AO2" s="22" t="s">
        <v>30</v>
      </c>
      <c r="AP2" s="22" t="s">
        <v>31</v>
      </c>
      <c r="AQ2" s="22" t="s">
        <v>32</v>
      </c>
      <c r="AR2" s="22" t="s">
        <v>33</v>
      </c>
      <c r="AS2" s="44" t="s">
        <v>34</v>
      </c>
    </row>
    <row r="3" ht="14.25" spans="1:45">
      <c r="A3" s="57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Q3" s="23" t="s">
        <v>7</v>
      </c>
      <c r="R3" s="24">
        <v>16</v>
      </c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45"/>
    </row>
    <row r="4" spans="1:45">
      <c r="A4" s="6" t="s">
        <v>39</v>
      </c>
      <c r="B4" s="53">
        <v>49</v>
      </c>
      <c r="C4" s="6">
        <v>2</v>
      </c>
      <c r="D4" s="53">
        <v>0</v>
      </c>
      <c r="E4" s="6">
        <v>0</v>
      </c>
      <c r="F4" s="53">
        <v>41</v>
      </c>
      <c r="G4" s="6">
        <v>26</v>
      </c>
      <c r="H4" s="53">
        <v>0</v>
      </c>
      <c r="I4" s="6">
        <v>0</v>
      </c>
      <c r="J4" s="53">
        <v>47</v>
      </c>
      <c r="K4" s="6">
        <v>46</v>
      </c>
      <c r="L4" s="53">
        <v>0</v>
      </c>
      <c r="M4" s="6">
        <v>0</v>
      </c>
      <c r="O4" s="1">
        <f>SUM(B4,D4,F4,H4,J4,L4)</f>
        <v>137</v>
      </c>
      <c r="Q4" s="26" t="s">
        <v>40</v>
      </c>
      <c r="R4" s="27"/>
      <c r="S4" s="28">
        <v>20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46"/>
    </row>
    <row r="5" spans="1:45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O5" s="1">
        <f>SUM(B5,D5,F5,H5,J5,L5)</f>
        <v>0</v>
      </c>
      <c r="Q5" s="26" t="s">
        <v>9</v>
      </c>
      <c r="R5" s="27"/>
      <c r="S5" s="27"/>
      <c r="T5" s="28">
        <v>7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46"/>
    </row>
    <row r="6" spans="1:45">
      <c r="A6" s="6" t="s">
        <v>42</v>
      </c>
      <c r="B6" s="53"/>
      <c r="C6" s="6"/>
      <c r="D6" s="53"/>
      <c r="E6" s="6"/>
      <c r="F6" s="53"/>
      <c r="G6" s="6"/>
      <c r="H6" s="53"/>
      <c r="I6" s="6"/>
      <c r="J6" s="53"/>
      <c r="K6" s="6"/>
      <c r="L6" s="53"/>
      <c r="M6" s="6"/>
      <c r="O6" s="1">
        <f>SUM(B6,D6,F6,H6,J6,L6)</f>
        <v>0</v>
      </c>
      <c r="Q6" s="26" t="s">
        <v>10</v>
      </c>
      <c r="R6" s="27"/>
      <c r="S6" s="27"/>
      <c r="T6" s="27"/>
      <c r="U6" s="28">
        <v>2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46"/>
    </row>
    <row r="7" spans="1:45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O7" s="1">
        <f>SUM(B7,D7,F7,H7,J7,L7)</f>
        <v>0</v>
      </c>
      <c r="Q7" s="26" t="s">
        <v>11</v>
      </c>
      <c r="R7" s="27"/>
      <c r="S7" s="27"/>
      <c r="T7" s="27"/>
      <c r="U7" s="27"/>
      <c r="V7" s="28">
        <v>1</v>
      </c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46"/>
    </row>
    <row r="8" spans="1:45">
      <c r="A8" s="6" t="s">
        <v>44</v>
      </c>
      <c r="B8" s="53"/>
      <c r="C8" s="6"/>
      <c r="D8" s="53"/>
      <c r="E8" s="6"/>
      <c r="F8" s="53"/>
      <c r="G8" s="6"/>
      <c r="H8" s="53"/>
      <c r="I8" s="6"/>
      <c r="J8" s="53"/>
      <c r="K8" s="6"/>
      <c r="L8" s="53"/>
      <c r="M8" s="6"/>
      <c r="O8" s="1">
        <f>SUM(B8,D8,F8,H8,J8,L8)</f>
        <v>0</v>
      </c>
      <c r="Q8" s="26" t="s">
        <v>12</v>
      </c>
      <c r="R8" s="27"/>
      <c r="S8" s="27"/>
      <c r="T8" s="27"/>
      <c r="U8" s="27"/>
      <c r="V8" s="27"/>
      <c r="W8" s="28">
        <v>2</v>
      </c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6"/>
    </row>
    <row r="9" spans="17:45">
      <c r="Q9" s="26" t="s">
        <v>13</v>
      </c>
      <c r="R9" s="27"/>
      <c r="S9" s="27"/>
      <c r="T9" s="27"/>
      <c r="U9" s="27"/>
      <c r="V9" s="27"/>
      <c r="W9" s="27"/>
      <c r="X9" s="28">
        <v>2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46"/>
    </row>
    <row r="10" spans="2:45">
      <c r="B10" s="9" t="s">
        <v>45</v>
      </c>
      <c r="C10" s="9"/>
      <c r="D10" s="9"/>
      <c r="E10" s="9"/>
      <c r="Q10" s="26" t="s">
        <v>14</v>
      </c>
      <c r="R10" s="27"/>
      <c r="S10" s="27"/>
      <c r="T10" s="27"/>
      <c r="U10" s="27"/>
      <c r="V10" s="27"/>
      <c r="W10" s="27"/>
      <c r="X10" s="27"/>
      <c r="Y10" s="28">
        <v>3</v>
      </c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46"/>
    </row>
    <row r="11" spans="1:45">
      <c r="A11" s="1" t="s">
        <v>0</v>
      </c>
      <c r="B11" s="1" t="s">
        <v>46</v>
      </c>
      <c r="C11" s="1" t="s">
        <v>47</v>
      </c>
      <c r="Q11" s="26" t="s">
        <v>48</v>
      </c>
      <c r="R11" s="27"/>
      <c r="S11" s="27"/>
      <c r="T11" s="27"/>
      <c r="U11" s="27"/>
      <c r="V11" s="27"/>
      <c r="W11" s="27"/>
      <c r="X11" s="27"/>
      <c r="Y11" s="27"/>
      <c r="Z11" s="28">
        <v>3</v>
      </c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46"/>
    </row>
    <row r="12" spans="1:45">
      <c r="A12" s="6" t="s">
        <v>39</v>
      </c>
      <c r="B12" s="1">
        <f>F32</f>
        <v>134</v>
      </c>
      <c r="C12" s="1">
        <v>5</v>
      </c>
      <c r="E12" s="1">
        <f>SUM(B12,C12)</f>
        <v>139</v>
      </c>
      <c r="Q12" s="26" t="s">
        <v>16</v>
      </c>
      <c r="R12" s="27"/>
      <c r="S12" s="27"/>
      <c r="T12" s="27"/>
      <c r="U12" s="27"/>
      <c r="V12" s="27"/>
      <c r="W12" s="27"/>
      <c r="X12" s="27"/>
      <c r="Y12" s="27"/>
      <c r="Z12" s="27"/>
      <c r="AA12" s="28">
        <v>10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46"/>
    </row>
    <row r="13" ht="15" customHeight="1" spans="1:45">
      <c r="A13" s="6" t="s">
        <v>41</v>
      </c>
      <c r="Q13" s="26" t="s">
        <v>17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8">
        <v>1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46"/>
    </row>
    <row r="14" ht="15" customHeight="1" spans="1:45">
      <c r="A14" s="6" t="s">
        <v>42</v>
      </c>
      <c r="Q14" s="26" t="s">
        <v>18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>
        <v>2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46"/>
    </row>
    <row r="15" ht="15" customHeight="1" spans="1:45">
      <c r="A15" s="6" t="s">
        <v>43</v>
      </c>
      <c r="Q15" s="26" t="s">
        <v>19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>
        <v>1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6"/>
    </row>
    <row r="16" ht="15" customHeight="1" spans="1:45">
      <c r="A16" s="6" t="s">
        <v>44</v>
      </c>
      <c r="Q16" s="26" t="s">
        <v>20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>
        <v>2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46"/>
    </row>
    <row r="17" ht="15" customHeight="1" spans="17:45">
      <c r="Q17" s="26" t="s">
        <v>21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46"/>
    </row>
    <row r="18" ht="15" customHeight="1" spans="1:45">
      <c r="A18" s="1" t="s">
        <v>2</v>
      </c>
      <c r="B18" s="9" t="s">
        <v>3</v>
      </c>
      <c r="C18" s="9"/>
      <c r="D18" s="9"/>
      <c r="Q18" s="26" t="s">
        <v>22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6"/>
    </row>
    <row r="19" ht="15" customHeight="1" spans="1:45">
      <c r="A19" s="10" t="s">
        <v>0</v>
      </c>
      <c r="B19" s="11" t="s">
        <v>49</v>
      </c>
      <c r="C19" s="11" t="s">
        <v>50</v>
      </c>
      <c r="D19" s="11" t="s">
        <v>51</v>
      </c>
      <c r="E19" s="11" t="s">
        <v>52</v>
      </c>
      <c r="F19" s="11" t="s">
        <v>53</v>
      </c>
      <c r="G19" s="11" t="s">
        <v>54</v>
      </c>
      <c r="H19" s="11" t="s">
        <v>55</v>
      </c>
      <c r="I19" s="11" t="s">
        <v>56</v>
      </c>
      <c r="J19" s="32" t="s">
        <v>57</v>
      </c>
      <c r="M19" s="1">
        <f>SUM(B20:I27)</f>
        <v>142</v>
      </c>
      <c r="Q19" s="26" t="s">
        <v>23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8">
        <v>1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6"/>
    </row>
    <row r="20" ht="15" customHeight="1" spans="1:45">
      <c r="A20" s="12" t="s">
        <v>49</v>
      </c>
      <c r="B20" s="13">
        <v>17</v>
      </c>
      <c r="C20" s="14"/>
      <c r="D20" s="14"/>
      <c r="E20" s="14"/>
      <c r="F20" s="14"/>
      <c r="G20" s="14">
        <v>1</v>
      </c>
      <c r="H20" s="14"/>
      <c r="I20" s="14"/>
      <c r="J20" s="33">
        <v>7</v>
      </c>
      <c r="L20" s="1" t="s">
        <v>49</v>
      </c>
      <c r="M20" s="9" t="s">
        <v>58</v>
      </c>
      <c r="N20" s="9"/>
      <c r="O20" s="9"/>
      <c r="P20" s="9"/>
      <c r="Q20" s="26" t="s">
        <v>24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>
        <v>2</v>
      </c>
      <c r="AJ20" s="27"/>
      <c r="AK20" s="27"/>
      <c r="AL20" s="27"/>
      <c r="AM20" s="27"/>
      <c r="AN20" s="27"/>
      <c r="AO20" s="27"/>
      <c r="AP20" s="27"/>
      <c r="AQ20" s="27"/>
      <c r="AR20" s="27"/>
      <c r="AS20" s="46"/>
    </row>
    <row r="21" spans="1:45">
      <c r="A21" s="15" t="s">
        <v>50</v>
      </c>
      <c r="B21" s="16"/>
      <c r="C21" s="17">
        <v>12</v>
      </c>
      <c r="D21" s="16"/>
      <c r="E21" s="16"/>
      <c r="F21" s="16"/>
      <c r="G21" s="16"/>
      <c r="H21" s="16"/>
      <c r="I21" s="16"/>
      <c r="J21" s="16">
        <v>4</v>
      </c>
      <c r="L21" s="1" t="s">
        <v>50</v>
      </c>
      <c r="M21" s="9" t="s">
        <v>59</v>
      </c>
      <c r="N21" s="9"/>
      <c r="O21" s="9"/>
      <c r="P21" s="9"/>
      <c r="Q21" s="26" t="s">
        <v>25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8">
        <v>2</v>
      </c>
      <c r="AK21" s="27"/>
      <c r="AL21" s="27"/>
      <c r="AM21" s="27"/>
      <c r="AN21" s="27"/>
      <c r="AO21" s="27"/>
      <c r="AP21" s="27"/>
      <c r="AQ21" s="27"/>
      <c r="AR21" s="27"/>
      <c r="AS21" s="46"/>
    </row>
    <row r="22" spans="1:45">
      <c r="A22" s="15" t="s">
        <v>51</v>
      </c>
      <c r="B22" s="16"/>
      <c r="C22" s="16"/>
      <c r="D22" s="17">
        <v>10</v>
      </c>
      <c r="E22" s="16"/>
      <c r="F22" s="16"/>
      <c r="G22" s="16"/>
      <c r="H22" s="16"/>
      <c r="I22" s="16"/>
      <c r="J22" s="34"/>
      <c r="L22" s="1" t="s">
        <v>51</v>
      </c>
      <c r="M22" s="9" t="s">
        <v>60</v>
      </c>
      <c r="N22" s="9"/>
      <c r="O22" s="9"/>
      <c r="P22" s="9"/>
      <c r="Q22" s="26" t="s">
        <v>26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>
        <v>6</v>
      </c>
      <c r="AL22" s="27"/>
      <c r="AM22" s="27"/>
      <c r="AN22" s="27"/>
      <c r="AO22" s="27"/>
      <c r="AP22" s="27"/>
      <c r="AQ22" s="27"/>
      <c r="AR22" s="27"/>
      <c r="AS22" s="46"/>
    </row>
    <row r="23" spans="1:45">
      <c r="A23" s="15" t="s">
        <v>52</v>
      </c>
      <c r="B23" s="16"/>
      <c r="C23" s="16"/>
      <c r="D23" s="16"/>
      <c r="E23" s="17">
        <v>20</v>
      </c>
      <c r="F23" s="16"/>
      <c r="G23" s="16"/>
      <c r="H23" s="16"/>
      <c r="I23" s="16">
        <v>1</v>
      </c>
      <c r="J23" s="34">
        <v>3</v>
      </c>
      <c r="L23" s="1" t="s">
        <v>52</v>
      </c>
      <c r="M23" s="9" t="s">
        <v>61</v>
      </c>
      <c r="N23" s="9"/>
      <c r="O23" s="9"/>
      <c r="P23" s="9"/>
      <c r="Q23" s="26" t="s">
        <v>27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8">
        <v>3</v>
      </c>
      <c r="AM23" s="27"/>
      <c r="AN23" s="27"/>
      <c r="AO23" s="27"/>
      <c r="AP23" s="27"/>
      <c r="AQ23" s="27"/>
      <c r="AR23" s="27"/>
      <c r="AS23" s="46"/>
    </row>
    <row r="24" spans="1:45">
      <c r="A24" s="15" t="s">
        <v>53</v>
      </c>
      <c r="B24" s="16"/>
      <c r="C24" s="16"/>
      <c r="D24" s="16"/>
      <c r="E24" s="16">
        <v>1</v>
      </c>
      <c r="F24" s="17">
        <v>29</v>
      </c>
      <c r="G24" s="16"/>
      <c r="H24" s="16">
        <v>1</v>
      </c>
      <c r="I24" s="16">
        <v>1</v>
      </c>
      <c r="J24" s="34">
        <v>43</v>
      </c>
      <c r="L24" s="1" t="s">
        <v>53</v>
      </c>
      <c r="M24" s="9" t="s">
        <v>62</v>
      </c>
      <c r="N24" s="9"/>
      <c r="O24" s="9"/>
      <c r="P24" s="9"/>
      <c r="Q24" s="26" t="s">
        <v>28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>
        <v>6</v>
      </c>
      <c r="AN24" s="27"/>
      <c r="AO24" s="27"/>
      <c r="AP24" s="27"/>
      <c r="AQ24" s="27"/>
      <c r="AR24" s="27"/>
      <c r="AS24" s="46"/>
    </row>
    <row r="25" spans="1:45">
      <c r="A25" s="15" t="s">
        <v>54</v>
      </c>
      <c r="B25" s="16"/>
      <c r="C25" s="16"/>
      <c r="D25" s="16"/>
      <c r="E25" s="16"/>
      <c r="F25" s="16">
        <v>1</v>
      </c>
      <c r="G25" s="17">
        <v>28</v>
      </c>
      <c r="H25" s="16"/>
      <c r="I25" s="16"/>
      <c r="J25" s="34">
        <v>11</v>
      </c>
      <c r="L25" s="1" t="s">
        <v>54</v>
      </c>
      <c r="M25" s="9" t="s">
        <v>63</v>
      </c>
      <c r="N25" s="9"/>
      <c r="O25" s="9"/>
      <c r="P25" s="9"/>
      <c r="Q25" s="26" t="s">
        <v>29</v>
      </c>
      <c r="R25" s="27"/>
      <c r="S25" s="27"/>
      <c r="T25" s="27"/>
      <c r="U25" s="27"/>
      <c r="V25" s="27"/>
      <c r="W25" s="27"/>
      <c r="X25" s="27"/>
      <c r="Y25" s="27">
        <v>2</v>
      </c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>
        <v>5</v>
      </c>
      <c r="AO25" s="27"/>
      <c r="AP25" s="27"/>
      <c r="AQ25" s="27"/>
      <c r="AR25" s="27"/>
      <c r="AS25" s="46"/>
    </row>
    <row r="26" spans="1:45">
      <c r="A26" s="15" t="s">
        <v>55</v>
      </c>
      <c r="B26" s="16"/>
      <c r="C26" s="16"/>
      <c r="D26" s="16"/>
      <c r="E26" s="16"/>
      <c r="F26" s="16"/>
      <c r="G26" s="16"/>
      <c r="H26" s="17">
        <v>10</v>
      </c>
      <c r="I26" s="16"/>
      <c r="J26" s="34"/>
      <c r="L26" s="1" t="s">
        <v>55</v>
      </c>
      <c r="M26" s="9" t="s">
        <v>64</v>
      </c>
      <c r="N26" s="9"/>
      <c r="O26" s="9"/>
      <c r="P26" s="9"/>
      <c r="Q26" s="26" t="s">
        <v>30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8">
        <v>22</v>
      </c>
      <c r="AP26" s="27"/>
      <c r="AQ26" s="27"/>
      <c r="AR26" s="27"/>
      <c r="AS26" s="46"/>
    </row>
    <row r="27" spans="1:45">
      <c r="A27" s="15" t="s">
        <v>56</v>
      </c>
      <c r="B27" s="16"/>
      <c r="C27" s="16"/>
      <c r="D27" s="16"/>
      <c r="E27" s="16"/>
      <c r="F27" s="16"/>
      <c r="G27" s="16"/>
      <c r="H27" s="16"/>
      <c r="I27" s="17">
        <v>10</v>
      </c>
      <c r="J27" s="34">
        <v>2</v>
      </c>
      <c r="L27" s="1" t="s">
        <v>56</v>
      </c>
      <c r="M27" s="9" t="s">
        <v>65</v>
      </c>
      <c r="N27" s="9"/>
      <c r="O27" s="9"/>
      <c r="P27" s="9"/>
      <c r="Q27" s="26" t="s">
        <v>31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8">
        <v>3</v>
      </c>
      <c r="AQ27" s="27"/>
      <c r="AR27" s="27"/>
      <c r="AS27" s="46"/>
    </row>
    <row r="28" spans="1:45">
      <c r="A28" s="18" t="s">
        <v>57</v>
      </c>
      <c r="B28" s="19"/>
      <c r="C28" s="19"/>
      <c r="D28" s="19"/>
      <c r="E28" s="19"/>
      <c r="F28" s="19"/>
      <c r="G28" s="19"/>
      <c r="H28" s="19"/>
      <c r="I28" s="19"/>
      <c r="J28" s="63"/>
      <c r="L28" s="1" t="s">
        <v>57</v>
      </c>
      <c r="M28" s="9" t="s">
        <v>66</v>
      </c>
      <c r="N28" s="9"/>
      <c r="O28" s="9"/>
      <c r="P28" s="9"/>
      <c r="Q28" s="26" t="s">
        <v>32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8">
        <v>6</v>
      </c>
      <c r="AR28" s="27"/>
      <c r="AS28" s="46"/>
    </row>
    <row r="29" spans="17:45">
      <c r="Q29" s="26" t="s">
        <v>33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8">
        <v>3</v>
      </c>
      <c r="AS29" s="46"/>
    </row>
    <row r="30" spans="17:45">
      <c r="Q30" s="29" t="s">
        <v>34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47">
        <v>1</v>
      </c>
    </row>
    <row r="31" spans="1:29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</row>
    <row r="32" spans="2:6">
      <c r="B32" s="9" t="s">
        <v>3</v>
      </c>
      <c r="C32" s="9"/>
      <c r="D32" s="9"/>
      <c r="F32" s="1">
        <f>SUM(B34:AC61)</f>
        <v>134</v>
      </c>
    </row>
    <row r="33" ht="14.25" spans="1:29">
      <c r="A33" s="61" t="s">
        <v>39</v>
      </c>
      <c r="B33" s="22" t="s">
        <v>7</v>
      </c>
      <c r="C33" s="22" t="s">
        <v>8</v>
      </c>
      <c r="D33" s="22" t="s">
        <v>9</v>
      </c>
      <c r="E33" s="22" t="s">
        <v>10</v>
      </c>
      <c r="F33" s="22" t="s">
        <v>11</v>
      </c>
      <c r="G33" s="22" t="s">
        <v>12</v>
      </c>
      <c r="H33" s="22" t="s">
        <v>13</v>
      </c>
      <c r="I33" s="22" t="s">
        <v>14</v>
      </c>
      <c r="J33" s="22" t="s">
        <v>15</v>
      </c>
      <c r="K33" s="22" t="s">
        <v>16</v>
      </c>
      <c r="L33" s="22" t="s">
        <v>17</v>
      </c>
      <c r="M33" s="22" t="s">
        <v>18</v>
      </c>
      <c r="N33" s="22" t="s">
        <v>19</v>
      </c>
      <c r="O33" s="22" t="s">
        <v>20</v>
      </c>
      <c r="P33" s="22" t="s">
        <v>21</v>
      </c>
      <c r="Q33" s="22" t="s">
        <v>22</v>
      </c>
      <c r="R33" s="22" t="s">
        <v>23</v>
      </c>
      <c r="S33" s="22" t="s">
        <v>24</v>
      </c>
      <c r="T33" s="22" t="s">
        <v>25</v>
      </c>
      <c r="U33" s="22" t="s">
        <v>26</v>
      </c>
      <c r="V33" s="22" t="s">
        <v>27</v>
      </c>
      <c r="W33" s="22" t="s">
        <v>28</v>
      </c>
      <c r="X33" s="22" t="s">
        <v>29</v>
      </c>
      <c r="Y33" s="22" t="s">
        <v>30</v>
      </c>
      <c r="Z33" s="22" t="s">
        <v>31</v>
      </c>
      <c r="AA33" s="22" t="s">
        <v>32</v>
      </c>
      <c r="AB33" s="22" t="s">
        <v>33</v>
      </c>
      <c r="AC33" s="44" t="s">
        <v>34</v>
      </c>
    </row>
    <row r="34" ht="14.25" spans="1:29">
      <c r="A34" s="62" t="s">
        <v>7</v>
      </c>
      <c r="B34" s="24">
        <v>16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45"/>
    </row>
    <row r="35" spans="1:29">
      <c r="A35" s="26" t="s">
        <v>40</v>
      </c>
      <c r="B35" s="27"/>
      <c r="C35" s="28">
        <v>20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</row>
    <row r="36" spans="1:29">
      <c r="A36" s="26" t="s">
        <v>9</v>
      </c>
      <c r="B36" s="27"/>
      <c r="C36" s="27"/>
      <c r="D36" s="28">
        <v>7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</row>
    <row r="37" spans="1:29">
      <c r="A37" s="26" t="s">
        <v>10</v>
      </c>
      <c r="B37" s="27"/>
      <c r="C37" s="27"/>
      <c r="D37" s="27"/>
      <c r="E37" s="28">
        <v>2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</row>
    <row r="38" spans="1:29">
      <c r="A38" s="26" t="s">
        <v>11</v>
      </c>
      <c r="B38" s="27"/>
      <c r="C38" s="27"/>
      <c r="D38" s="27"/>
      <c r="E38" s="27"/>
      <c r="F38" s="28">
        <v>1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</row>
    <row r="39" spans="1:29">
      <c r="A39" s="26" t="s">
        <v>12</v>
      </c>
      <c r="B39" s="27"/>
      <c r="C39" s="27"/>
      <c r="D39" s="27"/>
      <c r="E39" s="27"/>
      <c r="F39" s="27"/>
      <c r="G39" s="28">
        <v>2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</row>
    <row r="40" spans="1:29">
      <c r="A40" s="26" t="s">
        <v>13</v>
      </c>
      <c r="B40" s="27"/>
      <c r="C40" s="27"/>
      <c r="D40" s="27"/>
      <c r="E40" s="27"/>
      <c r="F40" s="27"/>
      <c r="G40" s="27"/>
      <c r="H40" s="28">
        <v>2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</row>
    <row r="41" spans="1:29">
      <c r="A41" s="26" t="s">
        <v>14</v>
      </c>
      <c r="B41" s="27"/>
      <c r="C41" s="27"/>
      <c r="D41" s="27"/>
      <c r="E41" s="27"/>
      <c r="F41" s="27"/>
      <c r="G41" s="27"/>
      <c r="H41" s="27"/>
      <c r="I41" s="28">
        <v>3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</row>
    <row r="42" spans="1:29">
      <c r="A42" s="26" t="s">
        <v>48</v>
      </c>
      <c r="B42" s="27"/>
      <c r="C42" s="27"/>
      <c r="D42" s="27"/>
      <c r="E42" s="27"/>
      <c r="F42" s="27"/>
      <c r="G42" s="27"/>
      <c r="H42" s="27"/>
      <c r="I42" s="27"/>
      <c r="J42" s="28">
        <v>3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</row>
    <row r="43" spans="1:29">
      <c r="A43" s="26" t="s">
        <v>16</v>
      </c>
      <c r="B43" s="27"/>
      <c r="C43" s="27"/>
      <c r="D43" s="27"/>
      <c r="E43" s="27"/>
      <c r="F43" s="27"/>
      <c r="G43" s="27"/>
      <c r="H43" s="27"/>
      <c r="I43" s="27"/>
      <c r="J43" s="27"/>
      <c r="K43" s="28">
        <v>10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46"/>
    </row>
    <row r="44" spans="1:29">
      <c r="A44" s="26" t="s">
        <v>17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8">
        <v>1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46"/>
    </row>
    <row r="45" spans="1:29">
      <c r="A45" s="26" t="s">
        <v>18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8">
        <v>2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46"/>
    </row>
    <row r="46" spans="1:29">
      <c r="A46" s="26" t="s">
        <v>19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>
        <v>1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46"/>
    </row>
    <row r="47" spans="1:29">
      <c r="A47" s="26" t="s">
        <v>20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8">
        <v>2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46"/>
    </row>
    <row r="48" spans="1:29">
      <c r="A48" s="26" t="s">
        <v>21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8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46"/>
    </row>
    <row r="49" spans="1:29">
      <c r="A49" s="26" t="s">
        <v>22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8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46"/>
    </row>
    <row r="50" spans="1:29">
      <c r="A50" s="26" t="s">
        <v>23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>
        <v>1</v>
      </c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46"/>
    </row>
    <row r="51" spans="1:29">
      <c r="A51" s="26" t="s">
        <v>24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8">
        <v>2</v>
      </c>
      <c r="T51" s="27"/>
      <c r="U51" s="27"/>
      <c r="V51" s="27"/>
      <c r="W51" s="27"/>
      <c r="X51" s="27"/>
      <c r="Y51" s="27"/>
      <c r="Z51" s="27"/>
      <c r="AA51" s="27"/>
      <c r="AB51" s="27"/>
      <c r="AC51" s="46"/>
    </row>
    <row r="52" spans="1:29">
      <c r="A52" s="26" t="s">
        <v>25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8">
        <v>2</v>
      </c>
      <c r="U52" s="27"/>
      <c r="V52" s="27"/>
      <c r="W52" s="27"/>
      <c r="X52" s="27"/>
      <c r="Y52" s="27"/>
      <c r="Z52" s="27"/>
      <c r="AA52" s="27"/>
      <c r="AB52" s="27"/>
      <c r="AC52" s="46"/>
    </row>
    <row r="53" spans="1:29">
      <c r="A53" s="26" t="s">
        <v>26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>
        <v>6</v>
      </c>
      <c r="V53" s="27"/>
      <c r="W53" s="27"/>
      <c r="X53" s="27"/>
      <c r="Y53" s="27"/>
      <c r="Z53" s="27"/>
      <c r="AA53" s="27"/>
      <c r="AB53" s="27"/>
      <c r="AC53" s="46"/>
    </row>
    <row r="54" spans="1:29">
      <c r="A54" s="26" t="s">
        <v>27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8">
        <v>3</v>
      </c>
      <c r="W54" s="27"/>
      <c r="X54" s="27"/>
      <c r="Y54" s="27"/>
      <c r="Z54" s="27"/>
      <c r="AA54" s="27"/>
      <c r="AB54" s="27"/>
      <c r="AC54" s="46"/>
    </row>
    <row r="55" spans="1:29">
      <c r="A55" s="26" t="s">
        <v>28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8">
        <v>6</v>
      </c>
      <c r="X55" s="27"/>
      <c r="Y55" s="27"/>
      <c r="Z55" s="27"/>
      <c r="AA55" s="27"/>
      <c r="AB55" s="27"/>
      <c r="AC55" s="46"/>
    </row>
    <row r="56" spans="1:29">
      <c r="A56" s="26" t="s">
        <v>29</v>
      </c>
      <c r="B56" s="27"/>
      <c r="C56" s="27"/>
      <c r="D56" s="27"/>
      <c r="E56" s="27"/>
      <c r="F56" s="27"/>
      <c r="G56" s="27"/>
      <c r="H56" s="27"/>
      <c r="I56" s="27">
        <v>2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8">
        <v>5</v>
      </c>
      <c r="Y56" s="27"/>
      <c r="Z56" s="27"/>
      <c r="AA56" s="27"/>
      <c r="AB56" s="27"/>
      <c r="AC56" s="46"/>
    </row>
    <row r="57" spans="1:29">
      <c r="A57" s="26" t="s">
        <v>30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8">
        <v>22</v>
      </c>
      <c r="Z57" s="27"/>
      <c r="AA57" s="27"/>
      <c r="AB57" s="27"/>
      <c r="AC57" s="46"/>
    </row>
    <row r="58" spans="1:29">
      <c r="A58" s="26" t="s">
        <v>31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8">
        <v>3</v>
      </c>
      <c r="AA58" s="27"/>
      <c r="AB58" s="27"/>
      <c r="AC58" s="46"/>
    </row>
    <row r="59" spans="1:29">
      <c r="A59" s="26" t="s">
        <v>32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>
        <v>6</v>
      </c>
      <c r="AB59" s="27"/>
      <c r="AC59" s="46"/>
    </row>
    <row r="60" spans="1:29">
      <c r="A60" s="26" t="s">
        <v>33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8">
        <v>3</v>
      </c>
      <c r="AC60" s="46"/>
    </row>
    <row r="61" spans="1:29">
      <c r="A61" s="29" t="s">
        <v>34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47">
        <v>1</v>
      </c>
    </row>
    <row r="63" spans="2:4">
      <c r="B63" s="9" t="s">
        <v>3</v>
      </c>
      <c r="C63" s="9"/>
      <c r="D63" s="9"/>
    </row>
    <row r="64" ht="14.25" spans="1:13">
      <c r="A64" s="10" t="s">
        <v>39</v>
      </c>
      <c r="B64" s="11" t="s">
        <v>49</v>
      </c>
      <c r="C64" s="11" t="s">
        <v>50</v>
      </c>
      <c r="D64" s="11" t="s">
        <v>51</v>
      </c>
      <c r="E64" s="11" t="s">
        <v>52</v>
      </c>
      <c r="F64" s="11" t="s">
        <v>53</v>
      </c>
      <c r="G64" s="11" t="s">
        <v>54</v>
      </c>
      <c r="H64" s="11" t="s">
        <v>55</v>
      </c>
      <c r="I64" s="11" t="s">
        <v>56</v>
      </c>
      <c r="J64" s="32" t="s">
        <v>57</v>
      </c>
      <c r="M64" s="1">
        <f>SUM(B65:I72)</f>
        <v>142</v>
      </c>
    </row>
    <row r="65" ht="14.25" spans="1:16">
      <c r="A65" s="12" t="s">
        <v>49</v>
      </c>
      <c r="B65" s="13">
        <v>17</v>
      </c>
      <c r="C65" s="14"/>
      <c r="D65" s="14"/>
      <c r="E65" s="14"/>
      <c r="F65" s="14"/>
      <c r="G65" s="14">
        <v>1</v>
      </c>
      <c r="H65" s="14"/>
      <c r="I65" s="14"/>
      <c r="J65" s="33">
        <v>7</v>
      </c>
      <c r="L65" s="1" t="s">
        <v>49</v>
      </c>
      <c r="M65" s="9" t="s">
        <v>58</v>
      </c>
      <c r="N65" s="9"/>
      <c r="O65" s="9"/>
      <c r="P65" s="9"/>
    </row>
    <row r="66" spans="1:16">
      <c r="A66" s="15" t="s">
        <v>50</v>
      </c>
      <c r="B66" s="16"/>
      <c r="C66" s="17">
        <v>12</v>
      </c>
      <c r="D66" s="16"/>
      <c r="E66" s="16"/>
      <c r="F66" s="16"/>
      <c r="G66" s="16"/>
      <c r="H66" s="16"/>
      <c r="I66" s="16"/>
      <c r="J66" s="16">
        <v>4</v>
      </c>
      <c r="L66" s="1" t="s">
        <v>50</v>
      </c>
      <c r="M66" s="9" t="s">
        <v>59</v>
      </c>
      <c r="N66" s="9"/>
      <c r="O66" s="9"/>
      <c r="P66" s="9"/>
    </row>
    <row r="67" spans="1:16">
      <c r="A67" s="15" t="s">
        <v>51</v>
      </c>
      <c r="B67" s="16"/>
      <c r="C67" s="16"/>
      <c r="D67" s="17">
        <v>10</v>
      </c>
      <c r="E67" s="16"/>
      <c r="F67" s="16"/>
      <c r="G67" s="16"/>
      <c r="H67" s="16"/>
      <c r="I67" s="16"/>
      <c r="J67" s="34"/>
      <c r="L67" s="1" t="s">
        <v>51</v>
      </c>
      <c r="M67" s="9" t="s">
        <v>60</v>
      </c>
      <c r="N67" s="9"/>
      <c r="O67" s="9"/>
      <c r="P67" s="9"/>
    </row>
    <row r="68" spans="1:16">
      <c r="A68" s="15" t="s">
        <v>52</v>
      </c>
      <c r="B68" s="16"/>
      <c r="C68" s="16"/>
      <c r="D68" s="16"/>
      <c r="E68" s="17">
        <v>20</v>
      </c>
      <c r="F68" s="16"/>
      <c r="G68" s="16"/>
      <c r="H68" s="16"/>
      <c r="I68" s="16">
        <v>1</v>
      </c>
      <c r="J68" s="34">
        <v>3</v>
      </c>
      <c r="L68" s="1" t="s">
        <v>52</v>
      </c>
      <c r="M68" s="9" t="s">
        <v>61</v>
      </c>
      <c r="N68" s="9"/>
      <c r="O68" s="9"/>
      <c r="P68" s="9"/>
    </row>
    <row r="69" spans="1:16">
      <c r="A69" s="15" t="s">
        <v>53</v>
      </c>
      <c r="B69" s="16"/>
      <c r="C69" s="16"/>
      <c r="D69" s="16"/>
      <c r="E69" s="16">
        <v>1</v>
      </c>
      <c r="F69" s="17">
        <v>29</v>
      </c>
      <c r="G69" s="16"/>
      <c r="H69" s="16">
        <v>1</v>
      </c>
      <c r="I69" s="16">
        <v>1</v>
      </c>
      <c r="J69" s="34">
        <v>43</v>
      </c>
      <c r="L69" s="1" t="s">
        <v>53</v>
      </c>
      <c r="M69" s="9" t="s">
        <v>62</v>
      </c>
      <c r="N69" s="9"/>
      <c r="O69" s="9"/>
      <c r="P69" s="9"/>
    </row>
    <row r="70" spans="1:16">
      <c r="A70" s="15" t="s">
        <v>54</v>
      </c>
      <c r="B70" s="16"/>
      <c r="C70" s="16"/>
      <c r="D70" s="16"/>
      <c r="E70" s="16"/>
      <c r="F70" s="16">
        <v>1</v>
      </c>
      <c r="G70" s="17">
        <v>28</v>
      </c>
      <c r="H70" s="16"/>
      <c r="I70" s="16"/>
      <c r="J70" s="34">
        <v>11</v>
      </c>
      <c r="L70" s="1" t="s">
        <v>54</v>
      </c>
      <c r="M70" s="9" t="s">
        <v>63</v>
      </c>
      <c r="N70" s="9"/>
      <c r="O70" s="9"/>
      <c r="P70" s="9"/>
    </row>
    <row r="71" spans="1:16">
      <c r="A71" s="15" t="s">
        <v>55</v>
      </c>
      <c r="B71" s="16"/>
      <c r="C71" s="16"/>
      <c r="D71" s="16"/>
      <c r="E71" s="16"/>
      <c r="F71" s="16"/>
      <c r="G71" s="16"/>
      <c r="H71" s="17">
        <v>10</v>
      </c>
      <c r="I71" s="16"/>
      <c r="J71" s="34"/>
      <c r="L71" s="1" t="s">
        <v>55</v>
      </c>
      <c r="M71" s="9" t="s">
        <v>64</v>
      </c>
      <c r="N71" s="9"/>
      <c r="O71" s="9"/>
      <c r="P71" s="9"/>
    </row>
    <row r="72" spans="1:16">
      <c r="A72" s="15" t="s">
        <v>56</v>
      </c>
      <c r="B72" s="16"/>
      <c r="C72" s="16"/>
      <c r="D72" s="16"/>
      <c r="E72" s="16"/>
      <c r="F72" s="16"/>
      <c r="G72" s="16"/>
      <c r="H72" s="16"/>
      <c r="I72" s="17">
        <v>10</v>
      </c>
      <c r="J72" s="34">
        <v>2</v>
      </c>
      <c r="L72" s="1" t="s">
        <v>56</v>
      </c>
      <c r="M72" s="9" t="s">
        <v>65</v>
      </c>
      <c r="N72" s="9"/>
      <c r="O72" s="9"/>
      <c r="P72" s="9"/>
    </row>
    <row r="73" spans="1:16">
      <c r="A73" s="18" t="s">
        <v>57</v>
      </c>
      <c r="B73" s="19"/>
      <c r="C73" s="19"/>
      <c r="D73" s="19"/>
      <c r="E73" s="19"/>
      <c r="F73" s="19"/>
      <c r="G73" s="19"/>
      <c r="H73" s="19"/>
      <c r="I73" s="19"/>
      <c r="J73" s="63"/>
      <c r="L73" s="1" t="s">
        <v>57</v>
      </c>
      <c r="M73" s="9" t="s">
        <v>66</v>
      </c>
      <c r="N73" s="9"/>
      <c r="O73" s="9"/>
      <c r="P73" s="9"/>
    </row>
    <row r="76" spans="1:29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2:6">
      <c r="B77" s="9" t="s">
        <v>3</v>
      </c>
      <c r="C77" s="9"/>
      <c r="D77" s="9"/>
      <c r="F77" s="1">
        <f>SUM(B79:AC106)</f>
        <v>134</v>
      </c>
    </row>
    <row r="78" ht="14.25" spans="1:29">
      <c r="A78" s="61" t="s">
        <v>41</v>
      </c>
      <c r="B78" s="22" t="s">
        <v>7</v>
      </c>
      <c r="C78" s="22" t="s">
        <v>8</v>
      </c>
      <c r="D78" s="22" t="s">
        <v>9</v>
      </c>
      <c r="E78" s="22" t="s">
        <v>10</v>
      </c>
      <c r="F78" s="22" t="s">
        <v>11</v>
      </c>
      <c r="G78" s="22" t="s">
        <v>12</v>
      </c>
      <c r="H78" s="22" t="s">
        <v>13</v>
      </c>
      <c r="I78" s="22" t="s">
        <v>14</v>
      </c>
      <c r="J78" s="22" t="s">
        <v>15</v>
      </c>
      <c r="K78" s="22" t="s">
        <v>16</v>
      </c>
      <c r="L78" s="22" t="s">
        <v>17</v>
      </c>
      <c r="M78" s="22" t="s">
        <v>18</v>
      </c>
      <c r="N78" s="22" t="s">
        <v>19</v>
      </c>
      <c r="O78" s="22" t="s">
        <v>20</v>
      </c>
      <c r="P78" s="22" t="s">
        <v>21</v>
      </c>
      <c r="Q78" s="22" t="s">
        <v>22</v>
      </c>
      <c r="R78" s="22" t="s">
        <v>23</v>
      </c>
      <c r="S78" s="22" t="s">
        <v>24</v>
      </c>
      <c r="T78" s="22" t="s">
        <v>25</v>
      </c>
      <c r="U78" s="22" t="s">
        <v>26</v>
      </c>
      <c r="V78" s="22" t="s">
        <v>27</v>
      </c>
      <c r="W78" s="22" t="s">
        <v>28</v>
      </c>
      <c r="X78" s="22" t="s">
        <v>29</v>
      </c>
      <c r="Y78" s="22" t="s">
        <v>30</v>
      </c>
      <c r="Z78" s="22" t="s">
        <v>31</v>
      </c>
      <c r="AA78" s="22" t="s">
        <v>32</v>
      </c>
      <c r="AB78" s="22" t="s">
        <v>33</v>
      </c>
      <c r="AC78" s="44" t="s">
        <v>34</v>
      </c>
    </row>
    <row r="79" ht="14.25" spans="1:29">
      <c r="A79" s="62" t="s">
        <v>7</v>
      </c>
      <c r="B79" s="24">
        <v>16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45"/>
    </row>
    <row r="80" spans="1:29">
      <c r="A80" s="26" t="s">
        <v>40</v>
      </c>
      <c r="B80" s="27"/>
      <c r="C80" s="28">
        <v>20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</row>
    <row r="81" spans="1:29">
      <c r="A81" s="26" t="s">
        <v>9</v>
      </c>
      <c r="B81" s="27"/>
      <c r="C81" s="27"/>
      <c r="D81" s="28">
        <v>7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</row>
    <row r="82" spans="1:29">
      <c r="A82" s="26" t="s">
        <v>10</v>
      </c>
      <c r="B82" s="27"/>
      <c r="C82" s="27"/>
      <c r="D82" s="27"/>
      <c r="E82" s="28">
        <v>2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</row>
    <row r="83" spans="1:29">
      <c r="A83" s="26" t="s">
        <v>11</v>
      </c>
      <c r="B83" s="27"/>
      <c r="C83" s="27"/>
      <c r="D83" s="27"/>
      <c r="E83" s="27"/>
      <c r="F83" s="28">
        <v>1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</row>
    <row r="84" spans="1:29">
      <c r="A84" s="26" t="s">
        <v>12</v>
      </c>
      <c r="B84" s="27"/>
      <c r="C84" s="27"/>
      <c r="D84" s="27"/>
      <c r="E84" s="27"/>
      <c r="F84" s="27"/>
      <c r="G84" s="28">
        <v>2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</row>
    <row r="85" spans="1:29">
      <c r="A85" s="26" t="s">
        <v>13</v>
      </c>
      <c r="B85" s="27"/>
      <c r="C85" s="27"/>
      <c r="D85" s="27"/>
      <c r="E85" s="27"/>
      <c r="F85" s="27"/>
      <c r="G85" s="27"/>
      <c r="H85" s="28">
        <v>2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</row>
    <row r="86" spans="1:29">
      <c r="A86" s="26" t="s">
        <v>14</v>
      </c>
      <c r="B86" s="27"/>
      <c r="C86" s="27"/>
      <c r="D86" s="27"/>
      <c r="E86" s="27"/>
      <c r="F86" s="27"/>
      <c r="G86" s="27"/>
      <c r="H86" s="27"/>
      <c r="I86" s="28">
        <v>3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</row>
    <row r="87" spans="1:29">
      <c r="A87" s="26" t="s">
        <v>48</v>
      </c>
      <c r="B87" s="27"/>
      <c r="C87" s="27"/>
      <c r="D87" s="27"/>
      <c r="E87" s="27"/>
      <c r="F87" s="27"/>
      <c r="G87" s="27"/>
      <c r="H87" s="27"/>
      <c r="I87" s="27"/>
      <c r="J87" s="28">
        <v>3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</row>
    <row r="88" spans="1:29">
      <c r="A88" s="26" t="s">
        <v>16</v>
      </c>
      <c r="B88" s="27"/>
      <c r="C88" s="27"/>
      <c r="D88" s="27"/>
      <c r="E88" s="27"/>
      <c r="F88" s="27"/>
      <c r="G88" s="27"/>
      <c r="H88" s="27"/>
      <c r="I88" s="27"/>
      <c r="J88" s="27"/>
      <c r="K88" s="28">
        <v>10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46"/>
    </row>
    <row r="89" spans="1:29">
      <c r="A89" s="26" t="s">
        <v>17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8">
        <v>1</v>
      </c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46"/>
    </row>
    <row r="90" spans="1:29">
      <c r="A90" s="26" t="s">
        <v>18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8">
        <v>2</v>
      </c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46"/>
    </row>
    <row r="91" spans="1:29">
      <c r="A91" s="26" t="s">
        <v>19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>
        <v>1</v>
      </c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46"/>
    </row>
    <row r="92" spans="1:29">
      <c r="A92" s="26" t="s">
        <v>20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8">
        <v>2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46"/>
    </row>
    <row r="93" spans="1:29">
      <c r="A93" s="26" t="s">
        <v>21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8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46"/>
    </row>
    <row r="94" spans="1:29">
      <c r="A94" s="26" t="s">
        <v>22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8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46"/>
    </row>
    <row r="95" spans="1:29">
      <c r="A95" s="26" t="s">
        <v>23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8">
        <v>1</v>
      </c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46"/>
    </row>
    <row r="96" spans="1:29">
      <c r="A96" s="26" t="s">
        <v>24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8">
        <v>2</v>
      </c>
      <c r="T96" s="27"/>
      <c r="U96" s="27"/>
      <c r="V96" s="27"/>
      <c r="W96" s="27"/>
      <c r="X96" s="27"/>
      <c r="Y96" s="27"/>
      <c r="Z96" s="27"/>
      <c r="AA96" s="27"/>
      <c r="AB96" s="27"/>
      <c r="AC96" s="46"/>
    </row>
    <row r="97" spans="1:29">
      <c r="A97" s="26" t="s">
        <v>25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8">
        <v>2</v>
      </c>
      <c r="U97" s="27"/>
      <c r="V97" s="27"/>
      <c r="W97" s="27"/>
      <c r="X97" s="27"/>
      <c r="Y97" s="27"/>
      <c r="Z97" s="27"/>
      <c r="AA97" s="27"/>
      <c r="AB97" s="27"/>
      <c r="AC97" s="46"/>
    </row>
    <row r="98" spans="1:29">
      <c r="A98" s="26" t="s">
        <v>26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>
        <v>6</v>
      </c>
      <c r="V98" s="27"/>
      <c r="W98" s="27"/>
      <c r="X98" s="27"/>
      <c r="Y98" s="27"/>
      <c r="Z98" s="27"/>
      <c r="AA98" s="27"/>
      <c r="AB98" s="27"/>
      <c r="AC98" s="46"/>
    </row>
    <row r="99" spans="1:29">
      <c r="A99" s="26" t="s">
        <v>27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8">
        <v>3</v>
      </c>
      <c r="W99" s="27"/>
      <c r="X99" s="27"/>
      <c r="Y99" s="27"/>
      <c r="Z99" s="27"/>
      <c r="AA99" s="27"/>
      <c r="AB99" s="27"/>
      <c r="AC99" s="46"/>
    </row>
    <row r="100" spans="1:29">
      <c r="A100" s="26" t="s">
        <v>28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8">
        <v>6</v>
      </c>
      <c r="X100" s="27"/>
      <c r="Y100" s="27"/>
      <c r="Z100" s="27"/>
      <c r="AA100" s="27"/>
      <c r="AB100" s="27"/>
      <c r="AC100" s="46"/>
    </row>
    <row r="101" spans="1:29">
      <c r="A101" s="26" t="s">
        <v>29</v>
      </c>
      <c r="B101" s="27"/>
      <c r="C101" s="27"/>
      <c r="D101" s="27"/>
      <c r="E101" s="27"/>
      <c r="F101" s="27"/>
      <c r="G101" s="27"/>
      <c r="H101" s="27"/>
      <c r="I101" s="27">
        <v>2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8">
        <v>5</v>
      </c>
      <c r="Y101" s="27"/>
      <c r="Z101" s="27"/>
      <c r="AA101" s="27"/>
      <c r="AB101" s="27"/>
      <c r="AC101" s="46"/>
    </row>
    <row r="102" spans="1:29">
      <c r="A102" s="26" t="s">
        <v>30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8">
        <v>22</v>
      </c>
      <c r="Z102" s="27"/>
      <c r="AA102" s="27"/>
      <c r="AB102" s="27"/>
      <c r="AC102" s="46"/>
    </row>
    <row r="103" spans="1:29">
      <c r="A103" s="26" t="s">
        <v>31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>
        <v>3</v>
      </c>
      <c r="AA103" s="27"/>
      <c r="AB103" s="27"/>
      <c r="AC103" s="46"/>
    </row>
    <row r="104" spans="1:29">
      <c r="A104" s="26" t="s">
        <v>32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8">
        <v>6</v>
      </c>
      <c r="AB104" s="27"/>
      <c r="AC104" s="46"/>
    </row>
    <row r="105" spans="1:29">
      <c r="A105" s="26" t="s">
        <v>33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8">
        <v>3</v>
      </c>
      <c r="AC105" s="46"/>
    </row>
    <row r="106" spans="1:29">
      <c r="A106" s="29" t="s">
        <v>34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47">
        <v>1</v>
      </c>
    </row>
    <row r="108" spans="2:4">
      <c r="B108" s="9" t="s">
        <v>3</v>
      </c>
      <c r="C108" s="9"/>
      <c r="D108" s="9"/>
    </row>
    <row r="109" ht="14.25" spans="1:13">
      <c r="A109" s="10" t="s">
        <v>41</v>
      </c>
      <c r="B109" s="11" t="s">
        <v>49</v>
      </c>
      <c r="C109" s="11" t="s">
        <v>50</v>
      </c>
      <c r="D109" s="11" t="s">
        <v>51</v>
      </c>
      <c r="E109" s="11" t="s">
        <v>52</v>
      </c>
      <c r="F109" s="11" t="s">
        <v>53</v>
      </c>
      <c r="G109" s="11" t="s">
        <v>54</v>
      </c>
      <c r="H109" s="11" t="s">
        <v>55</v>
      </c>
      <c r="I109" s="11" t="s">
        <v>56</v>
      </c>
      <c r="J109" s="32" t="s">
        <v>57</v>
      </c>
      <c r="M109" s="1">
        <f>SUM(B110:I117)</f>
        <v>142</v>
      </c>
    </row>
    <row r="110" ht="14.25" spans="1:16">
      <c r="A110" s="12" t="s">
        <v>49</v>
      </c>
      <c r="B110" s="13">
        <v>17</v>
      </c>
      <c r="C110" s="14"/>
      <c r="D110" s="14"/>
      <c r="E110" s="14"/>
      <c r="F110" s="14"/>
      <c r="G110" s="14">
        <v>1</v>
      </c>
      <c r="H110" s="14"/>
      <c r="I110" s="14"/>
      <c r="J110" s="33">
        <v>7</v>
      </c>
      <c r="L110" s="1" t="s">
        <v>49</v>
      </c>
      <c r="M110" s="9" t="s">
        <v>58</v>
      </c>
      <c r="N110" s="9"/>
      <c r="O110" s="9"/>
      <c r="P110" s="9"/>
    </row>
    <row r="111" spans="1:16">
      <c r="A111" s="15" t="s">
        <v>50</v>
      </c>
      <c r="B111" s="16"/>
      <c r="C111" s="17">
        <v>12</v>
      </c>
      <c r="D111" s="16"/>
      <c r="E111" s="16"/>
      <c r="F111" s="16"/>
      <c r="G111" s="16"/>
      <c r="H111" s="16"/>
      <c r="I111" s="16"/>
      <c r="J111" s="16">
        <v>4</v>
      </c>
      <c r="L111" s="1" t="s">
        <v>50</v>
      </c>
      <c r="M111" s="9" t="s">
        <v>59</v>
      </c>
      <c r="N111" s="9"/>
      <c r="O111" s="9"/>
      <c r="P111" s="9"/>
    </row>
    <row r="112" spans="1:16">
      <c r="A112" s="15" t="s">
        <v>51</v>
      </c>
      <c r="B112" s="16"/>
      <c r="C112" s="16"/>
      <c r="D112" s="17">
        <v>10</v>
      </c>
      <c r="E112" s="16"/>
      <c r="F112" s="16"/>
      <c r="G112" s="16"/>
      <c r="H112" s="16"/>
      <c r="I112" s="16"/>
      <c r="J112" s="34"/>
      <c r="L112" s="1" t="s">
        <v>51</v>
      </c>
      <c r="M112" s="9" t="s">
        <v>60</v>
      </c>
      <c r="N112" s="9"/>
      <c r="O112" s="9"/>
      <c r="P112" s="9"/>
    </row>
    <row r="113" spans="1:16">
      <c r="A113" s="15" t="s">
        <v>52</v>
      </c>
      <c r="B113" s="16"/>
      <c r="C113" s="16"/>
      <c r="D113" s="16"/>
      <c r="E113" s="17">
        <v>20</v>
      </c>
      <c r="F113" s="16"/>
      <c r="G113" s="16"/>
      <c r="H113" s="16"/>
      <c r="I113" s="16">
        <v>1</v>
      </c>
      <c r="J113" s="34">
        <v>3</v>
      </c>
      <c r="L113" s="1" t="s">
        <v>52</v>
      </c>
      <c r="M113" s="9" t="s">
        <v>61</v>
      </c>
      <c r="N113" s="9"/>
      <c r="O113" s="9"/>
      <c r="P113" s="9"/>
    </row>
    <row r="114" spans="1:16">
      <c r="A114" s="15" t="s">
        <v>53</v>
      </c>
      <c r="B114" s="16"/>
      <c r="C114" s="16"/>
      <c r="D114" s="16"/>
      <c r="E114" s="16">
        <v>1</v>
      </c>
      <c r="F114" s="17">
        <v>29</v>
      </c>
      <c r="G114" s="16"/>
      <c r="H114" s="16">
        <v>1</v>
      </c>
      <c r="I114" s="16">
        <v>1</v>
      </c>
      <c r="J114" s="34">
        <v>43</v>
      </c>
      <c r="L114" s="1" t="s">
        <v>53</v>
      </c>
      <c r="M114" s="9" t="s">
        <v>62</v>
      </c>
      <c r="N114" s="9"/>
      <c r="O114" s="9"/>
      <c r="P114" s="9"/>
    </row>
    <row r="115" spans="1:16">
      <c r="A115" s="15" t="s">
        <v>54</v>
      </c>
      <c r="B115" s="16"/>
      <c r="C115" s="16"/>
      <c r="D115" s="16"/>
      <c r="E115" s="16"/>
      <c r="F115" s="16">
        <v>1</v>
      </c>
      <c r="G115" s="17">
        <v>28</v>
      </c>
      <c r="H115" s="16"/>
      <c r="I115" s="16"/>
      <c r="J115" s="34">
        <v>11</v>
      </c>
      <c r="L115" s="1" t="s">
        <v>54</v>
      </c>
      <c r="M115" s="9" t="s">
        <v>63</v>
      </c>
      <c r="N115" s="9"/>
      <c r="O115" s="9"/>
      <c r="P115" s="9"/>
    </row>
    <row r="116" spans="1:16">
      <c r="A116" s="15" t="s">
        <v>55</v>
      </c>
      <c r="B116" s="16"/>
      <c r="C116" s="16"/>
      <c r="D116" s="16"/>
      <c r="E116" s="16"/>
      <c r="F116" s="16"/>
      <c r="G116" s="16"/>
      <c r="H116" s="17">
        <v>10</v>
      </c>
      <c r="I116" s="16"/>
      <c r="J116" s="34"/>
      <c r="L116" s="1" t="s">
        <v>55</v>
      </c>
      <c r="M116" s="9" t="s">
        <v>64</v>
      </c>
      <c r="N116" s="9"/>
      <c r="O116" s="9"/>
      <c r="P116" s="9"/>
    </row>
    <row r="117" spans="1:16">
      <c r="A117" s="15" t="s">
        <v>56</v>
      </c>
      <c r="B117" s="16"/>
      <c r="C117" s="16"/>
      <c r="D117" s="16"/>
      <c r="E117" s="16"/>
      <c r="F117" s="16"/>
      <c r="G117" s="16"/>
      <c r="H117" s="16"/>
      <c r="I117" s="17">
        <v>10</v>
      </c>
      <c r="J117" s="34">
        <v>2</v>
      </c>
      <c r="L117" s="1" t="s">
        <v>56</v>
      </c>
      <c r="M117" s="9" t="s">
        <v>65</v>
      </c>
      <c r="N117" s="9"/>
      <c r="O117" s="9"/>
      <c r="P117" s="9"/>
    </row>
    <row r="118" spans="1:16">
      <c r="A118" s="18" t="s">
        <v>57</v>
      </c>
      <c r="B118" s="19"/>
      <c r="C118" s="19"/>
      <c r="D118" s="19"/>
      <c r="E118" s="19"/>
      <c r="F118" s="19"/>
      <c r="G118" s="19"/>
      <c r="H118" s="19"/>
      <c r="I118" s="19"/>
      <c r="J118" s="63"/>
      <c r="L118" s="1" t="s">
        <v>57</v>
      </c>
      <c r="M118" s="9" t="s">
        <v>66</v>
      </c>
      <c r="N118" s="9"/>
      <c r="O118" s="9"/>
      <c r="P118" s="9"/>
    </row>
    <row r="120" spans="1:29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</row>
    <row r="121" spans="2:6">
      <c r="B121" s="9" t="s">
        <v>3</v>
      </c>
      <c r="C121" s="9"/>
      <c r="D121" s="9"/>
      <c r="F121" s="1">
        <f>SUM(B123:AC150)</f>
        <v>134</v>
      </c>
    </row>
    <row r="122" ht="14.25" spans="1:29">
      <c r="A122" s="61" t="s">
        <v>42</v>
      </c>
      <c r="B122" s="22" t="s">
        <v>7</v>
      </c>
      <c r="C122" s="22" t="s">
        <v>8</v>
      </c>
      <c r="D122" s="22" t="s">
        <v>9</v>
      </c>
      <c r="E122" s="22" t="s">
        <v>10</v>
      </c>
      <c r="F122" s="22" t="s">
        <v>11</v>
      </c>
      <c r="G122" s="22" t="s">
        <v>12</v>
      </c>
      <c r="H122" s="22" t="s">
        <v>13</v>
      </c>
      <c r="I122" s="22" t="s">
        <v>14</v>
      </c>
      <c r="J122" s="22" t="s">
        <v>15</v>
      </c>
      <c r="K122" s="22" t="s">
        <v>16</v>
      </c>
      <c r="L122" s="22" t="s">
        <v>17</v>
      </c>
      <c r="M122" s="22" t="s">
        <v>18</v>
      </c>
      <c r="N122" s="22" t="s">
        <v>19</v>
      </c>
      <c r="O122" s="22" t="s">
        <v>20</v>
      </c>
      <c r="P122" s="22" t="s">
        <v>21</v>
      </c>
      <c r="Q122" s="22" t="s">
        <v>22</v>
      </c>
      <c r="R122" s="22" t="s">
        <v>23</v>
      </c>
      <c r="S122" s="22" t="s">
        <v>24</v>
      </c>
      <c r="T122" s="22" t="s">
        <v>25</v>
      </c>
      <c r="U122" s="22" t="s">
        <v>26</v>
      </c>
      <c r="V122" s="22" t="s">
        <v>27</v>
      </c>
      <c r="W122" s="22" t="s">
        <v>28</v>
      </c>
      <c r="X122" s="22" t="s">
        <v>29</v>
      </c>
      <c r="Y122" s="22" t="s">
        <v>30</v>
      </c>
      <c r="Z122" s="22" t="s">
        <v>31</v>
      </c>
      <c r="AA122" s="22" t="s">
        <v>32</v>
      </c>
      <c r="AB122" s="22" t="s">
        <v>33</v>
      </c>
      <c r="AC122" s="44" t="s">
        <v>34</v>
      </c>
    </row>
    <row r="123" ht="14.25" spans="1:29">
      <c r="A123" s="62" t="s">
        <v>7</v>
      </c>
      <c r="B123" s="24">
        <v>16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45"/>
    </row>
    <row r="124" spans="1:29">
      <c r="A124" s="26" t="s">
        <v>40</v>
      </c>
      <c r="B124" s="27"/>
      <c r="C124" s="28">
        <v>20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</row>
    <row r="125" spans="1:29">
      <c r="A125" s="26" t="s">
        <v>9</v>
      </c>
      <c r="B125" s="27"/>
      <c r="C125" s="27"/>
      <c r="D125" s="28">
        <v>7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</row>
    <row r="126" spans="1:29">
      <c r="A126" s="26" t="s">
        <v>10</v>
      </c>
      <c r="B126" s="27"/>
      <c r="C126" s="27"/>
      <c r="D126" s="27"/>
      <c r="E126" s="28">
        <v>2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</row>
    <row r="127" spans="1:29">
      <c r="A127" s="26" t="s">
        <v>11</v>
      </c>
      <c r="B127" s="27"/>
      <c r="C127" s="27"/>
      <c r="D127" s="27"/>
      <c r="E127" s="27"/>
      <c r="F127" s="28">
        <v>1</v>
      </c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</row>
    <row r="128" spans="1:29">
      <c r="A128" s="26" t="s">
        <v>12</v>
      </c>
      <c r="B128" s="27"/>
      <c r="C128" s="27"/>
      <c r="D128" s="27"/>
      <c r="E128" s="27"/>
      <c r="F128" s="27"/>
      <c r="G128" s="28">
        <v>2</v>
      </c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</row>
    <row r="129" spans="1:29">
      <c r="A129" s="26" t="s">
        <v>13</v>
      </c>
      <c r="B129" s="27"/>
      <c r="C129" s="27"/>
      <c r="D129" s="27"/>
      <c r="E129" s="27"/>
      <c r="F129" s="27"/>
      <c r="G129" s="27"/>
      <c r="H129" s="28">
        <v>2</v>
      </c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</row>
    <row r="130" spans="1:29">
      <c r="A130" s="26" t="s">
        <v>14</v>
      </c>
      <c r="B130" s="27"/>
      <c r="C130" s="27"/>
      <c r="D130" s="27"/>
      <c r="E130" s="27"/>
      <c r="F130" s="27"/>
      <c r="G130" s="27"/>
      <c r="H130" s="27"/>
      <c r="I130" s="28">
        <v>3</v>
      </c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</row>
    <row r="131" spans="1:29">
      <c r="A131" s="26" t="s">
        <v>48</v>
      </c>
      <c r="B131" s="27"/>
      <c r="C131" s="27"/>
      <c r="D131" s="27"/>
      <c r="E131" s="27"/>
      <c r="F131" s="27"/>
      <c r="G131" s="27"/>
      <c r="H131" s="27"/>
      <c r="I131" s="27"/>
      <c r="J131" s="28">
        <v>3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</row>
    <row r="132" spans="1:29">
      <c r="A132" s="26" t="s">
        <v>16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8">
        <v>10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</row>
    <row r="133" spans="1:29">
      <c r="A133" s="26" t="s">
        <v>17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8">
        <v>1</v>
      </c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46"/>
    </row>
    <row r="134" spans="1:29">
      <c r="A134" s="26" t="s">
        <v>18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8">
        <v>2</v>
      </c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46"/>
    </row>
    <row r="135" spans="1:29">
      <c r="A135" s="26" t="s">
        <v>19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8">
        <v>1</v>
      </c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46"/>
    </row>
    <row r="136" spans="1:29">
      <c r="A136" s="26" t="s">
        <v>20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8">
        <v>2</v>
      </c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46"/>
    </row>
    <row r="137" spans="1:29">
      <c r="A137" s="26" t="s">
        <v>21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8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46"/>
    </row>
    <row r="138" spans="1:29">
      <c r="A138" s="26" t="s">
        <v>22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8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46"/>
    </row>
    <row r="139" spans="1:29">
      <c r="A139" s="26" t="s">
        <v>23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8">
        <v>1</v>
      </c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46"/>
    </row>
    <row r="140" spans="1:29">
      <c r="A140" s="26" t="s">
        <v>24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8">
        <v>2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46"/>
    </row>
    <row r="141" spans="1:29">
      <c r="A141" s="26" t="s">
        <v>25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8">
        <v>2</v>
      </c>
      <c r="U141" s="27"/>
      <c r="V141" s="27"/>
      <c r="W141" s="27"/>
      <c r="X141" s="27"/>
      <c r="Y141" s="27"/>
      <c r="Z141" s="27"/>
      <c r="AA141" s="27"/>
      <c r="AB141" s="27"/>
      <c r="AC141" s="46"/>
    </row>
    <row r="142" spans="1:29">
      <c r="A142" s="26" t="s">
        <v>26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>
        <v>6</v>
      </c>
      <c r="V142" s="27"/>
      <c r="W142" s="27"/>
      <c r="X142" s="27"/>
      <c r="Y142" s="27"/>
      <c r="Z142" s="27"/>
      <c r="AA142" s="27"/>
      <c r="AB142" s="27"/>
      <c r="AC142" s="46"/>
    </row>
    <row r="143" spans="1:29">
      <c r="A143" s="26" t="s">
        <v>27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8">
        <v>3</v>
      </c>
      <c r="W143" s="27"/>
      <c r="X143" s="27"/>
      <c r="Y143" s="27"/>
      <c r="Z143" s="27"/>
      <c r="AA143" s="27"/>
      <c r="AB143" s="27"/>
      <c r="AC143" s="46"/>
    </row>
    <row r="144" spans="1:29">
      <c r="A144" s="26" t="s">
        <v>28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8">
        <v>6</v>
      </c>
      <c r="X144" s="27"/>
      <c r="Y144" s="27"/>
      <c r="Z144" s="27"/>
      <c r="AA144" s="27"/>
      <c r="AB144" s="27"/>
      <c r="AC144" s="46"/>
    </row>
    <row r="145" spans="1:29">
      <c r="A145" s="26" t="s">
        <v>29</v>
      </c>
      <c r="B145" s="27"/>
      <c r="C145" s="27"/>
      <c r="D145" s="27"/>
      <c r="E145" s="27"/>
      <c r="F145" s="27"/>
      <c r="G145" s="27"/>
      <c r="H145" s="27"/>
      <c r="I145" s="27">
        <v>2</v>
      </c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8">
        <v>5</v>
      </c>
      <c r="Y145" s="27"/>
      <c r="Z145" s="27"/>
      <c r="AA145" s="27"/>
      <c r="AB145" s="27"/>
      <c r="AC145" s="46"/>
    </row>
    <row r="146" spans="1:29">
      <c r="A146" s="26" t="s">
        <v>30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8">
        <v>22</v>
      </c>
      <c r="Z146" s="27"/>
      <c r="AA146" s="27"/>
      <c r="AB146" s="27"/>
      <c r="AC146" s="46"/>
    </row>
    <row r="147" spans="1:29">
      <c r="A147" s="26" t="s">
        <v>31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8">
        <v>3</v>
      </c>
      <c r="AA147" s="27"/>
      <c r="AB147" s="27"/>
      <c r="AC147" s="46"/>
    </row>
    <row r="148" spans="1:29">
      <c r="A148" s="26" t="s">
        <v>32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8">
        <v>6</v>
      </c>
      <c r="AB148" s="27"/>
      <c r="AC148" s="46"/>
    </row>
    <row r="149" spans="1:29">
      <c r="A149" s="26" t="s">
        <v>33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8">
        <v>3</v>
      </c>
      <c r="AC149" s="46"/>
    </row>
    <row r="150" spans="1:29">
      <c r="A150" s="29" t="s">
        <v>34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47">
        <v>1</v>
      </c>
    </row>
    <row r="152" spans="2:4">
      <c r="B152" s="9" t="s">
        <v>3</v>
      </c>
      <c r="C152" s="9"/>
      <c r="D152" s="9"/>
    </row>
    <row r="153" ht="14.25" spans="1:13">
      <c r="A153" s="10" t="s">
        <v>42</v>
      </c>
      <c r="B153" s="11" t="s">
        <v>49</v>
      </c>
      <c r="C153" s="11" t="s">
        <v>50</v>
      </c>
      <c r="D153" s="11" t="s">
        <v>51</v>
      </c>
      <c r="E153" s="11" t="s">
        <v>52</v>
      </c>
      <c r="F153" s="11" t="s">
        <v>53</v>
      </c>
      <c r="G153" s="11" t="s">
        <v>54</v>
      </c>
      <c r="H153" s="11" t="s">
        <v>55</v>
      </c>
      <c r="I153" s="11" t="s">
        <v>56</v>
      </c>
      <c r="J153" s="32" t="s">
        <v>57</v>
      </c>
      <c r="M153" s="1">
        <f>SUM(B154:I161)</f>
        <v>142</v>
      </c>
    </row>
    <row r="154" ht="14.25" spans="1:16">
      <c r="A154" s="12" t="s">
        <v>49</v>
      </c>
      <c r="B154" s="13">
        <v>17</v>
      </c>
      <c r="C154" s="14"/>
      <c r="D154" s="14"/>
      <c r="E154" s="14"/>
      <c r="F154" s="14"/>
      <c r="G154" s="14">
        <v>1</v>
      </c>
      <c r="H154" s="14"/>
      <c r="I154" s="14"/>
      <c r="J154" s="33">
        <v>7</v>
      </c>
      <c r="L154" s="1" t="s">
        <v>49</v>
      </c>
      <c r="M154" s="9" t="s">
        <v>58</v>
      </c>
      <c r="N154" s="9"/>
      <c r="O154" s="9"/>
      <c r="P154" s="9"/>
    </row>
    <row r="155" spans="1:16">
      <c r="A155" s="15" t="s">
        <v>50</v>
      </c>
      <c r="B155" s="16"/>
      <c r="C155" s="17">
        <v>12</v>
      </c>
      <c r="D155" s="16"/>
      <c r="E155" s="16"/>
      <c r="F155" s="16"/>
      <c r="G155" s="16"/>
      <c r="H155" s="16"/>
      <c r="I155" s="16"/>
      <c r="J155" s="16">
        <v>4</v>
      </c>
      <c r="L155" s="1" t="s">
        <v>50</v>
      </c>
      <c r="M155" s="9" t="s">
        <v>59</v>
      </c>
      <c r="N155" s="9"/>
      <c r="O155" s="9"/>
      <c r="P155" s="9"/>
    </row>
    <row r="156" spans="1:16">
      <c r="A156" s="15" t="s">
        <v>51</v>
      </c>
      <c r="B156" s="16"/>
      <c r="C156" s="16"/>
      <c r="D156" s="17">
        <v>10</v>
      </c>
      <c r="E156" s="16"/>
      <c r="F156" s="16"/>
      <c r="G156" s="16"/>
      <c r="H156" s="16"/>
      <c r="I156" s="16"/>
      <c r="J156" s="34"/>
      <c r="L156" s="1" t="s">
        <v>51</v>
      </c>
      <c r="M156" s="9" t="s">
        <v>60</v>
      </c>
      <c r="N156" s="9"/>
      <c r="O156" s="9"/>
      <c r="P156" s="9"/>
    </row>
    <row r="157" spans="1:16">
      <c r="A157" s="15" t="s">
        <v>52</v>
      </c>
      <c r="B157" s="16"/>
      <c r="C157" s="16"/>
      <c r="D157" s="16"/>
      <c r="E157" s="17">
        <v>20</v>
      </c>
      <c r="F157" s="16"/>
      <c r="G157" s="16"/>
      <c r="H157" s="16"/>
      <c r="I157" s="16">
        <v>1</v>
      </c>
      <c r="J157" s="34">
        <v>3</v>
      </c>
      <c r="L157" s="1" t="s">
        <v>52</v>
      </c>
      <c r="M157" s="9" t="s">
        <v>61</v>
      </c>
      <c r="N157" s="9"/>
      <c r="O157" s="9"/>
      <c r="P157" s="9"/>
    </row>
    <row r="158" spans="1:16">
      <c r="A158" s="15" t="s">
        <v>53</v>
      </c>
      <c r="B158" s="16"/>
      <c r="C158" s="16"/>
      <c r="D158" s="16"/>
      <c r="E158" s="16">
        <v>1</v>
      </c>
      <c r="F158" s="17">
        <v>29</v>
      </c>
      <c r="G158" s="16"/>
      <c r="H158" s="16">
        <v>1</v>
      </c>
      <c r="I158" s="16">
        <v>1</v>
      </c>
      <c r="J158" s="34">
        <v>43</v>
      </c>
      <c r="L158" s="1" t="s">
        <v>53</v>
      </c>
      <c r="M158" s="9" t="s">
        <v>62</v>
      </c>
      <c r="N158" s="9"/>
      <c r="O158" s="9"/>
      <c r="P158" s="9"/>
    </row>
    <row r="159" spans="1:16">
      <c r="A159" s="15" t="s">
        <v>54</v>
      </c>
      <c r="B159" s="16"/>
      <c r="C159" s="16"/>
      <c r="D159" s="16"/>
      <c r="E159" s="16"/>
      <c r="F159" s="16">
        <v>1</v>
      </c>
      <c r="G159" s="17">
        <v>28</v>
      </c>
      <c r="H159" s="16"/>
      <c r="I159" s="16"/>
      <c r="J159" s="34">
        <v>11</v>
      </c>
      <c r="L159" s="1" t="s">
        <v>54</v>
      </c>
      <c r="M159" s="9" t="s">
        <v>63</v>
      </c>
      <c r="N159" s="9"/>
      <c r="O159" s="9"/>
      <c r="P159" s="9"/>
    </row>
    <row r="160" spans="1:16">
      <c r="A160" s="15" t="s">
        <v>55</v>
      </c>
      <c r="B160" s="16"/>
      <c r="C160" s="16"/>
      <c r="D160" s="16"/>
      <c r="E160" s="16"/>
      <c r="F160" s="16"/>
      <c r="G160" s="16"/>
      <c r="H160" s="17">
        <v>10</v>
      </c>
      <c r="I160" s="16"/>
      <c r="J160" s="34"/>
      <c r="L160" s="1" t="s">
        <v>55</v>
      </c>
      <c r="M160" s="9" t="s">
        <v>64</v>
      </c>
      <c r="N160" s="9"/>
      <c r="O160" s="9"/>
      <c r="P160" s="9"/>
    </row>
    <row r="161" spans="1:16">
      <c r="A161" s="15" t="s">
        <v>56</v>
      </c>
      <c r="B161" s="16"/>
      <c r="C161" s="16"/>
      <c r="D161" s="16"/>
      <c r="E161" s="16"/>
      <c r="F161" s="16"/>
      <c r="G161" s="16"/>
      <c r="H161" s="16"/>
      <c r="I161" s="17">
        <v>10</v>
      </c>
      <c r="J161" s="34">
        <v>2</v>
      </c>
      <c r="L161" s="1" t="s">
        <v>56</v>
      </c>
      <c r="M161" s="9" t="s">
        <v>65</v>
      </c>
      <c r="N161" s="9"/>
      <c r="O161" s="9"/>
      <c r="P161" s="9"/>
    </row>
    <row r="162" spans="1:16">
      <c r="A162" s="18" t="s">
        <v>57</v>
      </c>
      <c r="B162" s="19"/>
      <c r="C162" s="19"/>
      <c r="D162" s="19"/>
      <c r="E162" s="19"/>
      <c r="F162" s="19"/>
      <c r="G162" s="19"/>
      <c r="H162" s="19"/>
      <c r="I162" s="19"/>
      <c r="J162" s="63"/>
      <c r="L162" s="1" t="s">
        <v>57</v>
      </c>
      <c r="M162" s="9" t="s">
        <v>66</v>
      </c>
      <c r="N162" s="9"/>
      <c r="O162" s="9"/>
      <c r="P162" s="9"/>
    </row>
    <row r="164" spans="1:29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</row>
    <row r="165" spans="2:6">
      <c r="B165" s="9" t="s">
        <v>3</v>
      </c>
      <c r="C165" s="9"/>
      <c r="D165" s="9"/>
      <c r="F165" s="1">
        <f>SUM(B167:AC194)</f>
        <v>134</v>
      </c>
    </row>
    <row r="166" ht="14.25" spans="1:29">
      <c r="A166" s="61" t="s">
        <v>43</v>
      </c>
      <c r="B166" s="22" t="s">
        <v>7</v>
      </c>
      <c r="C166" s="22" t="s">
        <v>8</v>
      </c>
      <c r="D166" s="22" t="s">
        <v>9</v>
      </c>
      <c r="E166" s="22" t="s">
        <v>10</v>
      </c>
      <c r="F166" s="22" t="s">
        <v>11</v>
      </c>
      <c r="G166" s="22" t="s">
        <v>12</v>
      </c>
      <c r="H166" s="22" t="s">
        <v>13</v>
      </c>
      <c r="I166" s="22" t="s">
        <v>14</v>
      </c>
      <c r="J166" s="22" t="s">
        <v>15</v>
      </c>
      <c r="K166" s="22" t="s">
        <v>16</v>
      </c>
      <c r="L166" s="22" t="s">
        <v>17</v>
      </c>
      <c r="M166" s="22" t="s">
        <v>18</v>
      </c>
      <c r="N166" s="22" t="s">
        <v>19</v>
      </c>
      <c r="O166" s="22" t="s">
        <v>20</v>
      </c>
      <c r="P166" s="22" t="s">
        <v>21</v>
      </c>
      <c r="Q166" s="22" t="s">
        <v>22</v>
      </c>
      <c r="R166" s="22" t="s">
        <v>23</v>
      </c>
      <c r="S166" s="22" t="s">
        <v>24</v>
      </c>
      <c r="T166" s="22" t="s">
        <v>25</v>
      </c>
      <c r="U166" s="22" t="s">
        <v>26</v>
      </c>
      <c r="V166" s="22" t="s">
        <v>27</v>
      </c>
      <c r="W166" s="22" t="s">
        <v>28</v>
      </c>
      <c r="X166" s="22" t="s">
        <v>29</v>
      </c>
      <c r="Y166" s="22" t="s">
        <v>30</v>
      </c>
      <c r="Z166" s="22" t="s">
        <v>31</v>
      </c>
      <c r="AA166" s="22" t="s">
        <v>32</v>
      </c>
      <c r="AB166" s="22" t="s">
        <v>33</v>
      </c>
      <c r="AC166" s="44" t="s">
        <v>34</v>
      </c>
    </row>
    <row r="167" ht="14.25" spans="1:29">
      <c r="A167" s="62" t="s">
        <v>7</v>
      </c>
      <c r="B167" s="24">
        <v>16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45"/>
    </row>
    <row r="168" spans="1:29">
      <c r="A168" s="26" t="s">
        <v>40</v>
      </c>
      <c r="B168" s="27"/>
      <c r="C168" s="28">
        <v>20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</row>
    <row r="169" spans="1:29">
      <c r="A169" s="26" t="s">
        <v>9</v>
      </c>
      <c r="B169" s="27"/>
      <c r="C169" s="27"/>
      <c r="D169" s="28">
        <v>7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</row>
    <row r="170" spans="1:29">
      <c r="A170" s="26" t="s">
        <v>10</v>
      </c>
      <c r="B170" s="27"/>
      <c r="C170" s="27"/>
      <c r="D170" s="27"/>
      <c r="E170" s="28">
        <v>2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</row>
    <row r="171" spans="1:29">
      <c r="A171" s="26" t="s">
        <v>11</v>
      </c>
      <c r="B171" s="27"/>
      <c r="C171" s="27"/>
      <c r="D171" s="27"/>
      <c r="E171" s="27"/>
      <c r="F171" s="28">
        <v>1</v>
      </c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</row>
    <row r="172" spans="1:29">
      <c r="A172" s="26" t="s">
        <v>12</v>
      </c>
      <c r="B172" s="27"/>
      <c r="C172" s="27"/>
      <c r="D172" s="27"/>
      <c r="E172" s="27"/>
      <c r="F172" s="27"/>
      <c r="G172" s="28">
        <v>2</v>
      </c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</row>
    <row r="173" spans="1:29">
      <c r="A173" s="26" t="s">
        <v>13</v>
      </c>
      <c r="B173" s="27"/>
      <c r="C173" s="27"/>
      <c r="D173" s="27"/>
      <c r="E173" s="27"/>
      <c r="F173" s="27"/>
      <c r="G173" s="27"/>
      <c r="H173" s="28">
        <v>2</v>
      </c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</row>
    <row r="174" spans="1:29">
      <c r="A174" s="26" t="s">
        <v>14</v>
      </c>
      <c r="B174" s="27"/>
      <c r="C174" s="27"/>
      <c r="D174" s="27"/>
      <c r="E174" s="27"/>
      <c r="F174" s="27"/>
      <c r="G174" s="27"/>
      <c r="H174" s="27"/>
      <c r="I174" s="28">
        <v>3</v>
      </c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</row>
    <row r="175" spans="1:29">
      <c r="A175" s="26" t="s">
        <v>48</v>
      </c>
      <c r="B175" s="27"/>
      <c r="C175" s="27"/>
      <c r="D175" s="27"/>
      <c r="E175" s="27"/>
      <c r="F175" s="27"/>
      <c r="G175" s="27"/>
      <c r="H175" s="27"/>
      <c r="I175" s="27"/>
      <c r="J175" s="28">
        <v>3</v>
      </c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</row>
    <row r="176" spans="1:29">
      <c r="A176" s="26" t="s">
        <v>16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8">
        <v>10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</row>
    <row r="177" spans="1:29">
      <c r="A177" s="26" t="s">
        <v>17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8">
        <v>1</v>
      </c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</row>
    <row r="178" spans="1:29">
      <c r="A178" s="26" t="s">
        <v>18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8">
        <v>2</v>
      </c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</row>
    <row r="179" spans="1:29">
      <c r="A179" s="26" t="s">
        <v>19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8">
        <v>1</v>
      </c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46"/>
    </row>
    <row r="180" spans="1:29">
      <c r="A180" s="26" t="s">
        <v>20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8">
        <v>2</v>
      </c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46"/>
    </row>
    <row r="181" spans="1:29">
      <c r="A181" s="26" t="s">
        <v>21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8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46"/>
    </row>
    <row r="182" spans="1:29">
      <c r="A182" s="26" t="s">
        <v>22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8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46"/>
    </row>
    <row r="183" spans="1:29">
      <c r="A183" s="26" t="s">
        <v>23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8">
        <v>1</v>
      </c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46"/>
    </row>
    <row r="184" spans="1:29">
      <c r="A184" s="26" t="s">
        <v>24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8">
        <v>2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46"/>
    </row>
    <row r="185" spans="1:29">
      <c r="A185" s="26" t="s">
        <v>25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8">
        <v>2</v>
      </c>
      <c r="U185" s="27"/>
      <c r="V185" s="27"/>
      <c r="W185" s="27"/>
      <c r="X185" s="27"/>
      <c r="Y185" s="27"/>
      <c r="Z185" s="27"/>
      <c r="AA185" s="27"/>
      <c r="AB185" s="27"/>
      <c r="AC185" s="46"/>
    </row>
    <row r="186" spans="1:29">
      <c r="A186" s="26" t="s">
        <v>26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8">
        <v>6</v>
      </c>
      <c r="V186" s="27"/>
      <c r="W186" s="27"/>
      <c r="X186" s="27"/>
      <c r="Y186" s="27"/>
      <c r="Z186" s="27"/>
      <c r="AA186" s="27"/>
      <c r="AB186" s="27"/>
      <c r="AC186" s="46"/>
    </row>
    <row r="187" spans="1:29">
      <c r="A187" s="26" t="s">
        <v>27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8">
        <v>3</v>
      </c>
      <c r="W187" s="27"/>
      <c r="X187" s="27"/>
      <c r="Y187" s="27"/>
      <c r="Z187" s="27"/>
      <c r="AA187" s="27"/>
      <c r="AB187" s="27"/>
      <c r="AC187" s="46"/>
    </row>
    <row r="188" spans="1:29">
      <c r="A188" s="26" t="s">
        <v>28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8">
        <v>6</v>
      </c>
      <c r="X188" s="27"/>
      <c r="Y188" s="27"/>
      <c r="Z188" s="27"/>
      <c r="AA188" s="27"/>
      <c r="AB188" s="27"/>
      <c r="AC188" s="46"/>
    </row>
    <row r="189" spans="1:29">
      <c r="A189" s="26" t="s">
        <v>29</v>
      </c>
      <c r="B189" s="27"/>
      <c r="C189" s="27"/>
      <c r="D189" s="27"/>
      <c r="E189" s="27"/>
      <c r="F189" s="27"/>
      <c r="G189" s="27"/>
      <c r="H189" s="27"/>
      <c r="I189" s="27">
        <v>2</v>
      </c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8">
        <v>5</v>
      </c>
      <c r="Y189" s="27"/>
      <c r="Z189" s="27"/>
      <c r="AA189" s="27"/>
      <c r="AB189" s="27"/>
      <c r="AC189" s="46"/>
    </row>
    <row r="190" spans="1:29">
      <c r="A190" s="26" t="s">
        <v>30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8">
        <v>22</v>
      </c>
      <c r="Z190" s="27"/>
      <c r="AA190" s="27"/>
      <c r="AB190" s="27"/>
      <c r="AC190" s="46"/>
    </row>
    <row r="191" spans="1:29">
      <c r="A191" s="26" t="s">
        <v>31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8">
        <v>3</v>
      </c>
      <c r="AA191" s="27"/>
      <c r="AB191" s="27"/>
      <c r="AC191" s="46"/>
    </row>
    <row r="192" spans="1:29">
      <c r="A192" s="26" t="s">
        <v>32</v>
      </c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8">
        <v>6</v>
      </c>
      <c r="AB192" s="27"/>
      <c r="AC192" s="46"/>
    </row>
    <row r="193" spans="1:29">
      <c r="A193" s="26" t="s">
        <v>33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8">
        <v>3</v>
      </c>
      <c r="AC193" s="46"/>
    </row>
    <row r="194" spans="1:29">
      <c r="A194" s="29" t="s">
        <v>34</v>
      </c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47">
        <v>1</v>
      </c>
    </row>
    <row r="196" spans="2:4">
      <c r="B196" s="9" t="s">
        <v>3</v>
      </c>
      <c r="C196" s="9"/>
      <c r="D196" s="9"/>
    </row>
    <row r="197" ht="14.25" spans="1:13">
      <c r="A197" s="10" t="s">
        <v>43</v>
      </c>
      <c r="B197" s="11" t="s">
        <v>49</v>
      </c>
      <c r="C197" s="11" t="s">
        <v>50</v>
      </c>
      <c r="D197" s="11" t="s">
        <v>51</v>
      </c>
      <c r="E197" s="11" t="s">
        <v>52</v>
      </c>
      <c r="F197" s="11" t="s">
        <v>53</v>
      </c>
      <c r="G197" s="11" t="s">
        <v>54</v>
      </c>
      <c r="H197" s="11" t="s">
        <v>55</v>
      </c>
      <c r="I197" s="11" t="s">
        <v>56</v>
      </c>
      <c r="J197" s="32" t="s">
        <v>57</v>
      </c>
      <c r="M197" s="1">
        <f>SUM(B198:I205)</f>
        <v>142</v>
      </c>
    </row>
    <row r="198" ht="14.25" spans="1:16">
      <c r="A198" s="12" t="s">
        <v>49</v>
      </c>
      <c r="B198" s="13">
        <v>17</v>
      </c>
      <c r="C198" s="14"/>
      <c r="D198" s="14"/>
      <c r="E198" s="14"/>
      <c r="F198" s="14"/>
      <c r="G198" s="14">
        <v>1</v>
      </c>
      <c r="H198" s="14"/>
      <c r="I198" s="14"/>
      <c r="J198" s="33">
        <v>7</v>
      </c>
      <c r="L198" s="1" t="s">
        <v>49</v>
      </c>
      <c r="M198" s="9" t="s">
        <v>58</v>
      </c>
      <c r="N198" s="9"/>
      <c r="O198" s="9"/>
      <c r="P198" s="9"/>
    </row>
    <row r="199" spans="1:16">
      <c r="A199" s="15" t="s">
        <v>50</v>
      </c>
      <c r="B199" s="16"/>
      <c r="C199" s="17">
        <v>12</v>
      </c>
      <c r="D199" s="16"/>
      <c r="E199" s="16"/>
      <c r="F199" s="16"/>
      <c r="G199" s="16"/>
      <c r="H199" s="16"/>
      <c r="I199" s="16"/>
      <c r="J199" s="16">
        <v>4</v>
      </c>
      <c r="L199" s="1" t="s">
        <v>50</v>
      </c>
      <c r="M199" s="9" t="s">
        <v>59</v>
      </c>
      <c r="N199" s="9"/>
      <c r="O199" s="9"/>
      <c r="P199" s="9"/>
    </row>
    <row r="200" spans="1:16">
      <c r="A200" s="15" t="s">
        <v>51</v>
      </c>
      <c r="B200" s="16"/>
      <c r="C200" s="16"/>
      <c r="D200" s="17">
        <v>10</v>
      </c>
      <c r="E200" s="16"/>
      <c r="F200" s="16"/>
      <c r="G200" s="16"/>
      <c r="H200" s="16"/>
      <c r="I200" s="16"/>
      <c r="J200" s="34"/>
      <c r="L200" s="1" t="s">
        <v>51</v>
      </c>
      <c r="M200" s="9" t="s">
        <v>60</v>
      </c>
      <c r="N200" s="9"/>
      <c r="O200" s="9"/>
      <c r="P200" s="9"/>
    </row>
    <row r="201" spans="1:16">
      <c r="A201" s="15" t="s">
        <v>52</v>
      </c>
      <c r="B201" s="16"/>
      <c r="C201" s="16"/>
      <c r="D201" s="16"/>
      <c r="E201" s="17">
        <v>20</v>
      </c>
      <c r="F201" s="16"/>
      <c r="G201" s="16"/>
      <c r="H201" s="16"/>
      <c r="I201" s="16">
        <v>1</v>
      </c>
      <c r="J201" s="34">
        <v>3</v>
      </c>
      <c r="L201" s="1" t="s">
        <v>52</v>
      </c>
      <c r="M201" s="9" t="s">
        <v>61</v>
      </c>
      <c r="N201" s="9"/>
      <c r="O201" s="9"/>
      <c r="P201" s="9"/>
    </row>
    <row r="202" spans="1:16">
      <c r="A202" s="15" t="s">
        <v>53</v>
      </c>
      <c r="B202" s="16"/>
      <c r="C202" s="16"/>
      <c r="D202" s="16"/>
      <c r="E202" s="16">
        <v>1</v>
      </c>
      <c r="F202" s="17">
        <v>29</v>
      </c>
      <c r="G202" s="16"/>
      <c r="H202" s="16">
        <v>1</v>
      </c>
      <c r="I202" s="16">
        <v>1</v>
      </c>
      <c r="J202" s="34">
        <v>43</v>
      </c>
      <c r="L202" s="1" t="s">
        <v>53</v>
      </c>
      <c r="M202" s="9" t="s">
        <v>62</v>
      </c>
      <c r="N202" s="9"/>
      <c r="O202" s="9"/>
      <c r="P202" s="9"/>
    </row>
    <row r="203" spans="1:16">
      <c r="A203" s="15" t="s">
        <v>54</v>
      </c>
      <c r="B203" s="16"/>
      <c r="C203" s="16"/>
      <c r="D203" s="16"/>
      <c r="E203" s="16"/>
      <c r="F203" s="16">
        <v>1</v>
      </c>
      <c r="G203" s="17">
        <v>28</v>
      </c>
      <c r="H203" s="16"/>
      <c r="I203" s="16"/>
      <c r="J203" s="34">
        <v>11</v>
      </c>
      <c r="L203" s="1" t="s">
        <v>54</v>
      </c>
      <c r="M203" s="9" t="s">
        <v>63</v>
      </c>
      <c r="N203" s="9"/>
      <c r="O203" s="9"/>
      <c r="P203" s="9"/>
    </row>
    <row r="204" spans="1:16">
      <c r="A204" s="15" t="s">
        <v>55</v>
      </c>
      <c r="B204" s="16"/>
      <c r="C204" s="16"/>
      <c r="D204" s="16"/>
      <c r="E204" s="16"/>
      <c r="F204" s="16"/>
      <c r="G204" s="16"/>
      <c r="H204" s="17">
        <v>10</v>
      </c>
      <c r="I204" s="16"/>
      <c r="J204" s="34"/>
      <c r="L204" s="1" t="s">
        <v>55</v>
      </c>
      <c r="M204" s="9" t="s">
        <v>64</v>
      </c>
      <c r="N204" s="9"/>
      <c r="O204" s="9"/>
      <c r="P204" s="9"/>
    </row>
    <row r="205" spans="1:16">
      <c r="A205" s="15" t="s">
        <v>56</v>
      </c>
      <c r="B205" s="16"/>
      <c r="C205" s="16"/>
      <c r="D205" s="16"/>
      <c r="E205" s="16"/>
      <c r="F205" s="16"/>
      <c r="G205" s="16"/>
      <c r="H205" s="16"/>
      <c r="I205" s="17">
        <v>10</v>
      </c>
      <c r="J205" s="34">
        <v>2</v>
      </c>
      <c r="L205" s="1" t="s">
        <v>56</v>
      </c>
      <c r="M205" s="9" t="s">
        <v>65</v>
      </c>
      <c r="N205" s="9"/>
      <c r="O205" s="9"/>
      <c r="P205" s="9"/>
    </row>
    <row r="206" spans="1:16">
      <c r="A206" s="18" t="s">
        <v>57</v>
      </c>
      <c r="B206" s="19"/>
      <c r="C206" s="19"/>
      <c r="D206" s="19"/>
      <c r="E206" s="19"/>
      <c r="F206" s="19"/>
      <c r="G206" s="19"/>
      <c r="H206" s="19"/>
      <c r="I206" s="19"/>
      <c r="J206" s="63"/>
      <c r="L206" s="1" t="s">
        <v>57</v>
      </c>
      <c r="M206" s="9" t="s">
        <v>66</v>
      </c>
      <c r="N206" s="9"/>
      <c r="O206" s="9"/>
      <c r="P206" s="9"/>
    </row>
    <row r="208" spans="1:29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</row>
    <row r="209" spans="2:6">
      <c r="B209" s="9" t="s">
        <v>3</v>
      </c>
      <c r="C209" s="9"/>
      <c r="D209" s="9"/>
      <c r="F209" s="1">
        <f>SUM(B211:AC238)</f>
        <v>134</v>
      </c>
    </row>
    <row r="210" ht="14.25" spans="1:29">
      <c r="A210" s="61" t="s">
        <v>44</v>
      </c>
      <c r="B210" s="22" t="s">
        <v>7</v>
      </c>
      <c r="C210" s="22" t="s">
        <v>8</v>
      </c>
      <c r="D210" s="22" t="s">
        <v>9</v>
      </c>
      <c r="E210" s="22" t="s">
        <v>10</v>
      </c>
      <c r="F210" s="22" t="s">
        <v>11</v>
      </c>
      <c r="G210" s="22" t="s">
        <v>12</v>
      </c>
      <c r="H210" s="22" t="s">
        <v>13</v>
      </c>
      <c r="I210" s="22" t="s">
        <v>14</v>
      </c>
      <c r="J210" s="22" t="s">
        <v>15</v>
      </c>
      <c r="K210" s="22" t="s">
        <v>16</v>
      </c>
      <c r="L210" s="22" t="s">
        <v>17</v>
      </c>
      <c r="M210" s="22" t="s">
        <v>18</v>
      </c>
      <c r="N210" s="22" t="s">
        <v>19</v>
      </c>
      <c r="O210" s="22" t="s">
        <v>20</v>
      </c>
      <c r="P210" s="22" t="s">
        <v>21</v>
      </c>
      <c r="Q210" s="22" t="s">
        <v>22</v>
      </c>
      <c r="R210" s="22" t="s">
        <v>23</v>
      </c>
      <c r="S210" s="22" t="s">
        <v>24</v>
      </c>
      <c r="T210" s="22" t="s">
        <v>25</v>
      </c>
      <c r="U210" s="22" t="s">
        <v>26</v>
      </c>
      <c r="V210" s="22" t="s">
        <v>27</v>
      </c>
      <c r="W210" s="22" t="s">
        <v>28</v>
      </c>
      <c r="X210" s="22" t="s">
        <v>29</v>
      </c>
      <c r="Y210" s="22" t="s">
        <v>30</v>
      </c>
      <c r="Z210" s="22" t="s">
        <v>31</v>
      </c>
      <c r="AA210" s="22" t="s">
        <v>32</v>
      </c>
      <c r="AB210" s="22" t="s">
        <v>33</v>
      </c>
      <c r="AC210" s="44" t="s">
        <v>34</v>
      </c>
    </row>
    <row r="211" ht="14.25" spans="1:29">
      <c r="A211" s="62" t="s">
        <v>7</v>
      </c>
      <c r="B211" s="24">
        <v>16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45"/>
    </row>
    <row r="212" spans="1:29">
      <c r="A212" s="26" t="s">
        <v>40</v>
      </c>
      <c r="B212" s="27"/>
      <c r="C212" s="28">
        <v>20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</row>
    <row r="213" spans="1:29">
      <c r="A213" s="26" t="s">
        <v>9</v>
      </c>
      <c r="B213" s="27"/>
      <c r="C213" s="27"/>
      <c r="D213" s="28">
        <v>7</v>
      </c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</row>
    <row r="214" spans="1:29">
      <c r="A214" s="26" t="s">
        <v>10</v>
      </c>
      <c r="B214" s="27"/>
      <c r="C214" s="27"/>
      <c r="D214" s="27"/>
      <c r="E214" s="28">
        <v>2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</row>
    <row r="215" spans="1:29">
      <c r="A215" s="26" t="s">
        <v>11</v>
      </c>
      <c r="B215" s="27"/>
      <c r="C215" s="27"/>
      <c r="D215" s="27"/>
      <c r="E215" s="27"/>
      <c r="F215" s="28">
        <v>1</v>
      </c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</row>
    <row r="216" spans="1:29">
      <c r="A216" s="26" t="s">
        <v>12</v>
      </c>
      <c r="B216" s="27"/>
      <c r="C216" s="27"/>
      <c r="D216" s="27"/>
      <c r="E216" s="27"/>
      <c r="F216" s="27"/>
      <c r="G216" s="28">
        <v>2</v>
      </c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</row>
    <row r="217" spans="1:29">
      <c r="A217" s="26" t="s">
        <v>13</v>
      </c>
      <c r="B217" s="27"/>
      <c r="C217" s="27"/>
      <c r="D217" s="27"/>
      <c r="E217" s="27"/>
      <c r="F217" s="27"/>
      <c r="G217" s="27"/>
      <c r="H217" s="28">
        <v>2</v>
      </c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</row>
    <row r="218" spans="1:29">
      <c r="A218" s="26" t="s">
        <v>14</v>
      </c>
      <c r="B218" s="27"/>
      <c r="C218" s="27"/>
      <c r="D218" s="27"/>
      <c r="E218" s="27"/>
      <c r="F218" s="27"/>
      <c r="G218" s="27"/>
      <c r="H218" s="27"/>
      <c r="I218" s="28">
        <v>3</v>
      </c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</row>
    <row r="219" spans="1:29">
      <c r="A219" s="26" t="s">
        <v>48</v>
      </c>
      <c r="B219" s="27"/>
      <c r="C219" s="27"/>
      <c r="D219" s="27"/>
      <c r="E219" s="27"/>
      <c r="F219" s="27"/>
      <c r="G219" s="27"/>
      <c r="H219" s="27"/>
      <c r="I219" s="27"/>
      <c r="J219" s="28">
        <v>3</v>
      </c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</row>
    <row r="220" spans="1:29">
      <c r="A220" s="26" t="s">
        <v>16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8">
        <v>10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</row>
    <row r="221" spans="1:29">
      <c r="A221" s="26" t="s">
        <v>17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8">
        <v>1</v>
      </c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</row>
    <row r="222" spans="1:29">
      <c r="A222" s="26" t="s">
        <v>18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8">
        <v>2</v>
      </c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</row>
    <row r="223" spans="1:29">
      <c r="A223" s="26" t="s">
        <v>19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8">
        <v>1</v>
      </c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46"/>
    </row>
    <row r="224" spans="1:29">
      <c r="A224" s="26" t="s">
        <v>20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8">
        <v>2</v>
      </c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46"/>
    </row>
    <row r="225" spans="1:29">
      <c r="A225" s="26" t="s">
        <v>21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8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46"/>
    </row>
    <row r="226" spans="1:29">
      <c r="A226" s="26" t="s">
        <v>22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8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46"/>
    </row>
    <row r="227" spans="1:29">
      <c r="A227" s="26" t="s">
        <v>23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8">
        <v>1</v>
      </c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46"/>
    </row>
    <row r="228" spans="1:29">
      <c r="A228" s="26" t="s">
        <v>24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8">
        <v>2</v>
      </c>
      <c r="T228" s="27"/>
      <c r="U228" s="27"/>
      <c r="V228" s="27"/>
      <c r="W228" s="27"/>
      <c r="X228" s="27"/>
      <c r="Y228" s="27"/>
      <c r="Z228" s="27"/>
      <c r="AA228" s="27"/>
      <c r="AB228" s="27"/>
      <c r="AC228" s="46"/>
    </row>
    <row r="229" spans="1:29">
      <c r="A229" s="26" t="s">
        <v>25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8">
        <v>2</v>
      </c>
      <c r="U229" s="27"/>
      <c r="V229" s="27"/>
      <c r="W229" s="27"/>
      <c r="X229" s="27"/>
      <c r="Y229" s="27"/>
      <c r="Z229" s="27"/>
      <c r="AA229" s="27"/>
      <c r="AB229" s="27"/>
      <c r="AC229" s="46"/>
    </row>
    <row r="230" spans="1:29">
      <c r="A230" s="26" t="s">
        <v>26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8">
        <v>6</v>
      </c>
      <c r="V230" s="27"/>
      <c r="W230" s="27"/>
      <c r="X230" s="27"/>
      <c r="Y230" s="27"/>
      <c r="Z230" s="27"/>
      <c r="AA230" s="27"/>
      <c r="AB230" s="27"/>
      <c r="AC230" s="46"/>
    </row>
    <row r="231" spans="1:29">
      <c r="A231" s="26" t="s">
        <v>27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8">
        <v>3</v>
      </c>
      <c r="W231" s="27"/>
      <c r="X231" s="27"/>
      <c r="Y231" s="27"/>
      <c r="Z231" s="27"/>
      <c r="AA231" s="27"/>
      <c r="AB231" s="27"/>
      <c r="AC231" s="46"/>
    </row>
    <row r="232" spans="1:29">
      <c r="A232" s="26" t="s">
        <v>28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8">
        <v>6</v>
      </c>
      <c r="X232" s="27"/>
      <c r="Y232" s="27"/>
      <c r="Z232" s="27"/>
      <c r="AA232" s="27"/>
      <c r="AB232" s="27"/>
      <c r="AC232" s="46"/>
    </row>
    <row r="233" spans="1:29">
      <c r="A233" s="26" t="s">
        <v>29</v>
      </c>
      <c r="B233" s="27"/>
      <c r="C233" s="27"/>
      <c r="D233" s="27"/>
      <c r="E233" s="27"/>
      <c r="F233" s="27"/>
      <c r="G233" s="27"/>
      <c r="H233" s="27"/>
      <c r="I233" s="27">
        <v>2</v>
      </c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8">
        <v>5</v>
      </c>
      <c r="Y233" s="27"/>
      <c r="Z233" s="27"/>
      <c r="AA233" s="27"/>
      <c r="AB233" s="27"/>
      <c r="AC233" s="46"/>
    </row>
    <row r="234" spans="1:29">
      <c r="A234" s="26" t="s">
        <v>30</v>
      </c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8">
        <v>22</v>
      </c>
      <c r="Z234" s="27"/>
      <c r="AA234" s="27"/>
      <c r="AB234" s="27"/>
      <c r="AC234" s="46"/>
    </row>
    <row r="235" spans="1:29">
      <c r="A235" s="26" t="s">
        <v>31</v>
      </c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8">
        <v>3</v>
      </c>
      <c r="AA235" s="27"/>
      <c r="AB235" s="27"/>
      <c r="AC235" s="46"/>
    </row>
    <row r="236" spans="1:29">
      <c r="A236" s="26" t="s">
        <v>32</v>
      </c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8">
        <v>6</v>
      </c>
      <c r="AB236" s="27"/>
      <c r="AC236" s="46"/>
    </row>
    <row r="237" spans="1:29">
      <c r="A237" s="26" t="s">
        <v>33</v>
      </c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8">
        <v>3</v>
      </c>
      <c r="AC237" s="46"/>
    </row>
    <row r="238" spans="1:29">
      <c r="A238" s="29" t="s">
        <v>34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47">
        <v>1</v>
      </c>
    </row>
    <row r="240" spans="2:4">
      <c r="B240" s="9" t="s">
        <v>3</v>
      </c>
      <c r="C240" s="9"/>
      <c r="D240" s="9"/>
    </row>
    <row r="241" ht="14.25" spans="1:13">
      <c r="A241" s="10" t="s">
        <v>44</v>
      </c>
      <c r="B241" s="11" t="s">
        <v>49</v>
      </c>
      <c r="C241" s="11" t="s">
        <v>50</v>
      </c>
      <c r="D241" s="11" t="s">
        <v>51</v>
      </c>
      <c r="E241" s="11" t="s">
        <v>52</v>
      </c>
      <c r="F241" s="11" t="s">
        <v>53</v>
      </c>
      <c r="G241" s="11" t="s">
        <v>54</v>
      </c>
      <c r="H241" s="11" t="s">
        <v>55</v>
      </c>
      <c r="I241" s="11" t="s">
        <v>56</v>
      </c>
      <c r="J241" s="32" t="s">
        <v>57</v>
      </c>
      <c r="M241" s="1">
        <f>SUM(B242:I249)</f>
        <v>142</v>
      </c>
    </row>
    <row r="242" ht="14.25" spans="1:16">
      <c r="A242" s="12" t="s">
        <v>49</v>
      </c>
      <c r="B242" s="13">
        <v>17</v>
      </c>
      <c r="C242" s="14"/>
      <c r="D242" s="14"/>
      <c r="E242" s="14"/>
      <c r="F242" s="14"/>
      <c r="G242" s="14">
        <v>1</v>
      </c>
      <c r="H242" s="14"/>
      <c r="I242" s="14"/>
      <c r="J242" s="33">
        <v>7</v>
      </c>
      <c r="L242" s="1" t="s">
        <v>49</v>
      </c>
      <c r="M242" s="9" t="s">
        <v>58</v>
      </c>
      <c r="N242" s="9"/>
      <c r="O242" s="9"/>
      <c r="P242" s="9"/>
    </row>
    <row r="243" spans="1:16">
      <c r="A243" s="15" t="s">
        <v>50</v>
      </c>
      <c r="B243" s="16"/>
      <c r="C243" s="17">
        <v>12</v>
      </c>
      <c r="D243" s="16"/>
      <c r="E243" s="16"/>
      <c r="F243" s="16"/>
      <c r="G243" s="16"/>
      <c r="H243" s="16"/>
      <c r="I243" s="16"/>
      <c r="J243" s="16">
        <v>4</v>
      </c>
      <c r="L243" s="1" t="s">
        <v>50</v>
      </c>
      <c r="M243" s="9" t="s">
        <v>59</v>
      </c>
      <c r="N243" s="9"/>
      <c r="O243" s="9"/>
      <c r="P243" s="9"/>
    </row>
    <row r="244" spans="1:16">
      <c r="A244" s="15" t="s">
        <v>51</v>
      </c>
      <c r="B244" s="16"/>
      <c r="C244" s="16"/>
      <c r="D244" s="17">
        <v>10</v>
      </c>
      <c r="E244" s="16"/>
      <c r="F244" s="16"/>
      <c r="G244" s="16"/>
      <c r="H244" s="16"/>
      <c r="I244" s="16"/>
      <c r="J244" s="34"/>
      <c r="L244" s="1" t="s">
        <v>51</v>
      </c>
      <c r="M244" s="9" t="s">
        <v>60</v>
      </c>
      <c r="N244" s="9"/>
      <c r="O244" s="9"/>
      <c r="P244" s="9"/>
    </row>
    <row r="245" spans="1:16">
      <c r="A245" s="15" t="s">
        <v>52</v>
      </c>
      <c r="B245" s="16"/>
      <c r="C245" s="16"/>
      <c r="D245" s="16"/>
      <c r="E245" s="17">
        <v>20</v>
      </c>
      <c r="F245" s="16"/>
      <c r="G245" s="16"/>
      <c r="H245" s="16"/>
      <c r="I245" s="16">
        <v>1</v>
      </c>
      <c r="J245" s="34">
        <v>3</v>
      </c>
      <c r="L245" s="1" t="s">
        <v>52</v>
      </c>
      <c r="M245" s="9" t="s">
        <v>61</v>
      </c>
      <c r="N245" s="9"/>
      <c r="O245" s="9"/>
      <c r="P245" s="9"/>
    </row>
    <row r="246" spans="1:16">
      <c r="A246" s="15" t="s">
        <v>53</v>
      </c>
      <c r="B246" s="16"/>
      <c r="C246" s="16"/>
      <c r="D246" s="16"/>
      <c r="E246" s="16">
        <v>1</v>
      </c>
      <c r="F246" s="17">
        <v>29</v>
      </c>
      <c r="G246" s="16"/>
      <c r="H246" s="16">
        <v>1</v>
      </c>
      <c r="I246" s="16">
        <v>1</v>
      </c>
      <c r="J246" s="34">
        <v>43</v>
      </c>
      <c r="L246" s="1" t="s">
        <v>53</v>
      </c>
      <c r="M246" s="9" t="s">
        <v>62</v>
      </c>
      <c r="N246" s="9"/>
      <c r="O246" s="9"/>
      <c r="P246" s="9"/>
    </row>
    <row r="247" spans="1:16">
      <c r="A247" s="15" t="s">
        <v>54</v>
      </c>
      <c r="B247" s="16"/>
      <c r="C247" s="16"/>
      <c r="D247" s="16"/>
      <c r="E247" s="16"/>
      <c r="F247" s="16">
        <v>1</v>
      </c>
      <c r="G247" s="17">
        <v>28</v>
      </c>
      <c r="H247" s="16"/>
      <c r="I247" s="16"/>
      <c r="J247" s="34">
        <v>11</v>
      </c>
      <c r="L247" s="1" t="s">
        <v>54</v>
      </c>
      <c r="M247" s="9" t="s">
        <v>63</v>
      </c>
      <c r="N247" s="9"/>
      <c r="O247" s="9"/>
      <c r="P247" s="9"/>
    </row>
    <row r="248" spans="1:16">
      <c r="A248" s="15" t="s">
        <v>55</v>
      </c>
      <c r="B248" s="16"/>
      <c r="C248" s="16"/>
      <c r="D248" s="16"/>
      <c r="E248" s="16"/>
      <c r="F248" s="16"/>
      <c r="G248" s="16"/>
      <c r="H248" s="17">
        <v>10</v>
      </c>
      <c r="I248" s="16"/>
      <c r="J248" s="34"/>
      <c r="L248" s="1" t="s">
        <v>55</v>
      </c>
      <c r="M248" s="9" t="s">
        <v>64</v>
      </c>
      <c r="N248" s="9"/>
      <c r="O248" s="9"/>
      <c r="P248" s="9"/>
    </row>
    <row r="249" spans="1:16">
      <c r="A249" s="15" t="s">
        <v>56</v>
      </c>
      <c r="B249" s="16"/>
      <c r="C249" s="16"/>
      <c r="D249" s="16"/>
      <c r="E249" s="16"/>
      <c r="F249" s="16"/>
      <c r="G249" s="16"/>
      <c r="H249" s="16"/>
      <c r="I249" s="17">
        <v>10</v>
      </c>
      <c r="J249" s="34">
        <v>2</v>
      </c>
      <c r="L249" s="1" t="s">
        <v>56</v>
      </c>
      <c r="M249" s="9" t="s">
        <v>65</v>
      </c>
      <c r="N249" s="9"/>
      <c r="O249" s="9"/>
      <c r="P249" s="9"/>
    </row>
    <row r="250" spans="1:16">
      <c r="A250" s="18" t="s">
        <v>57</v>
      </c>
      <c r="B250" s="19"/>
      <c r="C250" s="19"/>
      <c r="D250" s="19"/>
      <c r="E250" s="19"/>
      <c r="F250" s="19"/>
      <c r="G250" s="19"/>
      <c r="H250" s="19"/>
      <c r="I250" s="19"/>
      <c r="J250" s="63"/>
      <c r="L250" s="1" t="s">
        <v>57</v>
      </c>
      <c r="M250" s="9" t="s">
        <v>66</v>
      </c>
      <c r="N250" s="9"/>
      <c r="O250" s="9"/>
      <c r="P250" s="9"/>
    </row>
  </sheetData>
  <mergeCells count="74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2:D32"/>
    <mergeCell ref="B63:D63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B77:D77"/>
    <mergeCell ref="B108:D108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B121:D121"/>
    <mergeCell ref="B152:D152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B165:D165"/>
    <mergeCell ref="B196:D196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B209:D209"/>
    <mergeCell ref="B240:D240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A1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9"/>
  <sheetViews>
    <sheetView workbookViewId="0">
      <selection activeCell="A20" sqref="A20:A27"/>
    </sheetView>
  </sheetViews>
  <sheetFormatPr defaultColWidth="9" defaultRowHeight="15"/>
  <cols>
    <col min="2" max="16" width="4.625" customWidth="1"/>
    <col min="17" max="17" width="5.125" customWidth="1"/>
    <col min="18" max="45" width="4.625" customWidth="1"/>
  </cols>
  <sheetData>
    <row r="1" spans="1:45">
      <c r="A1" s="57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37" t="s">
        <v>39</v>
      </c>
      <c r="Q1" s="37"/>
      <c r="R1" s="9" t="s">
        <v>3</v>
      </c>
      <c r="S1" s="9"/>
      <c r="T1" s="9"/>
      <c r="U1" s="1"/>
      <c r="V1" s="1">
        <f>SUM(R3:AS30)</f>
        <v>136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5.75" spans="1:45">
      <c r="A2" s="57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N2" s="1"/>
      <c r="O2" s="1"/>
      <c r="P2" s="59" t="s">
        <v>0</v>
      </c>
      <c r="Q2" s="60"/>
      <c r="R2" s="22" t="s">
        <v>7</v>
      </c>
      <c r="S2" s="22" t="s">
        <v>8</v>
      </c>
      <c r="T2" s="22" t="s">
        <v>9</v>
      </c>
      <c r="U2" s="22" t="s">
        <v>10</v>
      </c>
      <c r="V2" s="22" t="s">
        <v>11</v>
      </c>
      <c r="W2" s="22" t="s">
        <v>12</v>
      </c>
      <c r="X2" s="22" t="s">
        <v>13</v>
      </c>
      <c r="Y2" s="22" t="s">
        <v>14</v>
      </c>
      <c r="Z2" s="22" t="s">
        <v>15</v>
      </c>
      <c r="AA2" s="22" t="s">
        <v>16</v>
      </c>
      <c r="AB2" s="22" t="s">
        <v>17</v>
      </c>
      <c r="AC2" s="22" t="s">
        <v>18</v>
      </c>
      <c r="AD2" s="22" t="s">
        <v>19</v>
      </c>
      <c r="AE2" s="22" t="s">
        <v>20</v>
      </c>
      <c r="AF2" s="22" t="s">
        <v>21</v>
      </c>
      <c r="AG2" s="22" t="s">
        <v>22</v>
      </c>
      <c r="AH2" s="22" t="s">
        <v>23</v>
      </c>
      <c r="AI2" s="22" t="s">
        <v>24</v>
      </c>
      <c r="AJ2" s="22" t="s">
        <v>25</v>
      </c>
      <c r="AK2" s="22" t="s">
        <v>26</v>
      </c>
      <c r="AL2" s="22" t="s">
        <v>27</v>
      </c>
      <c r="AM2" s="22" t="s">
        <v>28</v>
      </c>
      <c r="AN2" s="22" t="s">
        <v>29</v>
      </c>
      <c r="AO2" s="22" t="s">
        <v>30</v>
      </c>
      <c r="AP2" s="22" t="s">
        <v>31</v>
      </c>
      <c r="AQ2" s="22" t="s">
        <v>32</v>
      </c>
      <c r="AR2" s="22" t="s">
        <v>33</v>
      </c>
      <c r="AS2" s="44" t="s">
        <v>34</v>
      </c>
    </row>
    <row r="3" ht="15.75" spans="1:45">
      <c r="A3" s="57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N3" s="1"/>
      <c r="O3" s="1"/>
      <c r="P3" s="1"/>
      <c r="Q3" s="23" t="s">
        <v>7</v>
      </c>
      <c r="R3" s="24">
        <v>16</v>
      </c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45"/>
    </row>
    <row r="4" spans="1:45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26</v>
      </c>
      <c r="H4" s="53">
        <v>0</v>
      </c>
      <c r="I4" s="6">
        <v>0</v>
      </c>
      <c r="J4" s="53">
        <v>50</v>
      </c>
      <c r="K4" s="6">
        <v>47</v>
      </c>
      <c r="L4" s="53">
        <v>0</v>
      </c>
      <c r="M4" s="6">
        <v>0</v>
      </c>
      <c r="N4" s="1"/>
      <c r="O4" s="1">
        <f t="shared" ref="O4:O8" si="0">SUM(B4,D4,F4,H4,J4,L4)</f>
        <v>141</v>
      </c>
      <c r="P4" s="1"/>
      <c r="Q4" s="26" t="s">
        <v>40</v>
      </c>
      <c r="R4" s="27"/>
      <c r="S4" s="28">
        <v>20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46"/>
    </row>
    <row r="5" spans="1:45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 s="1"/>
      <c r="O5" s="1">
        <f t="shared" si="0"/>
        <v>0</v>
      </c>
      <c r="P5" s="1"/>
      <c r="Q5" s="26" t="s">
        <v>9</v>
      </c>
      <c r="R5" s="27"/>
      <c r="S5" s="27"/>
      <c r="T5" s="28">
        <v>7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46"/>
    </row>
    <row r="6" spans="1:45">
      <c r="A6" s="6" t="s">
        <v>42</v>
      </c>
      <c r="B6" s="53"/>
      <c r="C6" s="6"/>
      <c r="D6" s="53"/>
      <c r="E6" s="6"/>
      <c r="F6" s="53"/>
      <c r="G6" s="6"/>
      <c r="H6" s="53"/>
      <c r="I6" s="6"/>
      <c r="J6" s="53"/>
      <c r="K6" s="6"/>
      <c r="L6" s="53"/>
      <c r="M6" s="6"/>
      <c r="N6" s="1"/>
      <c r="O6" s="1">
        <f t="shared" si="0"/>
        <v>0</v>
      </c>
      <c r="P6" s="1"/>
      <c r="Q6" s="26" t="s">
        <v>10</v>
      </c>
      <c r="R6" s="27"/>
      <c r="S6" s="27"/>
      <c r="T6" s="27"/>
      <c r="U6" s="28">
        <v>2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46"/>
    </row>
    <row r="7" spans="1:45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 s="1"/>
      <c r="O7" s="1">
        <f t="shared" si="0"/>
        <v>0</v>
      </c>
      <c r="P7" s="1"/>
      <c r="Q7" s="26" t="s">
        <v>11</v>
      </c>
      <c r="R7" s="27"/>
      <c r="S7" s="27"/>
      <c r="T7" s="27"/>
      <c r="U7" s="27"/>
      <c r="V7" s="28">
        <v>1</v>
      </c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46"/>
    </row>
    <row r="8" spans="1:45">
      <c r="A8" s="6" t="s">
        <v>44</v>
      </c>
      <c r="B8" s="53"/>
      <c r="C8" s="6"/>
      <c r="D8" s="53"/>
      <c r="E8" s="6"/>
      <c r="F8" s="53"/>
      <c r="G8" s="6"/>
      <c r="H8" s="53"/>
      <c r="I8" s="6"/>
      <c r="J8" s="53"/>
      <c r="K8" s="6"/>
      <c r="L8" s="53"/>
      <c r="M8" s="6"/>
      <c r="N8" s="1"/>
      <c r="O8" s="1">
        <f t="shared" si="0"/>
        <v>0</v>
      </c>
      <c r="P8" s="1"/>
      <c r="Q8" s="26" t="s">
        <v>12</v>
      </c>
      <c r="R8" s="27"/>
      <c r="S8" s="27"/>
      <c r="T8" s="27"/>
      <c r="U8" s="27"/>
      <c r="V8" s="27"/>
      <c r="W8" s="28">
        <v>2</v>
      </c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6"/>
    </row>
    <row r="9" spans="1: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6" t="s">
        <v>13</v>
      </c>
      <c r="R9" s="27"/>
      <c r="S9" s="27"/>
      <c r="T9" s="27"/>
      <c r="U9" s="27"/>
      <c r="V9" s="27"/>
      <c r="W9" s="27"/>
      <c r="X9" s="28">
        <v>2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46"/>
    </row>
    <row r="10" spans="1:45">
      <c r="A10" s="1"/>
      <c r="B10" s="9" t="s">
        <v>45</v>
      </c>
      <c r="C10" s="9"/>
      <c r="D10" s="9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6" t="s">
        <v>14</v>
      </c>
      <c r="R10" s="27"/>
      <c r="S10" s="27"/>
      <c r="T10" s="27"/>
      <c r="U10" s="27"/>
      <c r="V10" s="27"/>
      <c r="W10" s="27"/>
      <c r="X10" s="27"/>
      <c r="Y10" s="28">
        <v>3</v>
      </c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46"/>
    </row>
    <row r="11" spans="1:45">
      <c r="A11" s="1" t="s">
        <v>0</v>
      </c>
      <c r="B11" s="1" t="s">
        <v>46</v>
      </c>
      <c r="C11" s="1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6" t="s">
        <v>48</v>
      </c>
      <c r="R11" s="27"/>
      <c r="S11" s="27"/>
      <c r="T11" s="27"/>
      <c r="U11" s="27"/>
      <c r="V11" s="27"/>
      <c r="W11" s="27"/>
      <c r="X11" s="27"/>
      <c r="Y11" s="27"/>
      <c r="Z11" s="28">
        <v>3</v>
      </c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46"/>
    </row>
    <row r="12" spans="1:45">
      <c r="A12" s="6" t="s">
        <v>39</v>
      </c>
      <c r="B12" s="1">
        <f>V1</f>
        <v>136</v>
      </c>
      <c r="C12" s="1">
        <v>5</v>
      </c>
      <c r="D12" s="1"/>
      <c r="E12" s="1">
        <f>SUM(B12,C12)</f>
        <v>141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6" t="s">
        <v>16</v>
      </c>
      <c r="R12" s="27"/>
      <c r="S12" s="27"/>
      <c r="T12" s="27"/>
      <c r="U12" s="27"/>
      <c r="V12" s="27"/>
      <c r="W12" s="27"/>
      <c r="X12" s="27"/>
      <c r="Y12" s="27"/>
      <c r="Z12" s="27"/>
      <c r="AA12" s="28">
        <v>10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46"/>
    </row>
    <row r="13" spans="1:45">
      <c r="A13" s="6" t="s">
        <v>41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6" t="s">
        <v>17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8">
        <v>1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46"/>
    </row>
    <row r="14" spans="1:45">
      <c r="A14" s="6" t="s">
        <v>42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6" t="s">
        <v>18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>
        <v>2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46"/>
    </row>
    <row r="15" spans="1:45">
      <c r="A15" s="6" t="s">
        <v>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6" t="s">
        <v>19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>
        <v>1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6"/>
    </row>
    <row r="16" spans="1:45">
      <c r="A16" s="6" t="s">
        <v>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6" t="s">
        <v>20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>
        <v>2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46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6" t="s">
        <v>21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>
        <v>1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46"/>
    </row>
    <row r="18" spans="1:45">
      <c r="A18" s="8" t="s">
        <v>39</v>
      </c>
      <c r="B18" s="9" t="s">
        <v>3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6" t="s">
        <v>22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>
        <v>1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6"/>
    </row>
    <row r="19" ht="15.75" spans="1:45">
      <c r="A19" s="10" t="s">
        <v>0</v>
      </c>
      <c r="B19" s="11" t="s">
        <v>49</v>
      </c>
      <c r="C19" s="11" t="s">
        <v>50</v>
      </c>
      <c r="D19" s="11" t="s">
        <v>51</v>
      </c>
      <c r="E19" s="11" t="s">
        <v>52</v>
      </c>
      <c r="F19" s="11" t="s">
        <v>53</v>
      </c>
      <c r="G19" s="11" t="s">
        <v>54</v>
      </c>
      <c r="H19" s="11" t="s">
        <v>55</v>
      </c>
      <c r="I19" s="11" t="s">
        <v>56</v>
      </c>
      <c r="J19" s="32" t="s">
        <v>57</v>
      </c>
      <c r="K19" s="1"/>
      <c r="L19" s="1"/>
      <c r="M19" s="1">
        <f>SUM(B20:I27)</f>
        <v>148</v>
      </c>
      <c r="N19" s="1"/>
      <c r="O19" s="1"/>
      <c r="P19" s="1"/>
      <c r="Q19" s="26" t="s">
        <v>23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8">
        <v>1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6"/>
    </row>
    <row r="20" ht="15.75" spans="1:45">
      <c r="A20" s="12" t="s">
        <v>49</v>
      </c>
      <c r="B20" s="13">
        <v>17</v>
      </c>
      <c r="C20" s="14"/>
      <c r="D20" s="14"/>
      <c r="E20" s="14"/>
      <c r="F20" s="14"/>
      <c r="G20" s="14">
        <v>1</v>
      </c>
      <c r="H20" s="14"/>
      <c r="I20" s="14"/>
      <c r="J20" s="33">
        <v>7</v>
      </c>
      <c r="K20" s="1"/>
      <c r="L20" s="1" t="s">
        <v>49</v>
      </c>
      <c r="M20" s="9" t="s">
        <v>58</v>
      </c>
      <c r="N20" s="9"/>
      <c r="O20" s="9"/>
      <c r="P20" s="9"/>
      <c r="Q20" s="26" t="s">
        <v>24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>
        <v>2</v>
      </c>
      <c r="AJ20" s="27"/>
      <c r="AK20" s="27"/>
      <c r="AL20" s="27"/>
      <c r="AM20" s="27"/>
      <c r="AN20" s="27"/>
      <c r="AO20" s="27"/>
      <c r="AP20" s="27"/>
      <c r="AQ20" s="27"/>
      <c r="AR20" s="27"/>
      <c r="AS20" s="46"/>
    </row>
    <row r="21" spans="1:45">
      <c r="A21" s="15" t="s">
        <v>50</v>
      </c>
      <c r="B21" s="16"/>
      <c r="C21" s="17">
        <v>12</v>
      </c>
      <c r="D21" s="16"/>
      <c r="E21" s="16"/>
      <c r="F21" s="16"/>
      <c r="G21" s="16"/>
      <c r="H21" s="16"/>
      <c r="I21" s="16"/>
      <c r="J21" s="16">
        <v>4</v>
      </c>
      <c r="K21" s="1"/>
      <c r="L21" s="1" t="s">
        <v>50</v>
      </c>
      <c r="M21" s="9" t="s">
        <v>59</v>
      </c>
      <c r="N21" s="9"/>
      <c r="O21" s="9"/>
      <c r="P21" s="9"/>
      <c r="Q21" s="26" t="s">
        <v>25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8">
        <v>2</v>
      </c>
      <c r="AK21" s="27"/>
      <c r="AL21" s="27"/>
      <c r="AM21" s="27"/>
      <c r="AN21" s="27"/>
      <c r="AO21" s="27"/>
      <c r="AP21" s="27"/>
      <c r="AQ21" s="27"/>
      <c r="AR21" s="27"/>
      <c r="AS21" s="46"/>
    </row>
    <row r="22" spans="1:45">
      <c r="A22" s="15" t="s">
        <v>51</v>
      </c>
      <c r="B22" s="16"/>
      <c r="C22" s="16"/>
      <c r="D22" s="17">
        <v>10</v>
      </c>
      <c r="E22" s="16"/>
      <c r="F22" s="16"/>
      <c r="G22" s="16"/>
      <c r="H22" s="16"/>
      <c r="I22" s="16"/>
      <c r="J22" s="34"/>
      <c r="K22" s="1"/>
      <c r="L22" s="1" t="s">
        <v>51</v>
      </c>
      <c r="M22" s="9" t="s">
        <v>60</v>
      </c>
      <c r="N22" s="9"/>
      <c r="O22" s="9"/>
      <c r="P22" s="9"/>
      <c r="Q22" s="26" t="s">
        <v>26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>
        <v>6</v>
      </c>
      <c r="AL22" s="27"/>
      <c r="AM22" s="27"/>
      <c r="AN22" s="27"/>
      <c r="AO22" s="27"/>
      <c r="AP22" s="27"/>
      <c r="AQ22" s="27"/>
      <c r="AR22" s="27"/>
      <c r="AS22" s="46"/>
    </row>
    <row r="23" spans="1:45">
      <c r="A23" s="15" t="s">
        <v>52</v>
      </c>
      <c r="B23" s="16"/>
      <c r="C23" s="16"/>
      <c r="D23" s="16"/>
      <c r="E23" s="17">
        <v>21</v>
      </c>
      <c r="F23" s="16"/>
      <c r="G23" s="16"/>
      <c r="H23" s="16"/>
      <c r="I23" s="16">
        <v>3</v>
      </c>
      <c r="J23" s="34">
        <v>1</v>
      </c>
      <c r="K23" s="1"/>
      <c r="L23" s="1" t="s">
        <v>52</v>
      </c>
      <c r="M23" s="9" t="s">
        <v>61</v>
      </c>
      <c r="N23" s="9"/>
      <c r="O23" s="9"/>
      <c r="P23" s="9"/>
      <c r="Q23" s="26" t="s">
        <v>27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8">
        <v>3</v>
      </c>
      <c r="AM23" s="27"/>
      <c r="AN23" s="27"/>
      <c r="AO23" s="27"/>
      <c r="AP23" s="27"/>
      <c r="AQ23" s="27"/>
      <c r="AR23" s="27"/>
      <c r="AS23" s="46"/>
    </row>
    <row r="24" spans="1:45">
      <c r="A24" s="15" t="s">
        <v>53</v>
      </c>
      <c r="B24" s="16"/>
      <c r="C24" s="16"/>
      <c r="D24" s="16"/>
      <c r="E24" s="16">
        <v>1</v>
      </c>
      <c r="F24" s="17">
        <v>29</v>
      </c>
      <c r="G24" s="16">
        <v>1</v>
      </c>
      <c r="H24" s="16">
        <v>1</v>
      </c>
      <c r="I24" s="16">
        <v>1</v>
      </c>
      <c r="J24" s="34">
        <v>44</v>
      </c>
      <c r="K24" s="1"/>
      <c r="L24" s="1" t="s">
        <v>53</v>
      </c>
      <c r="M24" s="9" t="s">
        <v>62</v>
      </c>
      <c r="N24" s="9"/>
      <c r="O24" s="9"/>
      <c r="P24" s="9"/>
      <c r="Q24" s="26" t="s">
        <v>28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>
        <v>6</v>
      </c>
      <c r="AN24" s="27"/>
      <c r="AO24" s="27"/>
      <c r="AP24" s="27"/>
      <c r="AQ24" s="27"/>
      <c r="AR24" s="27"/>
      <c r="AS24" s="46"/>
    </row>
    <row r="25" spans="1:45">
      <c r="A25" s="15" t="s">
        <v>54</v>
      </c>
      <c r="B25" s="16"/>
      <c r="C25" s="16"/>
      <c r="D25" s="16"/>
      <c r="E25" s="16"/>
      <c r="F25" s="16">
        <v>1</v>
      </c>
      <c r="G25" s="17">
        <v>30</v>
      </c>
      <c r="H25" s="16"/>
      <c r="I25" s="16"/>
      <c r="J25" s="34">
        <v>11</v>
      </c>
      <c r="K25" s="1"/>
      <c r="L25" s="1" t="s">
        <v>54</v>
      </c>
      <c r="M25" s="9" t="s">
        <v>63</v>
      </c>
      <c r="N25" s="9"/>
      <c r="O25" s="9"/>
      <c r="P25" s="9"/>
      <c r="Q25" s="26" t="s">
        <v>29</v>
      </c>
      <c r="R25" s="27"/>
      <c r="S25" s="27"/>
      <c r="T25" s="27"/>
      <c r="U25" s="27"/>
      <c r="V25" s="27"/>
      <c r="W25" s="27"/>
      <c r="X25" s="27"/>
      <c r="Y25" s="27">
        <v>2</v>
      </c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>
        <v>5</v>
      </c>
      <c r="AO25" s="27"/>
      <c r="AP25" s="27"/>
      <c r="AQ25" s="27"/>
      <c r="AR25" s="27"/>
      <c r="AS25" s="46"/>
    </row>
    <row r="26" spans="1:45">
      <c r="A26" s="15" t="s">
        <v>55</v>
      </c>
      <c r="B26" s="16"/>
      <c r="C26" s="16"/>
      <c r="D26" s="16"/>
      <c r="E26" s="16"/>
      <c r="F26" s="16"/>
      <c r="G26" s="16"/>
      <c r="H26" s="17">
        <v>10</v>
      </c>
      <c r="I26" s="16"/>
      <c r="J26" s="34"/>
      <c r="K26" s="1"/>
      <c r="L26" s="1" t="s">
        <v>55</v>
      </c>
      <c r="M26" s="9" t="s">
        <v>64</v>
      </c>
      <c r="N26" s="9"/>
      <c r="O26" s="9"/>
      <c r="P26" s="9"/>
      <c r="Q26" s="26" t="s">
        <v>30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8">
        <v>22</v>
      </c>
      <c r="AP26" s="27"/>
      <c r="AQ26" s="27"/>
      <c r="AR26" s="27"/>
      <c r="AS26" s="46"/>
    </row>
    <row r="27" spans="1:45">
      <c r="A27" s="15" t="s">
        <v>56</v>
      </c>
      <c r="B27" s="16"/>
      <c r="C27" s="16"/>
      <c r="D27" s="16"/>
      <c r="E27" s="16"/>
      <c r="F27" s="16"/>
      <c r="G27" s="16"/>
      <c r="H27" s="16"/>
      <c r="I27" s="17">
        <v>10</v>
      </c>
      <c r="J27" s="34">
        <v>3</v>
      </c>
      <c r="K27" s="1"/>
      <c r="L27" s="1" t="s">
        <v>56</v>
      </c>
      <c r="M27" s="9" t="s">
        <v>65</v>
      </c>
      <c r="N27" s="9"/>
      <c r="O27" s="9"/>
      <c r="P27" s="9"/>
      <c r="Q27" s="26" t="s">
        <v>31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8">
        <v>3</v>
      </c>
      <c r="AQ27" s="27"/>
      <c r="AR27" s="27"/>
      <c r="AS27" s="46"/>
    </row>
    <row r="28" spans="1:45">
      <c r="A28" s="18" t="s">
        <v>57</v>
      </c>
      <c r="B28" s="19"/>
      <c r="C28" s="19"/>
      <c r="D28" s="19"/>
      <c r="E28" s="19"/>
      <c r="F28" s="19"/>
      <c r="G28" s="19"/>
      <c r="H28" s="19"/>
      <c r="I28" s="19"/>
      <c r="J28" s="35"/>
      <c r="K28" s="1"/>
      <c r="L28" s="1" t="s">
        <v>57</v>
      </c>
      <c r="M28" s="9" t="s">
        <v>66</v>
      </c>
      <c r="N28" s="9"/>
      <c r="O28" s="9"/>
      <c r="P28" s="9"/>
      <c r="Q28" s="26" t="s">
        <v>32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8">
        <v>6</v>
      </c>
      <c r="AR28" s="27"/>
      <c r="AS28" s="46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6" t="s">
        <v>33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8">
        <v>3</v>
      </c>
      <c r="AS29" s="46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9" t="s">
        <v>34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47">
        <v>1</v>
      </c>
    </row>
    <row r="31" spans="1:4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</row>
    <row r="33" spans="1:45">
      <c r="A33" s="57" t="s">
        <v>0</v>
      </c>
      <c r="B33" s="3" t="s">
        <v>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37" t="s">
        <v>41</v>
      </c>
      <c r="Q33" s="37"/>
      <c r="R33" s="9" t="s">
        <v>3</v>
      </c>
      <c r="S33" s="9"/>
      <c r="T33" s="9"/>
      <c r="U33" s="1"/>
      <c r="V33" s="1">
        <f>SUM(R35:AS62)</f>
        <v>136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ht="15.75" spans="1:45">
      <c r="A34" s="57"/>
      <c r="B34" s="3" t="s">
        <v>4</v>
      </c>
      <c r="C34" s="3"/>
      <c r="D34" s="3"/>
      <c r="E34" s="3"/>
      <c r="F34" s="3" t="s">
        <v>5</v>
      </c>
      <c r="G34" s="3"/>
      <c r="H34" s="3"/>
      <c r="I34" s="3"/>
      <c r="J34" s="3" t="s">
        <v>6</v>
      </c>
      <c r="K34" s="3"/>
      <c r="L34" s="3"/>
      <c r="M34" s="3"/>
      <c r="N34" s="1"/>
      <c r="O34" s="1"/>
      <c r="P34" s="59" t="s">
        <v>0</v>
      </c>
      <c r="Q34" s="60"/>
      <c r="R34" s="22" t="s">
        <v>7</v>
      </c>
      <c r="S34" s="22" t="s">
        <v>8</v>
      </c>
      <c r="T34" s="22" t="s">
        <v>9</v>
      </c>
      <c r="U34" s="22" t="s">
        <v>10</v>
      </c>
      <c r="V34" s="22" t="s">
        <v>11</v>
      </c>
      <c r="W34" s="22" t="s">
        <v>12</v>
      </c>
      <c r="X34" s="22" t="s">
        <v>13</v>
      </c>
      <c r="Y34" s="22" t="s">
        <v>14</v>
      </c>
      <c r="Z34" s="22" t="s">
        <v>15</v>
      </c>
      <c r="AA34" s="22" t="s">
        <v>16</v>
      </c>
      <c r="AB34" s="22" t="s">
        <v>17</v>
      </c>
      <c r="AC34" s="22" t="s">
        <v>18</v>
      </c>
      <c r="AD34" s="22" t="s">
        <v>19</v>
      </c>
      <c r="AE34" s="22" t="s">
        <v>20</v>
      </c>
      <c r="AF34" s="22" t="s">
        <v>21</v>
      </c>
      <c r="AG34" s="22" t="s">
        <v>22</v>
      </c>
      <c r="AH34" s="22" t="s">
        <v>23</v>
      </c>
      <c r="AI34" s="22" t="s">
        <v>24</v>
      </c>
      <c r="AJ34" s="22" t="s">
        <v>25</v>
      </c>
      <c r="AK34" s="22" t="s">
        <v>26</v>
      </c>
      <c r="AL34" s="22" t="s">
        <v>27</v>
      </c>
      <c r="AM34" s="22" t="s">
        <v>28</v>
      </c>
      <c r="AN34" s="22" t="s">
        <v>29</v>
      </c>
      <c r="AO34" s="22" t="s">
        <v>30</v>
      </c>
      <c r="AP34" s="22" t="s">
        <v>31</v>
      </c>
      <c r="AQ34" s="22" t="s">
        <v>32</v>
      </c>
      <c r="AR34" s="22" t="s">
        <v>33</v>
      </c>
      <c r="AS34" s="44" t="s">
        <v>34</v>
      </c>
    </row>
    <row r="35" ht="15.75" spans="1:45">
      <c r="A35" s="57"/>
      <c r="B35" s="53" t="s">
        <v>35</v>
      </c>
      <c r="C35" s="6" t="s">
        <v>36</v>
      </c>
      <c r="D35" s="53" t="s">
        <v>37</v>
      </c>
      <c r="E35" s="6" t="s">
        <v>38</v>
      </c>
      <c r="F35" s="53" t="s">
        <v>35</v>
      </c>
      <c r="G35" s="6" t="s">
        <v>36</v>
      </c>
      <c r="H35" s="53" t="s">
        <v>37</v>
      </c>
      <c r="I35" s="6" t="s">
        <v>38</v>
      </c>
      <c r="J35" s="53" t="s">
        <v>35</v>
      </c>
      <c r="K35" s="6" t="s">
        <v>36</v>
      </c>
      <c r="L35" s="53" t="s">
        <v>37</v>
      </c>
      <c r="M35" s="6" t="s">
        <v>38</v>
      </c>
      <c r="N35" s="1"/>
      <c r="O35" s="1"/>
      <c r="P35" s="1"/>
      <c r="Q35" s="23" t="s">
        <v>7</v>
      </c>
      <c r="R35" s="24">
        <v>16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45"/>
    </row>
    <row r="36" spans="1:45">
      <c r="A36" s="6" t="s">
        <v>39</v>
      </c>
      <c r="B36" s="53">
        <f>B4</f>
        <v>49</v>
      </c>
      <c r="C36" s="6">
        <v>3</v>
      </c>
      <c r="D36" s="53">
        <v>0</v>
      </c>
      <c r="E36" s="6">
        <v>0</v>
      </c>
      <c r="F36" s="53">
        <v>42</v>
      </c>
      <c r="G36" s="6">
        <v>26</v>
      </c>
      <c r="H36" s="53">
        <v>0</v>
      </c>
      <c r="I36" s="6">
        <v>0</v>
      </c>
      <c r="J36" s="53">
        <v>50</v>
      </c>
      <c r="K36" s="6">
        <v>47</v>
      </c>
      <c r="L36" s="53">
        <v>0</v>
      </c>
      <c r="M36" s="6">
        <v>0</v>
      </c>
      <c r="N36" s="1"/>
      <c r="O36" s="1">
        <f t="shared" ref="O36:O40" si="1">SUM(B36,D36,F36,H36,J36,L36)</f>
        <v>141</v>
      </c>
      <c r="P36" s="1"/>
      <c r="Q36" s="26" t="s">
        <v>40</v>
      </c>
      <c r="R36" s="27"/>
      <c r="S36" s="28">
        <v>20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46"/>
    </row>
    <row r="37" spans="1:45">
      <c r="A37" s="6" t="s">
        <v>41</v>
      </c>
      <c r="B37" s="53">
        <v>49</v>
      </c>
      <c r="C37" s="6">
        <v>2</v>
      </c>
      <c r="D37" s="53">
        <v>0</v>
      </c>
      <c r="E37" s="6">
        <v>0</v>
      </c>
      <c r="F37" s="53">
        <v>42</v>
      </c>
      <c r="G37" s="6">
        <v>23</v>
      </c>
      <c r="H37" s="53">
        <v>0</v>
      </c>
      <c r="I37" s="6">
        <v>0</v>
      </c>
      <c r="J37" s="53">
        <v>50</v>
      </c>
      <c r="K37" s="6">
        <v>29</v>
      </c>
      <c r="L37" s="53">
        <v>0</v>
      </c>
      <c r="M37" s="6">
        <v>0</v>
      </c>
      <c r="N37" s="1"/>
      <c r="O37" s="1">
        <f t="shared" si="1"/>
        <v>141</v>
      </c>
      <c r="P37" s="1"/>
      <c r="Q37" s="26" t="s">
        <v>9</v>
      </c>
      <c r="R37" s="27"/>
      <c r="S37" s="27"/>
      <c r="T37" s="28">
        <v>7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46"/>
    </row>
    <row r="38" spans="1:45">
      <c r="A38" s="6" t="s">
        <v>42</v>
      </c>
      <c r="B38" s="53"/>
      <c r="C38" s="6"/>
      <c r="D38" s="53"/>
      <c r="E38" s="6"/>
      <c r="F38" s="53"/>
      <c r="G38" s="6"/>
      <c r="H38" s="53"/>
      <c r="I38" s="6"/>
      <c r="J38" s="53"/>
      <c r="K38" s="6"/>
      <c r="L38" s="53"/>
      <c r="M38" s="6"/>
      <c r="N38" s="1"/>
      <c r="O38" s="1">
        <f t="shared" si="1"/>
        <v>0</v>
      </c>
      <c r="P38" s="1"/>
      <c r="Q38" s="26" t="s">
        <v>10</v>
      </c>
      <c r="R38" s="27"/>
      <c r="S38" s="27"/>
      <c r="T38" s="27"/>
      <c r="U38" s="28">
        <v>2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6"/>
    </row>
    <row r="39" spans="1:45">
      <c r="A39" s="6" t="s">
        <v>43</v>
      </c>
      <c r="B39" s="53"/>
      <c r="C39" s="6"/>
      <c r="D39" s="53"/>
      <c r="E39" s="6"/>
      <c r="F39" s="53"/>
      <c r="G39" s="6"/>
      <c r="H39" s="53"/>
      <c r="I39" s="6"/>
      <c r="J39" s="53"/>
      <c r="K39" s="6"/>
      <c r="L39" s="53"/>
      <c r="M39" s="6"/>
      <c r="N39" s="1"/>
      <c r="O39" s="1">
        <f t="shared" si="1"/>
        <v>0</v>
      </c>
      <c r="P39" s="1"/>
      <c r="Q39" s="26" t="s">
        <v>11</v>
      </c>
      <c r="R39" s="27"/>
      <c r="S39" s="27"/>
      <c r="T39" s="27"/>
      <c r="U39" s="27"/>
      <c r="V39" s="28">
        <v>1</v>
      </c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46"/>
    </row>
    <row r="40" spans="1:45">
      <c r="A40" s="6" t="s">
        <v>44</v>
      </c>
      <c r="B40" s="53"/>
      <c r="C40" s="6"/>
      <c r="D40" s="53"/>
      <c r="E40" s="6"/>
      <c r="F40" s="53"/>
      <c r="G40" s="6"/>
      <c r="H40" s="53"/>
      <c r="I40" s="6"/>
      <c r="J40" s="53"/>
      <c r="K40" s="6"/>
      <c r="L40" s="53"/>
      <c r="M40" s="6"/>
      <c r="N40" s="1"/>
      <c r="O40" s="1">
        <f t="shared" si="1"/>
        <v>0</v>
      </c>
      <c r="P40" s="1"/>
      <c r="Q40" s="26" t="s">
        <v>12</v>
      </c>
      <c r="R40" s="27"/>
      <c r="S40" s="27"/>
      <c r="T40" s="27"/>
      <c r="U40" s="27"/>
      <c r="V40" s="27"/>
      <c r="W40" s="28">
        <v>2</v>
      </c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46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6" t="s">
        <v>13</v>
      </c>
      <c r="R41" s="27"/>
      <c r="S41" s="27"/>
      <c r="T41" s="27"/>
      <c r="U41" s="27"/>
      <c r="V41" s="27"/>
      <c r="W41" s="27"/>
      <c r="X41" s="28">
        <v>2</v>
      </c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6"/>
    </row>
    <row r="42" spans="1:45">
      <c r="A42" s="1"/>
      <c r="B42" s="9" t="s">
        <v>45</v>
      </c>
      <c r="C42" s="9"/>
      <c r="D42" s="9"/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6" t="s">
        <v>14</v>
      </c>
      <c r="R42" s="27"/>
      <c r="S42" s="27"/>
      <c r="T42" s="27"/>
      <c r="U42" s="27"/>
      <c r="V42" s="27"/>
      <c r="W42" s="27"/>
      <c r="X42" s="27"/>
      <c r="Y42" s="28">
        <v>3</v>
      </c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46"/>
    </row>
    <row r="43" spans="1:45">
      <c r="A43" s="1" t="s">
        <v>0</v>
      </c>
      <c r="B43" s="1" t="s">
        <v>46</v>
      </c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6" t="s">
        <v>48</v>
      </c>
      <c r="R43" s="27"/>
      <c r="S43" s="27"/>
      <c r="T43" s="27"/>
      <c r="U43" s="27"/>
      <c r="V43" s="27"/>
      <c r="W43" s="27"/>
      <c r="X43" s="27"/>
      <c r="Y43" s="27"/>
      <c r="Z43" s="28">
        <v>3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6"/>
    </row>
    <row r="44" spans="1:45">
      <c r="A44" s="6" t="s">
        <v>39</v>
      </c>
      <c r="B44" s="1">
        <f>V33</f>
        <v>136</v>
      </c>
      <c r="C44" s="1">
        <v>5</v>
      </c>
      <c r="D44" s="1"/>
      <c r="E44" s="1">
        <f>SUM(B44,C44)</f>
        <v>141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6" t="s">
        <v>16</v>
      </c>
      <c r="R44" s="27"/>
      <c r="S44" s="27"/>
      <c r="T44" s="27"/>
      <c r="U44" s="27"/>
      <c r="V44" s="27"/>
      <c r="W44" s="27"/>
      <c r="X44" s="27"/>
      <c r="Y44" s="27"/>
      <c r="Z44" s="27"/>
      <c r="AA44" s="28">
        <v>10</v>
      </c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46"/>
    </row>
    <row r="45" spans="1:45">
      <c r="A45" s="6" t="s">
        <v>41</v>
      </c>
      <c r="B45" s="1">
        <v>136</v>
      </c>
      <c r="C45" s="1">
        <v>5</v>
      </c>
      <c r="D45" s="1"/>
      <c r="E45" s="1">
        <v>141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6" t="s">
        <v>17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8">
        <v>1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46"/>
    </row>
    <row r="46" spans="1:45">
      <c r="A46" s="6" t="s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6" t="s">
        <v>18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8">
        <v>2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46"/>
    </row>
    <row r="47" spans="1:45">
      <c r="A47" s="6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6" t="s">
        <v>19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8">
        <v>1</v>
      </c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46"/>
    </row>
    <row r="48" spans="1:45">
      <c r="A48" s="6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6" t="s">
        <v>20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8">
        <v>2</v>
      </c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46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6" t="s">
        <v>21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8">
        <v>1</v>
      </c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46"/>
    </row>
    <row r="50" spans="1:45">
      <c r="A50" s="8" t="s">
        <v>41</v>
      </c>
      <c r="B50" s="9" t="s">
        <v>3</v>
      </c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6" t="s">
        <v>22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8">
        <v>1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46"/>
    </row>
    <row r="51" ht="15.75" spans="1:45">
      <c r="A51" s="10" t="s">
        <v>0</v>
      </c>
      <c r="B51" s="11" t="s">
        <v>49</v>
      </c>
      <c r="C51" s="11" t="s">
        <v>50</v>
      </c>
      <c r="D51" s="11" t="s">
        <v>51</v>
      </c>
      <c r="E51" s="11" t="s">
        <v>52</v>
      </c>
      <c r="F51" s="11" t="s">
        <v>53</v>
      </c>
      <c r="G51" s="11" t="s">
        <v>54</v>
      </c>
      <c r="H51" s="11" t="s">
        <v>55</v>
      </c>
      <c r="I51" s="11" t="s">
        <v>56</v>
      </c>
      <c r="J51" s="32" t="s">
        <v>57</v>
      </c>
      <c r="K51" s="1"/>
      <c r="L51" s="1"/>
      <c r="M51" s="1">
        <f>SUM(B52:I59)</f>
        <v>148</v>
      </c>
      <c r="N51" s="1"/>
      <c r="O51" s="1"/>
      <c r="P51" s="1"/>
      <c r="Q51" s="26" t="s">
        <v>23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>
        <v>1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46"/>
    </row>
    <row r="52" ht="15.75" spans="1:45">
      <c r="A52" s="12" t="s">
        <v>49</v>
      </c>
      <c r="B52" s="13">
        <v>17</v>
      </c>
      <c r="C52" s="14"/>
      <c r="D52" s="14"/>
      <c r="E52" s="14"/>
      <c r="F52" s="14"/>
      <c r="G52" s="14">
        <v>1</v>
      </c>
      <c r="H52" s="14"/>
      <c r="I52" s="14"/>
      <c r="J52" s="33">
        <v>6</v>
      </c>
      <c r="K52" s="1"/>
      <c r="L52" s="1" t="s">
        <v>49</v>
      </c>
      <c r="M52" s="9" t="s">
        <v>58</v>
      </c>
      <c r="N52" s="9"/>
      <c r="O52" s="9"/>
      <c r="P52" s="9"/>
      <c r="Q52" s="26" t="s">
        <v>24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8">
        <v>2</v>
      </c>
      <c r="AJ52" s="27"/>
      <c r="AK52" s="27"/>
      <c r="AL52" s="27"/>
      <c r="AM52" s="27"/>
      <c r="AN52" s="27"/>
      <c r="AO52" s="27"/>
      <c r="AP52" s="27"/>
      <c r="AQ52" s="27"/>
      <c r="AR52" s="27"/>
      <c r="AS52" s="46"/>
    </row>
    <row r="53" spans="1:45">
      <c r="A53" s="15" t="s">
        <v>50</v>
      </c>
      <c r="B53" s="16"/>
      <c r="C53" s="17">
        <v>12</v>
      </c>
      <c r="D53" s="16"/>
      <c r="E53" s="16"/>
      <c r="F53" s="16"/>
      <c r="G53" s="16"/>
      <c r="H53" s="16"/>
      <c r="I53" s="16"/>
      <c r="J53" s="16">
        <v>4</v>
      </c>
      <c r="K53" s="1"/>
      <c r="L53" s="1" t="s">
        <v>50</v>
      </c>
      <c r="M53" s="9" t="s">
        <v>59</v>
      </c>
      <c r="N53" s="9"/>
      <c r="O53" s="9"/>
      <c r="P53" s="9"/>
      <c r="Q53" s="26" t="s">
        <v>25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8">
        <v>2</v>
      </c>
      <c r="AK53" s="27"/>
      <c r="AL53" s="27"/>
      <c r="AM53" s="27"/>
      <c r="AN53" s="27"/>
      <c r="AO53" s="27"/>
      <c r="AP53" s="27"/>
      <c r="AQ53" s="27"/>
      <c r="AR53" s="27"/>
      <c r="AS53" s="46"/>
    </row>
    <row r="54" spans="1:45">
      <c r="A54" s="15" t="s">
        <v>51</v>
      </c>
      <c r="B54" s="16"/>
      <c r="C54" s="16"/>
      <c r="D54" s="17">
        <v>10</v>
      </c>
      <c r="E54" s="16"/>
      <c r="F54" s="16"/>
      <c r="G54" s="16"/>
      <c r="H54" s="16"/>
      <c r="I54" s="16"/>
      <c r="J54" s="34"/>
      <c r="K54" s="1"/>
      <c r="L54" s="1" t="s">
        <v>51</v>
      </c>
      <c r="M54" s="9" t="s">
        <v>60</v>
      </c>
      <c r="N54" s="9"/>
      <c r="O54" s="9"/>
      <c r="P54" s="9"/>
      <c r="Q54" s="26" t="s">
        <v>26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8">
        <v>6</v>
      </c>
      <c r="AL54" s="27"/>
      <c r="AM54" s="27"/>
      <c r="AN54" s="27"/>
      <c r="AO54" s="27"/>
      <c r="AP54" s="27"/>
      <c r="AQ54" s="27"/>
      <c r="AR54" s="27"/>
      <c r="AS54" s="46"/>
    </row>
    <row r="55" spans="1:45">
      <c r="A55" s="15" t="s">
        <v>52</v>
      </c>
      <c r="B55" s="16"/>
      <c r="C55" s="16"/>
      <c r="D55" s="16"/>
      <c r="E55" s="17">
        <v>21</v>
      </c>
      <c r="F55" s="16"/>
      <c r="G55" s="16"/>
      <c r="H55" s="16"/>
      <c r="I55" s="16">
        <v>3</v>
      </c>
      <c r="J55" s="34">
        <v>1</v>
      </c>
      <c r="K55" s="1"/>
      <c r="L55" s="1" t="s">
        <v>52</v>
      </c>
      <c r="M55" s="9" t="s">
        <v>61</v>
      </c>
      <c r="N55" s="9"/>
      <c r="O55" s="9"/>
      <c r="P55" s="9"/>
      <c r="Q55" s="26" t="s">
        <v>27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8">
        <v>3</v>
      </c>
      <c r="AM55" s="27"/>
      <c r="AN55" s="27"/>
      <c r="AO55" s="27"/>
      <c r="AP55" s="27"/>
      <c r="AQ55" s="27"/>
      <c r="AR55" s="27"/>
      <c r="AS55" s="46"/>
    </row>
    <row r="56" spans="1:45">
      <c r="A56" s="15" t="s">
        <v>53</v>
      </c>
      <c r="B56" s="16"/>
      <c r="C56" s="16"/>
      <c r="D56" s="16"/>
      <c r="E56" s="16">
        <v>1</v>
      </c>
      <c r="F56" s="17">
        <v>29</v>
      </c>
      <c r="G56" s="16">
        <v>1</v>
      </c>
      <c r="H56" s="16">
        <v>1</v>
      </c>
      <c r="I56" s="16">
        <v>1</v>
      </c>
      <c r="J56" s="34">
        <v>23</v>
      </c>
      <c r="K56" s="1"/>
      <c r="L56" s="1" t="s">
        <v>53</v>
      </c>
      <c r="M56" s="9" t="s">
        <v>62</v>
      </c>
      <c r="N56" s="9"/>
      <c r="O56" s="9"/>
      <c r="P56" s="9"/>
      <c r="Q56" s="26" t="s">
        <v>28</v>
      </c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8">
        <v>6</v>
      </c>
      <c r="AN56" s="27"/>
      <c r="AO56" s="27"/>
      <c r="AP56" s="27"/>
      <c r="AQ56" s="27"/>
      <c r="AR56" s="27"/>
      <c r="AS56" s="46"/>
    </row>
    <row r="57" spans="1:45">
      <c r="A57" s="15" t="s">
        <v>54</v>
      </c>
      <c r="B57" s="16"/>
      <c r="C57" s="16"/>
      <c r="D57" s="16"/>
      <c r="E57" s="16"/>
      <c r="F57" s="16">
        <v>1</v>
      </c>
      <c r="G57" s="17">
        <v>30</v>
      </c>
      <c r="H57" s="16"/>
      <c r="I57" s="16"/>
      <c r="J57" s="34">
        <v>7</v>
      </c>
      <c r="K57" s="1"/>
      <c r="L57" s="1" t="s">
        <v>54</v>
      </c>
      <c r="M57" s="9" t="s">
        <v>63</v>
      </c>
      <c r="N57" s="9"/>
      <c r="O57" s="9"/>
      <c r="P57" s="9"/>
      <c r="Q57" s="26" t="s">
        <v>29</v>
      </c>
      <c r="R57" s="27"/>
      <c r="S57" s="27"/>
      <c r="T57" s="27"/>
      <c r="U57" s="27"/>
      <c r="V57" s="27"/>
      <c r="W57" s="27"/>
      <c r="X57" s="27"/>
      <c r="Y57" s="27">
        <v>2</v>
      </c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8">
        <v>5</v>
      </c>
      <c r="AO57" s="27"/>
      <c r="AP57" s="27"/>
      <c r="AQ57" s="27"/>
      <c r="AR57" s="27"/>
      <c r="AS57" s="46"/>
    </row>
    <row r="58" spans="1:45">
      <c r="A58" s="15" t="s">
        <v>55</v>
      </c>
      <c r="B58" s="16"/>
      <c r="C58" s="16"/>
      <c r="D58" s="16"/>
      <c r="E58" s="16"/>
      <c r="F58" s="16"/>
      <c r="G58" s="16"/>
      <c r="H58" s="17">
        <v>10</v>
      </c>
      <c r="I58" s="16"/>
      <c r="J58" s="34"/>
      <c r="K58" s="1"/>
      <c r="L58" s="1" t="s">
        <v>55</v>
      </c>
      <c r="M58" s="9" t="s">
        <v>64</v>
      </c>
      <c r="N58" s="9"/>
      <c r="O58" s="9"/>
      <c r="P58" s="9"/>
      <c r="Q58" s="26" t="s">
        <v>30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8">
        <v>22</v>
      </c>
      <c r="AP58" s="27"/>
      <c r="AQ58" s="27"/>
      <c r="AR58" s="27"/>
      <c r="AS58" s="46"/>
    </row>
    <row r="59" spans="1:45">
      <c r="A59" s="15" t="s">
        <v>56</v>
      </c>
      <c r="B59" s="16"/>
      <c r="C59" s="16"/>
      <c r="D59" s="16"/>
      <c r="E59" s="16"/>
      <c r="F59" s="16"/>
      <c r="G59" s="16"/>
      <c r="H59" s="16"/>
      <c r="I59" s="17">
        <v>10</v>
      </c>
      <c r="J59" s="34">
        <v>3</v>
      </c>
      <c r="K59" s="1"/>
      <c r="L59" s="1" t="s">
        <v>56</v>
      </c>
      <c r="M59" s="9" t="s">
        <v>65</v>
      </c>
      <c r="N59" s="9"/>
      <c r="O59" s="9"/>
      <c r="P59" s="9"/>
      <c r="Q59" s="26" t="s">
        <v>31</v>
      </c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8">
        <v>3</v>
      </c>
      <c r="AQ59" s="27"/>
      <c r="AR59" s="27"/>
      <c r="AS59" s="46"/>
    </row>
    <row r="60" spans="1:45">
      <c r="A60" s="18" t="s">
        <v>57</v>
      </c>
      <c r="B60" s="19"/>
      <c r="C60" s="19"/>
      <c r="D60" s="19"/>
      <c r="E60" s="19"/>
      <c r="F60" s="19"/>
      <c r="G60" s="19"/>
      <c r="H60" s="19"/>
      <c r="I60" s="19"/>
      <c r="J60" s="35"/>
      <c r="K60" s="1"/>
      <c r="L60" s="1" t="s">
        <v>57</v>
      </c>
      <c r="M60" s="9" t="s">
        <v>66</v>
      </c>
      <c r="N60" s="9"/>
      <c r="O60" s="9"/>
      <c r="P60" s="9"/>
      <c r="Q60" s="26" t="s">
        <v>32</v>
      </c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8">
        <v>6</v>
      </c>
      <c r="AR60" s="27"/>
      <c r="AS60" s="46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6" t="s">
        <v>33</v>
      </c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8">
        <v>3</v>
      </c>
      <c r="AS61" s="46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9" t="s">
        <v>34</v>
      </c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47">
        <v>1</v>
      </c>
    </row>
    <row r="63" spans="1:4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5" spans="1:45">
      <c r="A65" s="57" t="s">
        <v>0</v>
      </c>
      <c r="B65" s="3" t="s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  <c r="O65" s="1"/>
      <c r="P65" s="37" t="s">
        <v>42</v>
      </c>
      <c r="Q65" s="37"/>
      <c r="R65" s="9" t="s">
        <v>3</v>
      </c>
      <c r="S65" s="9"/>
      <c r="T65" s="9"/>
      <c r="U65" s="1"/>
      <c r="V65" s="1">
        <f>SUM(R67:AS94)</f>
        <v>136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75" spans="1:45">
      <c r="A66" s="57"/>
      <c r="B66" s="3" t="s">
        <v>4</v>
      </c>
      <c r="C66" s="3"/>
      <c r="D66" s="3"/>
      <c r="E66" s="3"/>
      <c r="F66" s="3" t="s">
        <v>5</v>
      </c>
      <c r="G66" s="3"/>
      <c r="H66" s="3"/>
      <c r="I66" s="3"/>
      <c r="J66" s="3" t="s">
        <v>6</v>
      </c>
      <c r="K66" s="3"/>
      <c r="L66" s="3"/>
      <c r="M66" s="3"/>
      <c r="N66" s="1"/>
      <c r="O66" s="1"/>
      <c r="P66" s="59" t="s">
        <v>0</v>
      </c>
      <c r="Q66" s="60"/>
      <c r="R66" s="22" t="s">
        <v>7</v>
      </c>
      <c r="S66" s="22" t="s">
        <v>8</v>
      </c>
      <c r="T66" s="22" t="s">
        <v>9</v>
      </c>
      <c r="U66" s="22" t="s">
        <v>10</v>
      </c>
      <c r="V66" s="22" t="s">
        <v>11</v>
      </c>
      <c r="W66" s="22" t="s">
        <v>12</v>
      </c>
      <c r="X66" s="22" t="s">
        <v>13</v>
      </c>
      <c r="Y66" s="22" t="s">
        <v>14</v>
      </c>
      <c r="Z66" s="22" t="s">
        <v>15</v>
      </c>
      <c r="AA66" s="22" t="s">
        <v>16</v>
      </c>
      <c r="AB66" s="22" t="s">
        <v>17</v>
      </c>
      <c r="AC66" s="22" t="s">
        <v>18</v>
      </c>
      <c r="AD66" s="22" t="s">
        <v>19</v>
      </c>
      <c r="AE66" s="22" t="s">
        <v>20</v>
      </c>
      <c r="AF66" s="22" t="s">
        <v>21</v>
      </c>
      <c r="AG66" s="22" t="s">
        <v>22</v>
      </c>
      <c r="AH66" s="22" t="s">
        <v>23</v>
      </c>
      <c r="AI66" s="22" t="s">
        <v>24</v>
      </c>
      <c r="AJ66" s="22" t="s">
        <v>25</v>
      </c>
      <c r="AK66" s="22" t="s">
        <v>26</v>
      </c>
      <c r="AL66" s="22" t="s">
        <v>27</v>
      </c>
      <c r="AM66" s="22" t="s">
        <v>28</v>
      </c>
      <c r="AN66" s="22" t="s">
        <v>29</v>
      </c>
      <c r="AO66" s="22" t="s">
        <v>30</v>
      </c>
      <c r="AP66" s="22" t="s">
        <v>31</v>
      </c>
      <c r="AQ66" s="22" t="s">
        <v>32</v>
      </c>
      <c r="AR66" s="22" t="s">
        <v>33</v>
      </c>
      <c r="AS66" s="44" t="s">
        <v>34</v>
      </c>
    </row>
    <row r="67" ht="15.75" spans="1:45">
      <c r="A67" s="57"/>
      <c r="B67" s="53" t="s">
        <v>35</v>
      </c>
      <c r="C67" s="6" t="s">
        <v>36</v>
      </c>
      <c r="D67" s="53" t="s">
        <v>37</v>
      </c>
      <c r="E67" s="6" t="s">
        <v>38</v>
      </c>
      <c r="F67" s="53" t="s">
        <v>35</v>
      </c>
      <c r="G67" s="6" t="s">
        <v>36</v>
      </c>
      <c r="H67" s="53" t="s">
        <v>37</v>
      </c>
      <c r="I67" s="6" t="s">
        <v>38</v>
      </c>
      <c r="J67" s="53" t="s">
        <v>35</v>
      </c>
      <c r="K67" s="6" t="s">
        <v>36</v>
      </c>
      <c r="L67" s="53" t="s">
        <v>37</v>
      </c>
      <c r="M67" s="6" t="s">
        <v>38</v>
      </c>
      <c r="N67" s="1"/>
      <c r="O67" s="1"/>
      <c r="P67" s="1"/>
      <c r="Q67" s="23" t="s">
        <v>7</v>
      </c>
      <c r="R67" s="24">
        <v>16</v>
      </c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45"/>
    </row>
    <row r="68" spans="1:45">
      <c r="A68" s="6" t="s">
        <v>39</v>
      </c>
      <c r="B68" s="53">
        <f>B36</f>
        <v>49</v>
      </c>
      <c r="C68" s="6">
        <v>3</v>
      </c>
      <c r="D68" s="53">
        <v>0</v>
      </c>
      <c r="E68" s="6">
        <v>0</v>
      </c>
      <c r="F68" s="53">
        <v>42</v>
      </c>
      <c r="G68" s="6">
        <v>26</v>
      </c>
      <c r="H68" s="53">
        <v>0</v>
      </c>
      <c r="I68" s="6">
        <v>0</v>
      </c>
      <c r="J68" s="53">
        <v>50</v>
      </c>
      <c r="K68" s="6">
        <v>47</v>
      </c>
      <c r="L68" s="53">
        <v>0</v>
      </c>
      <c r="M68" s="6">
        <v>0</v>
      </c>
      <c r="N68" s="1"/>
      <c r="O68" s="1">
        <f t="shared" ref="O68:O72" si="2">SUM(B68,D68,F68,H68,J68,L68)</f>
        <v>141</v>
      </c>
      <c r="P68" s="1"/>
      <c r="Q68" s="26" t="s">
        <v>40</v>
      </c>
      <c r="R68" s="27"/>
      <c r="S68" s="28">
        <v>20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46"/>
    </row>
    <row r="69" spans="1:45">
      <c r="A69" s="6" t="s">
        <v>41</v>
      </c>
      <c r="B69" s="53">
        <v>49</v>
      </c>
      <c r="C69" s="6">
        <v>2</v>
      </c>
      <c r="D69" s="53">
        <v>0</v>
      </c>
      <c r="E69" s="6">
        <v>0</v>
      </c>
      <c r="F69" s="53">
        <v>42</v>
      </c>
      <c r="G69" s="6">
        <v>23</v>
      </c>
      <c r="H69" s="53">
        <v>0</v>
      </c>
      <c r="I69" s="6">
        <v>0</v>
      </c>
      <c r="J69" s="53">
        <v>50</v>
      </c>
      <c r="K69" s="6">
        <v>29</v>
      </c>
      <c r="L69" s="53">
        <v>0</v>
      </c>
      <c r="M69" s="6">
        <v>0</v>
      </c>
      <c r="N69" s="1"/>
      <c r="O69" s="1">
        <f t="shared" si="2"/>
        <v>141</v>
      </c>
      <c r="P69" s="1"/>
      <c r="Q69" s="26" t="s">
        <v>9</v>
      </c>
      <c r="R69" s="27"/>
      <c r="S69" s="27"/>
      <c r="T69" s="28">
        <v>7</v>
      </c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46"/>
    </row>
    <row r="70" spans="1:45">
      <c r="A70" s="6" t="s">
        <v>42</v>
      </c>
      <c r="B70" s="53">
        <v>49</v>
      </c>
      <c r="C70" s="6">
        <v>2</v>
      </c>
      <c r="D70" s="53">
        <v>0</v>
      </c>
      <c r="E70" s="6">
        <v>0</v>
      </c>
      <c r="F70" s="53">
        <v>42</v>
      </c>
      <c r="G70" s="6">
        <v>21</v>
      </c>
      <c r="H70" s="53">
        <v>0</v>
      </c>
      <c r="I70" s="6">
        <v>0</v>
      </c>
      <c r="J70" s="53">
        <v>50</v>
      </c>
      <c r="K70" s="6">
        <v>24</v>
      </c>
      <c r="L70" s="53">
        <v>0</v>
      </c>
      <c r="M70" s="6">
        <v>0</v>
      </c>
      <c r="N70" s="1"/>
      <c r="O70" s="1">
        <f t="shared" si="2"/>
        <v>141</v>
      </c>
      <c r="P70" s="1"/>
      <c r="Q70" s="26" t="s">
        <v>10</v>
      </c>
      <c r="R70" s="27"/>
      <c r="S70" s="27"/>
      <c r="T70" s="27"/>
      <c r="U70" s="28">
        <v>2</v>
      </c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46"/>
    </row>
    <row r="71" spans="1:45">
      <c r="A71" s="6" t="s">
        <v>43</v>
      </c>
      <c r="B71" s="53"/>
      <c r="C71" s="6"/>
      <c r="D71" s="53"/>
      <c r="E71" s="6"/>
      <c r="F71" s="53"/>
      <c r="G71" s="6"/>
      <c r="H71" s="53"/>
      <c r="I71" s="6"/>
      <c r="J71" s="53"/>
      <c r="K71" s="6"/>
      <c r="L71" s="53"/>
      <c r="M71" s="6"/>
      <c r="N71" s="1"/>
      <c r="O71" s="1">
        <f t="shared" si="2"/>
        <v>0</v>
      </c>
      <c r="P71" s="1"/>
      <c r="Q71" s="26" t="s">
        <v>11</v>
      </c>
      <c r="R71" s="27"/>
      <c r="S71" s="27"/>
      <c r="T71" s="27"/>
      <c r="U71" s="27"/>
      <c r="V71" s="28">
        <v>1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46"/>
    </row>
    <row r="72" spans="1:45">
      <c r="A72" s="6" t="s">
        <v>44</v>
      </c>
      <c r="B72" s="53"/>
      <c r="C72" s="6"/>
      <c r="D72" s="53"/>
      <c r="E72" s="6"/>
      <c r="F72" s="53"/>
      <c r="G72" s="6"/>
      <c r="H72" s="53"/>
      <c r="I72" s="6"/>
      <c r="J72" s="53"/>
      <c r="K72" s="6"/>
      <c r="L72" s="53"/>
      <c r="M72" s="6"/>
      <c r="N72" s="1"/>
      <c r="O72" s="1">
        <f t="shared" si="2"/>
        <v>0</v>
      </c>
      <c r="P72" s="1"/>
      <c r="Q72" s="26" t="s">
        <v>12</v>
      </c>
      <c r="R72" s="27"/>
      <c r="S72" s="27"/>
      <c r="T72" s="27"/>
      <c r="U72" s="27"/>
      <c r="V72" s="27"/>
      <c r="W72" s="28">
        <v>2</v>
      </c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46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6" t="s">
        <v>13</v>
      </c>
      <c r="R73" s="27"/>
      <c r="S73" s="27"/>
      <c r="T73" s="27"/>
      <c r="U73" s="27"/>
      <c r="V73" s="27"/>
      <c r="W73" s="27"/>
      <c r="X73" s="28">
        <v>2</v>
      </c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46"/>
    </row>
    <row r="74" spans="1:45">
      <c r="A74" s="1"/>
      <c r="B74" s="9" t="s">
        <v>45</v>
      </c>
      <c r="C74" s="9"/>
      <c r="D74" s="9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6" t="s">
        <v>14</v>
      </c>
      <c r="R74" s="27"/>
      <c r="S74" s="27"/>
      <c r="T74" s="27"/>
      <c r="U74" s="27"/>
      <c r="V74" s="27"/>
      <c r="W74" s="27"/>
      <c r="X74" s="27"/>
      <c r="Y74" s="28">
        <v>3</v>
      </c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46"/>
    </row>
    <row r="75" spans="1:45">
      <c r="A75" s="1" t="s">
        <v>0</v>
      </c>
      <c r="B75" s="1" t="s">
        <v>46</v>
      </c>
      <c r="C75" s="1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6" t="s">
        <v>48</v>
      </c>
      <c r="R75" s="27"/>
      <c r="S75" s="27"/>
      <c r="T75" s="27"/>
      <c r="U75" s="27"/>
      <c r="V75" s="27"/>
      <c r="W75" s="27"/>
      <c r="X75" s="27"/>
      <c r="Y75" s="27"/>
      <c r="Z75" s="28">
        <v>3</v>
      </c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46"/>
    </row>
    <row r="76" spans="1:45">
      <c r="A76" s="6" t="s">
        <v>39</v>
      </c>
      <c r="B76" s="1">
        <f>V65</f>
        <v>136</v>
      </c>
      <c r="C76" s="1">
        <v>5</v>
      </c>
      <c r="D76" s="1"/>
      <c r="E76" s="1">
        <f>SUM(B76,C76)</f>
        <v>141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6" t="s">
        <v>16</v>
      </c>
      <c r="R76" s="27"/>
      <c r="S76" s="27"/>
      <c r="T76" s="27"/>
      <c r="U76" s="27"/>
      <c r="V76" s="27"/>
      <c r="W76" s="27"/>
      <c r="X76" s="27"/>
      <c r="Y76" s="27"/>
      <c r="Z76" s="27"/>
      <c r="AA76" s="28">
        <v>10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46"/>
    </row>
    <row r="77" spans="1:45">
      <c r="A77" s="6" t="s">
        <v>41</v>
      </c>
      <c r="B77" s="1">
        <v>136</v>
      </c>
      <c r="C77" s="1">
        <v>5</v>
      </c>
      <c r="D77" s="1"/>
      <c r="E77" s="1">
        <v>141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6" t="s">
        <v>17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8">
        <v>1</v>
      </c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46"/>
    </row>
    <row r="78" spans="1:45">
      <c r="A78" s="6" t="s">
        <v>42</v>
      </c>
      <c r="B78" s="1">
        <v>136</v>
      </c>
      <c r="C78" s="1">
        <v>5</v>
      </c>
      <c r="D78" s="1"/>
      <c r="E78" s="1">
        <v>141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6" t="s">
        <v>18</v>
      </c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8">
        <v>2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46"/>
    </row>
    <row r="79" spans="1:45">
      <c r="A79" s="6" t="s">
        <v>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6" t="s">
        <v>19</v>
      </c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8">
        <v>1</v>
      </c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46"/>
    </row>
    <row r="80" spans="1:45">
      <c r="A80" s="6" t="s">
        <v>44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6" t="s">
        <v>20</v>
      </c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8">
        <v>2</v>
      </c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46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6" t="s">
        <v>21</v>
      </c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8">
        <v>1</v>
      </c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46"/>
    </row>
    <row r="82" spans="1:45">
      <c r="A82" s="8" t="s">
        <v>42</v>
      </c>
      <c r="B82" s="9" t="s">
        <v>3</v>
      </c>
      <c r="C82" s="9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6" t="s">
        <v>22</v>
      </c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8">
        <v>1</v>
      </c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46"/>
    </row>
    <row r="83" ht="15.75" spans="1:45">
      <c r="A83" s="10" t="s">
        <v>0</v>
      </c>
      <c r="B83" s="11" t="s">
        <v>49</v>
      </c>
      <c r="C83" s="11" t="s">
        <v>50</v>
      </c>
      <c r="D83" s="11" t="s">
        <v>51</v>
      </c>
      <c r="E83" s="11" t="s">
        <v>52</v>
      </c>
      <c r="F83" s="11" t="s">
        <v>53</v>
      </c>
      <c r="G83" s="11" t="s">
        <v>54</v>
      </c>
      <c r="H83" s="11" t="s">
        <v>55</v>
      </c>
      <c r="I83" s="11" t="s">
        <v>56</v>
      </c>
      <c r="J83" s="32" t="s">
        <v>57</v>
      </c>
      <c r="K83" s="1"/>
      <c r="L83" s="1"/>
      <c r="M83" s="1">
        <f>SUM(B84:I91)</f>
        <v>148</v>
      </c>
      <c r="N83" s="1"/>
      <c r="O83" s="1"/>
      <c r="P83" s="1"/>
      <c r="Q83" s="26" t="s">
        <v>23</v>
      </c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8">
        <v>1</v>
      </c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46"/>
    </row>
    <row r="84" ht="15.75" spans="1:45">
      <c r="A84" s="12" t="s">
        <v>49</v>
      </c>
      <c r="B84" s="13">
        <v>17</v>
      </c>
      <c r="C84" s="14"/>
      <c r="D84" s="14"/>
      <c r="E84" s="14"/>
      <c r="F84" s="14"/>
      <c r="G84" s="14">
        <v>1</v>
      </c>
      <c r="H84" s="14"/>
      <c r="I84" s="14"/>
      <c r="J84" s="33">
        <v>5</v>
      </c>
      <c r="K84" s="1"/>
      <c r="L84" s="1" t="s">
        <v>49</v>
      </c>
      <c r="M84" s="9" t="s">
        <v>58</v>
      </c>
      <c r="N84" s="9"/>
      <c r="O84" s="9"/>
      <c r="P84" s="9"/>
      <c r="Q84" s="26" t="s">
        <v>24</v>
      </c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8">
        <v>2</v>
      </c>
      <c r="AJ84" s="27"/>
      <c r="AK84" s="27"/>
      <c r="AL84" s="27"/>
      <c r="AM84" s="27"/>
      <c r="AN84" s="27"/>
      <c r="AO84" s="27"/>
      <c r="AP84" s="27"/>
      <c r="AQ84" s="27"/>
      <c r="AR84" s="27"/>
      <c r="AS84" s="46"/>
    </row>
    <row r="85" spans="1:45">
      <c r="A85" s="15" t="s">
        <v>50</v>
      </c>
      <c r="B85" s="16"/>
      <c r="C85" s="17">
        <v>12</v>
      </c>
      <c r="D85" s="16"/>
      <c r="E85" s="16"/>
      <c r="F85" s="16"/>
      <c r="G85" s="16"/>
      <c r="H85" s="16"/>
      <c r="I85" s="16"/>
      <c r="J85" s="16">
        <v>4</v>
      </c>
      <c r="K85" s="1"/>
      <c r="L85" s="1" t="s">
        <v>50</v>
      </c>
      <c r="M85" s="9" t="s">
        <v>59</v>
      </c>
      <c r="N85" s="9"/>
      <c r="O85" s="9"/>
      <c r="P85" s="9"/>
      <c r="Q85" s="26" t="s">
        <v>25</v>
      </c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8">
        <v>2</v>
      </c>
      <c r="AK85" s="27"/>
      <c r="AL85" s="27"/>
      <c r="AM85" s="27"/>
      <c r="AN85" s="27"/>
      <c r="AO85" s="27"/>
      <c r="AP85" s="27"/>
      <c r="AQ85" s="27"/>
      <c r="AR85" s="27"/>
      <c r="AS85" s="46"/>
    </row>
    <row r="86" spans="1:45">
      <c r="A86" s="15" t="s">
        <v>51</v>
      </c>
      <c r="B86" s="16"/>
      <c r="C86" s="16"/>
      <c r="D86" s="17">
        <v>10</v>
      </c>
      <c r="E86" s="16"/>
      <c r="F86" s="16"/>
      <c r="G86" s="16"/>
      <c r="H86" s="16"/>
      <c r="I86" s="16"/>
      <c r="J86" s="34"/>
      <c r="K86" s="1"/>
      <c r="L86" s="1" t="s">
        <v>51</v>
      </c>
      <c r="M86" s="9" t="s">
        <v>60</v>
      </c>
      <c r="N86" s="9"/>
      <c r="O86" s="9"/>
      <c r="P86" s="9"/>
      <c r="Q86" s="26" t="s">
        <v>26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8">
        <v>6</v>
      </c>
      <c r="AL86" s="27"/>
      <c r="AM86" s="27"/>
      <c r="AN86" s="27"/>
      <c r="AO86" s="27"/>
      <c r="AP86" s="27"/>
      <c r="AQ86" s="27"/>
      <c r="AR86" s="27"/>
      <c r="AS86" s="46"/>
    </row>
    <row r="87" spans="1:45">
      <c r="A87" s="15" t="s">
        <v>52</v>
      </c>
      <c r="B87" s="16"/>
      <c r="C87" s="16"/>
      <c r="D87" s="16"/>
      <c r="E87" s="17">
        <v>21</v>
      </c>
      <c r="F87" s="16"/>
      <c r="G87" s="16"/>
      <c r="H87" s="16"/>
      <c r="I87" s="16">
        <v>3</v>
      </c>
      <c r="J87" s="34">
        <v>1</v>
      </c>
      <c r="K87" s="1"/>
      <c r="L87" s="1" t="s">
        <v>52</v>
      </c>
      <c r="M87" s="9" t="s">
        <v>61</v>
      </c>
      <c r="N87" s="9"/>
      <c r="O87" s="9"/>
      <c r="P87" s="9"/>
      <c r="Q87" s="26" t="s">
        <v>27</v>
      </c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8">
        <v>3</v>
      </c>
      <c r="AM87" s="27"/>
      <c r="AN87" s="27"/>
      <c r="AO87" s="27"/>
      <c r="AP87" s="27"/>
      <c r="AQ87" s="27"/>
      <c r="AR87" s="27"/>
      <c r="AS87" s="46"/>
    </row>
    <row r="88" spans="1:45">
      <c r="A88" s="15" t="s">
        <v>53</v>
      </c>
      <c r="B88" s="16"/>
      <c r="C88" s="16"/>
      <c r="D88" s="16"/>
      <c r="E88" s="16">
        <v>1</v>
      </c>
      <c r="F88" s="17">
        <v>29</v>
      </c>
      <c r="G88" s="16">
        <v>1</v>
      </c>
      <c r="H88" s="16">
        <v>1</v>
      </c>
      <c r="I88" s="16">
        <v>1</v>
      </c>
      <c r="J88" s="34">
        <v>20</v>
      </c>
      <c r="K88" s="1"/>
      <c r="L88" s="1" t="s">
        <v>53</v>
      </c>
      <c r="M88" s="9" t="s">
        <v>62</v>
      </c>
      <c r="N88" s="9"/>
      <c r="O88" s="9"/>
      <c r="P88" s="9"/>
      <c r="Q88" s="26" t="s">
        <v>28</v>
      </c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8">
        <v>6</v>
      </c>
      <c r="AN88" s="27"/>
      <c r="AO88" s="27"/>
      <c r="AP88" s="27"/>
      <c r="AQ88" s="27"/>
      <c r="AR88" s="27"/>
      <c r="AS88" s="46"/>
    </row>
    <row r="89" spans="1:45">
      <c r="A89" s="15" t="s">
        <v>54</v>
      </c>
      <c r="B89" s="16"/>
      <c r="C89" s="16"/>
      <c r="D89" s="16"/>
      <c r="E89" s="16"/>
      <c r="F89" s="16">
        <v>1</v>
      </c>
      <c r="G89" s="17">
        <v>30</v>
      </c>
      <c r="H89" s="16"/>
      <c r="I89" s="16"/>
      <c r="J89" s="34">
        <v>6</v>
      </c>
      <c r="K89" s="1"/>
      <c r="L89" s="1" t="s">
        <v>54</v>
      </c>
      <c r="M89" s="9" t="s">
        <v>63</v>
      </c>
      <c r="N89" s="9"/>
      <c r="O89" s="9"/>
      <c r="P89" s="9"/>
      <c r="Q89" s="26" t="s">
        <v>29</v>
      </c>
      <c r="R89" s="27"/>
      <c r="S89" s="27"/>
      <c r="T89" s="27"/>
      <c r="U89" s="27"/>
      <c r="V89" s="27"/>
      <c r="W89" s="27"/>
      <c r="X89" s="27"/>
      <c r="Y89" s="27">
        <v>2</v>
      </c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8">
        <v>5</v>
      </c>
      <c r="AO89" s="27"/>
      <c r="AP89" s="27"/>
      <c r="AQ89" s="27"/>
      <c r="AR89" s="27"/>
      <c r="AS89" s="46"/>
    </row>
    <row r="90" spans="1:45">
      <c r="A90" s="15" t="s">
        <v>55</v>
      </c>
      <c r="B90" s="16"/>
      <c r="C90" s="16"/>
      <c r="D90" s="16"/>
      <c r="E90" s="16"/>
      <c r="F90" s="16"/>
      <c r="G90" s="16"/>
      <c r="H90" s="17">
        <v>10</v>
      </c>
      <c r="I90" s="16"/>
      <c r="J90" s="34"/>
      <c r="K90" s="1"/>
      <c r="L90" s="1" t="s">
        <v>55</v>
      </c>
      <c r="M90" s="9" t="s">
        <v>64</v>
      </c>
      <c r="N90" s="9"/>
      <c r="O90" s="9"/>
      <c r="P90" s="9"/>
      <c r="Q90" s="26" t="s">
        <v>30</v>
      </c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8">
        <v>22</v>
      </c>
      <c r="AP90" s="27"/>
      <c r="AQ90" s="27"/>
      <c r="AR90" s="27"/>
      <c r="AS90" s="46"/>
    </row>
    <row r="91" spans="1:45">
      <c r="A91" s="15" t="s">
        <v>56</v>
      </c>
      <c r="B91" s="16"/>
      <c r="C91" s="16"/>
      <c r="D91" s="16"/>
      <c r="E91" s="16"/>
      <c r="F91" s="16"/>
      <c r="G91" s="16"/>
      <c r="H91" s="16"/>
      <c r="I91" s="17">
        <v>10</v>
      </c>
      <c r="J91" s="34">
        <v>3</v>
      </c>
      <c r="K91" s="1"/>
      <c r="L91" s="1" t="s">
        <v>56</v>
      </c>
      <c r="M91" s="9" t="s">
        <v>65</v>
      </c>
      <c r="N91" s="9"/>
      <c r="O91" s="9"/>
      <c r="P91" s="9"/>
      <c r="Q91" s="26" t="s">
        <v>31</v>
      </c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8">
        <v>3</v>
      </c>
      <c r="AQ91" s="27"/>
      <c r="AR91" s="27"/>
      <c r="AS91" s="46"/>
    </row>
    <row r="92" spans="1:45">
      <c r="A92" s="18" t="s">
        <v>57</v>
      </c>
      <c r="B92" s="19"/>
      <c r="C92" s="19"/>
      <c r="D92" s="19"/>
      <c r="E92" s="19"/>
      <c r="F92" s="19"/>
      <c r="G92" s="19"/>
      <c r="H92" s="19"/>
      <c r="I92" s="19"/>
      <c r="J92" s="35"/>
      <c r="K92" s="1"/>
      <c r="L92" s="1" t="s">
        <v>57</v>
      </c>
      <c r="M92" s="9" t="s">
        <v>66</v>
      </c>
      <c r="N92" s="9"/>
      <c r="O92" s="9"/>
      <c r="P92" s="9"/>
      <c r="Q92" s="26" t="s">
        <v>32</v>
      </c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8">
        <v>6</v>
      </c>
      <c r="AR92" s="27"/>
      <c r="AS92" s="46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6" t="s">
        <v>33</v>
      </c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8">
        <v>3</v>
      </c>
      <c r="AS93" s="46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9" t="s">
        <v>34</v>
      </c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47">
        <v>1</v>
      </c>
    </row>
    <row r="95" spans="1:4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</row>
    <row r="97" spans="1:45">
      <c r="A97" s="57" t="s">
        <v>0</v>
      </c>
      <c r="B97" s="3" t="s">
        <v>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"/>
      <c r="O97" s="1"/>
      <c r="P97" s="37" t="s">
        <v>43</v>
      </c>
      <c r="Q97" s="37"/>
      <c r="R97" s="9" t="s">
        <v>3</v>
      </c>
      <c r="S97" s="9"/>
      <c r="T97" s="9"/>
      <c r="U97" s="1"/>
      <c r="V97" s="1">
        <f>SUM(R99:AS126)</f>
        <v>136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spans="1:45">
      <c r="A98" s="57"/>
      <c r="B98" s="3" t="s">
        <v>4</v>
      </c>
      <c r="C98" s="3"/>
      <c r="D98" s="3"/>
      <c r="E98" s="3"/>
      <c r="F98" s="3" t="s">
        <v>5</v>
      </c>
      <c r="G98" s="3"/>
      <c r="H98" s="3"/>
      <c r="I98" s="3"/>
      <c r="J98" s="3" t="s">
        <v>6</v>
      </c>
      <c r="K98" s="3"/>
      <c r="L98" s="3"/>
      <c r="M98" s="3"/>
      <c r="N98" s="1"/>
      <c r="O98" s="1"/>
      <c r="P98" s="59" t="s">
        <v>0</v>
      </c>
      <c r="Q98" s="60"/>
      <c r="R98" s="22" t="s">
        <v>7</v>
      </c>
      <c r="S98" s="22" t="s">
        <v>8</v>
      </c>
      <c r="T98" s="22" t="s">
        <v>9</v>
      </c>
      <c r="U98" s="22" t="s">
        <v>10</v>
      </c>
      <c r="V98" s="22" t="s">
        <v>11</v>
      </c>
      <c r="W98" s="22" t="s">
        <v>12</v>
      </c>
      <c r="X98" s="22" t="s">
        <v>13</v>
      </c>
      <c r="Y98" s="22" t="s">
        <v>14</v>
      </c>
      <c r="Z98" s="22" t="s">
        <v>15</v>
      </c>
      <c r="AA98" s="22" t="s">
        <v>16</v>
      </c>
      <c r="AB98" s="22" t="s">
        <v>17</v>
      </c>
      <c r="AC98" s="22" t="s">
        <v>18</v>
      </c>
      <c r="AD98" s="22" t="s">
        <v>19</v>
      </c>
      <c r="AE98" s="22" t="s">
        <v>20</v>
      </c>
      <c r="AF98" s="22" t="s">
        <v>21</v>
      </c>
      <c r="AG98" s="22" t="s">
        <v>22</v>
      </c>
      <c r="AH98" s="22" t="s">
        <v>23</v>
      </c>
      <c r="AI98" s="22" t="s">
        <v>24</v>
      </c>
      <c r="AJ98" s="22" t="s">
        <v>25</v>
      </c>
      <c r="AK98" s="22" t="s">
        <v>26</v>
      </c>
      <c r="AL98" s="22" t="s">
        <v>27</v>
      </c>
      <c r="AM98" s="22" t="s">
        <v>28</v>
      </c>
      <c r="AN98" s="22" t="s">
        <v>29</v>
      </c>
      <c r="AO98" s="22" t="s">
        <v>30</v>
      </c>
      <c r="AP98" s="22" t="s">
        <v>31</v>
      </c>
      <c r="AQ98" s="22" t="s">
        <v>32</v>
      </c>
      <c r="AR98" s="22" t="s">
        <v>33</v>
      </c>
      <c r="AS98" s="44" t="s">
        <v>34</v>
      </c>
    </row>
    <row r="99" ht="15.75" spans="1:45">
      <c r="A99" s="57"/>
      <c r="B99" s="53" t="s">
        <v>35</v>
      </c>
      <c r="C99" s="6" t="s">
        <v>36</v>
      </c>
      <c r="D99" s="53" t="s">
        <v>37</v>
      </c>
      <c r="E99" s="6" t="s">
        <v>38</v>
      </c>
      <c r="F99" s="53" t="s">
        <v>35</v>
      </c>
      <c r="G99" s="6" t="s">
        <v>36</v>
      </c>
      <c r="H99" s="53" t="s">
        <v>37</v>
      </c>
      <c r="I99" s="6" t="s">
        <v>38</v>
      </c>
      <c r="J99" s="53" t="s">
        <v>35</v>
      </c>
      <c r="K99" s="6" t="s">
        <v>36</v>
      </c>
      <c r="L99" s="53" t="s">
        <v>37</v>
      </c>
      <c r="M99" s="6" t="s">
        <v>38</v>
      </c>
      <c r="N99" s="1"/>
      <c r="O99" s="1"/>
      <c r="P99" s="1"/>
      <c r="Q99" s="23" t="s">
        <v>7</v>
      </c>
      <c r="R99" s="24">
        <v>16</v>
      </c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45"/>
    </row>
    <row r="100" spans="1:45">
      <c r="A100" s="6" t="s">
        <v>39</v>
      </c>
      <c r="B100" s="53">
        <f>B68</f>
        <v>49</v>
      </c>
      <c r="C100" s="6">
        <v>3</v>
      </c>
      <c r="D100" s="53">
        <v>0</v>
      </c>
      <c r="E100" s="6">
        <v>0</v>
      </c>
      <c r="F100" s="53">
        <v>42</v>
      </c>
      <c r="G100" s="6">
        <v>26</v>
      </c>
      <c r="H100" s="53">
        <v>0</v>
      </c>
      <c r="I100" s="6">
        <v>0</v>
      </c>
      <c r="J100" s="53">
        <v>50</v>
      </c>
      <c r="K100" s="6">
        <v>47</v>
      </c>
      <c r="L100" s="53">
        <v>0</v>
      </c>
      <c r="M100" s="6">
        <v>0</v>
      </c>
      <c r="N100" s="1"/>
      <c r="O100" s="1">
        <f t="shared" ref="O100:O104" si="3">SUM(B100,D100,F100,H100,J100,L100)</f>
        <v>141</v>
      </c>
      <c r="P100" s="1"/>
      <c r="Q100" s="26" t="s">
        <v>40</v>
      </c>
      <c r="R100" s="27"/>
      <c r="S100" s="28">
        <v>20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46"/>
    </row>
    <row r="101" spans="1:45">
      <c r="A101" s="6" t="s">
        <v>41</v>
      </c>
      <c r="B101" s="53">
        <v>49</v>
      </c>
      <c r="C101" s="6">
        <v>2</v>
      </c>
      <c r="D101" s="53">
        <v>0</v>
      </c>
      <c r="E101" s="6">
        <v>0</v>
      </c>
      <c r="F101" s="53">
        <v>42</v>
      </c>
      <c r="G101" s="6">
        <v>23</v>
      </c>
      <c r="H101" s="53">
        <v>0</v>
      </c>
      <c r="I101" s="6">
        <v>0</v>
      </c>
      <c r="J101" s="53">
        <v>50</v>
      </c>
      <c r="K101" s="6">
        <v>29</v>
      </c>
      <c r="L101" s="53">
        <v>0</v>
      </c>
      <c r="M101" s="6">
        <v>0</v>
      </c>
      <c r="N101" s="1"/>
      <c r="O101" s="1">
        <f t="shared" si="3"/>
        <v>141</v>
      </c>
      <c r="P101" s="1"/>
      <c r="Q101" s="26" t="s">
        <v>9</v>
      </c>
      <c r="R101" s="27"/>
      <c r="S101" s="27"/>
      <c r="T101" s="28">
        <v>7</v>
      </c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46"/>
    </row>
    <row r="102" spans="1:45">
      <c r="A102" s="6" t="s">
        <v>42</v>
      </c>
      <c r="B102" s="53">
        <v>49</v>
      </c>
      <c r="C102" s="6">
        <v>2</v>
      </c>
      <c r="D102" s="53">
        <v>0</v>
      </c>
      <c r="E102" s="6">
        <v>0</v>
      </c>
      <c r="F102" s="53">
        <v>42</v>
      </c>
      <c r="G102" s="6">
        <v>21</v>
      </c>
      <c r="H102" s="53">
        <v>0</v>
      </c>
      <c r="I102" s="6">
        <v>0</v>
      </c>
      <c r="J102" s="53">
        <v>50</v>
      </c>
      <c r="K102" s="6">
        <v>24</v>
      </c>
      <c r="L102" s="53">
        <v>0</v>
      </c>
      <c r="M102" s="6">
        <v>0</v>
      </c>
      <c r="N102" s="1"/>
      <c r="O102" s="1">
        <f t="shared" si="3"/>
        <v>141</v>
      </c>
      <c r="P102" s="1"/>
      <c r="Q102" s="26" t="s">
        <v>10</v>
      </c>
      <c r="R102" s="27"/>
      <c r="S102" s="27"/>
      <c r="T102" s="27"/>
      <c r="U102" s="28">
        <v>2</v>
      </c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46"/>
    </row>
    <row r="103" spans="1:45">
      <c r="A103" s="6" t="s">
        <v>43</v>
      </c>
      <c r="B103" s="53">
        <v>49</v>
      </c>
      <c r="C103" s="6">
        <v>1</v>
      </c>
      <c r="D103" s="53">
        <v>0</v>
      </c>
      <c r="E103" s="6">
        <v>0</v>
      </c>
      <c r="F103" s="53">
        <v>42</v>
      </c>
      <c r="G103" s="6">
        <v>19</v>
      </c>
      <c r="H103" s="53">
        <v>0</v>
      </c>
      <c r="I103" s="6">
        <v>0</v>
      </c>
      <c r="J103" s="53">
        <v>50</v>
      </c>
      <c r="K103" s="6">
        <v>5</v>
      </c>
      <c r="L103" s="53">
        <v>0</v>
      </c>
      <c r="M103" s="6">
        <v>0</v>
      </c>
      <c r="N103" s="1"/>
      <c r="O103" s="1">
        <f t="shared" si="3"/>
        <v>141</v>
      </c>
      <c r="P103" s="1"/>
      <c r="Q103" s="26" t="s">
        <v>11</v>
      </c>
      <c r="R103" s="27"/>
      <c r="S103" s="27"/>
      <c r="T103" s="27"/>
      <c r="U103" s="27"/>
      <c r="V103" s="28">
        <v>1</v>
      </c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46"/>
    </row>
    <row r="104" spans="1:45">
      <c r="A104" s="6" t="s">
        <v>44</v>
      </c>
      <c r="B104" s="53"/>
      <c r="C104" s="6"/>
      <c r="D104" s="53"/>
      <c r="E104" s="6"/>
      <c r="F104" s="53"/>
      <c r="G104" s="6"/>
      <c r="H104" s="53"/>
      <c r="I104" s="6"/>
      <c r="J104" s="53"/>
      <c r="K104" s="6"/>
      <c r="L104" s="53"/>
      <c r="M104" s="6"/>
      <c r="N104" s="1"/>
      <c r="O104" s="1">
        <f t="shared" si="3"/>
        <v>0</v>
      </c>
      <c r="P104" s="1"/>
      <c r="Q104" s="26" t="s">
        <v>12</v>
      </c>
      <c r="R104" s="27"/>
      <c r="S104" s="27"/>
      <c r="T104" s="27"/>
      <c r="U104" s="27"/>
      <c r="V104" s="27"/>
      <c r="W104" s="28">
        <v>2</v>
      </c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46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6" t="s">
        <v>13</v>
      </c>
      <c r="R105" s="27"/>
      <c r="S105" s="27"/>
      <c r="T105" s="27"/>
      <c r="U105" s="27"/>
      <c r="V105" s="27"/>
      <c r="W105" s="27"/>
      <c r="X105" s="28">
        <v>2</v>
      </c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46"/>
    </row>
    <row r="106" spans="1:45">
      <c r="A106" s="1"/>
      <c r="B106" s="9" t="s">
        <v>45</v>
      </c>
      <c r="C106" s="9"/>
      <c r="D106" s="9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6" t="s">
        <v>14</v>
      </c>
      <c r="R106" s="27"/>
      <c r="S106" s="27"/>
      <c r="T106" s="27"/>
      <c r="U106" s="27"/>
      <c r="V106" s="27"/>
      <c r="W106" s="27"/>
      <c r="X106" s="27"/>
      <c r="Y106" s="28">
        <v>3</v>
      </c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46"/>
    </row>
    <row r="107" spans="1:45">
      <c r="A107" s="1" t="s">
        <v>0</v>
      </c>
      <c r="B107" s="1" t="s">
        <v>46</v>
      </c>
      <c r="C107" s="1" t="s">
        <v>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6" t="s">
        <v>48</v>
      </c>
      <c r="R107" s="27"/>
      <c r="S107" s="27"/>
      <c r="T107" s="27"/>
      <c r="U107" s="27"/>
      <c r="V107" s="27"/>
      <c r="W107" s="27"/>
      <c r="X107" s="27"/>
      <c r="Y107" s="27"/>
      <c r="Z107" s="28">
        <v>3</v>
      </c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46"/>
    </row>
    <row r="108" spans="1:45">
      <c r="A108" s="6" t="s">
        <v>39</v>
      </c>
      <c r="B108" s="1">
        <f>V97</f>
        <v>136</v>
      </c>
      <c r="C108" s="1">
        <v>5</v>
      </c>
      <c r="D108" s="1"/>
      <c r="E108" s="1">
        <f>SUM(B108,C108)</f>
        <v>141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6" t="s">
        <v>16</v>
      </c>
      <c r="R108" s="27"/>
      <c r="S108" s="27"/>
      <c r="T108" s="27"/>
      <c r="U108" s="27"/>
      <c r="V108" s="27"/>
      <c r="W108" s="27"/>
      <c r="X108" s="27"/>
      <c r="Y108" s="27"/>
      <c r="Z108" s="27"/>
      <c r="AA108" s="28">
        <v>10</v>
      </c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46"/>
    </row>
    <row r="109" spans="1:45">
      <c r="A109" s="6" t="s">
        <v>41</v>
      </c>
      <c r="B109" s="1">
        <v>136</v>
      </c>
      <c r="C109" s="1">
        <v>5</v>
      </c>
      <c r="D109" s="1"/>
      <c r="E109" s="1">
        <v>141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6" t="s">
        <v>17</v>
      </c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8">
        <v>1</v>
      </c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46"/>
    </row>
    <row r="110" spans="1:45">
      <c r="A110" s="6" t="s">
        <v>42</v>
      </c>
      <c r="B110" s="1">
        <v>136</v>
      </c>
      <c r="C110" s="1">
        <v>5</v>
      </c>
      <c r="D110" s="1"/>
      <c r="E110" s="1">
        <v>141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6" t="s">
        <v>18</v>
      </c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8">
        <v>2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46"/>
    </row>
    <row r="111" spans="1:45">
      <c r="A111" s="6" t="s">
        <v>43</v>
      </c>
      <c r="B111" s="1">
        <v>136</v>
      </c>
      <c r="C111" s="1">
        <v>5</v>
      </c>
      <c r="D111" s="1"/>
      <c r="E111" s="1">
        <v>141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6" t="s">
        <v>19</v>
      </c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8">
        <v>1</v>
      </c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46"/>
    </row>
    <row r="112" spans="1:45">
      <c r="A112" s="6" t="s">
        <v>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6" t="s">
        <v>20</v>
      </c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>
        <v>2</v>
      </c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46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6" t="s">
        <v>21</v>
      </c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8">
        <v>1</v>
      </c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46"/>
    </row>
    <row r="114" spans="1:45">
      <c r="A114" s="8" t="s">
        <v>43</v>
      </c>
      <c r="B114" s="9" t="s">
        <v>3</v>
      </c>
      <c r="C114" s="9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6" t="s">
        <v>22</v>
      </c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8">
        <v>1</v>
      </c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46"/>
    </row>
    <row r="115" ht="15.75" spans="1:45">
      <c r="A115" s="10" t="s">
        <v>0</v>
      </c>
      <c r="B115" s="11" t="s">
        <v>49</v>
      </c>
      <c r="C115" s="11" t="s">
        <v>50</v>
      </c>
      <c r="D115" s="11" t="s">
        <v>51</v>
      </c>
      <c r="E115" s="11" t="s">
        <v>52</v>
      </c>
      <c r="F115" s="11" t="s">
        <v>53</v>
      </c>
      <c r="G115" s="11" t="s">
        <v>54</v>
      </c>
      <c r="H115" s="11" t="s">
        <v>55</v>
      </c>
      <c r="I115" s="11" t="s">
        <v>56</v>
      </c>
      <c r="J115" s="32" t="s">
        <v>57</v>
      </c>
      <c r="K115" s="1"/>
      <c r="L115" s="1"/>
      <c r="M115" s="1">
        <f>SUM(B116:I123)</f>
        <v>145</v>
      </c>
      <c r="N115" s="1"/>
      <c r="O115" s="1"/>
      <c r="P115" s="1"/>
      <c r="Q115" s="26" t="s">
        <v>23</v>
      </c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8">
        <v>1</v>
      </c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46"/>
    </row>
    <row r="116" ht="15.75" spans="1:45">
      <c r="A116" s="12" t="s">
        <v>49</v>
      </c>
      <c r="B116" s="13">
        <v>17</v>
      </c>
      <c r="C116" s="14"/>
      <c r="D116" s="14"/>
      <c r="E116" s="14"/>
      <c r="F116" s="14"/>
      <c r="G116" s="14">
        <v>1</v>
      </c>
      <c r="H116" s="14"/>
      <c r="I116" s="14"/>
      <c r="J116" s="33">
        <v>4</v>
      </c>
      <c r="K116" s="1"/>
      <c r="L116" s="1" t="s">
        <v>49</v>
      </c>
      <c r="M116" s="9" t="s">
        <v>58</v>
      </c>
      <c r="N116" s="9"/>
      <c r="O116" s="9"/>
      <c r="P116" s="9"/>
      <c r="Q116" s="26" t="s">
        <v>24</v>
      </c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8">
        <v>2</v>
      </c>
      <c r="AJ116" s="27"/>
      <c r="AK116" s="27"/>
      <c r="AL116" s="27"/>
      <c r="AM116" s="27"/>
      <c r="AN116" s="27"/>
      <c r="AO116" s="27"/>
      <c r="AP116" s="27"/>
      <c r="AQ116" s="27"/>
      <c r="AR116" s="27"/>
      <c r="AS116" s="46"/>
    </row>
    <row r="117" spans="1:45">
      <c r="A117" s="15" t="s">
        <v>50</v>
      </c>
      <c r="B117" s="16"/>
      <c r="C117" s="17">
        <v>12</v>
      </c>
      <c r="D117" s="16"/>
      <c r="E117" s="16"/>
      <c r="F117" s="16"/>
      <c r="G117" s="16"/>
      <c r="H117" s="16"/>
      <c r="I117" s="16"/>
      <c r="J117" s="16">
        <v>4</v>
      </c>
      <c r="K117" s="1"/>
      <c r="L117" s="1" t="s">
        <v>50</v>
      </c>
      <c r="M117" s="9" t="s">
        <v>59</v>
      </c>
      <c r="N117" s="9"/>
      <c r="O117" s="9"/>
      <c r="P117" s="9"/>
      <c r="Q117" s="26" t="s">
        <v>25</v>
      </c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8">
        <v>2</v>
      </c>
      <c r="AK117" s="27"/>
      <c r="AL117" s="27"/>
      <c r="AM117" s="27"/>
      <c r="AN117" s="27"/>
      <c r="AO117" s="27"/>
      <c r="AP117" s="27"/>
      <c r="AQ117" s="27"/>
      <c r="AR117" s="27"/>
      <c r="AS117" s="46"/>
    </row>
    <row r="118" spans="1:45">
      <c r="A118" s="15" t="s">
        <v>51</v>
      </c>
      <c r="B118" s="16"/>
      <c r="C118" s="16"/>
      <c r="D118" s="17">
        <v>10</v>
      </c>
      <c r="E118" s="16"/>
      <c r="F118" s="16"/>
      <c r="G118" s="16"/>
      <c r="H118" s="16"/>
      <c r="I118" s="16"/>
      <c r="J118" s="34"/>
      <c r="K118" s="1"/>
      <c r="L118" s="1" t="s">
        <v>51</v>
      </c>
      <c r="M118" s="9" t="s">
        <v>60</v>
      </c>
      <c r="N118" s="9"/>
      <c r="O118" s="9"/>
      <c r="P118" s="9"/>
      <c r="Q118" s="26" t="s">
        <v>26</v>
      </c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8">
        <v>6</v>
      </c>
      <c r="AL118" s="27"/>
      <c r="AM118" s="27"/>
      <c r="AN118" s="27"/>
      <c r="AO118" s="27"/>
      <c r="AP118" s="27"/>
      <c r="AQ118" s="27"/>
      <c r="AR118" s="27"/>
      <c r="AS118" s="46"/>
    </row>
    <row r="119" spans="1:45">
      <c r="A119" s="15" t="s">
        <v>52</v>
      </c>
      <c r="B119" s="16"/>
      <c r="C119" s="16"/>
      <c r="D119" s="16"/>
      <c r="E119" s="17">
        <v>21</v>
      </c>
      <c r="F119" s="16"/>
      <c r="G119" s="16"/>
      <c r="H119" s="16"/>
      <c r="I119" s="16">
        <v>3</v>
      </c>
      <c r="J119" s="34">
        <v>1</v>
      </c>
      <c r="K119" s="1"/>
      <c r="L119" s="1" t="s">
        <v>52</v>
      </c>
      <c r="M119" s="9" t="s">
        <v>61</v>
      </c>
      <c r="N119" s="9"/>
      <c r="O119" s="9"/>
      <c r="P119" s="9"/>
      <c r="Q119" s="26" t="s">
        <v>27</v>
      </c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8">
        <v>3</v>
      </c>
      <c r="AM119" s="27"/>
      <c r="AN119" s="27"/>
      <c r="AO119" s="27"/>
      <c r="AP119" s="27"/>
      <c r="AQ119" s="27"/>
      <c r="AR119" s="27"/>
      <c r="AS119" s="46"/>
    </row>
    <row r="120" spans="1:45">
      <c r="A120" s="15" t="s">
        <v>53</v>
      </c>
      <c r="B120" s="16"/>
      <c r="C120" s="16"/>
      <c r="D120" s="16"/>
      <c r="E120" s="16">
        <v>0</v>
      </c>
      <c r="F120" s="17">
        <v>29</v>
      </c>
      <c r="G120" s="16">
        <v>1</v>
      </c>
      <c r="H120" s="16">
        <v>1</v>
      </c>
      <c r="I120" s="16">
        <v>0</v>
      </c>
      <c r="J120" s="34">
        <v>5</v>
      </c>
      <c r="K120" s="1"/>
      <c r="L120" s="1" t="s">
        <v>53</v>
      </c>
      <c r="M120" s="9" t="s">
        <v>62</v>
      </c>
      <c r="N120" s="9"/>
      <c r="O120" s="9"/>
      <c r="P120" s="9"/>
      <c r="Q120" s="26" t="s">
        <v>28</v>
      </c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8">
        <v>6</v>
      </c>
      <c r="AN120" s="27"/>
      <c r="AO120" s="27"/>
      <c r="AP120" s="27"/>
      <c r="AQ120" s="27"/>
      <c r="AR120" s="27"/>
      <c r="AS120" s="46"/>
    </row>
    <row r="121" spans="1:45">
      <c r="A121" s="15" t="s">
        <v>54</v>
      </c>
      <c r="B121" s="16"/>
      <c r="C121" s="16"/>
      <c r="D121" s="16"/>
      <c r="E121" s="16"/>
      <c r="F121" s="16">
        <v>0</v>
      </c>
      <c r="G121" s="17">
        <v>30</v>
      </c>
      <c r="H121" s="16"/>
      <c r="I121" s="16"/>
      <c r="J121" s="34">
        <v>6</v>
      </c>
      <c r="K121" s="1"/>
      <c r="L121" s="1" t="s">
        <v>54</v>
      </c>
      <c r="M121" s="9" t="s">
        <v>63</v>
      </c>
      <c r="N121" s="9"/>
      <c r="O121" s="9"/>
      <c r="P121" s="9"/>
      <c r="Q121" s="26" t="s">
        <v>29</v>
      </c>
      <c r="R121" s="27"/>
      <c r="S121" s="27"/>
      <c r="T121" s="27"/>
      <c r="U121" s="27"/>
      <c r="V121" s="27"/>
      <c r="W121" s="27"/>
      <c r="X121" s="27"/>
      <c r="Y121" s="27">
        <v>2</v>
      </c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8">
        <v>5</v>
      </c>
      <c r="AO121" s="27"/>
      <c r="AP121" s="27"/>
      <c r="AQ121" s="27"/>
      <c r="AR121" s="27"/>
      <c r="AS121" s="46"/>
    </row>
    <row r="122" spans="1:45">
      <c r="A122" s="15" t="s">
        <v>55</v>
      </c>
      <c r="B122" s="16"/>
      <c r="C122" s="16"/>
      <c r="D122" s="16"/>
      <c r="E122" s="16"/>
      <c r="F122" s="16"/>
      <c r="G122" s="16"/>
      <c r="H122" s="17">
        <v>10</v>
      </c>
      <c r="I122" s="16"/>
      <c r="J122" s="34"/>
      <c r="K122" s="1"/>
      <c r="L122" s="1" t="s">
        <v>55</v>
      </c>
      <c r="M122" s="9" t="s">
        <v>64</v>
      </c>
      <c r="N122" s="9"/>
      <c r="O122" s="9"/>
      <c r="P122" s="9"/>
      <c r="Q122" s="26" t="s">
        <v>30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8">
        <v>22</v>
      </c>
      <c r="AP122" s="27"/>
      <c r="AQ122" s="27"/>
      <c r="AR122" s="27"/>
      <c r="AS122" s="46"/>
    </row>
    <row r="123" spans="1:45">
      <c r="A123" s="15" t="s">
        <v>56</v>
      </c>
      <c r="B123" s="16"/>
      <c r="C123" s="16"/>
      <c r="D123" s="16"/>
      <c r="E123" s="16"/>
      <c r="F123" s="16"/>
      <c r="G123" s="16"/>
      <c r="H123" s="16"/>
      <c r="I123" s="17">
        <v>10</v>
      </c>
      <c r="J123" s="34">
        <v>2</v>
      </c>
      <c r="K123" s="1"/>
      <c r="L123" s="1" t="s">
        <v>56</v>
      </c>
      <c r="M123" s="9" t="s">
        <v>65</v>
      </c>
      <c r="N123" s="9"/>
      <c r="O123" s="9"/>
      <c r="P123" s="9"/>
      <c r="Q123" s="26" t="s">
        <v>31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8">
        <v>3</v>
      </c>
      <c r="AQ123" s="27"/>
      <c r="AR123" s="27"/>
      <c r="AS123" s="46"/>
    </row>
    <row r="124" spans="1:45">
      <c r="A124" s="18" t="s">
        <v>57</v>
      </c>
      <c r="B124" s="19"/>
      <c r="C124" s="19"/>
      <c r="D124" s="19"/>
      <c r="E124" s="19"/>
      <c r="F124" s="19"/>
      <c r="G124" s="19"/>
      <c r="H124" s="19"/>
      <c r="I124" s="19"/>
      <c r="J124" s="35"/>
      <c r="K124" s="1"/>
      <c r="L124" s="1" t="s">
        <v>57</v>
      </c>
      <c r="M124" s="9" t="s">
        <v>66</v>
      </c>
      <c r="N124" s="9"/>
      <c r="O124" s="9"/>
      <c r="P124" s="9"/>
      <c r="Q124" s="26" t="s">
        <v>32</v>
      </c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8">
        <v>6</v>
      </c>
      <c r="AR124" s="27"/>
      <c r="AS124" s="46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6" t="s">
        <v>33</v>
      </c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8">
        <v>3</v>
      </c>
      <c r="AS125" s="46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9" t="s">
        <v>34</v>
      </c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47">
        <v>1</v>
      </c>
    </row>
    <row r="127" spans="1: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</row>
    <row r="129" spans="1:45">
      <c r="A129" s="57" t="s">
        <v>0</v>
      </c>
      <c r="B129" s="3" t="s">
        <v>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"/>
      <c r="O129" s="1"/>
      <c r="P129" s="37" t="s">
        <v>44</v>
      </c>
      <c r="Q129" s="37"/>
      <c r="R129" s="9" t="s">
        <v>3</v>
      </c>
      <c r="S129" s="9"/>
      <c r="T129" s="9"/>
      <c r="U129" s="1"/>
      <c r="V129" s="1">
        <f>SUM(R131:AS158)</f>
        <v>136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spans="1:45">
      <c r="A130" s="57"/>
      <c r="B130" s="3" t="s">
        <v>4</v>
      </c>
      <c r="C130" s="3"/>
      <c r="D130" s="3"/>
      <c r="E130" s="3"/>
      <c r="F130" s="3" t="s">
        <v>5</v>
      </c>
      <c r="G130" s="3"/>
      <c r="H130" s="3"/>
      <c r="I130" s="3"/>
      <c r="J130" s="3" t="s">
        <v>6</v>
      </c>
      <c r="K130" s="3"/>
      <c r="L130" s="3"/>
      <c r="M130" s="3"/>
      <c r="N130" s="1"/>
      <c r="O130" s="1"/>
      <c r="P130" s="59" t="s">
        <v>0</v>
      </c>
      <c r="Q130" s="60"/>
      <c r="R130" s="22" t="s">
        <v>7</v>
      </c>
      <c r="S130" s="22" t="s">
        <v>8</v>
      </c>
      <c r="T130" s="22" t="s">
        <v>9</v>
      </c>
      <c r="U130" s="22" t="s">
        <v>10</v>
      </c>
      <c r="V130" s="22" t="s">
        <v>11</v>
      </c>
      <c r="W130" s="22" t="s">
        <v>12</v>
      </c>
      <c r="X130" s="22" t="s">
        <v>13</v>
      </c>
      <c r="Y130" s="22" t="s">
        <v>14</v>
      </c>
      <c r="Z130" s="22" t="s">
        <v>15</v>
      </c>
      <c r="AA130" s="22" t="s">
        <v>16</v>
      </c>
      <c r="AB130" s="22" t="s">
        <v>17</v>
      </c>
      <c r="AC130" s="22" t="s">
        <v>18</v>
      </c>
      <c r="AD130" s="22" t="s">
        <v>19</v>
      </c>
      <c r="AE130" s="22" t="s">
        <v>20</v>
      </c>
      <c r="AF130" s="22" t="s">
        <v>21</v>
      </c>
      <c r="AG130" s="22" t="s">
        <v>22</v>
      </c>
      <c r="AH130" s="22" t="s">
        <v>23</v>
      </c>
      <c r="AI130" s="22" t="s">
        <v>24</v>
      </c>
      <c r="AJ130" s="22" t="s">
        <v>25</v>
      </c>
      <c r="AK130" s="22" t="s">
        <v>26</v>
      </c>
      <c r="AL130" s="22" t="s">
        <v>27</v>
      </c>
      <c r="AM130" s="22" t="s">
        <v>28</v>
      </c>
      <c r="AN130" s="22" t="s">
        <v>29</v>
      </c>
      <c r="AO130" s="22" t="s">
        <v>30</v>
      </c>
      <c r="AP130" s="22" t="s">
        <v>31</v>
      </c>
      <c r="AQ130" s="22" t="s">
        <v>32</v>
      </c>
      <c r="AR130" s="22" t="s">
        <v>33</v>
      </c>
      <c r="AS130" s="44" t="s">
        <v>34</v>
      </c>
    </row>
    <row r="131" ht="15.75" spans="1:45">
      <c r="A131" s="57"/>
      <c r="B131" s="53" t="s">
        <v>35</v>
      </c>
      <c r="C131" s="6" t="s">
        <v>36</v>
      </c>
      <c r="D131" s="53" t="s">
        <v>37</v>
      </c>
      <c r="E131" s="6" t="s">
        <v>38</v>
      </c>
      <c r="F131" s="53" t="s">
        <v>35</v>
      </c>
      <c r="G131" s="6" t="s">
        <v>36</v>
      </c>
      <c r="H131" s="53" t="s">
        <v>37</v>
      </c>
      <c r="I131" s="6" t="s">
        <v>38</v>
      </c>
      <c r="J131" s="53" t="s">
        <v>35</v>
      </c>
      <c r="K131" s="6" t="s">
        <v>36</v>
      </c>
      <c r="L131" s="53" t="s">
        <v>37</v>
      </c>
      <c r="M131" s="6" t="s">
        <v>38</v>
      </c>
      <c r="N131" s="1"/>
      <c r="O131" s="1"/>
      <c r="P131" s="1"/>
      <c r="Q131" s="23" t="s">
        <v>7</v>
      </c>
      <c r="R131" s="24">
        <v>16</v>
      </c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45"/>
    </row>
    <row r="132" spans="1:45">
      <c r="A132" s="6" t="s">
        <v>39</v>
      </c>
      <c r="B132" s="53">
        <f>B100</f>
        <v>49</v>
      </c>
      <c r="C132" s="6">
        <v>3</v>
      </c>
      <c r="D132" s="53">
        <v>0</v>
      </c>
      <c r="E132" s="6">
        <v>0</v>
      </c>
      <c r="F132" s="53">
        <v>42</v>
      </c>
      <c r="G132" s="6">
        <v>26</v>
      </c>
      <c r="H132" s="53">
        <v>0</v>
      </c>
      <c r="I132" s="6">
        <v>0</v>
      </c>
      <c r="J132" s="53">
        <v>50</v>
      </c>
      <c r="K132" s="6">
        <v>47</v>
      </c>
      <c r="L132" s="53">
        <v>0</v>
      </c>
      <c r="M132" s="6">
        <v>0</v>
      </c>
      <c r="N132" s="1"/>
      <c r="O132" s="1">
        <f t="shared" ref="O132:O136" si="4">SUM(B132,D132,F132,H132,J132,L132)</f>
        <v>141</v>
      </c>
      <c r="P132" s="1"/>
      <c r="Q132" s="26" t="s">
        <v>40</v>
      </c>
      <c r="R132" s="27"/>
      <c r="S132" s="28">
        <v>20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46"/>
    </row>
    <row r="133" spans="1:45">
      <c r="A133" s="6" t="s">
        <v>41</v>
      </c>
      <c r="B133" s="53">
        <v>49</v>
      </c>
      <c r="C133" s="6">
        <v>2</v>
      </c>
      <c r="D133" s="53">
        <v>0</v>
      </c>
      <c r="E133" s="6">
        <v>0</v>
      </c>
      <c r="F133" s="53">
        <v>42</v>
      </c>
      <c r="G133" s="6">
        <v>23</v>
      </c>
      <c r="H133" s="53">
        <v>0</v>
      </c>
      <c r="I133" s="6">
        <v>0</v>
      </c>
      <c r="J133" s="53">
        <v>50</v>
      </c>
      <c r="K133" s="6">
        <v>29</v>
      </c>
      <c r="L133" s="53">
        <v>0</v>
      </c>
      <c r="M133" s="6">
        <v>0</v>
      </c>
      <c r="N133" s="1"/>
      <c r="O133" s="1">
        <f t="shared" si="4"/>
        <v>141</v>
      </c>
      <c r="P133" s="1"/>
      <c r="Q133" s="26" t="s">
        <v>9</v>
      </c>
      <c r="R133" s="27"/>
      <c r="S133" s="27"/>
      <c r="T133" s="28">
        <v>7</v>
      </c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46"/>
    </row>
    <row r="134" spans="1:45">
      <c r="A134" s="6" t="s">
        <v>42</v>
      </c>
      <c r="B134" s="53">
        <v>49</v>
      </c>
      <c r="C134" s="6">
        <v>2</v>
      </c>
      <c r="D134" s="53">
        <v>0</v>
      </c>
      <c r="E134" s="6">
        <v>0</v>
      </c>
      <c r="F134" s="53">
        <v>42</v>
      </c>
      <c r="G134" s="6">
        <v>21</v>
      </c>
      <c r="H134" s="53">
        <v>0</v>
      </c>
      <c r="I134" s="6">
        <v>0</v>
      </c>
      <c r="J134" s="53">
        <v>50</v>
      </c>
      <c r="K134" s="6">
        <v>24</v>
      </c>
      <c r="L134" s="53">
        <v>0</v>
      </c>
      <c r="M134" s="6">
        <v>0</v>
      </c>
      <c r="N134" s="1"/>
      <c r="O134" s="1">
        <f t="shared" si="4"/>
        <v>141</v>
      </c>
      <c r="P134" s="1"/>
      <c r="Q134" s="26" t="s">
        <v>10</v>
      </c>
      <c r="R134" s="27"/>
      <c r="S134" s="27"/>
      <c r="T134" s="27"/>
      <c r="U134" s="28">
        <v>2</v>
      </c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46"/>
    </row>
    <row r="135" spans="1:45">
      <c r="A135" s="6" t="s">
        <v>43</v>
      </c>
      <c r="B135" s="53">
        <v>49</v>
      </c>
      <c r="C135" s="6">
        <v>1</v>
      </c>
      <c r="D135" s="53">
        <v>0</v>
      </c>
      <c r="E135" s="6">
        <v>0</v>
      </c>
      <c r="F135" s="53">
        <v>42</v>
      </c>
      <c r="G135" s="6">
        <v>19</v>
      </c>
      <c r="H135" s="53">
        <v>0</v>
      </c>
      <c r="I135" s="6">
        <v>0</v>
      </c>
      <c r="J135" s="53">
        <v>50</v>
      </c>
      <c r="K135" s="6">
        <v>5</v>
      </c>
      <c r="L135" s="53">
        <v>0</v>
      </c>
      <c r="M135" s="6">
        <v>0</v>
      </c>
      <c r="N135" s="1"/>
      <c r="O135" s="1">
        <f t="shared" si="4"/>
        <v>141</v>
      </c>
      <c r="P135" s="1"/>
      <c r="Q135" s="26" t="s">
        <v>11</v>
      </c>
      <c r="R135" s="27"/>
      <c r="S135" s="27"/>
      <c r="T135" s="27"/>
      <c r="U135" s="27"/>
      <c r="V135" s="28">
        <v>1</v>
      </c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46"/>
    </row>
    <row r="136" spans="1:45">
      <c r="A136" s="6" t="s">
        <v>44</v>
      </c>
      <c r="B136" s="53">
        <v>49</v>
      </c>
      <c r="C136" s="6">
        <v>1</v>
      </c>
      <c r="D136" s="53">
        <v>0</v>
      </c>
      <c r="E136" s="6">
        <v>0</v>
      </c>
      <c r="F136" s="53">
        <v>42</v>
      </c>
      <c r="G136" s="6">
        <v>16</v>
      </c>
      <c r="H136" s="53">
        <v>0</v>
      </c>
      <c r="I136" s="6">
        <v>0</v>
      </c>
      <c r="J136" s="53">
        <v>50</v>
      </c>
      <c r="K136" s="6">
        <v>5</v>
      </c>
      <c r="L136" s="53">
        <v>0</v>
      </c>
      <c r="M136" s="6">
        <v>0</v>
      </c>
      <c r="N136" s="1"/>
      <c r="O136" s="1">
        <f t="shared" si="4"/>
        <v>141</v>
      </c>
      <c r="P136" s="1"/>
      <c r="Q136" s="26" t="s">
        <v>12</v>
      </c>
      <c r="R136" s="27"/>
      <c r="S136" s="27"/>
      <c r="T136" s="27"/>
      <c r="U136" s="27"/>
      <c r="V136" s="27"/>
      <c r="W136" s="28">
        <v>2</v>
      </c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46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6" t="s">
        <v>13</v>
      </c>
      <c r="R137" s="27"/>
      <c r="S137" s="27"/>
      <c r="T137" s="27"/>
      <c r="U137" s="27"/>
      <c r="V137" s="27"/>
      <c r="W137" s="27"/>
      <c r="X137" s="28">
        <v>2</v>
      </c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46"/>
    </row>
    <row r="138" spans="1:45">
      <c r="A138" s="1"/>
      <c r="B138" s="9" t="s">
        <v>45</v>
      </c>
      <c r="C138" s="9"/>
      <c r="D138" s="9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6" t="s">
        <v>14</v>
      </c>
      <c r="R138" s="27"/>
      <c r="S138" s="27"/>
      <c r="T138" s="27"/>
      <c r="U138" s="27"/>
      <c r="V138" s="27"/>
      <c r="W138" s="27"/>
      <c r="X138" s="27"/>
      <c r="Y138" s="28">
        <v>3</v>
      </c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46"/>
    </row>
    <row r="139" spans="1:45">
      <c r="A139" s="1" t="s">
        <v>0</v>
      </c>
      <c r="B139" s="1" t="s">
        <v>46</v>
      </c>
      <c r="C139" s="1" t="s">
        <v>47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6" t="s">
        <v>48</v>
      </c>
      <c r="R139" s="27"/>
      <c r="S139" s="27"/>
      <c r="T139" s="27"/>
      <c r="U139" s="27"/>
      <c r="V139" s="27"/>
      <c r="W139" s="27"/>
      <c r="X139" s="27"/>
      <c r="Y139" s="27"/>
      <c r="Z139" s="28">
        <v>3</v>
      </c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46"/>
    </row>
    <row r="140" spans="1:45">
      <c r="A140" s="6" t="s">
        <v>39</v>
      </c>
      <c r="B140" s="1">
        <f>V129</f>
        <v>136</v>
      </c>
      <c r="C140" s="1">
        <v>5</v>
      </c>
      <c r="D140" s="1"/>
      <c r="E140" s="1">
        <f>SUM(B140,C140)</f>
        <v>141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6" t="s">
        <v>16</v>
      </c>
      <c r="R140" s="27"/>
      <c r="S140" s="27"/>
      <c r="T140" s="27"/>
      <c r="U140" s="27"/>
      <c r="V140" s="27"/>
      <c r="W140" s="27"/>
      <c r="X140" s="27"/>
      <c r="Y140" s="27"/>
      <c r="Z140" s="27"/>
      <c r="AA140" s="28">
        <v>10</v>
      </c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46"/>
    </row>
    <row r="141" spans="1:45">
      <c r="A141" s="6" t="s">
        <v>41</v>
      </c>
      <c r="B141" s="1">
        <v>136</v>
      </c>
      <c r="C141" s="1">
        <v>5</v>
      </c>
      <c r="D141" s="1"/>
      <c r="E141" s="1">
        <v>141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6" t="s">
        <v>17</v>
      </c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8">
        <v>1</v>
      </c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46"/>
    </row>
    <row r="142" spans="1:45">
      <c r="A142" s="6" t="s">
        <v>42</v>
      </c>
      <c r="B142" s="1">
        <v>136</v>
      </c>
      <c r="C142" s="1">
        <v>5</v>
      </c>
      <c r="D142" s="1"/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6" t="s">
        <v>18</v>
      </c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8">
        <v>2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46"/>
    </row>
    <row r="143" spans="1:45">
      <c r="A143" s="6" t="s">
        <v>43</v>
      </c>
      <c r="B143" s="1">
        <v>136</v>
      </c>
      <c r="C143" s="1">
        <v>5</v>
      </c>
      <c r="D143" s="1"/>
      <c r="E143" s="1">
        <v>141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6" t="s">
        <v>19</v>
      </c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8">
        <v>1</v>
      </c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46"/>
    </row>
    <row r="144" spans="1:45">
      <c r="A144" s="6" t="s">
        <v>44</v>
      </c>
      <c r="B144" s="1">
        <v>136</v>
      </c>
      <c r="C144" s="1">
        <v>5</v>
      </c>
      <c r="D144" s="1"/>
      <c r="E144" s="1">
        <v>141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6" t="s">
        <v>20</v>
      </c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>
        <v>2</v>
      </c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46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6" t="s">
        <v>21</v>
      </c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8">
        <v>1</v>
      </c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46"/>
    </row>
    <row r="146" spans="1:45">
      <c r="A146" s="8" t="s">
        <v>44</v>
      </c>
      <c r="B146" s="9" t="s">
        <v>3</v>
      </c>
      <c r="C146" s="9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6" t="s">
        <v>22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8">
        <v>1</v>
      </c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46"/>
    </row>
    <row r="147" ht="15.75" spans="1:45">
      <c r="A147" s="10" t="s">
        <v>0</v>
      </c>
      <c r="B147" s="11" t="s">
        <v>49</v>
      </c>
      <c r="C147" s="11" t="s">
        <v>50</v>
      </c>
      <c r="D147" s="11" t="s">
        <v>51</v>
      </c>
      <c r="E147" s="11" t="s">
        <v>52</v>
      </c>
      <c r="F147" s="11" t="s">
        <v>53</v>
      </c>
      <c r="G147" s="11" t="s">
        <v>54</v>
      </c>
      <c r="H147" s="11" t="s">
        <v>55</v>
      </c>
      <c r="I147" s="11" t="s">
        <v>56</v>
      </c>
      <c r="J147" s="32" t="s">
        <v>57</v>
      </c>
      <c r="K147" s="1"/>
      <c r="L147" s="1"/>
      <c r="M147" s="1">
        <f>SUM(B148:I155)</f>
        <v>143</v>
      </c>
      <c r="N147" s="1"/>
      <c r="O147" s="1"/>
      <c r="P147" s="1"/>
      <c r="Q147" s="26" t="s">
        <v>23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8">
        <v>1</v>
      </c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46"/>
    </row>
    <row r="148" ht="15.75" spans="1:45">
      <c r="A148" s="12" t="s">
        <v>49</v>
      </c>
      <c r="B148" s="13">
        <v>17</v>
      </c>
      <c r="C148" s="14"/>
      <c r="D148" s="14"/>
      <c r="E148" s="14"/>
      <c r="F148" s="14"/>
      <c r="G148" s="14">
        <v>0</v>
      </c>
      <c r="H148" s="14"/>
      <c r="I148" s="14"/>
      <c r="J148" s="33">
        <v>4</v>
      </c>
      <c r="K148" s="1"/>
      <c r="L148" s="1" t="s">
        <v>49</v>
      </c>
      <c r="M148" s="9" t="s">
        <v>58</v>
      </c>
      <c r="N148" s="9"/>
      <c r="O148" s="9"/>
      <c r="P148" s="9"/>
      <c r="Q148" s="26" t="s">
        <v>24</v>
      </c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8">
        <v>2</v>
      </c>
      <c r="AJ148" s="27"/>
      <c r="AK148" s="27"/>
      <c r="AL148" s="27"/>
      <c r="AM148" s="27"/>
      <c r="AN148" s="27"/>
      <c r="AO148" s="27"/>
      <c r="AP148" s="27"/>
      <c r="AQ148" s="27"/>
      <c r="AR148" s="27"/>
      <c r="AS148" s="46"/>
    </row>
    <row r="149" spans="1:45">
      <c r="A149" s="15" t="s">
        <v>50</v>
      </c>
      <c r="B149" s="16"/>
      <c r="C149" s="17">
        <v>12</v>
      </c>
      <c r="D149" s="16"/>
      <c r="E149" s="16"/>
      <c r="F149" s="16"/>
      <c r="G149" s="16"/>
      <c r="H149" s="16"/>
      <c r="I149" s="16"/>
      <c r="J149" s="16">
        <v>4</v>
      </c>
      <c r="K149" s="1"/>
      <c r="L149" s="1" t="s">
        <v>50</v>
      </c>
      <c r="M149" s="9" t="s">
        <v>59</v>
      </c>
      <c r="N149" s="9"/>
      <c r="O149" s="9"/>
      <c r="P149" s="9"/>
      <c r="Q149" s="26" t="s">
        <v>25</v>
      </c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8">
        <v>2</v>
      </c>
      <c r="AK149" s="27"/>
      <c r="AL149" s="27"/>
      <c r="AM149" s="27"/>
      <c r="AN149" s="27"/>
      <c r="AO149" s="27"/>
      <c r="AP149" s="27"/>
      <c r="AQ149" s="27"/>
      <c r="AR149" s="27"/>
      <c r="AS149" s="46"/>
    </row>
    <row r="150" spans="1:45">
      <c r="A150" s="15" t="s">
        <v>51</v>
      </c>
      <c r="B150" s="16"/>
      <c r="C150" s="16"/>
      <c r="D150" s="17">
        <v>10</v>
      </c>
      <c r="E150" s="16"/>
      <c r="F150" s="16"/>
      <c r="G150" s="16"/>
      <c r="H150" s="16"/>
      <c r="I150" s="16"/>
      <c r="J150" s="34"/>
      <c r="K150" s="1"/>
      <c r="L150" s="1" t="s">
        <v>51</v>
      </c>
      <c r="M150" s="9" t="s">
        <v>60</v>
      </c>
      <c r="N150" s="9"/>
      <c r="O150" s="9"/>
      <c r="P150" s="9"/>
      <c r="Q150" s="26" t="s">
        <v>26</v>
      </c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8">
        <v>6</v>
      </c>
      <c r="AL150" s="27"/>
      <c r="AM150" s="27"/>
      <c r="AN150" s="27"/>
      <c r="AO150" s="27"/>
      <c r="AP150" s="27"/>
      <c r="AQ150" s="27"/>
      <c r="AR150" s="27"/>
      <c r="AS150" s="46"/>
    </row>
    <row r="151" spans="1:45">
      <c r="A151" s="15" t="s">
        <v>52</v>
      </c>
      <c r="B151" s="16"/>
      <c r="C151" s="16"/>
      <c r="D151" s="16"/>
      <c r="E151" s="17">
        <v>21</v>
      </c>
      <c r="F151" s="16"/>
      <c r="G151" s="16"/>
      <c r="H151" s="16"/>
      <c r="I151" s="16">
        <v>3</v>
      </c>
      <c r="J151" s="34">
        <v>1</v>
      </c>
      <c r="K151" s="1"/>
      <c r="L151" s="1" t="s">
        <v>52</v>
      </c>
      <c r="M151" s="9" t="s">
        <v>61</v>
      </c>
      <c r="N151" s="9"/>
      <c r="O151" s="9"/>
      <c r="P151" s="9"/>
      <c r="Q151" s="26" t="s">
        <v>27</v>
      </c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8">
        <v>3</v>
      </c>
      <c r="AM151" s="27"/>
      <c r="AN151" s="27"/>
      <c r="AO151" s="27"/>
      <c r="AP151" s="27"/>
      <c r="AQ151" s="27"/>
      <c r="AR151" s="27"/>
      <c r="AS151" s="46"/>
    </row>
    <row r="152" spans="1:45">
      <c r="A152" s="15" t="s">
        <v>53</v>
      </c>
      <c r="B152" s="16"/>
      <c r="C152" s="16"/>
      <c r="D152" s="16"/>
      <c r="E152" s="16">
        <v>0</v>
      </c>
      <c r="F152" s="17">
        <v>29</v>
      </c>
      <c r="G152" s="16">
        <v>0</v>
      </c>
      <c r="H152" s="16">
        <v>1</v>
      </c>
      <c r="I152" s="16">
        <v>0</v>
      </c>
      <c r="J152" s="34">
        <v>4</v>
      </c>
      <c r="K152" s="1"/>
      <c r="L152" s="1" t="s">
        <v>53</v>
      </c>
      <c r="M152" s="9" t="s">
        <v>62</v>
      </c>
      <c r="N152" s="9"/>
      <c r="O152" s="9"/>
      <c r="P152" s="9"/>
      <c r="Q152" s="26" t="s">
        <v>28</v>
      </c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8">
        <v>6</v>
      </c>
      <c r="AN152" s="27"/>
      <c r="AO152" s="27"/>
      <c r="AP152" s="27"/>
      <c r="AQ152" s="27"/>
      <c r="AR152" s="27"/>
      <c r="AS152" s="46"/>
    </row>
    <row r="153" spans="1:45">
      <c r="A153" s="15" t="s">
        <v>54</v>
      </c>
      <c r="B153" s="16"/>
      <c r="C153" s="16"/>
      <c r="D153" s="16"/>
      <c r="E153" s="16"/>
      <c r="F153" s="16">
        <v>0</v>
      </c>
      <c r="G153" s="17">
        <v>30</v>
      </c>
      <c r="H153" s="16"/>
      <c r="I153" s="16"/>
      <c r="J153" s="34">
        <v>3</v>
      </c>
      <c r="K153" s="1"/>
      <c r="L153" s="1" t="s">
        <v>54</v>
      </c>
      <c r="M153" s="9" t="s">
        <v>63</v>
      </c>
      <c r="N153" s="9"/>
      <c r="O153" s="9"/>
      <c r="P153" s="9"/>
      <c r="Q153" s="26" t="s">
        <v>29</v>
      </c>
      <c r="R153" s="27"/>
      <c r="S153" s="27"/>
      <c r="T153" s="27"/>
      <c r="U153" s="27"/>
      <c r="V153" s="27"/>
      <c r="W153" s="27"/>
      <c r="X153" s="27"/>
      <c r="Y153" s="27">
        <v>2</v>
      </c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8">
        <v>5</v>
      </c>
      <c r="AO153" s="27"/>
      <c r="AP153" s="27"/>
      <c r="AQ153" s="27"/>
      <c r="AR153" s="27"/>
      <c r="AS153" s="46"/>
    </row>
    <row r="154" spans="1:45">
      <c r="A154" s="15" t="s">
        <v>55</v>
      </c>
      <c r="B154" s="16"/>
      <c r="C154" s="16"/>
      <c r="D154" s="16"/>
      <c r="E154" s="16"/>
      <c r="F154" s="16"/>
      <c r="G154" s="16"/>
      <c r="H154" s="17">
        <v>10</v>
      </c>
      <c r="I154" s="16"/>
      <c r="J154" s="34"/>
      <c r="K154" s="1"/>
      <c r="L154" s="1" t="s">
        <v>55</v>
      </c>
      <c r="M154" s="9" t="s">
        <v>64</v>
      </c>
      <c r="N154" s="9"/>
      <c r="O154" s="9"/>
      <c r="P154" s="9"/>
      <c r="Q154" s="26" t="s">
        <v>30</v>
      </c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8">
        <v>22</v>
      </c>
      <c r="AP154" s="27"/>
      <c r="AQ154" s="27"/>
      <c r="AR154" s="27"/>
      <c r="AS154" s="46"/>
    </row>
    <row r="155" spans="1:45">
      <c r="A155" s="15" t="s">
        <v>56</v>
      </c>
      <c r="B155" s="16"/>
      <c r="C155" s="16"/>
      <c r="D155" s="16"/>
      <c r="E155" s="16"/>
      <c r="F155" s="16"/>
      <c r="G155" s="16"/>
      <c r="H155" s="16"/>
      <c r="I155" s="17">
        <v>10</v>
      </c>
      <c r="J155" s="34">
        <v>1</v>
      </c>
      <c r="K155" s="1"/>
      <c r="L155" s="1" t="s">
        <v>56</v>
      </c>
      <c r="M155" s="9" t="s">
        <v>65</v>
      </c>
      <c r="N155" s="9"/>
      <c r="O155" s="9"/>
      <c r="P155" s="9"/>
      <c r="Q155" s="26" t="s">
        <v>31</v>
      </c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8">
        <v>3</v>
      </c>
      <c r="AQ155" s="27"/>
      <c r="AR155" s="27"/>
      <c r="AS155" s="46"/>
    </row>
    <row r="156" spans="1:45">
      <c r="A156" s="18" t="s">
        <v>57</v>
      </c>
      <c r="B156" s="19"/>
      <c r="C156" s="19"/>
      <c r="D156" s="19"/>
      <c r="E156" s="19"/>
      <c r="F156" s="19"/>
      <c r="G156" s="19"/>
      <c r="H156" s="19"/>
      <c r="I156" s="19"/>
      <c r="J156" s="35"/>
      <c r="K156" s="1"/>
      <c r="L156" s="1" t="s">
        <v>57</v>
      </c>
      <c r="M156" s="9" t="s">
        <v>66</v>
      </c>
      <c r="N156" s="9"/>
      <c r="O156" s="9"/>
      <c r="P156" s="9"/>
      <c r="Q156" s="26" t="s">
        <v>32</v>
      </c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8">
        <v>6</v>
      </c>
      <c r="AR156" s="27"/>
      <c r="AS156" s="46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6" t="s">
        <v>33</v>
      </c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8">
        <v>3</v>
      </c>
      <c r="AS157" s="46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9" t="s">
        <v>34</v>
      </c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47">
        <v>1</v>
      </c>
    </row>
    <row r="159" spans="1:4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</row>
  </sheetData>
  <mergeCells count="95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3:M33"/>
    <mergeCell ref="P33:Q33"/>
    <mergeCell ref="R33:T33"/>
    <mergeCell ref="B34:E34"/>
    <mergeCell ref="F34:I34"/>
    <mergeCell ref="J34:M34"/>
    <mergeCell ref="P34:Q34"/>
    <mergeCell ref="B42:E42"/>
    <mergeCell ref="B50:D50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B65:M65"/>
    <mergeCell ref="P65:Q65"/>
    <mergeCell ref="R65:T65"/>
    <mergeCell ref="B66:E66"/>
    <mergeCell ref="F66:I66"/>
    <mergeCell ref="J66:M66"/>
    <mergeCell ref="P66:Q66"/>
    <mergeCell ref="B74:E74"/>
    <mergeCell ref="B82:D82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B97:M97"/>
    <mergeCell ref="P97:Q97"/>
    <mergeCell ref="R97:T97"/>
    <mergeCell ref="B98:E98"/>
    <mergeCell ref="F98:I98"/>
    <mergeCell ref="J98:M98"/>
    <mergeCell ref="P98:Q98"/>
    <mergeCell ref="B106:E106"/>
    <mergeCell ref="B114:D114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B129:M129"/>
    <mergeCell ref="P129:Q129"/>
    <mergeCell ref="R129:T129"/>
    <mergeCell ref="B130:E130"/>
    <mergeCell ref="F130:I130"/>
    <mergeCell ref="J130:M130"/>
    <mergeCell ref="P130:Q130"/>
    <mergeCell ref="B138:E138"/>
    <mergeCell ref="B146:D146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A1:A3"/>
    <mergeCell ref="A33:A35"/>
    <mergeCell ref="A65:A67"/>
    <mergeCell ref="A97:A99"/>
    <mergeCell ref="A129:A1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9"/>
  <sheetViews>
    <sheetView workbookViewId="0">
      <selection activeCell="A20" sqref="A20:A27"/>
    </sheetView>
  </sheetViews>
  <sheetFormatPr defaultColWidth="9" defaultRowHeight="15"/>
  <cols>
    <col min="2" max="16" width="4.625" customWidth="1"/>
    <col min="17" max="17" width="5.125" customWidth="1"/>
    <col min="18" max="45" width="4.625" customWidth="1"/>
  </cols>
  <sheetData>
    <row r="1" spans="1:45">
      <c r="A1" s="57" t="s">
        <v>67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37" t="s">
        <v>39</v>
      </c>
      <c r="Q1" s="37"/>
      <c r="R1" s="9" t="s">
        <v>3</v>
      </c>
      <c r="S1" s="9"/>
      <c r="T1" s="9"/>
      <c r="U1" s="1"/>
      <c r="V1" s="1">
        <f>SUM(R3:AS30)</f>
        <v>139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5.75" spans="1:45">
      <c r="A2" s="57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N2" s="1"/>
      <c r="O2" s="1"/>
      <c r="P2" s="59" t="s">
        <v>67</v>
      </c>
      <c r="Q2" s="60"/>
      <c r="R2" s="22" t="s">
        <v>7</v>
      </c>
      <c r="S2" s="22" t="s">
        <v>8</v>
      </c>
      <c r="T2" s="22" t="s">
        <v>9</v>
      </c>
      <c r="U2" s="22" t="s">
        <v>10</v>
      </c>
      <c r="V2" s="22" t="s">
        <v>11</v>
      </c>
      <c r="W2" s="22" t="s">
        <v>12</v>
      </c>
      <c r="X2" s="22" t="s">
        <v>13</v>
      </c>
      <c r="Y2" s="22" t="s">
        <v>14</v>
      </c>
      <c r="Z2" s="22" t="s">
        <v>15</v>
      </c>
      <c r="AA2" s="22" t="s">
        <v>16</v>
      </c>
      <c r="AB2" s="22" t="s">
        <v>17</v>
      </c>
      <c r="AC2" s="22" t="s">
        <v>18</v>
      </c>
      <c r="AD2" s="22" t="s">
        <v>19</v>
      </c>
      <c r="AE2" s="22" t="s">
        <v>20</v>
      </c>
      <c r="AF2" s="22" t="s">
        <v>21</v>
      </c>
      <c r="AG2" s="22" t="s">
        <v>22</v>
      </c>
      <c r="AH2" s="22" t="s">
        <v>23</v>
      </c>
      <c r="AI2" s="22" t="s">
        <v>24</v>
      </c>
      <c r="AJ2" s="22" t="s">
        <v>25</v>
      </c>
      <c r="AK2" s="22" t="s">
        <v>26</v>
      </c>
      <c r="AL2" s="22" t="s">
        <v>27</v>
      </c>
      <c r="AM2" s="22" t="s">
        <v>28</v>
      </c>
      <c r="AN2" s="22" t="s">
        <v>29</v>
      </c>
      <c r="AO2" s="22" t="s">
        <v>30</v>
      </c>
      <c r="AP2" s="22" t="s">
        <v>31</v>
      </c>
      <c r="AQ2" s="22" t="s">
        <v>32</v>
      </c>
      <c r="AR2" s="22" t="s">
        <v>33</v>
      </c>
      <c r="AS2" s="44" t="s">
        <v>34</v>
      </c>
    </row>
    <row r="3" ht="15.75" spans="1:45">
      <c r="A3" s="57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N3" s="1"/>
      <c r="O3" s="1"/>
      <c r="P3" s="1"/>
      <c r="Q3" s="23" t="s">
        <v>7</v>
      </c>
      <c r="R3" s="24">
        <v>14</v>
      </c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45"/>
    </row>
    <row r="4" spans="1:45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28</v>
      </c>
      <c r="H4" s="53">
        <v>0</v>
      </c>
      <c r="I4" s="6">
        <v>0</v>
      </c>
      <c r="J4" s="53">
        <v>50</v>
      </c>
      <c r="K4" s="6">
        <v>45</v>
      </c>
      <c r="L4" s="53">
        <v>0</v>
      </c>
      <c r="M4" s="6">
        <v>0</v>
      </c>
      <c r="N4" s="1"/>
      <c r="O4" s="1">
        <f t="shared" ref="O4:O8" si="0">SUM(B4,D4,F4,H4,J4,L4)</f>
        <v>141</v>
      </c>
      <c r="P4" s="1"/>
      <c r="Q4" s="26" t="s">
        <v>40</v>
      </c>
      <c r="R4" s="27"/>
      <c r="S4" s="28">
        <v>22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46"/>
    </row>
    <row r="5" spans="1:45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 s="1"/>
      <c r="O5" s="1">
        <f t="shared" si="0"/>
        <v>0</v>
      </c>
      <c r="P5" s="1"/>
      <c r="Q5" s="26" t="s">
        <v>9</v>
      </c>
      <c r="R5" s="27"/>
      <c r="S5" s="27"/>
      <c r="T5" s="28">
        <v>7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46"/>
    </row>
    <row r="6" spans="1:45">
      <c r="A6" s="6" t="s">
        <v>42</v>
      </c>
      <c r="B6" s="53"/>
      <c r="C6" s="6"/>
      <c r="D6" s="53"/>
      <c r="E6" s="6"/>
      <c r="F6" s="53"/>
      <c r="G6" s="6"/>
      <c r="H6" s="53"/>
      <c r="I6" s="6"/>
      <c r="J6" s="53"/>
      <c r="K6" s="6"/>
      <c r="L6" s="53"/>
      <c r="M6" s="6"/>
      <c r="N6" s="1"/>
      <c r="O6" s="1">
        <f t="shared" si="0"/>
        <v>0</v>
      </c>
      <c r="P6" s="1"/>
      <c r="Q6" s="26" t="s">
        <v>10</v>
      </c>
      <c r="R6" s="27"/>
      <c r="S6" s="27"/>
      <c r="T6" s="27"/>
      <c r="U6" s="28">
        <v>2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46"/>
    </row>
    <row r="7" spans="1:45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 s="1"/>
      <c r="O7" s="1">
        <f t="shared" si="0"/>
        <v>0</v>
      </c>
      <c r="P7" s="1"/>
      <c r="Q7" s="26" t="s">
        <v>11</v>
      </c>
      <c r="R7" s="27"/>
      <c r="S7" s="27"/>
      <c r="T7" s="27"/>
      <c r="U7" s="27"/>
      <c r="V7" s="28">
        <v>1</v>
      </c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46"/>
    </row>
    <row r="8" spans="1:45">
      <c r="A8" s="6" t="s">
        <v>44</v>
      </c>
      <c r="B8" s="53"/>
      <c r="C8" s="6"/>
      <c r="D8" s="53"/>
      <c r="E8" s="6"/>
      <c r="F8" s="53"/>
      <c r="G8" s="6"/>
      <c r="H8" s="53"/>
      <c r="I8" s="6"/>
      <c r="J8" s="53"/>
      <c r="K8" s="6"/>
      <c r="L8" s="53"/>
      <c r="M8" s="6"/>
      <c r="N8" s="1"/>
      <c r="O8" s="1">
        <f t="shared" si="0"/>
        <v>0</v>
      </c>
      <c r="P8" s="1"/>
      <c r="Q8" s="26" t="s">
        <v>12</v>
      </c>
      <c r="R8" s="27">
        <v>2</v>
      </c>
      <c r="S8" s="27"/>
      <c r="T8" s="27"/>
      <c r="U8" s="27"/>
      <c r="V8" s="27"/>
      <c r="W8" s="28">
        <v>2</v>
      </c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6"/>
    </row>
    <row r="9" spans="1: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6" t="s">
        <v>13</v>
      </c>
      <c r="R9" s="27"/>
      <c r="S9" s="27"/>
      <c r="T9" s="27"/>
      <c r="U9" s="27"/>
      <c r="V9" s="27"/>
      <c r="W9" s="27"/>
      <c r="X9" s="28">
        <v>2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46"/>
    </row>
    <row r="10" spans="1:45">
      <c r="A10" s="1"/>
      <c r="B10" s="9" t="s">
        <v>45</v>
      </c>
      <c r="C10" s="9"/>
      <c r="D10" s="9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6" t="s">
        <v>14</v>
      </c>
      <c r="R10" s="27"/>
      <c r="S10" s="27"/>
      <c r="T10" s="27"/>
      <c r="U10" s="27"/>
      <c r="V10" s="27"/>
      <c r="W10" s="27"/>
      <c r="X10" s="27"/>
      <c r="Y10" s="28">
        <v>5</v>
      </c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46"/>
    </row>
    <row r="11" spans="1:45">
      <c r="A11" s="1" t="s">
        <v>67</v>
      </c>
      <c r="B11" s="1" t="s">
        <v>46</v>
      </c>
      <c r="C11" s="1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6" t="s">
        <v>48</v>
      </c>
      <c r="R11" s="27"/>
      <c r="S11" s="27"/>
      <c r="T11" s="27"/>
      <c r="U11" s="27"/>
      <c r="V11" s="27"/>
      <c r="W11" s="27"/>
      <c r="X11" s="27"/>
      <c r="Y11" s="27"/>
      <c r="Z11" s="28">
        <v>3</v>
      </c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46"/>
    </row>
    <row r="12" spans="1:45">
      <c r="A12" s="6" t="s">
        <v>39</v>
      </c>
      <c r="B12" s="1">
        <f>V1</f>
        <v>139</v>
      </c>
      <c r="C12" s="1">
        <f>E12-B12</f>
        <v>2</v>
      </c>
      <c r="D12" s="1"/>
      <c r="E12" s="1">
        <v>141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6" t="s">
        <v>16</v>
      </c>
      <c r="R12" s="27"/>
      <c r="S12" s="27"/>
      <c r="T12" s="27"/>
      <c r="U12" s="27"/>
      <c r="V12" s="27"/>
      <c r="W12" s="27"/>
      <c r="X12" s="27"/>
      <c r="Y12" s="27"/>
      <c r="Z12" s="27"/>
      <c r="AA12" s="28">
        <v>10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46"/>
    </row>
    <row r="13" spans="1:45">
      <c r="A13" s="6" t="s">
        <v>41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6" t="s">
        <v>17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8">
        <v>1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46"/>
    </row>
    <row r="14" spans="1:45">
      <c r="A14" s="6" t="s">
        <v>42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6" t="s">
        <v>18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>
        <v>2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46"/>
    </row>
    <row r="15" spans="1:45">
      <c r="A15" s="6" t="s">
        <v>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6" t="s">
        <v>19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>
        <v>2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6"/>
    </row>
    <row r="16" spans="1:45">
      <c r="A16" s="6" t="s">
        <v>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6" t="s">
        <v>20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>
        <v>2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46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6" t="s">
        <v>21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>
        <v>1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46"/>
    </row>
    <row r="18" spans="1:45">
      <c r="A18" s="8" t="s">
        <v>39</v>
      </c>
      <c r="B18" s="9" t="s">
        <v>3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6" t="s">
        <v>22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>
        <v>1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6"/>
    </row>
    <row r="19" ht="15.75" spans="1:45">
      <c r="A19" s="10" t="s">
        <v>67</v>
      </c>
      <c r="B19" s="11" t="s">
        <v>49</v>
      </c>
      <c r="C19" s="11" t="s">
        <v>50</v>
      </c>
      <c r="D19" s="11" t="s">
        <v>51</v>
      </c>
      <c r="E19" s="11" t="s">
        <v>52</v>
      </c>
      <c r="F19" s="11" t="s">
        <v>53</v>
      </c>
      <c r="G19" s="11" t="s">
        <v>54</v>
      </c>
      <c r="H19" s="11" t="s">
        <v>55</v>
      </c>
      <c r="I19" s="11" t="s">
        <v>56</v>
      </c>
      <c r="J19" s="32" t="s">
        <v>57</v>
      </c>
      <c r="K19" s="1"/>
      <c r="L19" s="1"/>
      <c r="M19" s="1">
        <f>SUM(B20:I27)</f>
        <v>150</v>
      </c>
      <c r="N19" s="1">
        <f>SUM(B20,C21,D22,E23,F24,G25,H26,I27)</f>
        <v>140</v>
      </c>
      <c r="O19" s="1"/>
      <c r="P19" s="1"/>
      <c r="Q19" s="26" t="s">
        <v>23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8">
        <v>1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6"/>
    </row>
    <row r="20" ht="15.75" spans="1:45">
      <c r="A20" s="12" t="s">
        <v>49</v>
      </c>
      <c r="B20" s="13">
        <v>17</v>
      </c>
      <c r="C20" s="14">
        <v>1</v>
      </c>
      <c r="D20" s="14"/>
      <c r="E20" s="14"/>
      <c r="F20" s="14"/>
      <c r="G20" s="14">
        <v>1</v>
      </c>
      <c r="H20" s="14"/>
      <c r="I20" s="14"/>
      <c r="J20" s="33">
        <v>7</v>
      </c>
      <c r="K20" s="1"/>
      <c r="L20" s="1" t="s">
        <v>49</v>
      </c>
      <c r="M20" s="9" t="s">
        <v>58</v>
      </c>
      <c r="N20" s="9"/>
      <c r="O20" s="9"/>
      <c r="P20" s="9"/>
      <c r="Q20" s="26" t="s">
        <v>24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>
        <v>2</v>
      </c>
      <c r="AJ20" s="27"/>
      <c r="AK20" s="27"/>
      <c r="AL20" s="27"/>
      <c r="AM20" s="27"/>
      <c r="AN20" s="27"/>
      <c r="AO20" s="27"/>
      <c r="AP20" s="27"/>
      <c r="AQ20" s="27"/>
      <c r="AR20" s="27"/>
      <c r="AS20" s="46"/>
    </row>
    <row r="21" spans="1:45">
      <c r="A21" s="15" t="s">
        <v>50</v>
      </c>
      <c r="B21" s="16"/>
      <c r="C21" s="17">
        <v>11</v>
      </c>
      <c r="D21" s="16"/>
      <c r="E21" s="16"/>
      <c r="F21" s="16"/>
      <c r="G21" s="16"/>
      <c r="H21" s="16"/>
      <c r="I21" s="16"/>
      <c r="J21" s="16">
        <v>4</v>
      </c>
      <c r="K21" s="1"/>
      <c r="L21" s="1" t="s">
        <v>50</v>
      </c>
      <c r="M21" s="9" t="s">
        <v>59</v>
      </c>
      <c r="N21" s="9"/>
      <c r="O21" s="9"/>
      <c r="P21" s="9"/>
      <c r="Q21" s="26" t="s">
        <v>25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8">
        <v>2</v>
      </c>
      <c r="AK21" s="27"/>
      <c r="AL21" s="27"/>
      <c r="AM21" s="27"/>
      <c r="AN21" s="27"/>
      <c r="AO21" s="27"/>
      <c r="AP21" s="27"/>
      <c r="AQ21" s="27"/>
      <c r="AR21" s="27"/>
      <c r="AS21" s="46"/>
    </row>
    <row r="22" spans="1:45">
      <c r="A22" s="15" t="s">
        <v>51</v>
      </c>
      <c r="B22" s="16"/>
      <c r="C22" s="16"/>
      <c r="D22" s="17">
        <v>10</v>
      </c>
      <c r="E22" s="16"/>
      <c r="F22" s="16"/>
      <c r="G22" s="16"/>
      <c r="H22" s="16"/>
      <c r="I22" s="16"/>
      <c r="J22" s="34">
        <v>1</v>
      </c>
      <c r="K22" s="1"/>
      <c r="L22" s="1" t="s">
        <v>51</v>
      </c>
      <c r="M22" s="9" t="s">
        <v>60</v>
      </c>
      <c r="N22" s="9"/>
      <c r="O22" s="9"/>
      <c r="P22" s="9"/>
      <c r="Q22" s="26" t="s">
        <v>26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>
        <v>6</v>
      </c>
      <c r="AL22" s="27"/>
      <c r="AM22" s="27"/>
      <c r="AN22" s="27"/>
      <c r="AO22" s="27"/>
      <c r="AP22" s="27"/>
      <c r="AQ22" s="27"/>
      <c r="AR22" s="27">
        <v>1</v>
      </c>
      <c r="AS22" s="46"/>
    </row>
    <row r="23" spans="1:45">
      <c r="A23" s="15" t="s">
        <v>52</v>
      </c>
      <c r="B23" s="16"/>
      <c r="C23" s="16"/>
      <c r="D23" s="16"/>
      <c r="E23" s="17">
        <v>21</v>
      </c>
      <c r="F23" s="16"/>
      <c r="G23" s="16"/>
      <c r="H23" s="16"/>
      <c r="I23" s="16">
        <v>3</v>
      </c>
      <c r="J23" s="34">
        <v>3</v>
      </c>
      <c r="K23" s="1"/>
      <c r="L23" s="1" t="s">
        <v>52</v>
      </c>
      <c r="M23" s="9" t="s">
        <v>61</v>
      </c>
      <c r="N23" s="9"/>
      <c r="O23" s="9"/>
      <c r="P23" s="9"/>
      <c r="Q23" s="26" t="s">
        <v>27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8">
        <v>3</v>
      </c>
      <c r="AM23" s="27"/>
      <c r="AN23" s="27"/>
      <c r="AO23" s="27"/>
      <c r="AP23" s="27"/>
      <c r="AQ23" s="27"/>
      <c r="AR23" s="27"/>
      <c r="AS23" s="46"/>
    </row>
    <row r="24" spans="1:45">
      <c r="A24" s="15" t="s">
        <v>53</v>
      </c>
      <c r="B24" s="16"/>
      <c r="C24" s="16"/>
      <c r="D24" s="16"/>
      <c r="E24" s="16">
        <v>1</v>
      </c>
      <c r="F24" s="17">
        <v>29</v>
      </c>
      <c r="G24" s="16">
        <v>1</v>
      </c>
      <c r="H24" s="16">
        <v>1</v>
      </c>
      <c r="I24" s="16">
        <v>1</v>
      </c>
      <c r="J24" s="34">
        <v>44</v>
      </c>
      <c r="K24" s="1"/>
      <c r="L24" s="1" t="s">
        <v>53</v>
      </c>
      <c r="M24" s="9" t="s">
        <v>62</v>
      </c>
      <c r="N24" s="9"/>
      <c r="O24" s="9"/>
      <c r="P24" s="9"/>
      <c r="Q24" s="26" t="s">
        <v>28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>
        <v>6</v>
      </c>
      <c r="AN24" s="27"/>
      <c r="AO24" s="27"/>
      <c r="AP24" s="27"/>
      <c r="AQ24" s="27"/>
      <c r="AR24" s="27"/>
      <c r="AS24" s="46"/>
    </row>
    <row r="25" spans="1:45">
      <c r="A25" s="15" t="s">
        <v>54</v>
      </c>
      <c r="B25" s="16"/>
      <c r="C25" s="16"/>
      <c r="D25" s="16"/>
      <c r="E25" s="16"/>
      <c r="F25" s="16">
        <v>1</v>
      </c>
      <c r="G25" s="17">
        <v>30</v>
      </c>
      <c r="H25" s="16"/>
      <c r="I25" s="16"/>
      <c r="J25" s="34">
        <v>11</v>
      </c>
      <c r="K25" s="1"/>
      <c r="L25" s="1" t="s">
        <v>54</v>
      </c>
      <c r="M25" s="9" t="s">
        <v>63</v>
      </c>
      <c r="N25" s="9"/>
      <c r="O25" s="9"/>
      <c r="P25" s="9"/>
      <c r="Q25" s="26" t="s">
        <v>29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>
        <v>4</v>
      </c>
      <c r="AO25" s="27"/>
      <c r="AP25" s="27"/>
      <c r="AQ25" s="27"/>
      <c r="AR25" s="27"/>
      <c r="AS25" s="46"/>
    </row>
    <row r="26" spans="1:45">
      <c r="A26" s="15" t="s">
        <v>55</v>
      </c>
      <c r="B26" s="16"/>
      <c r="C26" s="16"/>
      <c r="D26" s="16"/>
      <c r="E26" s="16"/>
      <c r="F26" s="16"/>
      <c r="G26" s="16"/>
      <c r="H26" s="17">
        <v>11</v>
      </c>
      <c r="I26" s="16"/>
      <c r="J26" s="34"/>
      <c r="K26" s="1"/>
      <c r="L26" s="1" t="s">
        <v>55</v>
      </c>
      <c r="M26" s="9" t="s">
        <v>64</v>
      </c>
      <c r="N26" s="9"/>
      <c r="O26" s="9"/>
      <c r="P26" s="9"/>
      <c r="Q26" s="26" t="s">
        <v>30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>
        <v>1</v>
      </c>
      <c r="AO26" s="28">
        <v>22</v>
      </c>
      <c r="AP26" s="27"/>
      <c r="AQ26" s="27"/>
      <c r="AR26" s="27"/>
      <c r="AS26" s="46"/>
    </row>
    <row r="27" spans="1:45">
      <c r="A27" s="15" t="s">
        <v>56</v>
      </c>
      <c r="B27" s="16"/>
      <c r="C27" s="16"/>
      <c r="D27" s="16"/>
      <c r="E27" s="16"/>
      <c r="F27" s="16"/>
      <c r="G27" s="16"/>
      <c r="H27" s="16"/>
      <c r="I27" s="17">
        <v>11</v>
      </c>
      <c r="J27" s="34">
        <v>3</v>
      </c>
      <c r="K27" s="1"/>
      <c r="L27" s="1" t="s">
        <v>56</v>
      </c>
      <c r="M27" s="9" t="s">
        <v>65</v>
      </c>
      <c r="N27" s="9"/>
      <c r="O27" s="9"/>
      <c r="P27" s="9"/>
      <c r="Q27" s="26" t="s">
        <v>31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8">
        <v>4</v>
      </c>
      <c r="AQ27" s="27"/>
      <c r="AR27" s="27"/>
      <c r="AS27" s="46"/>
    </row>
    <row r="28" spans="1:45">
      <c r="A28" s="18" t="s">
        <v>57</v>
      </c>
      <c r="B28" s="19"/>
      <c r="C28" s="19"/>
      <c r="D28" s="19"/>
      <c r="E28" s="19"/>
      <c r="F28" s="19"/>
      <c r="G28" s="19"/>
      <c r="H28" s="19"/>
      <c r="I28" s="19"/>
      <c r="J28" s="35"/>
      <c r="K28" s="1"/>
      <c r="L28" s="1" t="s">
        <v>57</v>
      </c>
      <c r="M28" s="9" t="s">
        <v>66</v>
      </c>
      <c r="N28" s="9"/>
      <c r="O28" s="9"/>
      <c r="P28" s="9"/>
      <c r="Q28" s="26" t="s">
        <v>32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8">
        <v>5</v>
      </c>
      <c r="AR28" s="27"/>
      <c r="AS28" s="46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6" t="s">
        <v>33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8">
        <v>2</v>
      </c>
      <c r="AS29" s="46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9" t="s">
        <v>34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47">
        <v>1</v>
      </c>
    </row>
    <row r="31" spans="1:4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</row>
    <row r="33" spans="1:45">
      <c r="A33" s="57" t="str">
        <f>A1</f>
        <v>AlQalam</v>
      </c>
      <c r="B33" s="3" t="s">
        <v>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37" t="s">
        <v>41</v>
      </c>
      <c r="Q33" s="37"/>
      <c r="R33" s="9" t="s">
        <v>3</v>
      </c>
      <c r="S33" s="9"/>
      <c r="T33" s="9"/>
      <c r="U33" s="1"/>
      <c r="V33" s="1">
        <f>SUM(R35:AS62)</f>
        <v>139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ht="15.75" spans="1:45">
      <c r="A34" s="57"/>
      <c r="B34" s="3" t="s">
        <v>4</v>
      </c>
      <c r="C34" s="3"/>
      <c r="D34" s="3"/>
      <c r="E34" s="3"/>
      <c r="F34" s="3" t="s">
        <v>5</v>
      </c>
      <c r="G34" s="3"/>
      <c r="H34" s="3"/>
      <c r="I34" s="3"/>
      <c r="J34" s="3" t="s">
        <v>6</v>
      </c>
      <c r="K34" s="3"/>
      <c r="L34" s="3"/>
      <c r="M34" s="3"/>
      <c r="N34" s="1"/>
      <c r="O34" s="1"/>
      <c r="P34" s="59" t="str">
        <f>A1</f>
        <v>AlQalam</v>
      </c>
      <c r="Q34" s="60"/>
      <c r="R34" s="22" t="s">
        <v>7</v>
      </c>
      <c r="S34" s="22" t="s">
        <v>8</v>
      </c>
      <c r="T34" s="22" t="s">
        <v>9</v>
      </c>
      <c r="U34" s="22" t="s">
        <v>10</v>
      </c>
      <c r="V34" s="22" t="s">
        <v>11</v>
      </c>
      <c r="W34" s="22" t="s">
        <v>12</v>
      </c>
      <c r="X34" s="22" t="s">
        <v>13</v>
      </c>
      <c r="Y34" s="22" t="s">
        <v>14</v>
      </c>
      <c r="Z34" s="22" t="s">
        <v>15</v>
      </c>
      <c r="AA34" s="22" t="s">
        <v>16</v>
      </c>
      <c r="AB34" s="22" t="s">
        <v>17</v>
      </c>
      <c r="AC34" s="22" t="s">
        <v>18</v>
      </c>
      <c r="AD34" s="22" t="s">
        <v>19</v>
      </c>
      <c r="AE34" s="22" t="s">
        <v>20</v>
      </c>
      <c r="AF34" s="22" t="s">
        <v>21</v>
      </c>
      <c r="AG34" s="22" t="s">
        <v>22</v>
      </c>
      <c r="AH34" s="22" t="s">
        <v>23</v>
      </c>
      <c r="AI34" s="22" t="s">
        <v>24</v>
      </c>
      <c r="AJ34" s="22" t="s">
        <v>25</v>
      </c>
      <c r="AK34" s="22" t="s">
        <v>26</v>
      </c>
      <c r="AL34" s="22" t="s">
        <v>27</v>
      </c>
      <c r="AM34" s="22" t="s">
        <v>28</v>
      </c>
      <c r="AN34" s="22" t="s">
        <v>29</v>
      </c>
      <c r="AO34" s="22" t="s">
        <v>30</v>
      </c>
      <c r="AP34" s="22" t="s">
        <v>31</v>
      </c>
      <c r="AQ34" s="22" t="s">
        <v>32</v>
      </c>
      <c r="AR34" s="22" t="s">
        <v>33</v>
      </c>
      <c r="AS34" s="44" t="s">
        <v>34</v>
      </c>
    </row>
    <row r="35" ht="15.75" spans="1:45">
      <c r="A35" s="57"/>
      <c r="B35" s="53" t="s">
        <v>35</v>
      </c>
      <c r="C35" s="6" t="s">
        <v>36</v>
      </c>
      <c r="D35" s="53" t="s">
        <v>37</v>
      </c>
      <c r="E35" s="6" t="s">
        <v>38</v>
      </c>
      <c r="F35" s="53" t="s">
        <v>35</v>
      </c>
      <c r="G35" s="6" t="s">
        <v>36</v>
      </c>
      <c r="H35" s="53" t="s">
        <v>37</v>
      </c>
      <c r="I35" s="6" t="s">
        <v>38</v>
      </c>
      <c r="J35" s="53" t="s">
        <v>35</v>
      </c>
      <c r="K35" s="6" t="s">
        <v>36</v>
      </c>
      <c r="L35" s="53" t="s">
        <v>37</v>
      </c>
      <c r="M35" s="6" t="s">
        <v>38</v>
      </c>
      <c r="N35" s="1"/>
      <c r="O35" s="1"/>
      <c r="P35" s="1"/>
      <c r="Q35" s="23" t="s">
        <v>7</v>
      </c>
      <c r="R35" s="24">
        <v>14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45"/>
    </row>
    <row r="36" spans="1:45">
      <c r="A36" s="6" t="s">
        <v>39</v>
      </c>
      <c r="B36" s="53">
        <f>B4</f>
        <v>49</v>
      </c>
      <c r="C36" s="6">
        <v>3</v>
      </c>
      <c r="D36" s="53">
        <v>0</v>
      </c>
      <c r="E36" s="6">
        <v>0</v>
      </c>
      <c r="F36" s="53">
        <v>42</v>
      </c>
      <c r="G36" s="6">
        <v>26</v>
      </c>
      <c r="H36" s="53">
        <v>0</v>
      </c>
      <c r="I36" s="6">
        <v>0</v>
      </c>
      <c r="J36" s="53">
        <v>50</v>
      </c>
      <c r="K36" s="6">
        <v>47</v>
      </c>
      <c r="L36" s="53">
        <v>0</v>
      </c>
      <c r="M36" s="6">
        <v>0</v>
      </c>
      <c r="N36" s="1"/>
      <c r="O36" s="1">
        <f t="shared" ref="O36:O40" si="1">SUM(B36,D36,F36,H36,J36,L36)</f>
        <v>141</v>
      </c>
      <c r="P36" s="1"/>
      <c r="Q36" s="26" t="s">
        <v>40</v>
      </c>
      <c r="R36" s="27"/>
      <c r="S36" s="28">
        <v>22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46"/>
    </row>
    <row r="37" spans="1:45">
      <c r="A37" s="6" t="s">
        <v>41</v>
      </c>
      <c r="B37" s="53">
        <v>49</v>
      </c>
      <c r="C37" s="6">
        <v>2</v>
      </c>
      <c r="D37" s="53">
        <v>0</v>
      </c>
      <c r="E37" s="6">
        <v>0</v>
      </c>
      <c r="F37" s="53">
        <v>42</v>
      </c>
      <c r="G37" s="6">
        <v>18</v>
      </c>
      <c r="H37" s="53">
        <v>0</v>
      </c>
      <c r="I37" s="6">
        <v>0</v>
      </c>
      <c r="J37" s="53">
        <v>50</v>
      </c>
      <c r="K37" s="6">
        <v>23</v>
      </c>
      <c r="L37" s="53">
        <v>0</v>
      </c>
      <c r="M37" s="6">
        <v>0</v>
      </c>
      <c r="N37" s="1"/>
      <c r="O37" s="1">
        <f t="shared" si="1"/>
        <v>141</v>
      </c>
      <c r="P37" s="1"/>
      <c r="Q37" s="26" t="s">
        <v>9</v>
      </c>
      <c r="R37" s="27"/>
      <c r="S37" s="27"/>
      <c r="T37" s="28">
        <v>7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46"/>
    </row>
    <row r="38" spans="1:45">
      <c r="A38" s="6" t="s">
        <v>42</v>
      </c>
      <c r="B38" s="53"/>
      <c r="C38" s="6"/>
      <c r="D38" s="53"/>
      <c r="E38" s="6"/>
      <c r="F38" s="53"/>
      <c r="G38" s="6"/>
      <c r="H38" s="53"/>
      <c r="I38" s="6"/>
      <c r="J38" s="53"/>
      <c r="K38" s="6"/>
      <c r="L38" s="53"/>
      <c r="M38" s="6"/>
      <c r="N38" s="1"/>
      <c r="O38" s="1">
        <f t="shared" si="1"/>
        <v>0</v>
      </c>
      <c r="P38" s="1"/>
      <c r="Q38" s="26" t="s">
        <v>10</v>
      </c>
      <c r="R38" s="27"/>
      <c r="S38" s="27"/>
      <c r="T38" s="27"/>
      <c r="U38" s="28">
        <v>2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6"/>
    </row>
    <row r="39" spans="1:45">
      <c r="A39" s="6" t="s">
        <v>43</v>
      </c>
      <c r="B39" s="53"/>
      <c r="C39" s="6"/>
      <c r="D39" s="53"/>
      <c r="E39" s="6"/>
      <c r="F39" s="53"/>
      <c r="G39" s="6"/>
      <c r="H39" s="53"/>
      <c r="I39" s="6"/>
      <c r="J39" s="53"/>
      <c r="K39" s="6"/>
      <c r="L39" s="53"/>
      <c r="M39" s="6"/>
      <c r="N39" s="1"/>
      <c r="O39" s="1">
        <f t="shared" si="1"/>
        <v>0</v>
      </c>
      <c r="P39" s="1"/>
      <c r="Q39" s="26" t="s">
        <v>11</v>
      </c>
      <c r="R39" s="27"/>
      <c r="S39" s="27"/>
      <c r="T39" s="27"/>
      <c r="U39" s="27"/>
      <c r="V39" s="28">
        <v>1</v>
      </c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46"/>
    </row>
    <row r="40" spans="1:45">
      <c r="A40" s="6" t="s">
        <v>44</v>
      </c>
      <c r="B40" s="53"/>
      <c r="C40" s="6"/>
      <c r="D40" s="53"/>
      <c r="E40" s="6"/>
      <c r="F40" s="53"/>
      <c r="G40" s="6"/>
      <c r="H40" s="53"/>
      <c r="I40" s="6"/>
      <c r="J40" s="53"/>
      <c r="K40" s="6"/>
      <c r="L40" s="53"/>
      <c r="M40" s="6"/>
      <c r="N40" s="1"/>
      <c r="O40" s="1">
        <f t="shared" si="1"/>
        <v>0</v>
      </c>
      <c r="P40" s="1"/>
      <c r="Q40" s="26" t="s">
        <v>12</v>
      </c>
      <c r="R40" s="27">
        <v>2</v>
      </c>
      <c r="S40" s="27"/>
      <c r="T40" s="27"/>
      <c r="U40" s="27"/>
      <c r="V40" s="27"/>
      <c r="W40" s="28">
        <v>2</v>
      </c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46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6" t="s">
        <v>13</v>
      </c>
      <c r="R41" s="27"/>
      <c r="S41" s="27"/>
      <c r="T41" s="27"/>
      <c r="U41" s="27"/>
      <c r="V41" s="27"/>
      <c r="W41" s="27"/>
      <c r="X41" s="28">
        <v>2</v>
      </c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6"/>
    </row>
    <row r="42" spans="1:45">
      <c r="A42" s="1"/>
      <c r="B42" s="9" t="s">
        <v>45</v>
      </c>
      <c r="C42" s="9"/>
      <c r="D42" s="9"/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6" t="s">
        <v>14</v>
      </c>
      <c r="R42" s="27"/>
      <c r="S42" s="27"/>
      <c r="T42" s="27"/>
      <c r="U42" s="27"/>
      <c r="V42" s="27"/>
      <c r="W42" s="27"/>
      <c r="X42" s="27"/>
      <c r="Y42" s="28">
        <v>5</v>
      </c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46"/>
    </row>
    <row r="43" spans="1:45">
      <c r="A43" s="1" t="s">
        <v>0</v>
      </c>
      <c r="B43" s="1" t="s">
        <v>46</v>
      </c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6" t="s">
        <v>48</v>
      </c>
      <c r="R43" s="27"/>
      <c r="S43" s="27"/>
      <c r="T43" s="27"/>
      <c r="U43" s="27"/>
      <c r="V43" s="27"/>
      <c r="W43" s="27"/>
      <c r="X43" s="27"/>
      <c r="Y43" s="27"/>
      <c r="Z43" s="28">
        <v>3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6"/>
    </row>
    <row r="44" spans="1:45">
      <c r="A44" s="6" t="s">
        <v>39</v>
      </c>
      <c r="B44" s="1">
        <f>V1</f>
        <v>139</v>
      </c>
      <c r="C44" s="1">
        <f>E44-B44</f>
        <v>2</v>
      </c>
      <c r="D44" s="1"/>
      <c r="E44" s="1">
        <v>141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6" t="s">
        <v>16</v>
      </c>
      <c r="R44" s="27"/>
      <c r="S44" s="27"/>
      <c r="T44" s="27"/>
      <c r="U44" s="27"/>
      <c r="V44" s="27"/>
      <c r="W44" s="27"/>
      <c r="X44" s="27"/>
      <c r="Y44" s="27"/>
      <c r="Z44" s="27"/>
      <c r="AA44" s="28">
        <v>10</v>
      </c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46"/>
    </row>
    <row r="45" spans="1:45">
      <c r="A45" s="6" t="s">
        <v>41</v>
      </c>
      <c r="B45" s="1">
        <f>V33</f>
        <v>139</v>
      </c>
      <c r="C45" s="1">
        <f>E45-B45</f>
        <v>2</v>
      </c>
      <c r="D45" s="1"/>
      <c r="E45" s="1">
        <v>141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6" t="s">
        <v>17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8">
        <v>1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46"/>
    </row>
    <row r="46" spans="1:45">
      <c r="A46" s="6" t="s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6" t="s">
        <v>18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8">
        <v>2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46"/>
    </row>
    <row r="47" spans="1:45">
      <c r="A47" s="6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6" t="s">
        <v>19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8">
        <v>2</v>
      </c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46"/>
    </row>
    <row r="48" spans="1:45">
      <c r="A48" s="6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6" t="s">
        <v>20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8">
        <v>2</v>
      </c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46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6" t="s">
        <v>21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8">
        <v>1</v>
      </c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46"/>
    </row>
    <row r="50" spans="1:45">
      <c r="A50" s="8" t="s">
        <v>41</v>
      </c>
      <c r="B50" s="9" t="s">
        <v>3</v>
      </c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6" t="s">
        <v>22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8">
        <v>1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46"/>
    </row>
    <row r="51" ht="15.75" spans="1:45">
      <c r="A51" s="10" t="str">
        <f>A1</f>
        <v>AlQalam</v>
      </c>
      <c r="B51" s="11" t="s">
        <v>49</v>
      </c>
      <c r="C51" s="11" t="s">
        <v>50</v>
      </c>
      <c r="D51" s="11" t="s">
        <v>51</v>
      </c>
      <c r="E51" s="11" t="s">
        <v>52</v>
      </c>
      <c r="F51" s="11" t="s">
        <v>53</v>
      </c>
      <c r="G51" s="11" t="s">
        <v>54</v>
      </c>
      <c r="H51" s="11" t="s">
        <v>55</v>
      </c>
      <c r="I51" s="11" t="s">
        <v>56</v>
      </c>
      <c r="J51" s="32" t="s">
        <v>57</v>
      </c>
      <c r="K51" s="1"/>
      <c r="L51" s="1"/>
      <c r="M51" s="1">
        <f>SUM(B52:I59)</f>
        <v>148</v>
      </c>
      <c r="N51" s="1">
        <f>SUM(B52,C53,D54,E55,F56,G57,H58,I59)</f>
        <v>140</v>
      </c>
      <c r="O51" s="1"/>
      <c r="P51" s="1"/>
      <c r="Q51" s="26" t="s">
        <v>23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>
        <v>1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46"/>
    </row>
    <row r="52" ht="15.75" spans="1:45">
      <c r="A52" s="12" t="s">
        <v>49</v>
      </c>
      <c r="B52" s="13">
        <v>17</v>
      </c>
      <c r="C52" s="14">
        <v>1</v>
      </c>
      <c r="D52" s="14"/>
      <c r="E52" s="14"/>
      <c r="F52" s="14"/>
      <c r="G52" s="14">
        <v>1</v>
      </c>
      <c r="H52" s="14"/>
      <c r="I52" s="14"/>
      <c r="J52" s="33">
        <v>6</v>
      </c>
      <c r="K52" s="1"/>
      <c r="L52" s="1" t="s">
        <v>49</v>
      </c>
      <c r="M52" s="9" t="s">
        <v>58</v>
      </c>
      <c r="N52" s="9"/>
      <c r="O52" s="9"/>
      <c r="P52" s="9"/>
      <c r="Q52" s="26" t="s">
        <v>24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8">
        <v>2</v>
      </c>
      <c r="AJ52" s="27"/>
      <c r="AK52" s="27"/>
      <c r="AL52" s="27"/>
      <c r="AM52" s="27"/>
      <c r="AN52" s="27"/>
      <c r="AO52" s="27"/>
      <c r="AP52" s="27"/>
      <c r="AQ52" s="27"/>
      <c r="AR52" s="27"/>
      <c r="AS52" s="46"/>
    </row>
    <row r="53" spans="1:45">
      <c r="A53" s="15" t="s">
        <v>50</v>
      </c>
      <c r="B53" s="16"/>
      <c r="C53" s="17">
        <v>11</v>
      </c>
      <c r="D53" s="16"/>
      <c r="E53" s="16"/>
      <c r="F53" s="16"/>
      <c r="G53" s="16"/>
      <c r="H53" s="16"/>
      <c r="I53" s="16"/>
      <c r="J53" s="16">
        <v>4</v>
      </c>
      <c r="K53" s="1"/>
      <c r="L53" s="1" t="s">
        <v>50</v>
      </c>
      <c r="M53" s="9" t="s">
        <v>59</v>
      </c>
      <c r="N53" s="9"/>
      <c r="O53" s="9"/>
      <c r="P53" s="9"/>
      <c r="Q53" s="26" t="s">
        <v>25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8">
        <v>2</v>
      </c>
      <c r="AK53" s="27"/>
      <c r="AL53" s="27"/>
      <c r="AM53" s="27"/>
      <c r="AN53" s="27"/>
      <c r="AO53" s="27"/>
      <c r="AP53" s="27"/>
      <c r="AQ53" s="27"/>
      <c r="AR53" s="27"/>
      <c r="AS53" s="46"/>
    </row>
    <row r="54" spans="1:45">
      <c r="A54" s="15" t="s">
        <v>51</v>
      </c>
      <c r="B54" s="16"/>
      <c r="C54" s="16"/>
      <c r="D54" s="17">
        <v>10</v>
      </c>
      <c r="E54" s="16"/>
      <c r="F54" s="16"/>
      <c r="G54" s="16"/>
      <c r="H54" s="16"/>
      <c r="I54" s="16"/>
      <c r="J54" s="34">
        <v>1</v>
      </c>
      <c r="K54" s="1"/>
      <c r="L54" s="1" t="s">
        <v>51</v>
      </c>
      <c r="M54" s="9" t="s">
        <v>60</v>
      </c>
      <c r="N54" s="9"/>
      <c r="O54" s="9"/>
      <c r="P54" s="9"/>
      <c r="Q54" s="26" t="s">
        <v>26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8">
        <v>6</v>
      </c>
      <c r="AL54" s="27"/>
      <c r="AM54" s="27"/>
      <c r="AN54" s="27"/>
      <c r="AO54" s="27"/>
      <c r="AP54" s="27"/>
      <c r="AQ54" s="27"/>
      <c r="AR54" s="27">
        <v>1</v>
      </c>
      <c r="AS54" s="46"/>
    </row>
    <row r="55" spans="1:45">
      <c r="A55" s="15" t="s">
        <v>52</v>
      </c>
      <c r="B55" s="16"/>
      <c r="C55" s="16"/>
      <c r="D55" s="16"/>
      <c r="E55" s="17">
        <v>21</v>
      </c>
      <c r="F55" s="16"/>
      <c r="G55" s="16"/>
      <c r="H55" s="16"/>
      <c r="I55" s="16">
        <v>3</v>
      </c>
      <c r="J55" s="34">
        <v>3</v>
      </c>
      <c r="K55" s="1"/>
      <c r="L55" s="1" t="s">
        <v>52</v>
      </c>
      <c r="M55" s="9" t="s">
        <v>61</v>
      </c>
      <c r="N55" s="9"/>
      <c r="O55" s="9"/>
      <c r="P55" s="9"/>
      <c r="Q55" s="26" t="s">
        <v>27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8">
        <v>3</v>
      </c>
      <c r="AM55" s="27"/>
      <c r="AN55" s="27"/>
      <c r="AO55" s="27"/>
      <c r="AP55" s="27"/>
      <c r="AQ55" s="27"/>
      <c r="AR55" s="27"/>
      <c r="AS55" s="46"/>
    </row>
    <row r="56" spans="1:45">
      <c r="A56" s="15" t="s">
        <v>53</v>
      </c>
      <c r="B56" s="16"/>
      <c r="C56" s="16"/>
      <c r="D56" s="16"/>
      <c r="E56" s="16">
        <v>1</v>
      </c>
      <c r="F56" s="17">
        <v>29</v>
      </c>
      <c r="G56" s="16">
        <v>1</v>
      </c>
      <c r="H56" s="16"/>
      <c r="I56" s="16"/>
      <c r="J56" s="34">
        <v>10</v>
      </c>
      <c r="K56" s="1"/>
      <c r="L56" s="1" t="s">
        <v>53</v>
      </c>
      <c r="M56" s="9" t="s">
        <v>62</v>
      </c>
      <c r="N56" s="9"/>
      <c r="O56" s="9"/>
      <c r="P56" s="9"/>
      <c r="Q56" s="26" t="s">
        <v>28</v>
      </c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8">
        <v>6</v>
      </c>
      <c r="AN56" s="27"/>
      <c r="AO56" s="27"/>
      <c r="AP56" s="27"/>
      <c r="AQ56" s="27"/>
      <c r="AR56" s="27"/>
      <c r="AS56" s="46"/>
    </row>
    <row r="57" spans="1:45">
      <c r="A57" s="15" t="s">
        <v>54</v>
      </c>
      <c r="B57" s="16"/>
      <c r="C57" s="16"/>
      <c r="D57" s="16"/>
      <c r="E57" s="16"/>
      <c r="F57" s="16">
        <v>1</v>
      </c>
      <c r="G57" s="17">
        <v>30</v>
      </c>
      <c r="H57" s="16"/>
      <c r="I57" s="16"/>
      <c r="J57" s="34">
        <v>3</v>
      </c>
      <c r="K57" s="1"/>
      <c r="L57" s="1" t="s">
        <v>54</v>
      </c>
      <c r="M57" s="9" t="s">
        <v>63</v>
      </c>
      <c r="N57" s="9"/>
      <c r="O57" s="9"/>
      <c r="P57" s="9"/>
      <c r="Q57" s="26" t="s">
        <v>29</v>
      </c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8">
        <v>4</v>
      </c>
      <c r="AO57" s="27"/>
      <c r="AP57" s="27"/>
      <c r="AQ57" s="27"/>
      <c r="AR57" s="27"/>
      <c r="AS57" s="46"/>
    </row>
    <row r="58" spans="1:45">
      <c r="A58" s="15" t="s">
        <v>55</v>
      </c>
      <c r="B58" s="16"/>
      <c r="C58" s="16"/>
      <c r="D58" s="16"/>
      <c r="E58" s="16"/>
      <c r="F58" s="16"/>
      <c r="G58" s="16"/>
      <c r="H58" s="17">
        <v>11</v>
      </c>
      <c r="I58" s="16"/>
      <c r="J58" s="34"/>
      <c r="K58" s="1"/>
      <c r="L58" s="1" t="s">
        <v>55</v>
      </c>
      <c r="M58" s="9" t="s">
        <v>64</v>
      </c>
      <c r="N58" s="9"/>
      <c r="O58" s="9"/>
      <c r="P58" s="9"/>
      <c r="Q58" s="26" t="s">
        <v>30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>
        <v>1</v>
      </c>
      <c r="AO58" s="28">
        <v>22</v>
      </c>
      <c r="AP58" s="27"/>
      <c r="AQ58" s="27"/>
      <c r="AR58" s="27"/>
      <c r="AS58" s="46"/>
    </row>
    <row r="59" spans="1:45">
      <c r="A59" s="15" t="s">
        <v>56</v>
      </c>
      <c r="B59" s="16"/>
      <c r="C59" s="16"/>
      <c r="D59" s="16"/>
      <c r="E59" s="16"/>
      <c r="F59" s="16"/>
      <c r="G59" s="16"/>
      <c r="H59" s="16"/>
      <c r="I59" s="17">
        <v>11</v>
      </c>
      <c r="J59" s="34">
        <v>1</v>
      </c>
      <c r="K59" s="1"/>
      <c r="L59" s="1" t="s">
        <v>56</v>
      </c>
      <c r="M59" s="9" t="s">
        <v>65</v>
      </c>
      <c r="N59" s="9"/>
      <c r="O59" s="9"/>
      <c r="P59" s="9"/>
      <c r="Q59" s="26" t="s">
        <v>31</v>
      </c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8">
        <v>4</v>
      </c>
      <c r="AQ59" s="27"/>
      <c r="AR59" s="27"/>
      <c r="AS59" s="46"/>
    </row>
    <row r="60" spans="1:45">
      <c r="A60" s="18" t="s">
        <v>57</v>
      </c>
      <c r="B60" s="19"/>
      <c r="C60" s="19"/>
      <c r="D60" s="19"/>
      <c r="E60" s="19"/>
      <c r="F60" s="19"/>
      <c r="G60" s="19"/>
      <c r="H60" s="19"/>
      <c r="I60" s="19"/>
      <c r="J60" s="35"/>
      <c r="K60" s="1"/>
      <c r="L60" s="1" t="s">
        <v>57</v>
      </c>
      <c r="M60" s="9" t="s">
        <v>66</v>
      </c>
      <c r="N60" s="9"/>
      <c r="O60" s="9"/>
      <c r="P60" s="9"/>
      <c r="Q60" s="26" t="s">
        <v>32</v>
      </c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8">
        <v>5</v>
      </c>
      <c r="AR60" s="27"/>
      <c r="AS60" s="46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6" t="s">
        <v>33</v>
      </c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8">
        <v>2</v>
      </c>
      <c r="AS61" s="46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9" t="s">
        <v>34</v>
      </c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47">
        <v>1</v>
      </c>
    </row>
    <row r="63" spans="1:4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5" spans="1:45">
      <c r="A65" s="57" t="str">
        <f>A1</f>
        <v>AlQalam</v>
      </c>
      <c r="B65" s="3" t="s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  <c r="O65" s="1"/>
      <c r="P65" s="37" t="s">
        <v>42</v>
      </c>
      <c r="Q65" s="37"/>
      <c r="R65" s="9" t="s">
        <v>3</v>
      </c>
      <c r="S65" s="9"/>
      <c r="T65" s="9"/>
      <c r="U65" s="1"/>
      <c r="V65" s="1">
        <f>SUM(R67:AS94)</f>
        <v>137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75" spans="1:45">
      <c r="A66" s="57"/>
      <c r="B66" s="3" t="s">
        <v>4</v>
      </c>
      <c r="C66" s="3"/>
      <c r="D66" s="3"/>
      <c r="E66" s="3"/>
      <c r="F66" s="3" t="s">
        <v>5</v>
      </c>
      <c r="G66" s="3"/>
      <c r="H66" s="3"/>
      <c r="I66" s="3"/>
      <c r="J66" s="3" t="s">
        <v>6</v>
      </c>
      <c r="K66" s="3"/>
      <c r="L66" s="3"/>
      <c r="M66" s="3"/>
      <c r="N66" s="1"/>
      <c r="O66" s="1"/>
      <c r="P66" s="59" t="str">
        <f>A1</f>
        <v>AlQalam</v>
      </c>
      <c r="Q66" s="60"/>
      <c r="R66" s="22" t="s">
        <v>7</v>
      </c>
      <c r="S66" s="22" t="s">
        <v>8</v>
      </c>
      <c r="T66" s="22" t="s">
        <v>9</v>
      </c>
      <c r="U66" s="22" t="s">
        <v>10</v>
      </c>
      <c r="V66" s="22" t="s">
        <v>11</v>
      </c>
      <c r="W66" s="22" t="s">
        <v>12</v>
      </c>
      <c r="X66" s="22" t="s">
        <v>13</v>
      </c>
      <c r="Y66" s="22" t="s">
        <v>14</v>
      </c>
      <c r="Z66" s="22" t="s">
        <v>15</v>
      </c>
      <c r="AA66" s="22" t="s">
        <v>16</v>
      </c>
      <c r="AB66" s="22" t="s">
        <v>17</v>
      </c>
      <c r="AC66" s="22" t="s">
        <v>18</v>
      </c>
      <c r="AD66" s="22" t="s">
        <v>19</v>
      </c>
      <c r="AE66" s="22" t="s">
        <v>20</v>
      </c>
      <c r="AF66" s="22" t="s">
        <v>21</v>
      </c>
      <c r="AG66" s="22" t="s">
        <v>22</v>
      </c>
      <c r="AH66" s="22" t="s">
        <v>23</v>
      </c>
      <c r="AI66" s="22" t="s">
        <v>24</v>
      </c>
      <c r="AJ66" s="22" t="s">
        <v>25</v>
      </c>
      <c r="AK66" s="22" t="s">
        <v>26</v>
      </c>
      <c r="AL66" s="22" t="s">
        <v>27</v>
      </c>
      <c r="AM66" s="22" t="s">
        <v>28</v>
      </c>
      <c r="AN66" s="22" t="s">
        <v>29</v>
      </c>
      <c r="AO66" s="22" t="s">
        <v>30</v>
      </c>
      <c r="AP66" s="22" t="s">
        <v>31</v>
      </c>
      <c r="AQ66" s="22" t="s">
        <v>32</v>
      </c>
      <c r="AR66" s="22" t="s">
        <v>33</v>
      </c>
      <c r="AS66" s="44" t="s">
        <v>34</v>
      </c>
    </row>
    <row r="67" ht="15.75" spans="1:45">
      <c r="A67" s="57"/>
      <c r="B67" s="53" t="s">
        <v>35</v>
      </c>
      <c r="C67" s="6" t="s">
        <v>36</v>
      </c>
      <c r="D67" s="53" t="s">
        <v>37</v>
      </c>
      <c r="E67" s="6" t="s">
        <v>38</v>
      </c>
      <c r="F67" s="53" t="s">
        <v>35</v>
      </c>
      <c r="G67" s="6" t="s">
        <v>36</v>
      </c>
      <c r="H67" s="53" t="s">
        <v>37</v>
      </c>
      <c r="I67" s="6" t="s">
        <v>38</v>
      </c>
      <c r="J67" s="53" t="s">
        <v>35</v>
      </c>
      <c r="K67" s="6" t="s">
        <v>36</v>
      </c>
      <c r="L67" s="53" t="s">
        <v>37</v>
      </c>
      <c r="M67" s="6" t="s">
        <v>38</v>
      </c>
      <c r="N67" s="1"/>
      <c r="O67" s="1"/>
      <c r="P67" s="1"/>
      <c r="Q67" s="23" t="s">
        <v>7</v>
      </c>
      <c r="R67" s="24">
        <v>14</v>
      </c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45"/>
    </row>
    <row r="68" spans="1:45">
      <c r="A68" s="6" t="s">
        <v>39</v>
      </c>
      <c r="B68" s="53">
        <f>B36</f>
        <v>49</v>
      </c>
      <c r="C68" s="6">
        <v>3</v>
      </c>
      <c r="D68" s="53">
        <v>0</v>
      </c>
      <c r="E68" s="6">
        <v>0</v>
      </c>
      <c r="F68" s="53">
        <v>42</v>
      </c>
      <c r="G68" s="6">
        <v>26</v>
      </c>
      <c r="H68" s="53">
        <v>0</v>
      </c>
      <c r="I68" s="6">
        <v>0</v>
      </c>
      <c r="J68" s="53">
        <v>50</v>
      </c>
      <c r="K68" s="6">
        <v>47</v>
      </c>
      <c r="L68" s="53">
        <v>0</v>
      </c>
      <c r="M68" s="6">
        <v>0</v>
      </c>
      <c r="N68" s="1"/>
      <c r="O68" s="1">
        <f t="shared" ref="O68:O72" si="2">SUM(B68,D68,F68,H68,J68,L68)</f>
        <v>141</v>
      </c>
      <c r="P68" s="1"/>
      <c r="Q68" s="26" t="s">
        <v>40</v>
      </c>
      <c r="R68" s="27"/>
      <c r="S68" s="28">
        <v>22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46"/>
    </row>
    <row r="69" spans="1:45">
      <c r="A69" s="6" t="s">
        <v>41</v>
      </c>
      <c r="B69" s="53">
        <v>49</v>
      </c>
      <c r="C69" s="6">
        <v>2</v>
      </c>
      <c r="D69" s="53">
        <v>0</v>
      </c>
      <c r="E69" s="6">
        <v>0</v>
      </c>
      <c r="F69" s="53">
        <v>42</v>
      </c>
      <c r="G69" s="6">
        <v>23</v>
      </c>
      <c r="H69" s="53">
        <v>0</v>
      </c>
      <c r="I69" s="6">
        <v>0</v>
      </c>
      <c r="J69" s="53">
        <v>50</v>
      </c>
      <c r="K69" s="6">
        <v>29</v>
      </c>
      <c r="L69" s="53">
        <v>0</v>
      </c>
      <c r="M69" s="6">
        <v>0</v>
      </c>
      <c r="N69" s="1"/>
      <c r="O69" s="1">
        <f t="shared" si="2"/>
        <v>141</v>
      </c>
      <c r="P69" s="1"/>
      <c r="Q69" s="26" t="s">
        <v>9</v>
      </c>
      <c r="R69" s="27"/>
      <c r="S69" s="27"/>
      <c r="T69" s="28">
        <v>7</v>
      </c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46"/>
    </row>
    <row r="70" spans="1:45">
      <c r="A70" s="6" t="s">
        <v>42</v>
      </c>
      <c r="B70" s="53">
        <v>49</v>
      </c>
      <c r="C70" s="6">
        <v>2</v>
      </c>
      <c r="D70" s="53">
        <v>0</v>
      </c>
      <c r="E70" s="6">
        <v>0</v>
      </c>
      <c r="F70" s="53">
        <v>41</v>
      </c>
      <c r="G70" s="6">
        <v>13</v>
      </c>
      <c r="H70" s="53">
        <v>1</v>
      </c>
      <c r="I70" s="6">
        <v>0</v>
      </c>
      <c r="J70" s="53">
        <v>49</v>
      </c>
      <c r="K70" s="6">
        <v>10</v>
      </c>
      <c r="L70" s="53">
        <v>1</v>
      </c>
      <c r="M70" s="6">
        <v>0</v>
      </c>
      <c r="N70" s="1"/>
      <c r="O70" s="1">
        <f t="shared" si="2"/>
        <v>141</v>
      </c>
      <c r="P70" s="1"/>
      <c r="Q70" s="26" t="s">
        <v>10</v>
      </c>
      <c r="R70" s="27"/>
      <c r="S70" s="27"/>
      <c r="T70" s="27"/>
      <c r="U70" s="28">
        <v>2</v>
      </c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46"/>
    </row>
    <row r="71" spans="1:45">
      <c r="A71" s="6" t="s">
        <v>43</v>
      </c>
      <c r="B71" s="53"/>
      <c r="C71" s="6"/>
      <c r="D71" s="53"/>
      <c r="E71" s="6"/>
      <c r="F71" s="53"/>
      <c r="G71" s="6"/>
      <c r="H71" s="53"/>
      <c r="I71" s="6"/>
      <c r="J71" s="53"/>
      <c r="K71" s="6"/>
      <c r="L71" s="53"/>
      <c r="M71" s="6"/>
      <c r="N71" s="1"/>
      <c r="O71" s="1">
        <f t="shared" si="2"/>
        <v>0</v>
      </c>
      <c r="P71" s="1"/>
      <c r="Q71" s="26" t="s">
        <v>11</v>
      </c>
      <c r="R71" s="27"/>
      <c r="S71" s="27"/>
      <c r="T71" s="27"/>
      <c r="U71" s="27"/>
      <c r="V71" s="28">
        <v>1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46"/>
    </row>
    <row r="72" spans="1:45">
      <c r="A72" s="6" t="s">
        <v>44</v>
      </c>
      <c r="B72" s="53"/>
      <c r="C72" s="6"/>
      <c r="D72" s="53"/>
      <c r="E72" s="6"/>
      <c r="F72" s="53"/>
      <c r="G72" s="6"/>
      <c r="H72" s="53"/>
      <c r="I72" s="6"/>
      <c r="J72" s="53"/>
      <c r="K72" s="6"/>
      <c r="L72" s="53"/>
      <c r="M72" s="6"/>
      <c r="N72" s="1"/>
      <c r="O72" s="1">
        <f t="shared" si="2"/>
        <v>0</v>
      </c>
      <c r="P72" s="1"/>
      <c r="Q72" s="26" t="s">
        <v>12</v>
      </c>
      <c r="R72" s="27">
        <v>2</v>
      </c>
      <c r="S72" s="27"/>
      <c r="T72" s="27"/>
      <c r="U72" s="27"/>
      <c r="V72" s="27"/>
      <c r="W72" s="28">
        <v>2</v>
      </c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46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6" t="s">
        <v>13</v>
      </c>
      <c r="R73" s="27"/>
      <c r="S73" s="27"/>
      <c r="T73" s="27"/>
      <c r="U73" s="27"/>
      <c r="V73" s="27"/>
      <c r="W73" s="27"/>
      <c r="X73" s="28">
        <v>2</v>
      </c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46"/>
    </row>
    <row r="74" spans="1:45">
      <c r="A74" s="1"/>
      <c r="B74" s="9" t="s">
        <v>45</v>
      </c>
      <c r="C74" s="9"/>
      <c r="D74" s="9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6" t="s">
        <v>14</v>
      </c>
      <c r="R74" s="27"/>
      <c r="S74" s="27"/>
      <c r="T74" s="27"/>
      <c r="U74" s="27"/>
      <c r="V74" s="27"/>
      <c r="W74" s="27"/>
      <c r="X74" s="27"/>
      <c r="Y74" s="28">
        <v>5</v>
      </c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46"/>
    </row>
    <row r="75" spans="1:45">
      <c r="A75" s="1" t="str">
        <f>A1</f>
        <v>AlQalam</v>
      </c>
      <c r="B75" s="1" t="s">
        <v>46</v>
      </c>
      <c r="C75" s="1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6" t="s">
        <v>48</v>
      </c>
      <c r="R75" s="27"/>
      <c r="S75" s="27"/>
      <c r="T75" s="27"/>
      <c r="U75" s="27"/>
      <c r="V75" s="27"/>
      <c r="W75" s="27"/>
      <c r="X75" s="27"/>
      <c r="Y75" s="27"/>
      <c r="Z75" s="28">
        <v>3</v>
      </c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46"/>
    </row>
    <row r="76" spans="1:45">
      <c r="A76" s="6" t="s">
        <v>39</v>
      </c>
      <c r="B76" s="1">
        <f>V1</f>
        <v>139</v>
      </c>
      <c r="C76" s="1">
        <f>E76-B76</f>
        <v>2</v>
      </c>
      <c r="D76" s="1"/>
      <c r="E76" s="1">
        <v>141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6" t="s">
        <v>16</v>
      </c>
      <c r="R76" s="27"/>
      <c r="S76" s="27"/>
      <c r="T76" s="27"/>
      <c r="U76" s="27"/>
      <c r="V76" s="27"/>
      <c r="W76" s="27"/>
      <c r="X76" s="27"/>
      <c r="Y76" s="27"/>
      <c r="Z76" s="27"/>
      <c r="AA76" s="28">
        <v>10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46"/>
    </row>
    <row r="77" spans="1:45">
      <c r="A77" s="6" t="s">
        <v>41</v>
      </c>
      <c r="B77" s="1">
        <f>V33</f>
        <v>139</v>
      </c>
      <c r="C77" s="1">
        <f>E77-B77</f>
        <v>2</v>
      </c>
      <c r="D77" s="1"/>
      <c r="E77" s="1">
        <v>141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6" t="s">
        <v>17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8">
        <v>1</v>
      </c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46"/>
    </row>
    <row r="78" spans="1:45">
      <c r="A78" s="6" t="s">
        <v>42</v>
      </c>
      <c r="B78" s="1">
        <f>V65</f>
        <v>137</v>
      </c>
      <c r="C78" s="1">
        <f>O70-B78-D70-H70-L70</f>
        <v>2</v>
      </c>
      <c r="D78" s="1"/>
      <c r="E78" s="1">
        <f>B78+C78</f>
        <v>139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6" t="s">
        <v>18</v>
      </c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8">
        <v>2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46"/>
    </row>
    <row r="79" spans="1:45">
      <c r="A79" s="6" t="s">
        <v>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6" t="s">
        <v>19</v>
      </c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8">
        <v>2</v>
      </c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46"/>
    </row>
    <row r="80" spans="1:45">
      <c r="A80" s="6" t="s">
        <v>44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6" t="s">
        <v>20</v>
      </c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8">
        <v>2</v>
      </c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46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6" t="s">
        <v>21</v>
      </c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8">
        <v>1</v>
      </c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46"/>
    </row>
    <row r="82" spans="1:45">
      <c r="A82" s="8" t="s">
        <v>42</v>
      </c>
      <c r="B82" s="9" t="s">
        <v>3</v>
      </c>
      <c r="C82" s="9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6" t="s">
        <v>22</v>
      </c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8">
        <v>1</v>
      </c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46"/>
    </row>
    <row r="83" ht="15.75" spans="1:45">
      <c r="A83" s="10" t="str">
        <f>A1</f>
        <v>AlQalam</v>
      </c>
      <c r="B83" s="11" t="s">
        <v>49</v>
      </c>
      <c r="C83" s="11" t="s">
        <v>50</v>
      </c>
      <c r="D83" s="11" t="s">
        <v>51</v>
      </c>
      <c r="E83" s="11" t="s">
        <v>52</v>
      </c>
      <c r="F83" s="11" t="s">
        <v>53</v>
      </c>
      <c r="G83" s="11" t="s">
        <v>54</v>
      </c>
      <c r="H83" s="11" t="s">
        <v>55</v>
      </c>
      <c r="I83" s="11" t="s">
        <v>56</v>
      </c>
      <c r="J83" s="32" t="s">
        <v>57</v>
      </c>
      <c r="K83" s="1"/>
      <c r="L83" s="1"/>
      <c r="M83" s="1">
        <f>SUM(B84:I91)</f>
        <v>142</v>
      </c>
      <c r="N83" s="1">
        <f>SUM(B84,C85,D86,E87,F88,G89,H90,I91)</f>
        <v>136</v>
      </c>
      <c r="O83" s="1"/>
      <c r="P83" s="1"/>
      <c r="Q83" s="26" t="s">
        <v>23</v>
      </c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8">
        <v>1</v>
      </c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46"/>
    </row>
    <row r="84" ht="15.75" spans="1:45">
      <c r="A84" s="12" t="s">
        <v>49</v>
      </c>
      <c r="B84" s="13">
        <v>17</v>
      </c>
      <c r="C84" s="14">
        <v>1</v>
      </c>
      <c r="D84" s="14"/>
      <c r="E84" s="14"/>
      <c r="F84" s="14"/>
      <c r="G84" s="14">
        <v>1</v>
      </c>
      <c r="H84" s="14"/>
      <c r="I84" s="14"/>
      <c r="J84" s="33">
        <v>4</v>
      </c>
      <c r="K84" s="1"/>
      <c r="L84" s="1" t="s">
        <v>49</v>
      </c>
      <c r="M84" s="9" t="s">
        <v>58</v>
      </c>
      <c r="N84" s="9"/>
      <c r="O84" s="9"/>
      <c r="P84" s="9"/>
      <c r="Q84" s="26" t="s">
        <v>24</v>
      </c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8">
        <v>2</v>
      </c>
      <c r="AJ84" s="27"/>
      <c r="AK84" s="27"/>
      <c r="AL84" s="27"/>
      <c r="AM84" s="27"/>
      <c r="AN84" s="27"/>
      <c r="AO84" s="27"/>
      <c r="AP84" s="27"/>
      <c r="AQ84" s="27"/>
      <c r="AR84" s="27"/>
      <c r="AS84" s="46"/>
    </row>
    <row r="85" spans="1:45">
      <c r="A85" s="15" t="s">
        <v>50</v>
      </c>
      <c r="B85" s="16"/>
      <c r="C85" s="17">
        <v>11</v>
      </c>
      <c r="D85" s="16"/>
      <c r="E85" s="16"/>
      <c r="F85" s="16"/>
      <c r="G85" s="16"/>
      <c r="H85" s="16"/>
      <c r="I85" s="16"/>
      <c r="J85" s="16">
        <v>3</v>
      </c>
      <c r="K85" s="1"/>
      <c r="L85" s="1" t="s">
        <v>50</v>
      </c>
      <c r="M85" s="9" t="s">
        <v>59</v>
      </c>
      <c r="N85" s="9"/>
      <c r="O85" s="9"/>
      <c r="P85" s="9"/>
      <c r="Q85" s="26" t="s">
        <v>25</v>
      </c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8">
        <v>2</v>
      </c>
      <c r="AK85" s="27"/>
      <c r="AL85" s="27"/>
      <c r="AM85" s="27"/>
      <c r="AN85" s="27"/>
      <c r="AO85" s="27"/>
      <c r="AP85" s="27"/>
      <c r="AQ85" s="27"/>
      <c r="AR85" s="27"/>
      <c r="AS85" s="46"/>
    </row>
    <row r="86" spans="1:45">
      <c r="A86" s="15" t="s">
        <v>51</v>
      </c>
      <c r="B86" s="16"/>
      <c r="C86" s="16"/>
      <c r="D86" s="17">
        <v>9</v>
      </c>
      <c r="E86" s="16"/>
      <c r="F86" s="16"/>
      <c r="G86" s="16"/>
      <c r="H86" s="16"/>
      <c r="I86" s="16"/>
      <c r="J86" s="34">
        <v>2</v>
      </c>
      <c r="K86" s="1"/>
      <c r="L86" s="1" t="s">
        <v>51</v>
      </c>
      <c r="M86" s="9" t="s">
        <v>60</v>
      </c>
      <c r="N86" s="9"/>
      <c r="O86" s="9"/>
      <c r="P86" s="9"/>
      <c r="Q86" s="26" t="s">
        <v>26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8">
        <v>6</v>
      </c>
      <c r="AL86" s="27"/>
      <c r="AM86" s="27"/>
      <c r="AN86" s="27"/>
      <c r="AO86" s="27"/>
      <c r="AP86" s="27"/>
      <c r="AQ86" s="27"/>
      <c r="AR86" s="27">
        <v>1</v>
      </c>
      <c r="AS86" s="46"/>
    </row>
    <row r="87" spans="1:45">
      <c r="A87" s="15" t="s">
        <v>52</v>
      </c>
      <c r="B87" s="16"/>
      <c r="C87" s="16"/>
      <c r="D87" s="16"/>
      <c r="E87" s="17">
        <v>20</v>
      </c>
      <c r="F87" s="16"/>
      <c r="G87" s="16">
        <v>1</v>
      </c>
      <c r="H87" s="16"/>
      <c r="I87" s="16">
        <v>2</v>
      </c>
      <c r="J87" s="34">
        <v>2</v>
      </c>
      <c r="K87" s="1"/>
      <c r="L87" s="1" t="s">
        <v>52</v>
      </c>
      <c r="M87" s="9" t="s">
        <v>61</v>
      </c>
      <c r="N87" s="9"/>
      <c r="O87" s="9"/>
      <c r="P87" s="9"/>
      <c r="Q87" s="26" t="s">
        <v>27</v>
      </c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8">
        <v>3</v>
      </c>
      <c r="AM87" s="27"/>
      <c r="AN87" s="27"/>
      <c r="AO87" s="27"/>
      <c r="AP87" s="27"/>
      <c r="AQ87" s="27"/>
      <c r="AR87" s="27"/>
      <c r="AS87" s="46"/>
    </row>
    <row r="88" spans="1:45">
      <c r="A88" s="15" t="s">
        <v>53</v>
      </c>
      <c r="B88" s="16"/>
      <c r="C88" s="16"/>
      <c r="D88" s="16"/>
      <c r="E88" s="16">
        <v>1</v>
      </c>
      <c r="F88" s="17">
        <v>29</v>
      </c>
      <c r="G88" s="16"/>
      <c r="H88" s="16"/>
      <c r="I88" s="16"/>
      <c r="J88" s="34">
        <v>6</v>
      </c>
      <c r="K88" s="1"/>
      <c r="L88" s="1" t="s">
        <v>53</v>
      </c>
      <c r="M88" s="9" t="s">
        <v>62</v>
      </c>
      <c r="N88" s="9"/>
      <c r="O88" s="9"/>
      <c r="P88" s="9"/>
      <c r="Q88" s="26" t="s">
        <v>28</v>
      </c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8">
        <v>5</v>
      </c>
      <c r="AN88" s="27"/>
      <c r="AO88" s="27"/>
      <c r="AP88" s="27"/>
      <c r="AQ88" s="27"/>
      <c r="AR88" s="27"/>
      <c r="AS88" s="46"/>
    </row>
    <row r="89" spans="1:45">
      <c r="A89" s="15" t="s">
        <v>54</v>
      </c>
      <c r="B89" s="16"/>
      <c r="C89" s="16"/>
      <c r="D89" s="16"/>
      <c r="E89" s="16"/>
      <c r="F89" s="16"/>
      <c r="G89" s="17">
        <v>28</v>
      </c>
      <c r="H89" s="16"/>
      <c r="I89" s="16"/>
      <c r="J89" s="34">
        <v>3</v>
      </c>
      <c r="K89" s="1"/>
      <c r="L89" s="1" t="s">
        <v>54</v>
      </c>
      <c r="M89" s="9" t="s">
        <v>63</v>
      </c>
      <c r="N89" s="9"/>
      <c r="O89" s="9"/>
      <c r="P89" s="9"/>
      <c r="Q89" s="26" t="s">
        <v>29</v>
      </c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8">
        <v>4</v>
      </c>
      <c r="AO89" s="27"/>
      <c r="AP89" s="27"/>
      <c r="AQ89" s="27"/>
      <c r="AR89" s="27"/>
      <c r="AS89" s="46"/>
    </row>
    <row r="90" spans="1:45">
      <c r="A90" s="15" t="s">
        <v>55</v>
      </c>
      <c r="B90" s="16"/>
      <c r="C90" s="16"/>
      <c r="D90" s="16"/>
      <c r="E90" s="16"/>
      <c r="F90" s="16"/>
      <c r="G90" s="16"/>
      <c r="H90" s="17">
        <v>11</v>
      </c>
      <c r="I90" s="16"/>
      <c r="J90" s="34"/>
      <c r="K90" s="1"/>
      <c r="L90" s="1" t="s">
        <v>55</v>
      </c>
      <c r="M90" s="9" t="s">
        <v>64</v>
      </c>
      <c r="N90" s="9"/>
      <c r="O90" s="9"/>
      <c r="P90" s="9"/>
      <c r="Q90" s="26" t="s">
        <v>30</v>
      </c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>
        <v>1</v>
      </c>
      <c r="AO90" s="28">
        <v>21</v>
      </c>
      <c r="AP90" s="27"/>
      <c r="AQ90" s="27"/>
      <c r="AR90" s="27"/>
      <c r="AS90" s="46"/>
    </row>
    <row r="91" spans="1:45">
      <c r="A91" s="15" t="s">
        <v>56</v>
      </c>
      <c r="B91" s="16"/>
      <c r="C91" s="16"/>
      <c r="D91" s="16"/>
      <c r="E91" s="16"/>
      <c r="F91" s="16"/>
      <c r="G91" s="16"/>
      <c r="H91" s="16"/>
      <c r="I91" s="17">
        <v>11</v>
      </c>
      <c r="J91" s="34">
        <v>1</v>
      </c>
      <c r="K91" s="1"/>
      <c r="L91" s="1" t="s">
        <v>56</v>
      </c>
      <c r="M91" s="9" t="s">
        <v>65</v>
      </c>
      <c r="N91" s="9"/>
      <c r="O91" s="9"/>
      <c r="P91" s="9"/>
      <c r="Q91" s="26" t="s">
        <v>31</v>
      </c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8">
        <v>4</v>
      </c>
      <c r="AQ91" s="27"/>
      <c r="AR91" s="27"/>
      <c r="AS91" s="46"/>
    </row>
    <row r="92" spans="1:45">
      <c r="A92" s="18" t="s">
        <v>57</v>
      </c>
      <c r="B92" s="19"/>
      <c r="C92" s="19"/>
      <c r="D92" s="19"/>
      <c r="E92" s="19"/>
      <c r="F92" s="19"/>
      <c r="G92" s="19"/>
      <c r="H92" s="19"/>
      <c r="I92" s="19"/>
      <c r="J92" s="35"/>
      <c r="K92" s="1"/>
      <c r="L92" s="1" t="s">
        <v>57</v>
      </c>
      <c r="M92" s="9" t="s">
        <v>66</v>
      </c>
      <c r="N92" s="9"/>
      <c r="O92" s="9"/>
      <c r="P92" s="9"/>
      <c r="Q92" s="26" t="s">
        <v>32</v>
      </c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8">
        <v>5</v>
      </c>
      <c r="AR92" s="27"/>
      <c r="AS92" s="46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6" t="s">
        <v>33</v>
      </c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8">
        <v>2</v>
      </c>
      <c r="AS93" s="46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9" t="s">
        <v>34</v>
      </c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47">
        <v>1</v>
      </c>
    </row>
    <row r="95" spans="1:4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</row>
    <row r="97" spans="1:45">
      <c r="A97" s="57" t="str">
        <f>A1</f>
        <v>AlQalam</v>
      </c>
      <c r="B97" s="3" t="s">
        <v>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"/>
      <c r="O97" s="1"/>
      <c r="P97" s="37" t="s">
        <v>43</v>
      </c>
      <c r="Q97" s="37"/>
      <c r="R97" s="9" t="s">
        <v>3</v>
      </c>
      <c r="S97" s="9"/>
      <c r="T97" s="9"/>
      <c r="U97" s="1"/>
      <c r="V97" s="1">
        <f>SUM(R99:AS126)</f>
        <v>133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spans="1:45">
      <c r="A98" s="57"/>
      <c r="B98" s="3" t="s">
        <v>4</v>
      </c>
      <c r="C98" s="3"/>
      <c r="D98" s="3"/>
      <c r="E98" s="3"/>
      <c r="F98" s="3" t="s">
        <v>5</v>
      </c>
      <c r="G98" s="3"/>
      <c r="H98" s="3"/>
      <c r="I98" s="3"/>
      <c r="J98" s="3" t="s">
        <v>6</v>
      </c>
      <c r="K98" s="3"/>
      <c r="L98" s="3"/>
      <c r="M98" s="3"/>
      <c r="N98" s="1"/>
      <c r="O98" s="1"/>
      <c r="P98" s="59" t="str">
        <f>A1</f>
        <v>AlQalam</v>
      </c>
      <c r="Q98" s="60"/>
      <c r="R98" s="22" t="s">
        <v>7</v>
      </c>
      <c r="S98" s="22" t="s">
        <v>8</v>
      </c>
      <c r="T98" s="22" t="s">
        <v>9</v>
      </c>
      <c r="U98" s="22" t="s">
        <v>10</v>
      </c>
      <c r="V98" s="22" t="s">
        <v>11</v>
      </c>
      <c r="W98" s="22" t="s">
        <v>12</v>
      </c>
      <c r="X98" s="22" t="s">
        <v>13</v>
      </c>
      <c r="Y98" s="22" t="s">
        <v>14</v>
      </c>
      <c r="Z98" s="22" t="s">
        <v>15</v>
      </c>
      <c r="AA98" s="22" t="s">
        <v>16</v>
      </c>
      <c r="AB98" s="22" t="s">
        <v>17</v>
      </c>
      <c r="AC98" s="22" t="s">
        <v>18</v>
      </c>
      <c r="AD98" s="22" t="s">
        <v>19</v>
      </c>
      <c r="AE98" s="22" t="s">
        <v>20</v>
      </c>
      <c r="AF98" s="22" t="s">
        <v>21</v>
      </c>
      <c r="AG98" s="22" t="s">
        <v>22</v>
      </c>
      <c r="AH98" s="22" t="s">
        <v>23</v>
      </c>
      <c r="AI98" s="22" t="s">
        <v>24</v>
      </c>
      <c r="AJ98" s="22" t="s">
        <v>25</v>
      </c>
      <c r="AK98" s="22" t="s">
        <v>26</v>
      </c>
      <c r="AL98" s="22" t="s">
        <v>27</v>
      </c>
      <c r="AM98" s="22" t="s">
        <v>28</v>
      </c>
      <c r="AN98" s="22" t="s">
        <v>29</v>
      </c>
      <c r="AO98" s="22" t="s">
        <v>30</v>
      </c>
      <c r="AP98" s="22" t="s">
        <v>31</v>
      </c>
      <c r="AQ98" s="22" t="s">
        <v>32</v>
      </c>
      <c r="AR98" s="22" t="s">
        <v>33</v>
      </c>
      <c r="AS98" s="44" t="s">
        <v>34</v>
      </c>
    </row>
    <row r="99" ht="15.75" spans="1:45">
      <c r="A99" s="57"/>
      <c r="B99" s="53" t="s">
        <v>35</v>
      </c>
      <c r="C99" s="6" t="s">
        <v>36</v>
      </c>
      <c r="D99" s="53" t="s">
        <v>37</v>
      </c>
      <c r="E99" s="6" t="s">
        <v>38</v>
      </c>
      <c r="F99" s="53" t="s">
        <v>35</v>
      </c>
      <c r="G99" s="6" t="s">
        <v>36</v>
      </c>
      <c r="H99" s="53" t="s">
        <v>37</v>
      </c>
      <c r="I99" s="6" t="s">
        <v>38</v>
      </c>
      <c r="J99" s="53" t="s">
        <v>35</v>
      </c>
      <c r="K99" s="6" t="s">
        <v>36</v>
      </c>
      <c r="L99" s="53" t="s">
        <v>37</v>
      </c>
      <c r="M99" s="6" t="s">
        <v>38</v>
      </c>
      <c r="N99" s="1"/>
      <c r="O99" s="1"/>
      <c r="P99" s="1"/>
      <c r="Q99" s="23" t="s">
        <v>7</v>
      </c>
      <c r="R99" s="24">
        <v>14</v>
      </c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45"/>
    </row>
    <row r="100" spans="1:45">
      <c r="A100" s="6" t="s">
        <v>39</v>
      </c>
      <c r="B100" s="53">
        <f>B68</f>
        <v>49</v>
      </c>
      <c r="C100" s="6">
        <v>3</v>
      </c>
      <c r="D100" s="53">
        <v>0</v>
      </c>
      <c r="E100" s="6">
        <v>0</v>
      </c>
      <c r="F100" s="53">
        <v>42</v>
      </c>
      <c r="G100" s="6">
        <v>26</v>
      </c>
      <c r="H100" s="53">
        <v>0</v>
      </c>
      <c r="I100" s="6">
        <v>0</v>
      </c>
      <c r="J100" s="53">
        <v>50</v>
      </c>
      <c r="K100" s="6">
        <v>47</v>
      </c>
      <c r="L100" s="53">
        <v>0</v>
      </c>
      <c r="M100" s="6">
        <v>0</v>
      </c>
      <c r="N100" s="1"/>
      <c r="O100" s="1">
        <f t="shared" ref="O100:O104" si="3">SUM(B100,D100,F100,H100,J100,L100)</f>
        <v>141</v>
      </c>
      <c r="P100" s="1"/>
      <c r="Q100" s="26" t="s">
        <v>40</v>
      </c>
      <c r="R100" s="27"/>
      <c r="S100" s="28">
        <v>22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46"/>
    </row>
    <row r="101" spans="1:45">
      <c r="A101" s="6" t="s">
        <v>41</v>
      </c>
      <c r="B101" s="53">
        <v>49</v>
      </c>
      <c r="C101" s="6">
        <v>2</v>
      </c>
      <c r="D101" s="53">
        <v>0</v>
      </c>
      <c r="E101" s="6">
        <v>0</v>
      </c>
      <c r="F101" s="53">
        <v>42</v>
      </c>
      <c r="G101" s="6">
        <v>23</v>
      </c>
      <c r="H101" s="53">
        <v>0</v>
      </c>
      <c r="I101" s="6">
        <v>0</v>
      </c>
      <c r="J101" s="53">
        <v>50</v>
      </c>
      <c r="K101" s="6">
        <v>29</v>
      </c>
      <c r="L101" s="53">
        <v>0</v>
      </c>
      <c r="M101" s="6">
        <v>0</v>
      </c>
      <c r="N101" s="1"/>
      <c r="O101" s="1">
        <f t="shared" si="3"/>
        <v>141</v>
      </c>
      <c r="P101" s="1"/>
      <c r="Q101" s="26" t="s">
        <v>9</v>
      </c>
      <c r="R101" s="27"/>
      <c r="S101" s="27"/>
      <c r="T101" s="28">
        <v>7</v>
      </c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46"/>
    </row>
    <row r="102" spans="1:45">
      <c r="A102" s="6" t="s">
        <v>42</v>
      </c>
      <c r="B102" s="53">
        <v>49</v>
      </c>
      <c r="C102" s="6">
        <v>2</v>
      </c>
      <c r="D102" s="53">
        <v>0</v>
      </c>
      <c r="E102" s="6">
        <v>0</v>
      </c>
      <c r="F102" s="53">
        <v>42</v>
      </c>
      <c r="G102" s="6">
        <v>21</v>
      </c>
      <c r="H102" s="53">
        <v>0</v>
      </c>
      <c r="I102" s="6">
        <v>0</v>
      </c>
      <c r="J102" s="53">
        <v>50</v>
      </c>
      <c r="K102" s="6">
        <v>24</v>
      </c>
      <c r="L102" s="53">
        <v>0</v>
      </c>
      <c r="M102" s="6">
        <v>0</v>
      </c>
      <c r="N102" s="1"/>
      <c r="O102" s="1">
        <f t="shared" si="3"/>
        <v>141</v>
      </c>
      <c r="P102" s="1"/>
      <c r="Q102" s="26" t="s">
        <v>10</v>
      </c>
      <c r="R102" s="27"/>
      <c r="S102" s="27"/>
      <c r="T102" s="27"/>
      <c r="U102" s="28">
        <v>2</v>
      </c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46"/>
    </row>
    <row r="103" spans="1:45">
      <c r="A103" s="6" t="s">
        <v>43</v>
      </c>
      <c r="B103" s="53">
        <v>49</v>
      </c>
      <c r="C103" s="6">
        <v>2</v>
      </c>
      <c r="D103" s="53">
        <v>0</v>
      </c>
      <c r="E103" s="6">
        <v>0</v>
      </c>
      <c r="F103" s="53">
        <v>39</v>
      </c>
      <c r="G103" s="6">
        <v>11</v>
      </c>
      <c r="H103" s="53">
        <v>3</v>
      </c>
      <c r="I103" s="6">
        <v>0</v>
      </c>
      <c r="J103" s="53">
        <v>47</v>
      </c>
      <c r="K103" s="6">
        <v>7</v>
      </c>
      <c r="L103" s="53">
        <v>3</v>
      </c>
      <c r="M103" s="6">
        <v>0</v>
      </c>
      <c r="N103" s="1"/>
      <c r="O103" s="1">
        <f t="shared" si="3"/>
        <v>141</v>
      </c>
      <c r="P103" s="1"/>
      <c r="Q103" s="26" t="s">
        <v>11</v>
      </c>
      <c r="R103" s="27"/>
      <c r="S103" s="27"/>
      <c r="T103" s="27"/>
      <c r="U103" s="27"/>
      <c r="V103" s="28">
        <v>0</v>
      </c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46"/>
    </row>
    <row r="104" spans="1:45">
      <c r="A104" s="6" t="s">
        <v>44</v>
      </c>
      <c r="B104" s="53"/>
      <c r="C104" s="6"/>
      <c r="D104" s="53"/>
      <c r="E104" s="6"/>
      <c r="F104" s="53"/>
      <c r="G104" s="6"/>
      <c r="H104" s="53"/>
      <c r="I104" s="6"/>
      <c r="J104" s="53"/>
      <c r="K104" s="6"/>
      <c r="L104" s="53"/>
      <c r="M104" s="6"/>
      <c r="N104" s="1"/>
      <c r="O104" s="1">
        <f t="shared" si="3"/>
        <v>0</v>
      </c>
      <c r="P104" s="1"/>
      <c r="Q104" s="26" t="s">
        <v>12</v>
      </c>
      <c r="R104" s="27">
        <v>2</v>
      </c>
      <c r="S104" s="27"/>
      <c r="T104" s="27"/>
      <c r="U104" s="27"/>
      <c r="V104" s="27"/>
      <c r="W104" s="28">
        <v>2</v>
      </c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46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6" t="s">
        <v>13</v>
      </c>
      <c r="R105" s="27"/>
      <c r="S105" s="27"/>
      <c r="T105" s="27"/>
      <c r="U105" s="27"/>
      <c r="V105" s="27"/>
      <c r="W105" s="27"/>
      <c r="X105" s="28">
        <v>2</v>
      </c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46"/>
    </row>
    <row r="106" spans="1:45">
      <c r="A106" s="1"/>
      <c r="B106" s="9" t="s">
        <v>45</v>
      </c>
      <c r="C106" s="9"/>
      <c r="D106" s="9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6" t="s">
        <v>14</v>
      </c>
      <c r="R106" s="27"/>
      <c r="S106" s="27"/>
      <c r="T106" s="27"/>
      <c r="U106" s="27"/>
      <c r="V106" s="27"/>
      <c r="W106" s="27"/>
      <c r="X106" s="27"/>
      <c r="Y106" s="28">
        <v>5</v>
      </c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46"/>
    </row>
    <row r="107" spans="1:45">
      <c r="A107" s="1" t="str">
        <f>A1</f>
        <v>AlQalam</v>
      </c>
      <c r="B107" s="1" t="s">
        <v>46</v>
      </c>
      <c r="C107" s="1" t="s">
        <v>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6" t="s">
        <v>48</v>
      </c>
      <c r="R107" s="27"/>
      <c r="S107" s="27"/>
      <c r="T107" s="27"/>
      <c r="U107" s="27"/>
      <c r="V107" s="27"/>
      <c r="W107" s="27"/>
      <c r="X107" s="27"/>
      <c r="Y107" s="27"/>
      <c r="Z107" s="28">
        <v>3</v>
      </c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46"/>
    </row>
    <row r="108" spans="1:45">
      <c r="A108" s="6" t="s">
        <v>39</v>
      </c>
      <c r="B108" s="1">
        <f>V97</f>
        <v>133</v>
      </c>
      <c r="C108" s="1">
        <v>5</v>
      </c>
      <c r="D108" s="1"/>
      <c r="E108" s="1">
        <f>SUM(B108,C108)</f>
        <v>138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6" t="s">
        <v>16</v>
      </c>
      <c r="R108" s="27"/>
      <c r="S108" s="27"/>
      <c r="T108" s="27"/>
      <c r="U108" s="27"/>
      <c r="V108" s="27"/>
      <c r="W108" s="27"/>
      <c r="X108" s="27"/>
      <c r="Y108" s="27"/>
      <c r="Z108" s="27"/>
      <c r="AA108" s="28">
        <v>10</v>
      </c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46"/>
    </row>
    <row r="109" spans="1:45">
      <c r="A109" s="6" t="s">
        <v>41</v>
      </c>
      <c r="B109" s="1">
        <v>136</v>
      </c>
      <c r="C109" s="1">
        <v>5</v>
      </c>
      <c r="D109" s="1"/>
      <c r="E109" s="1">
        <v>141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6" t="s">
        <v>17</v>
      </c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8">
        <v>1</v>
      </c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46"/>
    </row>
    <row r="110" spans="1:45">
      <c r="A110" s="6" t="s">
        <v>42</v>
      </c>
      <c r="B110" s="1">
        <v>136</v>
      </c>
      <c r="C110" s="1">
        <v>5</v>
      </c>
      <c r="D110" s="1"/>
      <c r="E110" s="1">
        <v>141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6" t="s">
        <v>18</v>
      </c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8">
        <v>2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46"/>
    </row>
    <row r="111" spans="1:45">
      <c r="A111" s="6" t="s">
        <v>43</v>
      </c>
      <c r="B111" s="1">
        <v>136</v>
      </c>
      <c r="C111" s="1">
        <v>5</v>
      </c>
      <c r="D111" s="1"/>
      <c r="E111" s="1">
        <v>141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6" t="s">
        <v>19</v>
      </c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8">
        <v>2</v>
      </c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46"/>
    </row>
    <row r="112" spans="1:45">
      <c r="A112" s="6" t="s">
        <v>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6" t="s">
        <v>20</v>
      </c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>
        <v>2</v>
      </c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46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6" t="s">
        <v>21</v>
      </c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8">
        <v>1</v>
      </c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46"/>
    </row>
    <row r="114" spans="1:45">
      <c r="A114" s="8" t="s">
        <v>43</v>
      </c>
      <c r="B114" s="9" t="s">
        <v>3</v>
      </c>
      <c r="C114" s="9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6" t="s">
        <v>22</v>
      </c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8">
        <v>1</v>
      </c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46"/>
    </row>
    <row r="115" ht="15.75" spans="1:45">
      <c r="A115" s="10" t="str">
        <f>A1</f>
        <v>AlQalam</v>
      </c>
      <c r="B115" s="11" t="s">
        <v>49</v>
      </c>
      <c r="C115" s="11" t="s">
        <v>50</v>
      </c>
      <c r="D115" s="11" t="s">
        <v>51</v>
      </c>
      <c r="E115" s="11" t="s">
        <v>52</v>
      </c>
      <c r="F115" s="11" t="s">
        <v>53</v>
      </c>
      <c r="G115" s="11" t="s">
        <v>54</v>
      </c>
      <c r="H115" s="11" t="s">
        <v>55</v>
      </c>
      <c r="I115" s="11" t="s">
        <v>56</v>
      </c>
      <c r="J115" s="32" t="s">
        <v>57</v>
      </c>
      <c r="K115" s="1"/>
      <c r="L115" s="1"/>
      <c r="M115" s="1">
        <f>SUM(B116:I123)</f>
        <v>137</v>
      </c>
      <c r="N115" s="1"/>
      <c r="O115" s="1"/>
      <c r="P115" s="1"/>
      <c r="Q115" s="26" t="s">
        <v>23</v>
      </c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8">
        <v>1</v>
      </c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46"/>
    </row>
    <row r="116" ht="15.75" spans="1:45">
      <c r="A116" s="12" t="s">
        <v>49</v>
      </c>
      <c r="B116" s="13">
        <v>17</v>
      </c>
      <c r="C116" s="14">
        <v>1</v>
      </c>
      <c r="D116" s="14"/>
      <c r="E116" s="14"/>
      <c r="F116" s="14"/>
      <c r="G116" s="14">
        <v>1</v>
      </c>
      <c r="H116" s="14"/>
      <c r="I116" s="14"/>
      <c r="J116" s="33">
        <v>4</v>
      </c>
      <c r="K116" s="1"/>
      <c r="L116" s="1" t="s">
        <v>49</v>
      </c>
      <c r="M116" s="9" t="s">
        <v>58</v>
      </c>
      <c r="N116" s="9"/>
      <c r="O116" s="9"/>
      <c r="P116" s="9"/>
      <c r="Q116" s="26" t="s">
        <v>24</v>
      </c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8">
        <v>2</v>
      </c>
      <c r="AJ116" s="27"/>
      <c r="AK116" s="27"/>
      <c r="AL116" s="27"/>
      <c r="AM116" s="27"/>
      <c r="AN116" s="27"/>
      <c r="AO116" s="27"/>
      <c r="AP116" s="27"/>
      <c r="AQ116" s="27"/>
      <c r="AR116" s="27"/>
      <c r="AS116" s="46"/>
    </row>
    <row r="117" spans="1:45">
      <c r="A117" s="15" t="s">
        <v>50</v>
      </c>
      <c r="B117" s="16"/>
      <c r="C117" s="17">
        <v>11</v>
      </c>
      <c r="D117" s="16"/>
      <c r="E117" s="16"/>
      <c r="F117" s="16"/>
      <c r="G117" s="16"/>
      <c r="H117" s="16"/>
      <c r="I117" s="16"/>
      <c r="J117" s="16">
        <v>4</v>
      </c>
      <c r="K117" s="1"/>
      <c r="L117" s="1" t="s">
        <v>50</v>
      </c>
      <c r="M117" s="9" t="s">
        <v>59</v>
      </c>
      <c r="N117" s="9"/>
      <c r="O117" s="9"/>
      <c r="P117" s="9"/>
      <c r="Q117" s="26" t="s">
        <v>25</v>
      </c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8">
        <v>2</v>
      </c>
      <c r="AK117" s="27"/>
      <c r="AL117" s="27"/>
      <c r="AM117" s="27"/>
      <c r="AN117" s="27"/>
      <c r="AO117" s="27"/>
      <c r="AP117" s="27"/>
      <c r="AQ117" s="27"/>
      <c r="AR117" s="27"/>
      <c r="AS117" s="46"/>
    </row>
    <row r="118" spans="1:45">
      <c r="A118" s="15" t="s">
        <v>51</v>
      </c>
      <c r="B118" s="16"/>
      <c r="C118" s="16"/>
      <c r="D118" s="17">
        <v>9</v>
      </c>
      <c r="E118" s="16"/>
      <c r="F118" s="16"/>
      <c r="G118" s="16"/>
      <c r="H118" s="16"/>
      <c r="I118" s="16"/>
      <c r="J118" s="34">
        <v>1</v>
      </c>
      <c r="K118" s="1"/>
      <c r="L118" s="1" t="s">
        <v>51</v>
      </c>
      <c r="M118" s="9" t="s">
        <v>60</v>
      </c>
      <c r="N118" s="9"/>
      <c r="O118" s="9"/>
      <c r="P118" s="9"/>
      <c r="Q118" s="26" t="s">
        <v>26</v>
      </c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8">
        <v>5</v>
      </c>
      <c r="AL118" s="27"/>
      <c r="AM118" s="27"/>
      <c r="AN118" s="27"/>
      <c r="AO118" s="27"/>
      <c r="AP118" s="27"/>
      <c r="AQ118" s="27"/>
      <c r="AR118" s="27">
        <v>1</v>
      </c>
      <c r="AS118" s="46"/>
    </row>
    <row r="119" spans="1:45">
      <c r="A119" s="15" t="s">
        <v>52</v>
      </c>
      <c r="B119" s="16"/>
      <c r="C119" s="16"/>
      <c r="D119" s="16"/>
      <c r="E119" s="17">
        <v>20</v>
      </c>
      <c r="F119" s="16"/>
      <c r="G119" s="16"/>
      <c r="H119" s="16"/>
      <c r="I119" s="16">
        <v>3</v>
      </c>
      <c r="J119" s="34">
        <v>1</v>
      </c>
      <c r="K119" s="1"/>
      <c r="L119" s="1" t="s">
        <v>52</v>
      </c>
      <c r="M119" s="9" t="s">
        <v>61</v>
      </c>
      <c r="N119" s="9"/>
      <c r="O119" s="9"/>
      <c r="P119" s="9"/>
      <c r="Q119" s="26" t="s">
        <v>27</v>
      </c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8">
        <v>2</v>
      </c>
      <c r="AM119" s="27"/>
      <c r="AN119" s="27"/>
      <c r="AO119" s="27"/>
      <c r="AP119" s="27"/>
      <c r="AQ119" s="27"/>
      <c r="AR119" s="27"/>
      <c r="AS119" s="46"/>
    </row>
    <row r="120" spans="1:45">
      <c r="A120" s="15" t="s">
        <v>53</v>
      </c>
      <c r="B120" s="16"/>
      <c r="C120" s="16"/>
      <c r="D120" s="16"/>
      <c r="E120" s="16"/>
      <c r="F120" s="17">
        <v>27</v>
      </c>
      <c r="G120" s="16"/>
      <c r="H120" s="16"/>
      <c r="I120" s="16"/>
      <c r="J120" s="34">
        <v>3</v>
      </c>
      <c r="K120" s="1"/>
      <c r="L120" s="1" t="s">
        <v>53</v>
      </c>
      <c r="M120" s="9" t="s">
        <v>62</v>
      </c>
      <c r="N120" s="9"/>
      <c r="O120" s="9"/>
      <c r="P120" s="9"/>
      <c r="Q120" s="26" t="s">
        <v>28</v>
      </c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8">
        <v>4</v>
      </c>
      <c r="AN120" s="27"/>
      <c r="AO120" s="27"/>
      <c r="AP120" s="27"/>
      <c r="AQ120" s="27"/>
      <c r="AR120" s="27"/>
      <c r="AS120" s="46"/>
    </row>
    <row r="121" spans="1:45">
      <c r="A121" s="15" t="s">
        <v>54</v>
      </c>
      <c r="B121" s="16"/>
      <c r="C121" s="16"/>
      <c r="D121" s="16"/>
      <c r="E121" s="16"/>
      <c r="F121" s="16"/>
      <c r="G121" s="17">
        <v>26</v>
      </c>
      <c r="H121" s="16"/>
      <c r="I121" s="16"/>
      <c r="J121" s="34">
        <v>3</v>
      </c>
      <c r="K121" s="1"/>
      <c r="L121" s="1" t="s">
        <v>54</v>
      </c>
      <c r="M121" s="9" t="s">
        <v>63</v>
      </c>
      <c r="N121" s="9"/>
      <c r="O121" s="9"/>
      <c r="P121" s="9"/>
      <c r="Q121" s="26" t="s">
        <v>29</v>
      </c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8">
        <v>4</v>
      </c>
      <c r="AO121" s="27"/>
      <c r="AP121" s="27"/>
      <c r="AQ121" s="27"/>
      <c r="AR121" s="27"/>
      <c r="AS121" s="46"/>
    </row>
    <row r="122" spans="1:45">
      <c r="A122" s="15" t="s">
        <v>55</v>
      </c>
      <c r="B122" s="16"/>
      <c r="C122" s="16"/>
      <c r="D122" s="16"/>
      <c r="E122" s="16"/>
      <c r="F122" s="16"/>
      <c r="G122" s="16"/>
      <c r="H122" s="17">
        <v>11</v>
      </c>
      <c r="I122" s="16"/>
      <c r="J122" s="34"/>
      <c r="K122" s="1"/>
      <c r="L122" s="1" t="s">
        <v>55</v>
      </c>
      <c r="M122" s="9" t="s">
        <v>64</v>
      </c>
      <c r="N122" s="9"/>
      <c r="O122" s="9"/>
      <c r="P122" s="9"/>
      <c r="Q122" s="26" t="s">
        <v>30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>
        <v>1</v>
      </c>
      <c r="AO122" s="28">
        <v>21</v>
      </c>
      <c r="AP122" s="27"/>
      <c r="AQ122" s="27"/>
      <c r="AR122" s="27"/>
      <c r="AS122" s="46"/>
    </row>
    <row r="123" spans="1:45">
      <c r="A123" s="15" t="s">
        <v>56</v>
      </c>
      <c r="B123" s="16"/>
      <c r="C123" s="16"/>
      <c r="D123" s="16"/>
      <c r="E123" s="16"/>
      <c r="F123" s="16"/>
      <c r="G123" s="16"/>
      <c r="H123" s="16"/>
      <c r="I123" s="17">
        <v>11</v>
      </c>
      <c r="J123" s="34">
        <v>1</v>
      </c>
      <c r="K123" s="1"/>
      <c r="L123" s="1" t="s">
        <v>56</v>
      </c>
      <c r="M123" s="9" t="s">
        <v>65</v>
      </c>
      <c r="N123" s="9"/>
      <c r="O123" s="9"/>
      <c r="P123" s="9"/>
      <c r="Q123" s="26" t="s">
        <v>31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8">
        <v>4</v>
      </c>
      <c r="AQ123" s="27"/>
      <c r="AR123" s="27"/>
      <c r="AS123" s="46"/>
    </row>
    <row r="124" spans="1:45">
      <c r="A124" s="18" t="s">
        <v>57</v>
      </c>
      <c r="B124" s="19"/>
      <c r="C124" s="19"/>
      <c r="D124" s="19"/>
      <c r="E124" s="19"/>
      <c r="F124" s="19"/>
      <c r="G124" s="19"/>
      <c r="H124" s="19"/>
      <c r="I124" s="19"/>
      <c r="J124" s="35"/>
      <c r="K124" s="1"/>
      <c r="L124" s="1" t="s">
        <v>57</v>
      </c>
      <c r="M124" s="9" t="s">
        <v>66</v>
      </c>
      <c r="N124" s="9"/>
      <c r="O124" s="9"/>
      <c r="P124" s="9"/>
      <c r="Q124" s="26" t="s">
        <v>32</v>
      </c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8">
        <v>5</v>
      </c>
      <c r="AR124" s="27"/>
      <c r="AS124" s="46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6" t="s">
        <v>33</v>
      </c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8">
        <v>2</v>
      </c>
      <c r="AS125" s="46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9" t="s">
        <v>34</v>
      </c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47">
        <v>1</v>
      </c>
    </row>
    <row r="127" spans="1: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</row>
    <row r="129" spans="1:45">
      <c r="A129" s="57" t="str">
        <f>A1</f>
        <v>AlQalam</v>
      </c>
      <c r="B129" s="3" t="s">
        <v>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"/>
      <c r="O129" s="1"/>
      <c r="P129" s="37" t="s">
        <v>44</v>
      </c>
      <c r="Q129" s="37"/>
      <c r="R129" s="9" t="s">
        <v>3</v>
      </c>
      <c r="S129" s="9"/>
      <c r="T129" s="9"/>
      <c r="U129" s="1"/>
      <c r="V129" s="1">
        <f>SUM(R131:AS158)</f>
        <v>133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spans="1:45">
      <c r="A130" s="57"/>
      <c r="B130" s="3" t="s">
        <v>4</v>
      </c>
      <c r="C130" s="3"/>
      <c r="D130" s="3"/>
      <c r="E130" s="3"/>
      <c r="F130" s="3" t="s">
        <v>5</v>
      </c>
      <c r="G130" s="3"/>
      <c r="H130" s="3"/>
      <c r="I130" s="3"/>
      <c r="J130" s="3" t="s">
        <v>6</v>
      </c>
      <c r="K130" s="3"/>
      <c r="L130" s="3"/>
      <c r="M130" s="3"/>
      <c r="N130" s="1"/>
      <c r="O130" s="1"/>
      <c r="P130" s="59" t="str">
        <f>A1</f>
        <v>AlQalam</v>
      </c>
      <c r="Q130" s="60"/>
      <c r="R130" s="22" t="s">
        <v>7</v>
      </c>
      <c r="S130" s="22" t="s">
        <v>8</v>
      </c>
      <c r="T130" s="22" t="s">
        <v>9</v>
      </c>
      <c r="U130" s="22" t="s">
        <v>10</v>
      </c>
      <c r="V130" s="22" t="s">
        <v>11</v>
      </c>
      <c r="W130" s="22" t="s">
        <v>12</v>
      </c>
      <c r="X130" s="22" t="s">
        <v>13</v>
      </c>
      <c r="Y130" s="22" t="s">
        <v>14</v>
      </c>
      <c r="Z130" s="22" t="s">
        <v>15</v>
      </c>
      <c r="AA130" s="22" t="s">
        <v>16</v>
      </c>
      <c r="AB130" s="22" t="s">
        <v>17</v>
      </c>
      <c r="AC130" s="22" t="s">
        <v>18</v>
      </c>
      <c r="AD130" s="22" t="s">
        <v>19</v>
      </c>
      <c r="AE130" s="22" t="s">
        <v>20</v>
      </c>
      <c r="AF130" s="22" t="s">
        <v>21</v>
      </c>
      <c r="AG130" s="22" t="s">
        <v>22</v>
      </c>
      <c r="AH130" s="22" t="s">
        <v>23</v>
      </c>
      <c r="AI130" s="22" t="s">
        <v>24</v>
      </c>
      <c r="AJ130" s="22" t="s">
        <v>25</v>
      </c>
      <c r="AK130" s="22" t="s">
        <v>26</v>
      </c>
      <c r="AL130" s="22" t="s">
        <v>27</v>
      </c>
      <c r="AM130" s="22" t="s">
        <v>28</v>
      </c>
      <c r="AN130" s="22" t="s">
        <v>29</v>
      </c>
      <c r="AO130" s="22" t="s">
        <v>30</v>
      </c>
      <c r="AP130" s="22" t="s">
        <v>31</v>
      </c>
      <c r="AQ130" s="22" t="s">
        <v>32</v>
      </c>
      <c r="AR130" s="22" t="s">
        <v>33</v>
      </c>
      <c r="AS130" s="44" t="s">
        <v>34</v>
      </c>
    </row>
    <row r="131" ht="15.75" spans="1:45">
      <c r="A131" s="57"/>
      <c r="B131" s="53" t="s">
        <v>35</v>
      </c>
      <c r="C131" s="6" t="s">
        <v>36</v>
      </c>
      <c r="D131" s="53" t="s">
        <v>37</v>
      </c>
      <c r="E131" s="6" t="s">
        <v>38</v>
      </c>
      <c r="F131" s="53" t="s">
        <v>35</v>
      </c>
      <c r="G131" s="6" t="s">
        <v>36</v>
      </c>
      <c r="H131" s="53" t="s">
        <v>37</v>
      </c>
      <c r="I131" s="6" t="s">
        <v>38</v>
      </c>
      <c r="J131" s="53" t="s">
        <v>35</v>
      </c>
      <c r="K131" s="6" t="s">
        <v>36</v>
      </c>
      <c r="L131" s="53" t="s">
        <v>37</v>
      </c>
      <c r="M131" s="6" t="s">
        <v>38</v>
      </c>
      <c r="N131" s="1"/>
      <c r="O131" s="1"/>
      <c r="P131" s="1"/>
      <c r="Q131" s="23" t="s">
        <v>7</v>
      </c>
      <c r="R131" s="24">
        <v>14</v>
      </c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45"/>
    </row>
    <row r="132" spans="1:45">
      <c r="A132" s="6" t="s">
        <v>39</v>
      </c>
      <c r="B132" s="53">
        <f>B100</f>
        <v>49</v>
      </c>
      <c r="C132" s="6">
        <v>3</v>
      </c>
      <c r="D132" s="53">
        <v>0</v>
      </c>
      <c r="E132" s="6">
        <v>0</v>
      </c>
      <c r="F132" s="53">
        <v>42</v>
      </c>
      <c r="G132" s="6">
        <v>26</v>
      </c>
      <c r="H132" s="53">
        <v>0</v>
      </c>
      <c r="I132" s="6">
        <v>0</v>
      </c>
      <c r="J132" s="53">
        <v>50</v>
      </c>
      <c r="K132" s="6">
        <v>47</v>
      </c>
      <c r="L132" s="53">
        <v>0</v>
      </c>
      <c r="M132" s="6">
        <v>0</v>
      </c>
      <c r="N132" s="1"/>
      <c r="O132" s="1">
        <f t="shared" ref="O132:O136" si="4">SUM(B132,D132,F132,H132,J132,L132)</f>
        <v>141</v>
      </c>
      <c r="P132" s="1"/>
      <c r="Q132" s="26" t="s">
        <v>40</v>
      </c>
      <c r="R132" s="27"/>
      <c r="S132" s="28">
        <v>22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46"/>
    </row>
    <row r="133" spans="1:45">
      <c r="A133" s="6" t="s">
        <v>41</v>
      </c>
      <c r="B133" s="53">
        <v>49</v>
      </c>
      <c r="C133" s="6">
        <v>2</v>
      </c>
      <c r="D133" s="53">
        <v>0</v>
      </c>
      <c r="E133" s="6">
        <v>0</v>
      </c>
      <c r="F133" s="53">
        <v>42</v>
      </c>
      <c r="G133" s="6">
        <v>23</v>
      </c>
      <c r="H133" s="53">
        <v>0</v>
      </c>
      <c r="I133" s="6">
        <v>0</v>
      </c>
      <c r="J133" s="53">
        <v>50</v>
      </c>
      <c r="K133" s="6">
        <v>29</v>
      </c>
      <c r="L133" s="53">
        <v>0</v>
      </c>
      <c r="M133" s="6">
        <v>0</v>
      </c>
      <c r="N133" s="1"/>
      <c r="O133" s="1">
        <f t="shared" si="4"/>
        <v>141</v>
      </c>
      <c r="P133" s="1"/>
      <c r="Q133" s="26" t="s">
        <v>9</v>
      </c>
      <c r="R133" s="27"/>
      <c r="S133" s="27"/>
      <c r="T133" s="28">
        <v>7</v>
      </c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46"/>
    </row>
    <row r="134" spans="1:45">
      <c r="A134" s="6" t="s">
        <v>42</v>
      </c>
      <c r="B134" s="53">
        <v>49</v>
      </c>
      <c r="C134" s="6">
        <v>2</v>
      </c>
      <c r="D134" s="53">
        <v>0</v>
      </c>
      <c r="E134" s="6">
        <v>0</v>
      </c>
      <c r="F134" s="53">
        <v>42</v>
      </c>
      <c r="G134" s="6">
        <v>21</v>
      </c>
      <c r="H134" s="53">
        <v>0</v>
      </c>
      <c r="I134" s="6">
        <v>0</v>
      </c>
      <c r="J134" s="53">
        <v>50</v>
      </c>
      <c r="K134" s="6">
        <v>24</v>
      </c>
      <c r="L134" s="53">
        <v>0</v>
      </c>
      <c r="M134" s="6">
        <v>0</v>
      </c>
      <c r="N134" s="1"/>
      <c r="O134" s="1">
        <f t="shared" si="4"/>
        <v>141</v>
      </c>
      <c r="P134" s="1"/>
      <c r="Q134" s="26" t="s">
        <v>10</v>
      </c>
      <c r="R134" s="27"/>
      <c r="S134" s="27"/>
      <c r="T134" s="27"/>
      <c r="U134" s="28">
        <v>2</v>
      </c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46"/>
    </row>
    <row r="135" spans="1:45">
      <c r="A135" s="6" t="s">
        <v>43</v>
      </c>
      <c r="B135" s="53"/>
      <c r="C135" s="6"/>
      <c r="D135" s="53"/>
      <c r="E135" s="6"/>
      <c r="F135" s="53"/>
      <c r="G135" s="6"/>
      <c r="H135" s="53"/>
      <c r="I135" s="6"/>
      <c r="J135" s="53"/>
      <c r="K135" s="6"/>
      <c r="L135" s="53"/>
      <c r="M135" s="6"/>
      <c r="N135" s="1"/>
      <c r="O135" s="1">
        <f t="shared" si="4"/>
        <v>0</v>
      </c>
      <c r="P135" s="1"/>
      <c r="Q135" s="26" t="s">
        <v>11</v>
      </c>
      <c r="R135" s="27"/>
      <c r="S135" s="27"/>
      <c r="T135" s="27"/>
      <c r="U135" s="27"/>
      <c r="V135" s="28">
        <v>0</v>
      </c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46"/>
    </row>
    <row r="136" spans="1:45">
      <c r="A136" s="6" t="s">
        <v>44</v>
      </c>
      <c r="B136" s="53">
        <v>49</v>
      </c>
      <c r="C136" s="6">
        <v>2</v>
      </c>
      <c r="D136" s="53">
        <v>0</v>
      </c>
      <c r="E136" s="6">
        <v>0</v>
      </c>
      <c r="F136" s="53">
        <v>39</v>
      </c>
      <c r="G136" s="6">
        <v>9</v>
      </c>
      <c r="H136" s="53">
        <v>3</v>
      </c>
      <c r="I136" s="6">
        <v>0</v>
      </c>
      <c r="J136" s="53">
        <v>47</v>
      </c>
      <c r="K136" s="6">
        <v>4</v>
      </c>
      <c r="L136" s="53">
        <v>3</v>
      </c>
      <c r="M136" s="6">
        <v>0</v>
      </c>
      <c r="N136" s="1"/>
      <c r="O136" s="1">
        <f t="shared" si="4"/>
        <v>141</v>
      </c>
      <c r="P136" s="1"/>
      <c r="Q136" s="26" t="s">
        <v>12</v>
      </c>
      <c r="R136" s="27">
        <v>2</v>
      </c>
      <c r="S136" s="27"/>
      <c r="T136" s="27"/>
      <c r="U136" s="27"/>
      <c r="V136" s="27"/>
      <c r="W136" s="28">
        <v>2</v>
      </c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46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6" t="s">
        <v>13</v>
      </c>
      <c r="R137" s="27"/>
      <c r="S137" s="27"/>
      <c r="T137" s="27"/>
      <c r="U137" s="27"/>
      <c r="V137" s="27"/>
      <c r="W137" s="27"/>
      <c r="X137" s="28">
        <v>2</v>
      </c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46"/>
    </row>
    <row r="138" spans="1:45">
      <c r="A138" s="1"/>
      <c r="B138" s="9" t="s">
        <v>45</v>
      </c>
      <c r="C138" s="9"/>
      <c r="D138" s="9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6" t="s">
        <v>14</v>
      </c>
      <c r="R138" s="27"/>
      <c r="S138" s="27"/>
      <c r="T138" s="27"/>
      <c r="U138" s="27"/>
      <c r="V138" s="27"/>
      <c r="W138" s="27"/>
      <c r="X138" s="27"/>
      <c r="Y138" s="28">
        <v>5</v>
      </c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46"/>
    </row>
    <row r="139" spans="1:45">
      <c r="A139" s="1" t="str">
        <f>A1</f>
        <v>AlQalam</v>
      </c>
      <c r="B139" s="1" t="s">
        <v>46</v>
      </c>
      <c r="C139" s="1" t="s">
        <v>47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6" t="s">
        <v>48</v>
      </c>
      <c r="R139" s="27"/>
      <c r="S139" s="27"/>
      <c r="T139" s="27"/>
      <c r="U139" s="27"/>
      <c r="V139" s="27"/>
      <c r="W139" s="27"/>
      <c r="X139" s="27"/>
      <c r="Y139" s="27"/>
      <c r="Z139" s="28">
        <v>3</v>
      </c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46"/>
    </row>
    <row r="140" spans="1:45">
      <c r="A140" s="6" t="s">
        <v>39</v>
      </c>
      <c r="B140" s="1">
        <v>139</v>
      </c>
      <c r="C140" s="1">
        <v>2</v>
      </c>
      <c r="D140" s="1"/>
      <c r="E140" s="1">
        <v>141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6" t="s">
        <v>16</v>
      </c>
      <c r="R140" s="27"/>
      <c r="S140" s="27"/>
      <c r="T140" s="27"/>
      <c r="U140" s="27"/>
      <c r="V140" s="27"/>
      <c r="W140" s="27"/>
      <c r="X140" s="27"/>
      <c r="Y140" s="27"/>
      <c r="Z140" s="27"/>
      <c r="AA140" s="28">
        <v>10</v>
      </c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46"/>
    </row>
    <row r="141" spans="1:45">
      <c r="A141" s="6" t="s">
        <v>41</v>
      </c>
      <c r="B141" s="1">
        <v>136</v>
      </c>
      <c r="C141" s="1">
        <v>5</v>
      </c>
      <c r="D141" s="1"/>
      <c r="E141" s="1">
        <v>141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6" t="s">
        <v>17</v>
      </c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8">
        <v>1</v>
      </c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46"/>
    </row>
    <row r="142" spans="1:45">
      <c r="A142" s="6" t="s">
        <v>42</v>
      </c>
      <c r="B142" s="1">
        <v>136</v>
      </c>
      <c r="C142" s="1">
        <v>5</v>
      </c>
      <c r="D142" s="1"/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6" t="s">
        <v>18</v>
      </c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8">
        <v>2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46"/>
    </row>
    <row r="143" spans="1:45">
      <c r="A143" s="6" t="s">
        <v>43</v>
      </c>
      <c r="B143" s="1">
        <v>136</v>
      </c>
      <c r="C143" s="1">
        <v>5</v>
      </c>
      <c r="D143" s="1"/>
      <c r="E143" s="1">
        <v>141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6" t="s">
        <v>19</v>
      </c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8">
        <v>2</v>
      </c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46"/>
    </row>
    <row r="144" spans="1:45">
      <c r="A144" s="6" t="s">
        <v>44</v>
      </c>
      <c r="B144" s="1">
        <f>V129</f>
        <v>133</v>
      </c>
      <c r="C144" s="1">
        <f>O136-B144-H136-L136</f>
        <v>2</v>
      </c>
      <c r="D144" s="1"/>
      <c r="E144" s="1">
        <f>B144+C144</f>
        <v>135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6" t="s">
        <v>20</v>
      </c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>
        <v>2</v>
      </c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46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6" t="s">
        <v>21</v>
      </c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8">
        <v>1</v>
      </c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46"/>
    </row>
    <row r="146" spans="1:45">
      <c r="A146" s="8" t="s">
        <v>44</v>
      </c>
      <c r="B146" s="9" t="s">
        <v>3</v>
      </c>
      <c r="C146" s="9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6" t="s">
        <v>22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8">
        <v>1</v>
      </c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46"/>
    </row>
    <row r="147" ht="15.75" spans="1:45">
      <c r="A147" s="10" t="str">
        <f>A1</f>
        <v>AlQalam</v>
      </c>
      <c r="B147" s="11" t="s">
        <v>49</v>
      </c>
      <c r="C147" s="11" t="s">
        <v>50</v>
      </c>
      <c r="D147" s="11" t="s">
        <v>51</v>
      </c>
      <c r="E147" s="11" t="s">
        <v>52</v>
      </c>
      <c r="F147" s="11" t="s">
        <v>53</v>
      </c>
      <c r="G147" s="11" t="s">
        <v>54</v>
      </c>
      <c r="H147" s="11" t="s">
        <v>55</v>
      </c>
      <c r="I147" s="11" t="s">
        <v>56</v>
      </c>
      <c r="J147" s="32" t="s">
        <v>57</v>
      </c>
      <c r="K147" s="1"/>
      <c r="L147" s="1"/>
      <c r="M147" s="1">
        <f>SUM(B148:I155)</f>
        <v>137</v>
      </c>
      <c r="N147" s="1">
        <f>SUM(B148,C149,D150,E151,F152,G153,H154,I155)</f>
        <v>132</v>
      </c>
      <c r="O147" s="1"/>
      <c r="P147" s="1"/>
      <c r="Q147" s="26" t="s">
        <v>23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8">
        <v>1</v>
      </c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46"/>
    </row>
    <row r="148" ht="15.75" spans="1:45">
      <c r="A148" s="12" t="s">
        <v>49</v>
      </c>
      <c r="B148" s="13">
        <v>17</v>
      </c>
      <c r="C148" s="14">
        <v>1</v>
      </c>
      <c r="D148" s="14"/>
      <c r="E148" s="14"/>
      <c r="F148" s="14"/>
      <c r="G148" s="14">
        <v>1</v>
      </c>
      <c r="H148" s="14"/>
      <c r="I148" s="14"/>
      <c r="J148" s="33">
        <v>4</v>
      </c>
      <c r="K148" s="1"/>
      <c r="L148" s="1" t="s">
        <v>49</v>
      </c>
      <c r="M148" s="9" t="s">
        <v>58</v>
      </c>
      <c r="N148" s="9"/>
      <c r="O148" s="9"/>
      <c r="P148" s="9"/>
      <c r="Q148" s="26" t="s">
        <v>24</v>
      </c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8">
        <v>2</v>
      </c>
      <c r="AJ148" s="27"/>
      <c r="AK148" s="27"/>
      <c r="AL148" s="27"/>
      <c r="AM148" s="27"/>
      <c r="AN148" s="27"/>
      <c r="AO148" s="27"/>
      <c r="AP148" s="27"/>
      <c r="AQ148" s="27"/>
      <c r="AR148" s="27"/>
      <c r="AS148" s="46"/>
    </row>
    <row r="149" spans="1:45">
      <c r="A149" s="15" t="s">
        <v>50</v>
      </c>
      <c r="B149" s="16"/>
      <c r="C149" s="17">
        <v>11</v>
      </c>
      <c r="D149" s="16"/>
      <c r="E149" s="16"/>
      <c r="F149" s="16"/>
      <c r="G149" s="16"/>
      <c r="H149" s="16"/>
      <c r="I149" s="16"/>
      <c r="J149" s="16">
        <v>3</v>
      </c>
      <c r="K149" s="1"/>
      <c r="L149" s="1" t="s">
        <v>50</v>
      </c>
      <c r="M149" s="9" t="s">
        <v>59</v>
      </c>
      <c r="N149" s="9"/>
      <c r="O149" s="9"/>
      <c r="P149" s="9"/>
      <c r="Q149" s="26" t="s">
        <v>25</v>
      </c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8">
        <v>2</v>
      </c>
      <c r="AK149" s="27"/>
      <c r="AL149" s="27"/>
      <c r="AM149" s="27"/>
      <c r="AN149" s="27"/>
      <c r="AO149" s="27"/>
      <c r="AP149" s="27"/>
      <c r="AQ149" s="27"/>
      <c r="AR149" s="27"/>
      <c r="AS149" s="46"/>
    </row>
    <row r="150" spans="1:45">
      <c r="A150" s="15" t="s">
        <v>51</v>
      </c>
      <c r="B150" s="16"/>
      <c r="C150" s="16"/>
      <c r="D150" s="17">
        <v>9</v>
      </c>
      <c r="E150" s="16"/>
      <c r="F150" s="16"/>
      <c r="G150" s="16"/>
      <c r="H150" s="16"/>
      <c r="I150" s="16"/>
      <c r="J150" s="34">
        <v>1</v>
      </c>
      <c r="K150" s="1"/>
      <c r="L150" s="1" t="s">
        <v>51</v>
      </c>
      <c r="M150" s="9" t="s">
        <v>60</v>
      </c>
      <c r="N150" s="9"/>
      <c r="O150" s="9"/>
      <c r="P150" s="9"/>
      <c r="Q150" s="26" t="s">
        <v>26</v>
      </c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8">
        <v>5</v>
      </c>
      <c r="AL150" s="27"/>
      <c r="AM150" s="27"/>
      <c r="AN150" s="27"/>
      <c r="AO150" s="27"/>
      <c r="AP150" s="27"/>
      <c r="AQ150" s="27"/>
      <c r="AR150" s="27">
        <v>1</v>
      </c>
      <c r="AS150" s="46"/>
    </row>
    <row r="151" spans="1:45">
      <c r="A151" s="15" t="s">
        <v>52</v>
      </c>
      <c r="B151" s="16"/>
      <c r="C151" s="16"/>
      <c r="D151" s="16"/>
      <c r="E151" s="17">
        <v>20</v>
      </c>
      <c r="F151" s="16"/>
      <c r="G151" s="16"/>
      <c r="H151" s="16"/>
      <c r="I151" s="16">
        <v>3</v>
      </c>
      <c r="J151" s="34">
        <v>1</v>
      </c>
      <c r="K151" s="1"/>
      <c r="L151" s="1" t="s">
        <v>52</v>
      </c>
      <c r="M151" s="9" t="s">
        <v>61</v>
      </c>
      <c r="N151" s="9"/>
      <c r="O151" s="9"/>
      <c r="P151" s="9"/>
      <c r="Q151" s="26" t="s">
        <v>27</v>
      </c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8">
        <v>2</v>
      </c>
      <c r="AM151" s="27"/>
      <c r="AN151" s="27"/>
      <c r="AO151" s="27"/>
      <c r="AP151" s="27"/>
      <c r="AQ151" s="27"/>
      <c r="AR151" s="27"/>
      <c r="AS151" s="46"/>
    </row>
    <row r="152" spans="1:45">
      <c r="A152" s="15" t="s">
        <v>53</v>
      </c>
      <c r="B152" s="16"/>
      <c r="C152" s="16"/>
      <c r="D152" s="16"/>
      <c r="E152" s="16"/>
      <c r="F152" s="17">
        <v>27</v>
      </c>
      <c r="G152" s="16"/>
      <c r="H152" s="16"/>
      <c r="I152" s="16"/>
      <c r="J152" s="34">
        <v>2</v>
      </c>
      <c r="K152" s="1"/>
      <c r="L152" s="1" t="s">
        <v>53</v>
      </c>
      <c r="M152" s="9" t="s">
        <v>62</v>
      </c>
      <c r="N152" s="9"/>
      <c r="O152" s="9"/>
      <c r="P152" s="9"/>
      <c r="Q152" s="26" t="s">
        <v>28</v>
      </c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8">
        <v>4</v>
      </c>
      <c r="AN152" s="27"/>
      <c r="AO152" s="27"/>
      <c r="AP152" s="27"/>
      <c r="AQ152" s="27"/>
      <c r="AR152" s="27"/>
      <c r="AS152" s="46"/>
    </row>
    <row r="153" spans="1:45">
      <c r="A153" s="15" t="s">
        <v>54</v>
      </c>
      <c r="B153" s="16"/>
      <c r="C153" s="16"/>
      <c r="D153" s="16"/>
      <c r="E153" s="16"/>
      <c r="F153" s="16"/>
      <c r="G153" s="17">
        <v>26</v>
      </c>
      <c r="H153" s="16"/>
      <c r="I153" s="16"/>
      <c r="J153" s="34">
        <v>3</v>
      </c>
      <c r="K153" s="1"/>
      <c r="L153" s="1" t="s">
        <v>54</v>
      </c>
      <c r="M153" s="9" t="s">
        <v>63</v>
      </c>
      <c r="N153" s="9"/>
      <c r="O153" s="9"/>
      <c r="P153" s="9"/>
      <c r="Q153" s="26" t="s">
        <v>29</v>
      </c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8">
        <v>4</v>
      </c>
      <c r="AO153" s="27"/>
      <c r="AP153" s="27"/>
      <c r="AQ153" s="27"/>
      <c r="AR153" s="27"/>
      <c r="AS153" s="46"/>
    </row>
    <row r="154" spans="1:45">
      <c r="A154" s="15" t="s">
        <v>55</v>
      </c>
      <c r="B154" s="16"/>
      <c r="C154" s="16"/>
      <c r="D154" s="16"/>
      <c r="E154" s="16"/>
      <c r="F154" s="16"/>
      <c r="G154" s="16"/>
      <c r="H154" s="17">
        <v>11</v>
      </c>
      <c r="I154" s="16"/>
      <c r="J154" s="34"/>
      <c r="K154" s="1"/>
      <c r="L154" s="1" t="s">
        <v>55</v>
      </c>
      <c r="M154" s="9" t="s">
        <v>64</v>
      </c>
      <c r="N154" s="9"/>
      <c r="O154" s="9"/>
      <c r="P154" s="9"/>
      <c r="Q154" s="26" t="s">
        <v>30</v>
      </c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>
        <v>1</v>
      </c>
      <c r="AO154" s="28">
        <v>21</v>
      </c>
      <c r="AP154" s="27"/>
      <c r="AQ154" s="27"/>
      <c r="AR154" s="27"/>
      <c r="AS154" s="46"/>
    </row>
    <row r="155" spans="1:45">
      <c r="A155" s="15" t="s">
        <v>56</v>
      </c>
      <c r="B155" s="16"/>
      <c r="C155" s="16"/>
      <c r="D155" s="16"/>
      <c r="E155" s="16"/>
      <c r="F155" s="16"/>
      <c r="G155" s="16"/>
      <c r="H155" s="16"/>
      <c r="I155" s="17">
        <v>11</v>
      </c>
      <c r="J155" s="34">
        <v>1</v>
      </c>
      <c r="K155" s="1"/>
      <c r="L155" s="1" t="s">
        <v>56</v>
      </c>
      <c r="M155" s="9" t="s">
        <v>65</v>
      </c>
      <c r="N155" s="9"/>
      <c r="O155" s="9"/>
      <c r="P155" s="9"/>
      <c r="Q155" s="26" t="s">
        <v>31</v>
      </c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8">
        <v>4</v>
      </c>
      <c r="AQ155" s="27"/>
      <c r="AR155" s="27"/>
      <c r="AS155" s="46"/>
    </row>
    <row r="156" spans="1:45">
      <c r="A156" s="18" t="s">
        <v>57</v>
      </c>
      <c r="B156" s="19"/>
      <c r="C156" s="19"/>
      <c r="D156" s="19"/>
      <c r="E156" s="19"/>
      <c r="F156" s="19"/>
      <c r="G156" s="19"/>
      <c r="H156" s="19"/>
      <c r="I156" s="19"/>
      <c r="J156" s="35"/>
      <c r="K156" s="1"/>
      <c r="L156" s="1" t="s">
        <v>57</v>
      </c>
      <c r="M156" s="9" t="s">
        <v>66</v>
      </c>
      <c r="N156" s="9"/>
      <c r="O156" s="9"/>
      <c r="P156" s="9"/>
      <c r="Q156" s="26" t="s">
        <v>32</v>
      </c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8">
        <v>5</v>
      </c>
      <c r="AR156" s="27"/>
      <c r="AS156" s="46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6" t="s">
        <v>33</v>
      </c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8">
        <v>2</v>
      </c>
      <c r="AS157" s="46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9" t="s">
        <v>34</v>
      </c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47">
        <v>1</v>
      </c>
    </row>
    <row r="159" spans="1:4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</row>
  </sheetData>
  <mergeCells count="95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3:M33"/>
    <mergeCell ref="P33:Q33"/>
    <mergeCell ref="R33:T33"/>
    <mergeCell ref="B34:E34"/>
    <mergeCell ref="F34:I34"/>
    <mergeCell ref="J34:M34"/>
    <mergeCell ref="P34:Q34"/>
    <mergeCell ref="B42:E42"/>
    <mergeCell ref="B50:D50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B65:M65"/>
    <mergeCell ref="P65:Q65"/>
    <mergeCell ref="R65:T65"/>
    <mergeCell ref="B66:E66"/>
    <mergeCell ref="F66:I66"/>
    <mergeCell ref="J66:M66"/>
    <mergeCell ref="P66:Q66"/>
    <mergeCell ref="B74:E74"/>
    <mergeCell ref="B82:D82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B97:M97"/>
    <mergeCell ref="P97:Q97"/>
    <mergeCell ref="R97:T97"/>
    <mergeCell ref="B98:E98"/>
    <mergeCell ref="F98:I98"/>
    <mergeCell ref="J98:M98"/>
    <mergeCell ref="P98:Q98"/>
    <mergeCell ref="B106:E106"/>
    <mergeCell ref="B114:D114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B129:M129"/>
    <mergeCell ref="P129:Q129"/>
    <mergeCell ref="R129:T129"/>
    <mergeCell ref="B130:E130"/>
    <mergeCell ref="F130:I130"/>
    <mergeCell ref="J130:M130"/>
    <mergeCell ref="P130:Q130"/>
    <mergeCell ref="B138:E138"/>
    <mergeCell ref="B146:D146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A1:A3"/>
    <mergeCell ref="A33:A35"/>
    <mergeCell ref="A65:A67"/>
    <mergeCell ref="A97:A99"/>
    <mergeCell ref="A129:A1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topLeftCell="A87" workbookViewId="0">
      <selection activeCell="B104" sqref="B104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57" t="s">
        <v>67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57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57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28</v>
      </c>
      <c r="H4" s="53">
        <v>0</v>
      </c>
      <c r="I4" s="6">
        <v>0</v>
      </c>
      <c r="J4" s="53">
        <v>50</v>
      </c>
      <c r="K4" s="6">
        <v>45</v>
      </c>
      <c r="L4" s="53">
        <v>0</v>
      </c>
      <c r="M4" s="6">
        <v>0</v>
      </c>
      <c r="N4" s="1">
        <v>141</v>
      </c>
      <c r="P4" s="43">
        <f>H24</f>
        <v>139</v>
      </c>
      <c r="Q4" s="40">
        <f t="shared" ref="Q4:Q8" si="0">N4-P4</f>
        <v>2</v>
      </c>
      <c r="R4" s="41">
        <f t="shared" ref="R4:Y4" si="1">AD54</f>
        <v>135</v>
      </c>
      <c r="S4" s="42">
        <f t="shared" si="1"/>
        <v>4</v>
      </c>
      <c r="T4" s="41">
        <f t="shared" si="1"/>
        <v>4</v>
      </c>
      <c r="U4" s="42">
        <f t="shared" si="1"/>
        <v>3749</v>
      </c>
      <c r="V4" s="40">
        <f t="shared" si="1"/>
        <v>0.997944501541624</v>
      </c>
      <c r="W4" s="40">
        <f t="shared" si="1"/>
        <v>0.971223021582734</v>
      </c>
      <c r="X4" s="40">
        <f t="shared" si="1"/>
        <v>0.971223021582734</v>
      </c>
      <c r="Y4" s="40">
        <f t="shared" si="1"/>
        <v>0.971223021582734</v>
      </c>
      <c r="Z4" s="42">
        <f t="shared" ref="Z4:AG4" si="2">Q23</f>
        <v>140</v>
      </c>
      <c r="AA4" s="42">
        <f t="shared" si="2"/>
        <v>83</v>
      </c>
      <c r="AB4" s="42">
        <f t="shared" si="2"/>
        <v>10</v>
      </c>
      <c r="AC4" s="42">
        <f t="shared" si="2"/>
        <v>1551</v>
      </c>
      <c r="AD4" s="43">
        <f t="shared" si="2"/>
        <v>0.947869955156951</v>
      </c>
      <c r="AE4" s="40">
        <f t="shared" si="2"/>
        <v>0.62780269058296</v>
      </c>
      <c r="AF4" s="43">
        <f t="shared" si="2"/>
        <v>0.933333333333333</v>
      </c>
      <c r="AG4" s="40">
        <f t="shared" si="2"/>
        <v>0.750670241286863</v>
      </c>
    </row>
    <row r="5" spans="1:33">
      <c r="A5" s="6" t="s">
        <v>41</v>
      </c>
      <c r="B5" s="53">
        <v>49</v>
      </c>
      <c r="C5" s="6">
        <v>2</v>
      </c>
      <c r="D5" s="53">
        <v>0</v>
      </c>
      <c r="E5" s="6">
        <v>0</v>
      </c>
      <c r="F5" s="53">
        <v>42</v>
      </c>
      <c r="G5" s="6">
        <v>18</v>
      </c>
      <c r="H5" s="53">
        <v>0</v>
      </c>
      <c r="I5" s="6">
        <v>0</v>
      </c>
      <c r="J5" s="53">
        <v>50</v>
      </c>
      <c r="K5" s="6">
        <v>23</v>
      </c>
      <c r="L5" s="53">
        <v>0</v>
      </c>
      <c r="M5" s="6">
        <v>0</v>
      </c>
      <c r="N5" s="1">
        <v>141</v>
      </c>
      <c r="P5" s="43">
        <f>H69</f>
        <v>139</v>
      </c>
      <c r="Q5" s="40">
        <f t="shared" si="0"/>
        <v>2</v>
      </c>
      <c r="R5" s="41">
        <f t="shared" ref="R5:Y5" si="3">AD99</f>
        <v>135</v>
      </c>
      <c r="S5" s="42">
        <f t="shared" si="3"/>
        <v>4</v>
      </c>
      <c r="T5" s="41">
        <f t="shared" si="3"/>
        <v>4</v>
      </c>
      <c r="U5" s="42">
        <f t="shared" si="3"/>
        <v>3749</v>
      </c>
      <c r="V5" s="43">
        <f t="shared" si="3"/>
        <v>0.997944501541624</v>
      </c>
      <c r="W5" s="43">
        <f t="shared" si="3"/>
        <v>0.971223021582734</v>
      </c>
      <c r="X5" s="43">
        <f t="shared" si="3"/>
        <v>0.971223021582734</v>
      </c>
      <c r="Y5" s="43">
        <f t="shared" si="3"/>
        <v>0.971223021582734</v>
      </c>
      <c r="Z5" s="41">
        <f t="shared" ref="Z5:AG5" si="4">Q68</f>
        <v>140</v>
      </c>
      <c r="AA5" s="41">
        <f t="shared" si="4"/>
        <v>36</v>
      </c>
      <c r="AB5" s="41">
        <f t="shared" si="4"/>
        <v>8</v>
      </c>
      <c r="AC5" s="41">
        <f t="shared" si="4"/>
        <v>1224</v>
      </c>
      <c r="AD5" s="43">
        <f t="shared" si="4"/>
        <v>0.96875</v>
      </c>
      <c r="AE5" s="40">
        <f t="shared" si="4"/>
        <v>0.795454545454545</v>
      </c>
      <c r="AF5" s="43">
        <f t="shared" si="4"/>
        <v>0.945945945945946</v>
      </c>
      <c r="AG5" s="40">
        <f t="shared" si="4"/>
        <v>0.864197530864197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41</v>
      </c>
      <c r="G6" s="6">
        <v>13</v>
      </c>
      <c r="H6" s="53">
        <v>1</v>
      </c>
      <c r="I6" s="6">
        <v>0</v>
      </c>
      <c r="J6" s="53">
        <v>49</v>
      </c>
      <c r="K6" s="6">
        <v>10</v>
      </c>
      <c r="L6" s="53">
        <v>1</v>
      </c>
      <c r="M6" s="6">
        <v>0</v>
      </c>
      <c r="N6" s="1">
        <f>SUM(B6,D6,F6,H6,J6,L6)</f>
        <v>141</v>
      </c>
      <c r="P6" s="43">
        <f>H114</f>
        <v>137</v>
      </c>
      <c r="Q6" s="40">
        <f t="shared" si="0"/>
        <v>4</v>
      </c>
      <c r="R6" s="41">
        <f t="shared" ref="R6:Y6" si="5">AD144</f>
        <v>133</v>
      </c>
      <c r="S6" s="42">
        <f t="shared" si="5"/>
        <v>4</v>
      </c>
      <c r="T6" s="41">
        <f t="shared" si="5"/>
        <v>4</v>
      </c>
      <c r="U6" s="42">
        <f t="shared" si="5"/>
        <v>3695</v>
      </c>
      <c r="V6" s="40">
        <f t="shared" si="5"/>
        <v>0.997914494264859</v>
      </c>
      <c r="W6" s="40">
        <f t="shared" si="5"/>
        <v>0.970802919708029</v>
      </c>
      <c r="X6" s="40">
        <f t="shared" si="5"/>
        <v>0.970802919708029</v>
      </c>
      <c r="Y6" s="40">
        <f t="shared" si="5"/>
        <v>0.970802919708029</v>
      </c>
      <c r="Z6" s="42">
        <f t="shared" ref="Z6:AG6" si="6">Q113</f>
        <v>136</v>
      </c>
      <c r="AA6" s="42">
        <f t="shared" si="6"/>
        <v>27</v>
      </c>
      <c r="AB6" s="42">
        <f t="shared" si="6"/>
        <v>6</v>
      </c>
      <c r="AC6" s="42">
        <f t="shared" si="6"/>
        <v>1135</v>
      </c>
      <c r="AD6" s="43">
        <f t="shared" si="6"/>
        <v>0.974693251533742</v>
      </c>
      <c r="AE6" s="40">
        <f t="shared" si="6"/>
        <v>0.834355828220859</v>
      </c>
      <c r="AF6" s="43">
        <f t="shared" si="6"/>
        <v>0.957746478873239</v>
      </c>
      <c r="AG6" s="40">
        <f t="shared" si="6"/>
        <v>0.891803278688525</v>
      </c>
    </row>
    <row r="7" spans="1:33">
      <c r="A7" s="6" t="s">
        <v>43</v>
      </c>
      <c r="B7" s="53">
        <v>49</v>
      </c>
      <c r="C7" s="6">
        <v>2</v>
      </c>
      <c r="D7" s="53">
        <v>0</v>
      </c>
      <c r="E7" s="6">
        <v>0</v>
      </c>
      <c r="F7" s="53">
        <v>39</v>
      </c>
      <c r="G7" s="6">
        <v>11</v>
      </c>
      <c r="H7" s="53">
        <v>3</v>
      </c>
      <c r="I7" s="6">
        <v>0</v>
      </c>
      <c r="J7" s="53">
        <v>47</v>
      </c>
      <c r="K7" s="6">
        <v>7</v>
      </c>
      <c r="L7" s="53">
        <v>3</v>
      </c>
      <c r="M7" s="6">
        <v>0</v>
      </c>
      <c r="N7" s="1">
        <f>SUM(B7,D7,F7,H7,J7,L7)</f>
        <v>141</v>
      </c>
      <c r="P7" s="43">
        <f>H159</f>
        <v>133</v>
      </c>
      <c r="Q7" s="40">
        <f t="shared" si="0"/>
        <v>8</v>
      </c>
      <c r="R7" s="41">
        <f t="shared" ref="R7:Y7" si="7">AD189</f>
        <v>129</v>
      </c>
      <c r="S7" s="42">
        <f t="shared" si="7"/>
        <v>4</v>
      </c>
      <c r="T7" s="41">
        <f t="shared" si="7"/>
        <v>4</v>
      </c>
      <c r="U7" s="42">
        <f t="shared" si="7"/>
        <v>3587</v>
      </c>
      <c r="V7" s="43">
        <f t="shared" si="7"/>
        <v>0.997851772287862</v>
      </c>
      <c r="W7" s="43">
        <f t="shared" si="7"/>
        <v>0.969924812030075</v>
      </c>
      <c r="X7" s="43">
        <f t="shared" si="7"/>
        <v>0.969924812030075</v>
      </c>
      <c r="Y7" s="43">
        <f t="shared" si="7"/>
        <v>0.969924812030075</v>
      </c>
      <c r="Z7" s="41">
        <f t="shared" ref="Z7:AG7" si="8">Q158</f>
        <v>132</v>
      </c>
      <c r="AA7" s="41">
        <f t="shared" si="8"/>
        <v>22</v>
      </c>
      <c r="AB7" s="41">
        <f t="shared" si="8"/>
        <v>5</v>
      </c>
      <c r="AC7" s="41">
        <f t="shared" si="8"/>
        <v>1073</v>
      </c>
      <c r="AD7" s="43">
        <f t="shared" si="8"/>
        <v>0.978084415584416</v>
      </c>
      <c r="AE7" s="40">
        <f t="shared" si="8"/>
        <v>0.857142857142857</v>
      </c>
      <c r="AF7" s="43">
        <f t="shared" si="8"/>
        <v>0.963503649635037</v>
      </c>
      <c r="AG7" s="40">
        <f t="shared" si="8"/>
        <v>0.907216494845361</v>
      </c>
    </row>
    <row r="8" spans="1:33">
      <c r="A8" s="6" t="s">
        <v>44</v>
      </c>
      <c r="B8" s="53">
        <v>49</v>
      </c>
      <c r="C8" s="6">
        <v>2</v>
      </c>
      <c r="D8" s="53">
        <v>0</v>
      </c>
      <c r="E8" s="6">
        <v>0</v>
      </c>
      <c r="F8" s="53">
        <v>39</v>
      </c>
      <c r="G8" s="6">
        <v>9</v>
      </c>
      <c r="H8" s="53">
        <v>3</v>
      </c>
      <c r="I8" s="6">
        <v>0</v>
      </c>
      <c r="J8" s="53">
        <v>47</v>
      </c>
      <c r="K8" s="6">
        <v>4</v>
      </c>
      <c r="L8" s="53">
        <v>3</v>
      </c>
      <c r="M8" s="6">
        <v>0</v>
      </c>
      <c r="N8" s="1">
        <f>SUM(B8,D8,F8,H8,J8,L8)</f>
        <v>141</v>
      </c>
      <c r="P8" s="43">
        <f>H204</f>
        <v>133</v>
      </c>
      <c r="Q8" s="40">
        <f t="shared" si="0"/>
        <v>8</v>
      </c>
      <c r="R8" s="41">
        <f t="shared" ref="R8:Y8" si="9">AD234</f>
        <v>129</v>
      </c>
      <c r="S8" s="42">
        <f t="shared" si="9"/>
        <v>4</v>
      </c>
      <c r="T8" s="41">
        <f t="shared" si="9"/>
        <v>4</v>
      </c>
      <c r="U8" s="42">
        <f t="shared" si="9"/>
        <v>3587</v>
      </c>
      <c r="V8" s="40">
        <f t="shared" si="9"/>
        <v>0.997851772287862</v>
      </c>
      <c r="W8" s="40">
        <f t="shared" si="9"/>
        <v>0.969924812030075</v>
      </c>
      <c r="X8" s="40">
        <f t="shared" si="9"/>
        <v>0.969924812030075</v>
      </c>
      <c r="Y8" s="40">
        <f t="shared" si="9"/>
        <v>0.969924812030075</v>
      </c>
      <c r="Z8" s="42">
        <f t="shared" ref="Z8:AG8" si="10">Q203</f>
        <v>132</v>
      </c>
      <c r="AA8" s="42">
        <f t="shared" si="10"/>
        <v>20</v>
      </c>
      <c r="AB8" s="42">
        <f t="shared" si="10"/>
        <v>5</v>
      </c>
      <c r="AC8" s="42">
        <f t="shared" si="10"/>
        <v>1059</v>
      </c>
      <c r="AD8" s="43">
        <f t="shared" si="10"/>
        <v>0.979440789473684</v>
      </c>
      <c r="AE8" s="40">
        <f t="shared" si="10"/>
        <v>0.868421052631579</v>
      </c>
      <c r="AF8" s="43">
        <f t="shared" si="10"/>
        <v>0.963503649635037</v>
      </c>
      <c r="AG8" s="40">
        <f t="shared" si="10"/>
        <v>0.913494809688581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AlQalam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>
        <v>17</v>
      </c>
      <c r="C14" s="14">
        <v>1</v>
      </c>
      <c r="D14" s="14"/>
      <c r="E14" s="14"/>
      <c r="F14" s="14"/>
      <c r="G14" s="14">
        <v>1</v>
      </c>
      <c r="H14" s="14"/>
      <c r="I14" s="14"/>
      <c r="J14" s="33">
        <v>7</v>
      </c>
      <c r="L14" s="1" t="s">
        <v>49</v>
      </c>
      <c r="M14" s="9" t="s">
        <v>58</v>
      </c>
      <c r="N14" s="9"/>
      <c r="O14" s="9"/>
      <c r="P14" s="9"/>
      <c r="Q14" s="42">
        <f>B14</f>
        <v>17</v>
      </c>
      <c r="R14" s="42">
        <f>SUM(C14:J14)</f>
        <v>9</v>
      </c>
      <c r="S14" s="42">
        <f>SUM(B15:B22)</f>
        <v>0</v>
      </c>
      <c r="T14" s="42">
        <f>SUM(C15:J22)</f>
        <v>197</v>
      </c>
      <c r="U14" s="40">
        <f>(SUM(Q14,T14)/SUM(Q14,R14,S14,T14))</f>
        <v>0.959641255605381</v>
      </c>
      <c r="V14" s="40">
        <f>Q14/(SUM(Q14,R14))</f>
        <v>0.653846153846154</v>
      </c>
      <c r="W14" s="40">
        <f>Q14/SUM(Q14,S14)</f>
        <v>1</v>
      </c>
      <c r="X14" s="40">
        <f>2*V14*W14/(SUM(V14,W14))</f>
        <v>0.790697674418605</v>
      </c>
    </row>
    <row r="15" spans="1:24">
      <c r="A15" s="15" t="s">
        <v>50</v>
      </c>
      <c r="B15" s="16"/>
      <c r="C15" s="17">
        <v>11</v>
      </c>
      <c r="D15" s="16"/>
      <c r="E15" s="16"/>
      <c r="F15" s="16"/>
      <c r="G15" s="16"/>
      <c r="H15" s="16"/>
      <c r="I15" s="16"/>
      <c r="J15" s="16">
        <v>4</v>
      </c>
      <c r="L15" s="1" t="s">
        <v>50</v>
      </c>
      <c r="M15" s="9" t="s">
        <v>59</v>
      </c>
      <c r="N15" s="9"/>
      <c r="O15" s="9"/>
      <c r="P15" s="9"/>
      <c r="Q15" s="41">
        <f>C15</f>
        <v>11</v>
      </c>
      <c r="R15" s="41">
        <f>SUM(B15,D15:J15)</f>
        <v>4</v>
      </c>
      <c r="S15" s="41">
        <f>SUM(C14,C16:C22)</f>
        <v>1</v>
      </c>
      <c r="T15" s="41">
        <f>SUM(D16:J22,B16:B22,B14,D14:J14)</f>
        <v>207</v>
      </c>
      <c r="U15" s="43">
        <f t="shared" ref="U15:U21" si="11">(SUM(Q15,T15)/SUM(Q15,R15,S15,T15))</f>
        <v>0.977578475336323</v>
      </c>
      <c r="V15" s="43">
        <f t="shared" ref="V15:V21" si="12">Q15/(SUM(Q15,R15))</f>
        <v>0.733333333333333</v>
      </c>
      <c r="W15" s="43">
        <f t="shared" ref="W15:W21" si="13">Q15/SUM(Q15,S15)</f>
        <v>0.916666666666667</v>
      </c>
      <c r="X15" s="43">
        <f t="shared" ref="X15:X21" si="14">2*V15*W15/(SUM(V15,W15))</f>
        <v>0.814814814814815</v>
      </c>
    </row>
    <row r="16" spans="1:24">
      <c r="A16" s="15" t="s">
        <v>51</v>
      </c>
      <c r="B16" s="16"/>
      <c r="C16" s="16"/>
      <c r="D16" s="17">
        <v>10</v>
      </c>
      <c r="E16" s="16"/>
      <c r="F16" s="16"/>
      <c r="G16" s="16"/>
      <c r="H16" s="16"/>
      <c r="I16" s="16"/>
      <c r="J16" s="34">
        <v>1</v>
      </c>
      <c r="L16" s="1" t="s">
        <v>51</v>
      </c>
      <c r="M16" s="9" t="s">
        <v>60</v>
      </c>
      <c r="N16" s="9"/>
      <c r="O16" s="9"/>
      <c r="P16" s="9"/>
      <c r="Q16" s="42">
        <f>D16</f>
        <v>10</v>
      </c>
      <c r="R16" s="42">
        <f>SUM(B16:C16,E16:J16)</f>
        <v>1</v>
      </c>
      <c r="S16" s="42">
        <f>SUM(D14:D15,D17:D22)</f>
        <v>0</v>
      </c>
      <c r="T16" s="42">
        <f>SUM(E17:J22,B17:C22,B14:C15,E14:J15)</f>
        <v>212</v>
      </c>
      <c r="U16" s="40">
        <f t="shared" si="11"/>
        <v>0.995515695067265</v>
      </c>
      <c r="V16" s="40">
        <f t="shared" si="12"/>
        <v>0.909090909090909</v>
      </c>
      <c r="W16" s="40">
        <f t="shared" si="13"/>
        <v>1</v>
      </c>
      <c r="X16" s="40">
        <f t="shared" si="14"/>
        <v>0.952380952380952</v>
      </c>
    </row>
    <row r="17" spans="1:24">
      <c r="A17" s="15" t="s">
        <v>52</v>
      </c>
      <c r="B17" s="16"/>
      <c r="C17" s="16"/>
      <c r="D17" s="16"/>
      <c r="E17" s="17">
        <v>21</v>
      </c>
      <c r="F17" s="16"/>
      <c r="G17" s="16"/>
      <c r="H17" s="16"/>
      <c r="I17" s="16">
        <v>3</v>
      </c>
      <c r="J17" s="34">
        <v>3</v>
      </c>
      <c r="L17" s="1" t="s">
        <v>52</v>
      </c>
      <c r="M17" s="9" t="s">
        <v>61</v>
      </c>
      <c r="N17" s="9"/>
      <c r="O17" s="9"/>
      <c r="P17" s="9"/>
      <c r="Q17" s="41">
        <f>E17</f>
        <v>21</v>
      </c>
      <c r="R17" s="41">
        <f>SUM(B17:D17,F17:J17)</f>
        <v>6</v>
      </c>
      <c r="S17" s="41">
        <f>SUM(E14:E16,E18:E22)</f>
        <v>1</v>
      </c>
      <c r="T17" s="41">
        <f>SUM(F18:J22,B18:D22,B14:D16,F14:J16)</f>
        <v>195</v>
      </c>
      <c r="U17" s="43">
        <f t="shared" si="11"/>
        <v>0.968609865470852</v>
      </c>
      <c r="V17" s="43">
        <f t="shared" si="12"/>
        <v>0.777777777777778</v>
      </c>
      <c r="W17" s="43">
        <f t="shared" si="13"/>
        <v>0.954545454545455</v>
      </c>
      <c r="X17" s="43">
        <f t="shared" si="14"/>
        <v>0.857142857142857</v>
      </c>
    </row>
    <row r="18" spans="1:24">
      <c r="A18" s="15" t="s">
        <v>53</v>
      </c>
      <c r="B18" s="16"/>
      <c r="C18" s="16"/>
      <c r="D18" s="16"/>
      <c r="E18" s="16">
        <v>1</v>
      </c>
      <c r="F18" s="17">
        <v>29</v>
      </c>
      <c r="G18" s="16">
        <v>1</v>
      </c>
      <c r="H18" s="16">
        <v>1</v>
      </c>
      <c r="I18" s="16">
        <v>1</v>
      </c>
      <c r="J18" s="34">
        <v>44</v>
      </c>
      <c r="L18" s="1" t="s">
        <v>53</v>
      </c>
      <c r="M18" s="9" t="s">
        <v>62</v>
      </c>
      <c r="N18" s="9"/>
      <c r="O18" s="9"/>
      <c r="P18" s="9"/>
      <c r="Q18" s="42">
        <f>F18</f>
        <v>29</v>
      </c>
      <c r="R18" s="42">
        <f>SUM(B18:E18,G18:J18)</f>
        <v>48</v>
      </c>
      <c r="S18" s="42">
        <f>SUM(F14:F17,F19:F22)</f>
        <v>1</v>
      </c>
      <c r="T18" s="42">
        <f>SUM(G19:J22,B19:E22,B14:E17,G14:J17)</f>
        <v>145</v>
      </c>
      <c r="U18" s="40">
        <f t="shared" si="11"/>
        <v>0.780269058295964</v>
      </c>
      <c r="V18" s="40">
        <f t="shared" si="12"/>
        <v>0.376623376623377</v>
      </c>
      <c r="W18" s="40">
        <f t="shared" si="13"/>
        <v>0.966666666666667</v>
      </c>
      <c r="X18" s="40">
        <f t="shared" si="14"/>
        <v>0.542056074766355</v>
      </c>
    </row>
    <row r="19" spans="1:24">
      <c r="A19" s="15" t="s">
        <v>54</v>
      </c>
      <c r="B19" s="16"/>
      <c r="C19" s="16"/>
      <c r="D19" s="16"/>
      <c r="E19" s="16"/>
      <c r="F19" s="16">
        <v>1</v>
      </c>
      <c r="G19" s="17">
        <v>30</v>
      </c>
      <c r="H19" s="16"/>
      <c r="I19" s="16"/>
      <c r="J19" s="34">
        <v>11</v>
      </c>
      <c r="L19" s="1" t="s">
        <v>54</v>
      </c>
      <c r="M19" s="9" t="s">
        <v>63</v>
      </c>
      <c r="N19" s="9"/>
      <c r="O19" s="9"/>
      <c r="P19" s="9"/>
      <c r="Q19" s="41">
        <f>G19</f>
        <v>30</v>
      </c>
      <c r="R19" s="41">
        <f>SUM(B19:F19,H19:J19)</f>
        <v>12</v>
      </c>
      <c r="S19" s="41">
        <f>SUM(G14:G18,G20:G22)</f>
        <v>2</v>
      </c>
      <c r="T19" s="41">
        <f>SUM(H20:J22,B20:F22,B14:F18,H14:J18)</f>
        <v>179</v>
      </c>
      <c r="U19" s="43">
        <f t="shared" si="11"/>
        <v>0.937219730941704</v>
      </c>
      <c r="V19" s="43">
        <f t="shared" si="12"/>
        <v>0.714285714285714</v>
      </c>
      <c r="W19" s="43">
        <f t="shared" si="13"/>
        <v>0.9375</v>
      </c>
      <c r="X19" s="43">
        <f t="shared" si="14"/>
        <v>0.810810810810811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>
        <v>11</v>
      </c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11</v>
      </c>
      <c r="R20" s="42">
        <f>SUM(B20:G20,I20:J20)</f>
        <v>0</v>
      </c>
      <c r="S20" s="42">
        <f>SUM(H14:H19,H21:H22)</f>
        <v>1</v>
      </c>
      <c r="T20" s="42">
        <f>SUM(I21:J22,B21:G22,B14:G19,I14:J19)</f>
        <v>211</v>
      </c>
      <c r="U20" s="40">
        <f t="shared" si="11"/>
        <v>0.995515695067265</v>
      </c>
      <c r="V20" s="40">
        <f t="shared" si="12"/>
        <v>1</v>
      </c>
      <c r="W20" s="40">
        <f t="shared" si="13"/>
        <v>0.916666666666667</v>
      </c>
      <c r="X20" s="40">
        <f t="shared" si="14"/>
        <v>0.956521739130435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>
        <v>11</v>
      </c>
      <c r="J21" s="34">
        <v>3</v>
      </c>
      <c r="L21" s="1" t="s">
        <v>56</v>
      </c>
      <c r="M21" s="9" t="s">
        <v>65</v>
      </c>
      <c r="N21" s="9"/>
      <c r="O21" s="9"/>
      <c r="P21" s="9"/>
      <c r="Q21" s="41">
        <f>I21</f>
        <v>11</v>
      </c>
      <c r="R21" s="41">
        <f>SUM(J21,B21:H21)</f>
        <v>3</v>
      </c>
      <c r="S21" s="41">
        <f>SUM(I14:I20,I22)</f>
        <v>4</v>
      </c>
      <c r="T21" s="41">
        <f>SUM(J22,B22:H22,B14:H20,J14:J20)</f>
        <v>205</v>
      </c>
      <c r="U21" s="43">
        <f t="shared" si="11"/>
        <v>0.968609865470852</v>
      </c>
      <c r="V21" s="43">
        <f t="shared" si="12"/>
        <v>0.785714285714286</v>
      </c>
      <c r="W21" s="43">
        <f t="shared" si="13"/>
        <v>0.733333333333333</v>
      </c>
      <c r="X21" s="43">
        <f t="shared" si="14"/>
        <v>0.758620689655172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>SUM(Q14:Q21)</f>
        <v>140</v>
      </c>
      <c r="R23" s="41">
        <f>SUM(R14:R21)</f>
        <v>83</v>
      </c>
      <c r="S23" s="41">
        <f>SUM(S14:S21)</f>
        <v>10</v>
      </c>
      <c r="T23" s="41">
        <f>SUM(T14:T21)</f>
        <v>1551</v>
      </c>
      <c r="U23" s="43">
        <f>(SUM(Q23,T23)/SUM(Q23,R23,S23,T23))</f>
        <v>0.947869955156951</v>
      </c>
      <c r="V23" s="43">
        <f>Q23/(SUM(Q23,R23))</f>
        <v>0.62780269058296</v>
      </c>
      <c r="W23" s="43">
        <f>Q23/SUM(Q23,S23)</f>
        <v>0.933333333333333</v>
      </c>
      <c r="X23" s="43">
        <f>2*V23*W23/(SUM(V23,W23))</f>
        <v>0.750670241286863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139</v>
      </c>
    </row>
    <row r="25" ht="14.25" spans="1:37">
      <c r="A25" s="21" t="str">
        <f>A1</f>
        <v>AlQalam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14</v>
      </c>
      <c r="AE26" s="42">
        <f>SUM(C26:AC26)</f>
        <v>0</v>
      </c>
      <c r="AF26" s="42">
        <f>SUM(B27:B53)</f>
        <v>2</v>
      </c>
      <c r="AG26" s="42">
        <f>SUM(C27:AC53)</f>
        <v>123</v>
      </c>
      <c r="AH26" s="40">
        <f t="shared" ref="AH26:AH33" si="15">(SUM(AD26,AG26)/SUM(AD26,AE26,AF26,AG26))</f>
        <v>0.985611510791367</v>
      </c>
      <c r="AI26" s="40">
        <f t="shared" ref="AI26:AI33" si="16">AD26/(SUM(AD26,AE26))</f>
        <v>1</v>
      </c>
      <c r="AJ26" s="40">
        <f t="shared" ref="AJ26:AJ33" si="17">AD26/SUM(AD26,AF26)</f>
        <v>0.875</v>
      </c>
      <c r="AK26" s="40">
        <f t="shared" ref="AK26:AK33" si="18">2*AI26*AJ26/(SUM(AI26,AJ26))</f>
        <v>0.933333333333333</v>
      </c>
    </row>
    <row r="27" spans="1:37">
      <c r="A27" s="26" t="s">
        <v>40</v>
      </c>
      <c r="B27" s="27"/>
      <c r="C27" s="28">
        <v>22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22</v>
      </c>
      <c r="AE27" s="41">
        <f>SUM(D27:AC27,B27)</f>
        <v>0</v>
      </c>
      <c r="AF27" s="41">
        <f>SUM(C26,C28:C53)</f>
        <v>0</v>
      </c>
      <c r="AG27" s="41">
        <f>SUM(D28:AC53,B26,D26:AC26,B28:B53)</f>
        <v>117</v>
      </c>
      <c r="AH27" s="43">
        <f t="shared" si="15"/>
        <v>1</v>
      </c>
      <c r="AI27" s="43">
        <f t="shared" si="16"/>
        <v>1</v>
      </c>
      <c r="AJ27" s="43">
        <f t="shared" si="17"/>
        <v>1</v>
      </c>
      <c r="AK27" s="43">
        <f t="shared" si="18"/>
        <v>1</v>
      </c>
    </row>
    <row r="28" spans="1:37">
      <c r="A28" s="26" t="s">
        <v>9</v>
      </c>
      <c r="B28" s="27"/>
      <c r="C28" s="27"/>
      <c r="D28" s="28">
        <v>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7</v>
      </c>
      <c r="AE28" s="42">
        <f>SUM(B28,C28,E28:AC28)</f>
        <v>0</v>
      </c>
      <c r="AF28" s="42">
        <f>SUM(D26,D27,D29:D53)</f>
        <v>0</v>
      </c>
      <c r="AG28" s="42">
        <f>SUM(B29:C53,E29:AC53,B26:C27,E26:AC27)</f>
        <v>132</v>
      </c>
      <c r="AH28" s="40">
        <f t="shared" si="15"/>
        <v>1</v>
      </c>
      <c r="AI28" s="40">
        <f t="shared" si="16"/>
        <v>1</v>
      </c>
      <c r="AJ28" s="40">
        <f t="shared" si="17"/>
        <v>1</v>
      </c>
      <c r="AK28" s="40">
        <f t="shared" si="18"/>
        <v>1</v>
      </c>
    </row>
    <row r="29" spans="1:37">
      <c r="A29" s="26" t="s">
        <v>10</v>
      </c>
      <c r="B29" s="27"/>
      <c r="C29" s="27"/>
      <c r="D29" s="27"/>
      <c r="E29" s="28">
        <v>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2</v>
      </c>
      <c r="AE29" s="41">
        <f>SUM(B29:D29,F29:AC29)</f>
        <v>0</v>
      </c>
      <c r="AF29" s="41">
        <f>SUM(E26:E28,E30:E53)</f>
        <v>0</v>
      </c>
      <c r="AG29" s="41">
        <f>SUM(F30:AC53,B30:D53,B26:D28,F26:AC28)</f>
        <v>137</v>
      </c>
      <c r="AH29" s="43">
        <f t="shared" si="15"/>
        <v>1</v>
      </c>
      <c r="AI29" s="43">
        <f t="shared" si="16"/>
        <v>1</v>
      </c>
      <c r="AJ29" s="43">
        <f t="shared" si="17"/>
        <v>1</v>
      </c>
      <c r="AK29" s="43">
        <f t="shared" si="18"/>
        <v>1</v>
      </c>
    </row>
    <row r="30" spans="1:37">
      <c r="A30" s="26" t="s">
        <v>11</v>
      </c>
      <c r="B30" s="27"/>
      <c r="C30" s="27"/>
      <c r="D30" s="27"/>
      <c r="E30" s="27"/>
      <c r="F30" s="28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1</v>
      </c>
      <c r="AE30" s="42">
        <f>SUM(B30:E30,G30:AC30)</f>
        <v>0</v>
      </c>
      <c r="AF30" s="42">
        <f>SUM(F26:F29,F31:F53)</f>
        <v>0</v>
      </c>
      <c r="AG30" s="42">
        <f>SUM(G31:AC53,B31:E53,B26:E29,G26:AC29)</f>
        <v>138</v>
      </c>
      <c r="AH30" s="40">
        <f t="shared" si="15"/>
        <v>1</v>
      </c>
      <c r="AI30" s="40">
        <f t="shared" si="16"/>
        <v>1</v>
      </c>
      <c r="AJ30" s="40">
        <f t="shared" si="17"/>
        <v>1</v>
      </c>
      <c r="AK30" s="40">
        <f t="shared" si="18"/>
        <v>1</v>
      </c>
    </row>
    <row r="31" spans="1:37">
      <c r="A31" s="26" t="s">
        <v>12</v>
      </c>
      <c r="B31" s="27">
        <v>2</v>
      </c>
      <c r="C31" s="27"/>
      <c r="D31" s="27"/>
      <c r="E31" s="27"/>
      <c r="F31" s="27"/>
      <c r="G31" s="28">
        <v>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2</v>
      </c>
      <c r="AE31" s="41">
        <f>SUM(B31:F31,H31:AC31)</f>
        <v>2</v>
      </c>
      <c r="AF31" s="41">
        <f>SUM(G26:G30,G32:G53)</f>
        <v>0</v>
      </c>
      <c r="AG31" s="41">
        <f>SUM(H32:AC53,B32:F53,B26:F30,H26:AC30)</f>
        <v>135</v>
      </c>
      <c r="AH31" s="43">
        <f t="shared" si="15"/>
        <v>0.985611510791367</v>
      </c>
      <c r="AI31" s="43">
        <f t="shared" si="16"/>
        <v>0.5</v>
      </c>
      <c r="AJ31" s="43">
        <f t="shared" si="17"/>
        <v>1</v>
      </c>
      <c r="AK31" s="43">
        <f t="shared" si="18"/>
        <v>0.666666666666667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>
        <v>2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2</v>
      </c>
      <c r="AE32" s="42">
        <f>SUM(B32:G32,I32:AC32)</f>
        <v>0</v>
      </c>
      <c r="AF32" s="42">
        <f>SUM(H26:H31,H33:H53)</f>
        <v>0</v>
      </c>
      <c r="AG32" s="42">
        <f>SUM(I33:AC53,B33:G53,B26:G31,I26:AC31)</f>
        <v>137</v>
      </c>
      <c r="AH32" s="40">
        <f t="shared" si="15"/>
        <v>1</v>
      </c>
      <c r="AI32" s="40">
        <f t="shared" si="16"/>
        <v>1</v>
      </c>
      <c r="AJ32" s="40">
        <f t="shared" si="17"/>
        <v>1</v>
      </c>
      <c r="AK32" s="40">
        <f t="shared" si="18"/>
        <v>1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>
        <v>5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5</v>
      </c>
      <c r="AE33" s="41">
        <f>SUM(B33:H33,J33:AC33)</f>
        <v>0</v>
      </c>
      <c r="AF33" s="41">
        <f>SUM(I26:I32,I34:I53)</f>
        <v>0</v>
      </c>
      <c r="AG33" s="41">
        <f>SUM(J34:AC53,B34:H53,B26:H32,J26:AC32)</f>
        <v>134</v>
      </c>
      <c r="AH33" s="43">
        <f t="shared" si="15"/>
        <v>1</v>
      </c>
      <c r="AI33" s="43">
        <f t="shared" si="16"/>
        <v>1</v>
      </c>
      <c r="AJ33" s="43">
        <f t="shared" si="17"/>
        <v>1</v>
      </c>
      <c r="AK33" s="43">
        <f t="shared" si="18"/>
        <v>1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>
        <v>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3</v>
      </c>
      <c r="AE34" s="42">
        <f>SUM(B34:I34,K34:AC34)</f>
        <v>0</v>
      </c>
      <c r="AF34" s="42">
        <f>SUM(J26:J33,J35:J53)</f>
        <v>0</v>
      </c>
      <c r="AG34" s="42">
        <f>SUM(K35:AC53,B35:I53,B26:I33,K26:AC33)</f>
        <v>136</v>
      </c>
      <c r="AH34" s="40">
        <f t="shared" ref="AH34:AH54" si="19">(SUM(AD34,AG34)/SUM(AD34,AE34,AF34,AG34))</f>
        <v>1</v>
      </c>
      <c r="AI34" s="40">
        <f t="shared" ref="AI34:AI54" si="20">AD34/(SUM(AD34,AE34))</f>
        <v>1</v>
      </c>
      <c r="AJ34" s="40">
        <f t="shared" ref="AJ34:AJ54" si="21">AD34/SUM(AD34,AF34)</f>
        <v>1</v>
      </c>
      <c r="AK34" s="40">
        <f t="shared" ref="AK34:AK54" si="22">2*AI34*AJ34/(SUM(AI34,AJ34))</f>
        <v>1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>
        <v>10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10</v>
      </c>
      <c r="AE35" s="41">
        <f>SUM(B35:J35,L35:AC35)</f>
        <v>0</v>
      </c>
      <c r="AF35" s="41">
        <f>SUM(K26:K34,K36:K53)</f>
        <v>0</v>
      </c>
      <c r="AG35" s="41">
        <f>SUM(L36:AC53,B36:J53,B26:J34,L26:AC34)</f>
        <v>129</v>
      </c>
      <c r="AH35" s="43">
        <f t="shared" si="19"/>
        <v>1</v>
      </c>
      <c r="AI35" s="43">
        <f t="shared" si="20"/>
        <v>1</v>
      </c>
      <c r="AJ35" s="43">
        <f t="shared" si="21"/>
        <v>1</v>
      </c>
      <c r="AK35" s="43">
        <f t="shared" si="22"/>
        <v>1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1</v>
      </c>
      <c r="AE36" s="42">
        <f>SUM(B36:K36,M36:AC36)</f>
        <v>0</v>
      </c>
      <c r="AF36" s="42">
        <f>SUM(L26:L35,L37:L53)</f>
        <v>0</v>
      </c>
      <c r="AG36" s="42">
        <f>SUM(M37:AC53,B37:K53,B26:K35,M26:AC35)</f>
        <v>138</v>
      </c>
      <c r="AH36" s="40">
        <f t="shared" si="19"/>
        <v>1</v>
      </c>
      <c r="AI36" s="40">
        <f t="shared" si="20"/>
        <v>1</v>
      </c>
      <c r="AJ36" s="40">
        <f t="shared" si="21"/>
        <v>1</v>
      </c>
      <c r="AK36" s="40">
        <f t="shared" si="22"/>
        <v>1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>
        <v>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2</v>
      </c>
      <c r="AE37" s="41">
        <f>SUM(B37:L37,N37:AC37)</f>
        <v>0</v>
      </c>
      <c r="AF37" s="41">
        <f>SUM(M26:M36,M38:M53)</f>
        <v>0</v>
      </c>
      <c r="AG37" s="41">
        <f>SUM(N38:AC53,B38:L53,B26:L36,N26:AC36)</f>
        <v>137</v>
      </c>
      <c r="AH37" s="43">
        <f t="shared" si="19"/>
        <v>1</v>
      </c>
      <c r="AI37" s="43">
        <f t="shared" si="20"/>
        <v>1</v>
      </c>
      <c r="AJ37" s="43">
        <f t="shared" si="21"/>
        <v>1</v>
      </c>
      <c r="AK37" s="43">
        <f t="shared" si="22"/>
        <v>1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>
        <v>2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2</v>
      </c>
      <c r="AE38" s="42">
        <f>SUM(B38:M38,O38:AC38)</f>
        <v>0</v>
      </c>
      <c r="AF38" s="42">
        <f>SUM(N26:N37,N39:N53)</f>
        <v>0</v>
      </c>
      <c r="AG38" s="42">
        <f>SUM(O39:AC53,B39:M53,B26:M37,O26:AC37)</f>
        <v>137</v>
      </c>
      <c r="AH38" s="40">
        <f t="shared" si="19"/>
        <v>1</v>
      </c>
      <c r="AI38" s="40">
        <f t="shared" si="20"/>
        <v>1</v>
      </c>
      <c r="AJ38" s="40">
        <f t="shared" si="21"/>
        <v>1</v>
      </c>
      <c r="AK38" s="40">
        <f t="shared" si="22"/>
        <v>1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>
        <v>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2</v>
      </c>
      <c r="AE39" s="41">
        <f>SUM(B39:N39,P39:AC39)</f>
        <v>0</v>
      </c>
      <c r="AF39" s="41">
        <f>SUM(O26:O38,O40:O53)</f>
        <v>0</v>
      </c>
      <c r="AG39" s="41">
        <f>SUM(P40:AC53,B40:N53,B26:N38,P26:AC38)</f>
        <v>137</v>
      </c>
      <c r="AH39" s="43">
        <f t="shared" si="19"/>
        <v>1</v>
      </c>
      <c r="AI39" s="43">
        <f t="shared" si="20"/>
        <v>1</v>
      </c>
      <c r="AJ39" s="43">
        <f t="shared" si="21"/>
        <v>1</v>
      </c>
      <c r="AK39" s="43">
        <f t="shared" si="22"/>
        <v>1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>
        <v>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1</v>
      </c>
      <c r="AE40" s="42">
        <f>SUM(B40:O40,Q40:AC40)</f>
        <v>0</v>
      </c>
      <c r="AF40" s="42">
        <f>SUM(P26:P39,P41:P53)</f>
        <v>0</v>
      </c>
      <c r="AG40" s="42">
        <f>SUM(Q41:AC53,B41:O53,B26:O39,Q26:AC39)</f>
        <v>138</v>
      </c>
      <c r="AH40" s="40">
        <f t="shared" si="19"/>
        <v>1</v>
      </c>
      <c r="AI40" s="40">
        <f t="shared" si="20"/>
        <v>1</v>
      </c>
      <c r="AJ40" s="40">
        <f t="shared" si="21"/>
        <v>1</v>
      </c>
      <c r="AK40" s="40">
        <f t="shared" si="22"/>
        <v>1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>
        <v>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1</v>
      </c>
      <c r="AE41" s="41">
        <f>SUM(B41:P41,R41:AC41)</f>
        <v>0</v>
      </c>
      <c r="AF41" s="41">
        <f>SUM(Q26:Q40,Q42:Q53)</f>
        <v>0</v>
      </c>
      <c r="AG41" s="41">
        <f>SUM(R42:AC53,B42:P53,B26:P40,R26:AC40)</f>
        <v>138</v>
      </c>
      <c r="AH41" s="43">
        <f t="shared" si="19"/>
        <v>1</v>
      </c>
      <c r="AI41" s="43">
        <f t="shared" si="20"/>
        <v>1</v>
      </c>
      <c r="AJ41" s="43">
        <f t="shared" si="21"/>
        <v>1</v>
      </c>
      <c r="AK41" s="43">
        <f t="shared" si="22"/>
        <v>1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1</v>
      </c>
      <c r="AE42" s="42">
        <f>SUM(B42:Q42,S42:AC42)</f>
        <v>0</v>
      </c>
      <c r="AF42" s="42">
        <f>SUM(R26:R41,R43:R53)</f>
        <v>0</v>
      </c>
      <c r="AG42" s="42">
        <f>SUM(S43:AC53,B43:Q53,B26:Q41,S26:AC41)</f>
        <v>138</v>
      </c>
      <c r="AH42" s="40">
        <f t="shared" si="19"/>
        <v>1</v>
      </c>
      <c r="AI42" s="40">
        <f t="shared" si="20"/>
        <v>1</v>
      </c>
      <c r="AJ42" s="40">
        <f t="shared" si="21"/>
        <v>1</v>
      </c>
      <c r="AK42" s="40">
        <f t="shared" si="22"/>
        <v>1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>
        <v>2</v>
      </c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2</v>
      </c>
      <c r="AE43" s="41">
        <f>SUM(B43:R43,T43:AC43)</f>
        <v>0</v>
      </c>
      <c r="AF43" s="41">
        <f>SUM(S26:S42,S44:S53)</f>
        <v>0</v>
      </c>
      <c r="AG43" s="41">
        <f>SUM(T44:AC53,B44:R53,B26:R42,T26:AC42)</f>
        <v>137</v>
      </c>
      <c r="AH43" s="43">
        <f t="shared" si="19"/>
        <v>1</v>
      </c>
      <c r="AI43" s="43">
        <f t="shared" si="20"/>
        <v>1</v>
      </c>
      <c r="AJ43" s="43">
        <f t="shared" si="21"/>
        <v>1</v>
      </c>
      <c r="AK43" s="43">
        <f t="shared" si="22"/>
        <v>1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2</v>
      </c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2</v>
      </c>
      <c r="AE44" s="42">
        <f>SUM(B44:S44,U44:AC44)</f>
        <v>0</v>
      </c>
      <c r="AF44" s="42">
        <f>SUM(T26:T43,T45:T53)</f>
        <v>0</v>
      </c>
      <c r="AG44" s="42">
        <f>SUM(U45:AC53,B45:S53,B26:S43,U26:AC43)</f>
        <v>137</v>
      </c>
      <c r="AH44" s="40">
        <f t="shared" si="19"/>
        <v>1</v>
      </c>
      <c r="AI44" s="40">
        <f t="shared" si="20"/>
        <v>1</v>
      </c>
      <c r="AJ44" s="40">
        <f t="shared" si="21"/>
        <v>1</v>
      </c>
      <c r="AK44" s="40">
        <f t="shared" si="22"/>
        <v>1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>
        <v>6</v>
      </c>
      <c r="V45" s="27"/>
      <c r="W45" s="27"/>
      <c r="X45" s="27"/>
      <c r="Y45" s="27"/>
      <c r="Z45" s="27"/>
      <c r="AA45" s="27"/>
      <c r="AB45" s="27">
        <v>1</v>
      </c>
      <c r="AC45" s="46"/>
      <c r="AD45" s="41">
        <f>U45</f>
        <v>6</v>
      </c>
      <c r="AE45" s="41">
        <f>SUM(B45:T45,V45:AC45)</f>
        <v>1</v>
      </c>
      <c r="AF45" s="41">
        <f>SUM(U26:U44,U46:U53)</f>
        <v>0</v>
      </c>
      <c r="AG45" s="41">
        <f>SUM(V46:AC53,B46:T53,B26:T44,V26:AC44)</f>
        <v>132</v>
      </c>
      <c r="AH45" s="43">
        <f t="shared" si="19"/>
        <v>0.992805755395683</v>
      </c>
      <c r="AI45" s="43">
        <f t="shared" si="20"/>
        <v>0.857142857142857</v>
      </c>
      <c r="AJ45" s="43">
        <f t="shared" si="21"/>
        <v>1</v>
      </c>
      <c r="AK45" s="43">
        <f t="shared" si="22"/>
        <v>0.923076923076923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>
        <v>3</v>
      </c>
      <c r="W46" s="27"/>
      <c r="X46" s="27"/>
      <c r="Y46" s="27"/>
      <c r="Z46" s="27"/>
      <c r="AA46" s="27"/>
      <c r="AB46" s="27"/>
      <c r="AC46" s="46"/>
      <c r="AD46" s="42">
        <f>V46</f>
        <v>3</v>
      </c>
      <c r="AE46" s="42">
        <f>SUM(B46:U46,W46:AC46)</f>
        <v>0</v>
      </c>
      <c r="AF46" s="42">
        <f>SUM(V26:V45,V47:V53)</f>
        <v>0</v>
      </c>
      <c r="AG46" s="42">
        <f>SUM(W47:AC53,B47:U53,B26:U45,W26:AC45)</f>
        <v>136</v>
      </c>
      <c r="AH46" s="40">
        <f t="shared" si="19"/>
        <v>1</v>
      </c>
      <c r="AI46" s="40">
        <f t="shared" si="20"/>
        <v>1</v>
      </c>
      <c r="AJ46" s="40">
        <f t="shared" si="21"/>
        <v>1</v>
      </c>
      <c r="AK46" s="40">
        <f t="shared" si="22"/>
        <v>1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>
        <v>6</v>
      </c>
      <c r="X47" s="27"/>
      <c r="Y47" s="27"/>
      <c r="Z47" s="27"/>
      <c r="AA47" s="27"/>
      <c r="AB47" s="27"/>
      <c r="AC47" s="46"/>
      <c r="AD47" s="41">
        <f>W47</f>
        <v>6</v>
      </c>
      <c r="AE47" s="41">
        <f>SUM(B47:V47,X47:AC47)</f>
        <v>0</v>
      </c>
      <c r="AF47" s="41">
        <f>SUM(W26:W46,W48:W53)</f>
        <v>0</v>
      </c>
      <c r="AG47" s="41">
        <f>SUM(X48:AC53,B48:V53,B26:V46,X26:AC46)</f>
        <v>133</v>
      </c>
      <c r="AH47" s="43">
        <f t="shared" si="19"/>
        <v>1</v>
      </c>
      <c r="AI47" s="43">
        <f t="shared" si="20"/>
        <v>1</v>
      </c>
      <c r="AJ47" s="43">
        <f t="shared" si="21"/>
        <v>1</v>
      </c>
      <c r="AK47" s="43">
        <f t="shared" si="22"/>
        <v>1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>
        <v>4</v>
      </c>
      <c r="Y48" s="27"/>
      <c r="Z48" s="27"/>
      <c r="AA48" s="27"/>
      <c r="AB48" s="27"/>
      <c r="AC48" s="46"/>
      <c r="AD48" s="42">
        <f>X48</f>
        <v>4</v>
      </c>
      <c r="AE48" s="42">
        <f>SUM(B48:W48,Y48:AC48)</f>
        <v>0</v>
      </c>
      <c r="AF48" s="42">
        <f>SUM(X26:X47,X49:X53)</f>
        <v>1</v>
      </c>
      <c r="AG48" s="42">
        <f>SUM(Y49:AC53,B49:W53,B26:W47,Y26:AC47)</f>
        <v>134</v>
      </c>
      <c r="AH48" s="40">
        <f t="shared" si="19"/>
        <v>0.992805755395683</v>
      </c>
      <c r="AI48" s="40">
        <f t="shared" si="20"/>
        <v>1</v>
      </c>
      <c r="AJ48" s="40">
        <f t="shared" si="21"/>
        <v>0.8</v>
      </c>
      <c r="AK48" s="40">
        <f t="shared" si="22"/>
        <v>0.888888888888889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>
        <v>1</v>
      </c>
      <c r="Y49" s="28">
        <v>22</v>
      </c>
      <c r="Z49" s="27"/>
      <c r="AA49" s="27"/>
      <c r="AB49" s="27"/>
      <c r="AC49" s="46"/>
      <c r="AD49" s="41">
        <f>Y49</f>
        <v>22</v>
      </c>
      <c r="AE49" s="41">
        <f>SUM(B49:X49,Z49:AC49)</f>
        <v>1</v>
      </c>
      <c r="AF49" s="41">
        <f>SUM(Y26:Y48,Y50:Y53)</f>
        <v>0</v>
      </c>
      <c r="AG49" s="41">
        <f>SUM(Z50:AC53,B50:X53,B26:X48,Z26:AC48)</f>
        <v>116</v>
      </c>
      <c r="AH49" s="43">
        <f t="shared" si="19"/>
        <v>0.992805755395683</v>
      </c>
      <c r="AI49" s="43">
        <f t="shared" si="20"/>
        <v>0.956521739130435</v>
      </c>
      <c r="AJ49" s="43">
        <f t="shared" si="21"/>
        <v>1</v>
      </c>
      <c r="AK49" s="43">
        <f t="shared" si="22"/>
        <v>0.977777777777778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>
        <v>4</v>
      </c>
      <c r="AA50" s="27"/>
      <c r="AB50" s="27"/>
      <c r="AC50" s="46"/>
      <c r="AD50" s="42">
        <f>Z50</f>
        <v>4</v>
      </c>
      <c r="AE50" s="42">
        <f>SUM(B50:Y50,AA50:AC50)</f>
        <v>0</v>
      </c>
      <c r="AF50" s="42">
        <f>SUM(Z26:Z49,Z51:Z53)</f>
        <v>0</v>
      </c>
      <c r="AG50" s="42">
        <f>SUM(AA51:AC53,B51:Y53,B26:Y49,AA26:AC49)</f>
        <v>135</v>
      </c>
      <c r="AH50" s="40">
        <f t="shared" si="19"/>
        <v>1</v>
      </c>
      <c r="AI50" s="40">
        <f t="shared" si="20"/>
        <v>1</v>
      </c>
      <c r="AJ50" s="40">
        <f t="shared" si="21"/>
        <v>1</v>
      </c>
      <c r="AK50" s="40">
        <f t="shared" si="22"/>
        <v>1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>
        <v>5</v>
      </c>
      <c r="AB51" s="27"/>
      <c r="AC51" s="46"/>
      <c r="AD51" s="41">
        <f>AA51</f>
        <v>5</v>
      </c>
      <c r="AE51" s="41">
        <f>SUM(B51:Z51,AB51:AC51)</f>
        <v>0</v>
      </c>
      <c r="AF51" s="41">
        <f>SUM(AA26:AA50,AA52:AA53)</f>
        <v>0</v>
      </c>
      <c r="AG51" s="41">
        <f>SUM(AB52:AC53,B52:Z53,B26:Z50,AB26:AC50)</f>
        <v>134</v>
      </c>
      <c r="AH51" s="43">
        <f t="shared" si="19"/>
        <v>1</v>
      </c>
      <c r="AI51" s="43">
        <f t="shared" si="20"/>
        <v>1</v>
      </c>
      <c r="AJ51" s="43">
        <f t="shared" si="21"/>
        <v>1</v>
      </c>
      <c r="AK51" s="43">
        <f t="shared" si="22"/>
        <v>1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>
        <v>2</v>
      </c>
      <c r="AC52" s="46"/>
      <c r="AD52" s="42">
        <f>AB52</f>
        <v>2</v>
      </c>
      <c r="AE52" s="42">
        <f>SUM(B52:AA52,AC52)</f>
        <v>0</v>
      </c>
      <c r="AF52" s="42">
        <f>SUM(AB26:AB51,AB53)</f>
        <v>1</v>
      </c>
      <c r="AG52" s="42">
        <f>SUM(AC53,B53:AA53,B26:AA51,AC26:AC51)</f>
        <v>136</v>
      </c>
      <c r="AH52" s="40">
        <f t="shared" si="19"/>
        <v>0.992805755395683</v>
      </c>
      <c r="AI52" s="40">
        <f t="shared" si="20"/>
        <v>1</v>
      </c>
      <c r="AJ52" s="40">
        <f t="shared" si="21"/>
        <v>0.666666666666667</v>
      </c>
      <c r="AK52" s="40">
        <f t="shared" si="22"/>
        <v>0.8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>
        <v>1</v>
      </c>
      <c r="AD53" s="41">
        <f>AC53</f>
        <v>1</v>
      </c>
      <c r="AE53" s="41">
        <f>SUM(B53:AB53)</f>
        <v>0</v>
      </c>
      <c r="AF53" s="41">
        <f>SUM(AC26:AC52)</f>
        <v>0</v>
      </c>
      <c r="AG53" s="41">
        <f>SUM(B26:AB52)</f>
        <v>138</v>
      </c>
      <c r="AH53" s="43">
        <f t="shared" si="19"/>
        <v>1</v>
      </c>
      <c r="AI53" s="43">
        <f t="shared" si="20"/>
        <v>1</v>
      </c>
      <c r="AJ53" s="43">
        <f t="shared" si="21"/>
        <v>1</v>
      </c>
      <c r="AK53" s="43">
        <f t="shared" si="22"/>
        <v>1</v>
      </c>
    </row>
    <row r="54" spans="28:37">
      <c r="AB54" s="37" t="s">
        <v>74</v>
      </c>
      <c r="AC54" s="37"/>
      <c r="AD54" s="42">
        <f>SUM(AD26:AD53)</f>
        <v>135</v>
      </c>
      <c r="AE54" s="42">
        <f>SUM(AE26:AE53)</f>
        <v>4</v>
      </c>
      <c r="AF54" s="42">
        <f>SUM(AF26:AF53)</f>
        <v>4</v>
      </c>
      <c r="AG54" s="42">
        <f>SUM(AG26:AG53)</f>
        <v>3749</v>
      </c>
      <c r="AH54" s="40">
        <f t="shared" si="19"/>
        <v>0.997944501541624</v>
      </c>
      <c r="AI54" s="40">
        <f t="shared" si="20"/>
        <v>0.971223021582734</v>
      </c>
      <c r="AJ54" s="40">
        <f t="shared" si="21"/>
        <v>0.971223021582734</v>
      </c>
      <c r="AK54" s="40">
        <f t="shared" si="22"/>
        <v>0.971223021582734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AlQalam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>
        <v>17</v>
      </c>
      <c r="C59" s="14">
        <v>1</v>
      </c>
      <c r="D59" s="14"/>
      <c r="E59" s="14"/>
      <c r="F59" s="14"/>
      <c r="G59" s="14">
        <v>1</v>
      </c>
      <c r="H59" s="14"/>
      <c r="I59" s="14"/>
      <c r="J59" s="33">
        <v>6</v>
      </c>
      <c r="L59" s="1" t="s">
        <v>49</v>
      </c>
      <c r="M59" s="9" t="s">
        <v>58</v>
      </c>
      <c r="N59" s="9"/>
      <c r="O59" s="9"/>
      <c r="P59" s="9"/>
      <c r="Q59" s="42">
        <f>B59</f>
        <v>17</v>
      </c>
      <c r="R59" s="42">
        <f>SUM(C59:J59)</f>
        <v>8</v>
      </c>
      <c r="S59" s="42">
        <f>SUM(B60:B67)</f>
        <v>0</v>
      </c>
      <c r="T59" s="42">
        <f>SUM(C60:J67)</f>
        <v>151</v>
      </c>
      <c r="U59" s="40">
        <f t="shared" ref="U59:U66" si="23">(SUM(Q59,T59)/SUM(Q59,R59,S59,T59))</f>
        <v>0.954545454545455</v>
      </c>
      <c r="V59" s="40">
        <f t="shared" ref="V59:V66" si="24">Q59/(SUM(Q59,R59))</f>
        <v>0.68</v>
      </c>
      <c r="W59" s="40">
        <f t="shared" ref="W59:W66" si="25">Q59/SUM(Q59,S59)</f>
        <v>1</v>
      </c>
      <c r="X59" s="40">
        <f t="shared" ref="X59:X66" si="26">2*V59*W59/(SUM(V59,W59))</f>
        <v>0.80952380952381</v>
      </c>
    </row>
    <row r="60" spans="1:24">
      <c r="A60" s="15" t="s">
        <v>50</v>
      </c>
      <c r="B60" s="16"/>
      <c r="C60" s="17">
        <v>11</v>
      </c>
      <c r="D60" s="16"/>
      <c r="E60" s="16"/>
      <c r="F60" s="16"/>
      <c r="G60" s="16"/>
      <c r="H60" s="16"/>
      <c r="I60" s="16"/>
      <c r="J60" s="16">
        <v>4</v>
      </c>
      <c r="L60" s="1" t="s">
        <v>50</v>
      </c>
      <c r="M60" s="9" t="s">
        <v>59</v>
      </c>
      <c r="N60" s="9"/>
      <c r="O60" s="9"/>
      <c r="P60" s="9"/>
      <c r="Q60" s="41">
        <f>C60</f>
        <v>11</v>
      </c>
      <c r="R60" s="41">
        <f>SUM(B60,D60:J60)</f>
        <v>4</v>
      </c>
      <c r="S60" s="41">
        <f>SUM(C59,C61:C67)</f>
        <v>1</v>
      </c>
      <c r="T60" s="41">
        <f>SUM(D61:J67,B61:B67,B59,D59:J59)</f>
        <v>160</v>
      </c>
      <c r="U60" s="43">
        <f t="shared" si="23"/>
        <v>0.971590909090909</v>
      </c>
      <c r="V60" s="43">
        <f t="shared" si="24"/>
        <v>0.733333333333333</v>
      </c>
      <c r="W60" s="43">
        <f t="shared" si="25"/>
        <v>0.916666666666667</v>
      </c>
      <c r="X60" s="43">
        <f t="shared" si="26"/>
        <v>0.814814814814815</v>
      </c>
    </row>
    <row r="61" spans="1:24">
      <c r="A61" s="15" t="s">
        <v>51</v>
      </c>
      <c r="B61" s="16"/>
      <c r="C61" s="16"/>
      <c r="D61" s="17">
        <v>10</v>
      </c>
      <c r="E61" s="16"/>
      <c r="F61" s="16"/>
      <c r="G61" s="16"/>
      <c r="H61" s="16"/>
      <c r="I61" s="16"/>
      <c r="J61" s="34">
        <v>1</v>
      </c>
      <c r="L61" s="1" t="s">
        <v>51</v>
      </c>
      <c r="M61" s="9" t="s">
        <v>60</v>
      </c>
      <c r="N61" s="9"/>
      <c r="O61" s="9"/>
      <c r="P61" s="9"/>
      <c r="Q61" s="42">
        <f>D61</f>
        <v>10</v>
      </c>
      <c r="R61" s="42">
        <f>SUM(B61:C61,E61:J61)</f>
        <v>1</v>
      </c>
      <c r="S61" s="42">
        <f>SUM(D59:D60,D62:D67)</f>
        <v>0</v>
      </c>
      <c r="T61" s="42">
        <f>SUM(E62:J67,B62:C67,B59:C60,E59:J60)</f>
        <v>165</v>
      </c>
      <c r="U61" s="40">
        <f t="shared" si="23"/>
        <v>0.994318181818182</v>
      </c>
      <c r="V61" s="40">
        <f t="shared" si="24"/>
        <v>0.909090909090909</v>
      </c>
      <c r="W61" s="40">
        <f t="shared" si="25"/>
        <v>1</v>
      </c>
      <c r="X61" s="40">
        <f t="shared" si="26"/>
        <v>0.952380952380952</v>
      </c>
    </row>
    <row r="62" spans="1:24">
      <c r="A62" s="15" t="s">
        <v>52</v>
      </c>
      <c r="B62" s="16"/>
      <c r="C62" s="16"/>
      <c r="D62" s="16"/>
      <c r="E62" s="17">
        <v>21</v>
      </c>
      <c r="F62" s="16"/>
      <c r="G62" s="16"/>
      <c r="H62" s="16"/>
      <c r="I62" s="16">
        <v>3</v>
      </c>
      <c r="J62" s="34">
        <v>3</v>
      </c>
      <c r="L62" s="1" t="s">
        <v>52</v>
      </c>
      <c r="M62" s="9" t="s">
        <v>61</v>
      </c>
      <c r="N62" s="9"/>
      <c r="O62" s="9"/>
      <c r="P62" s="9"/>
      <c r="Q62" s="41">
        <f>E62</f>
        <v>21</v>
      </c>
      <c r="R62" s="41">
        <f>SUM(B62:D62,F62:J62)</f>
        <v>6</v>
      </c>
      <c r="S62" s="41">
        <f>SUM(E59:E61,E63:E67)</f>
        <v>1</v>
      </c>
      <c r="T62" s="41">
        <f>SUM(F63:J67,B63:D67,B59:D61,F59:J61)</f>
        <v>148</v>
      </c>
      <c r="U62" s="43">
        <f t="shared" si="23"/>
        <v>0.960227272727273</v>
      </c>
      <c r="V62" s="43">
        <f t="shared" si="24"/>
        <v>0.777777777777778</v>
      </c>
      <c r="W62" s="43">
        <f t="shared" si="25"/>
        <v>0.954545454545455</v>
      </c>
      <c r="X62" s="43">
        <f t="shared" si="26"/>
        <v>0.857142857142857</v>
      </c>
    </row>
    <row r="63" spans="1:24">
      <c r="A63" s="15" t="s">
        <v>53</v>
      </c>
      <c r="B63" s="16"/>
      <c r="C63" s="16"/>
      <c r="D63" s="16"/>
      <c r="E63" s="16">
        <v>1</v>
      </c>
      <c r="F63" s="17">
        <v>29</v>
      </c>
      <c r="G63" s="16">
        <v>1</v>
      </c>
      <c r="H63" s="16"/>
      <c r="I63" s="16"/>
      <c r="J63" s="34">
        <v>10</v>
      </c>
      <c r="L63" s="1" t="s">
        <v>53</v>
      </c>
      <c r="M63" s="9" t="s">
        <v>62</v>
      </c>
      <c r="N63" s="9"/>
      <c r="O63" s="9"/>
      <c r="P63" s="9"/>
      <c r="Q63" s="42">
        <f>F63</f>
        <v>29</v>
      </c>
      <c r="R63" s="42">
        <f>SUM(B63:E63,G63:J63)</f>
        <v>12</v>
      </c>
      <c r="S63" s="42">
        <f>SUM(F59:F62,F64:F67)</f>
        <v>1</v>
      </c>
      <c r="T63" s="42">
        <f>SUM(G64:J67,B64:E67,B59:E62,G59:J62)</f>
        <v>134</v>
      </c>
      <c r="U63" s="40">
        <f t="shared" si="23"/>
        <v>0.926136363636364</v>
      </c>
      <c r="V63" s="40">
        <f t="shared" si="24"/>
        <v>0.707317073170732</v>
      </c>
      <c r="W63" s="40">
        <f t="shared" si="25"/>
        <v>0.966666666666667</v>
      </c>
      <c r="X63" s="40">
        <f t="shared" si="26"/>
        <v>0.816901408450704</v>
      </c>
    </row>
    <row r="64" spans="1:24">
      <c r="A64" s="15" t="s">
        <v>54</v>
      </c>
      <c r="B64" s="16"/>
      <c r="C64" s="16"/>
      <c r="D64" s="16"/>
      <c r="E64" s="16"/>
      <c r="F64" s="16">
        <v>1</v>
      </c>
      <c r="G64" s="17">
        <v>30</v>
      </c>
      <c r="H64" s="16"/>
      <c r="I64" s="16"/>
      <c r="J64" s="34">
        <v>3</v>
      </c>
      <c r="L64" s="1" t="s">
        <v>54</v>
      </c>
      <c r="M64" s="9" t="s">
        <v>63</v>
      </c>
      <c r="N64" s="9"/>
      <c r="O64" s="9"/>
      <c r="P64" s="9"/>
      <c r="Q64" s="41">
        <f>G64</f>
        <v>30</v>
      </c>
      <c r="R64" s="41">
        <f>SUM(B64:F64,H64:J64)</f>
        <v>4</v>
      </c>
      <c r="S64" s="41">
        <f>SUM(G59:G63,G65:G67)</f>
        <v>2</v>
      </c>
      <c r="T64" s="41">
        <f>SUM(H65:J67,B65:F67,B59:F63,H59:J63)</f>
        <v>140</v>
      </c>
      <c r="U64" s="43">
        <f t="shared" si="23"/>
        <v>0.965909090909091</v>
      </c>
      <c r="V64" s="43">
        <f t="shared" si="24"/>
        <v>0.882352941176471</v>
      </c>
      <c r="W64" s="43">
        <f t="shared" si="25"/>
        <v>0.9375</v>
      </c>
      <c r="X64" s="43">
        <f t="shared" si="26"/>
        <v>0.909090909090909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>
        <v>11</v>
      </c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11</v>
      </c>
      <c r="R65" s="42">
        <f>SUM(B65:G65,I65:J65)</f>
        <v>0</v>
      </c>
      <c r="S65" s="42">
        <f>SUM(H59:H64,H66:H67)</f>
        <v>0</v>
      </c>
      <c r="T65" s="42">
        <f>SUM(I66:J67,B66:G67,B59:G64,I59:J64)</f>
        <v>165</v>
      </c>
      <c r="U65" s="40">
        <f t="shared" si="23"/>
        <v>1</v>
      </c>
      <c r="V65" s="40">
        <f t="shared" si="24"/>
        <v>1</v>
      </c>
      <c r="W65" s="40">
        <f t="shared" si="25"/>
        <v>1</v>
      </c>
      <c r="X65" s="40">
        <f t="shared" si="26"/>
        <v>1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>
        <v>11</v>
      </c>
      <c r="J66" s="34">
        <v>1</v>
      </c>
      <c r="L66" s="1" t="s">
        <v>56</v>
      </c>
      <c r="M66" s="9" t="s">
        <v>65</v>
      </c>
      <c r="N66" s="9"/>
      <c r="O66" s="9"/>
      <c r="P66" s="9"/>
      <c r="Q66" s="41">
        <f>I66</f>
        <v>11</v>
      </c>
      <c r="R66" s="41">
        <f>SUM(J66,B66:H66)</f>
        <v>1</v>
      </c>
      <c r="S66" s="41">
        <f>SUM(I59:I65,I67)</f>
        <v>3</v>
      </c>
      <c r="T66" s="41">
        <f>SUM(J67,B67:H67,B59:H65,J59:J65)</f>
        <v>161</v>
      </c>
      <c r="U66" s="43">
        <f t="shared" si="23"/>
        <v>0.977272727272727</v>
      </c>
      <c r="V66" s="43">
        <f t="shared" si="24"/>
        <v>0.916666666666667</v>
      </c>
      <c r="W66" s="43">
        <f t="shared" si="25"/>
        <v>0.785714285714286</v>
      </c>
      <c r="X66" s="43">
        <f t="shared" si="26"/>
        <v>0.846153846153846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27">SUM(Q59:Q66)</f>
        <v>140</v>
      </c>
      <c r="R68" s="41">
        <f t="shared" si="27"/>
        <v>36</v>
      </c>
      <c r="S68" s="41">
        <f t="shared" si="27"/>
        <v>8</v>
      </c>
      <c r="T68" s="41">
        <f t="shared" si="27"/>
        <v>1224</v>
      </c>
      <c r="U68" s="43">
        <f>(SUM(Q68,T68)/SUM(Q68,R68,S68,T68))</f>
        <v>0.96875</v>
      </c>
      <c r="V68" s="43">
        <f>Q68/(SUM(Q68,R68))</f>
        <v>0.795454545454545</v>
      </c>
      <c r="W68" s="43">
        <f>Q68/SUM(Q68,S68)</f>
        <v>0.945945945945946</v>
      </c>
      <c r="X68" s="43">
        <f>2*V68*W68/(SUM(V68,W68))</f>
        <v>0.864197530864197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139</v>
      </c>
    </row>
    <row r="70" ht="14.25" spans="1:37">
      <c r="A70" s="21" t="str">
        <f>A1</f>
        <v>AlQalam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>
        <v>14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14</v>
      </c>
      <c r="AE71" s="42">
        <f>SUM(C71:AC71)</f>
        <v>0</v>
      </c>
      <c r="AF71" s="42">
        <f>SUM(B72:B98)</f>
        <v>2</v>
      </c>
      <c r="AG71" s="42">
        <f>SUM(C72:AC98)</f>
        <v>123</v>
      </c>
      <c r="AH71" s="40">
        <f t="shared" ref="AH71:AH99" si="28">(SUM(AD71,AG71)/SUM(AD71,AE71,AF71,AG71))</f>
        <v>0.985611510791367</v>
      </c>
      <c r="AI71" s="40">
        <f t="shared" ref="AI71:AI99" si="29">AD71/(SUM(AD71,AE71))</f>
        <v>1</v>
      </c>
      <c r="AJ71" s="40">
        <f t="shared" ref="AJ71:AJ99" si="30">AD71/SUM(AD71,AF71)</f>
        <v>0.875</v>
      </c>
      <c r="AK71" s="40">
        <f t="shared" ref="AK71:AK99" si="31">2*AI71*AJ71/(SUM(AI71,AJ71))</f>
        <v>0.933333333333333</v>
      </c>
    </row>
    <row r="72" spans="1:37">
      <c r="A72" s="26" t="s">
        <v>40</v>
      </c>
      <c r="B72" s="27"/>
      <c r="C72" s="28">
        <v>22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22</v>
      </c>
      <c r="AE72" s="41">
        <f>SUM(D72:AC72,B72)</f>
        <v>0</v>
      </c>
      <c r="AF72" s="41">
        <f>SUM(C71,C73:C98)</f>
        <v>0</v>
      </c>
      <c r="AG72" s="41">
        <f>SUM(D73:AC98,B71,D71:AC71,B73:B98)</f>
        <v>117</v>
      </c>
      <c r="AH72" s="43">
        <f t="shared" si="28"/>
        <v>1</v>
      </c>
      <c r="AI72" s="43">
        <f t="shared" si="29"/>
        <v>1</v>
      </c>
      <c r="AJ72" s="43">
        <f t="shared" si="30"/>
        <v>1</v>
      </c>
      <c r="AK72" s="43">
        <f t="shared" si="31"/>
        <v>1</v>
      </c>
    </row>
    <row r="73" spans="1:37">
      <c r="A73" s="26" t="s">
        <v>9</v>
      </c>
      <c r="B73" s="27"/>
      <c r="C73" s="27"/>
      <c r="D73" s="28">
        <v>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7</v>
      </c>
      <c r="AE73" s="42">
        <f>SUM(B73,C73,E73:AC73)</f>
        <v>0</v>
      </c>
      <c r="AF73" s="42">
        <f>SUM(D71,D72,D74:D98)</f>
        <v>0</v>
      </c>
      <c r="AG73" s="42">
        <f>SUM(B74:C98,E74:AC98,B71:C72,E71:AC72)</f>
        <v>132</v>
      </c>
      <c r="AH73" s="40">
        <f t="shared" si="28"/>
        <v>1</v>
      </c>
      <c r="AI73" s="40">
        <f t="shared" si="29"/>
        <v>1</v>
      </c>
      <c r="AJ73" s="40">
        <f t="shared" si="30"/>
        <v>1</v>
      </c>
      <c r="AK73" s="40">
        <f t="shared" si="31"/>
        <v>1</v>
      </c>
    </row>
    <row r="74" spans="1:37">
      <c r="A74" s="26" t="s">
        <v>10</v>
      </c>
      <c r="B74" s="27"/>
      <c r="C74" s="27"/>
      <c r="D74" s="27"/>
      <c r="E74" s="28">
        <v>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2</v>
      </c>
      <c r="AE74" s="41">
        <f>SUM(B74:D74,F74:AC74)</f>
        <v>0</v>
      </c>
      <c r="AF74" s="41">
        <f>SUM(E71:E73,E75:E98)</f>
        <v>0</v>
      </c>
      <c r="AG74" s="41">
        <f>SUM(F75:AC98,B75:D98,B71:D73,F71:AC73)</f>
        <v>137</v>
      </c>
      <c r="AH74" s="43">
        <f t="shared" si="28"/>
        <v>1</v>
      </c>
      <c r="AI74" s="43">
        <f t="shared" si="29"/>
        <v>1</v>
      </c>
      <c r="AJ74" s="43">
        <f t="shared" si="30"/>
        <v>1</v>
      </c>
      <c r="AK74" s="43">
        <f t="shared" si="31"/>
        <v>1</v>
      </c>
    </row>
    <row r="75" spans="1:37">
      <c r="A75" s="26" t="s">
        <v>11</v>
      </c>
      <c r="B75" s="27"/>
      <c r="C75" s="27"/>
      <c r="D75" s="27"/>
      <c r="E75" s="27"/>
      <c r="F75" s="28">
        <v>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1</v>
      </c>
      <c r="AE75" s="42">
        <f>SUM(B75:E75,G75:AC75)</f>
        <v>0</v>
      </c>
      <c r="AF75" s="42">
        <f>SUM(F71:F74,F76:F98)</f>
        <v>0</v>
      </c>
      <c r="AG75" s="42">
        <f>SUM(G76:AC98,B76:E98,B71:E74,G71:AC74)</f>
        <v>138</v>
      </c>
      <c r="AH75" s="40">
        <f t="shared" si="28"/>
        <v>1</v>
      </c>
      <c r="AI75" s="40">
        <f t="shared" si="29"/>
        <v>1</v>
      </c>
      <c r="AJ75" s="40">
        <f t="shared" si="30"/>
        <v>1</v>
      </c>
      <c r="AK75" s="40">
        <f t="shared" si="31"/>
        <v>1</v>
      </c>
    </row>
    <row r="76" spans="1:37">
      <c r="A76" s="26" t="s">
        <v>12</v>
      </c>
      <c r="B76" s="27">
        <v>2</v>
      </c>
      <c r="C76" s="27"/>
      <c r="D76" s="27"/>
      <c r="E76" s="27"/>
      <c r="F76" s="27"/>
      <c r="G76" s="28">
        <v>2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2</v>
      </c>
      <c r="AE76" s="41">
        <f>SUM(B76:F76,H76:AC76)</f>
        <v>2</v>
      </c>
      <c r="AF76" s="41">
        <f>SUM(G71:G75,G77:G98)</f>
        <v>0</v>
      </c>
      <c r="AG76" s="41">
        <f>SUM(H77:AC98,B77:F98,B71:F75,H71:AC75)</f>
        <v>135</v>
      </c>
      <c r="AH76" s="43">
        <f t="shared" si="28"/>
        <v>0.985611510791367</v>
      </c>
      <c r="AI76" s="43">
        <f t="shared" si="29"/>
        <v>0.5</v>
      </c>
      <c r="AJ76" s="43">
        <f t="shared" si="30"/>
        <v>1</v>
      </c>
      <c r="AK76" s="43">
        <f t="shared" si="31"/>
        <v>0.666666666666667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>
        <v>2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2</v>
      </c>
      <c r="AE77" s="42">
        <f>SUM(B77:G77,I77:AC77)</f>
        <v>0</v>
      </c>
      <c r="AF77" s="42">
        <f>SUM(H71:H76,H78:H98)</f>
        <v>0</v>
      </c>
      <c r="AG77" s="42">
        <f>SUM(I78:AC98,B78:G98,B71:G76,I71:AC76)</f>
        <v>137</v>
      </c>
      <c r="AH77" s="40">
        <f t="shared" si="28"/>
        <v>1</v>
      </c>
      <c r="AI77" s="40">
        <f t="shared" si="29"/>
        <v>1</v>
      </c>
      <c r="AJ77" s="40">
        <f t="shared" si="30"/>
        <v>1</v>
      </c>
      <c r="AK77" s="40">
        <f t="shared" si="31"/>
        <v>1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>
        <v>5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5</v>
      </c>
      <c r="AE78" s="41">
        <f>SUM(B78:H78,J78:AC78)</f>
        <v>0</v>
      </c>
      <c r="AF78" s="41">
        <f>SUM(I71:I77,I79:I98)</f>
        <v>0</v>
      </c>
      <c r="AG78" s="41">
        <f>SUM(J79:AC98,B79:H98,B71:H77,J71:AC77)</f>
        <v>134</v>
      </c>
      <c r="AH78" s="43">
        <f t="shared" si="28"/>
        <v>1</v>
      </c>
      <c r="AI78" s="43">
        <f t="shared" si="29"/>
        <v>1</v>
      </c>
      <c r="AJ78" s="43">
        <f t="shared" si="30"/>
        <v>1</v>
      </c>
      <c r="AK78" s="43">
        <f t="shared" si="31"/>
        <v>1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>
        <v>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3</v>
      </c>
      <c r="AE79" s="42">
        <f>SUM(B79:I79,K79:AC79)</f>
        <v>0</v>
      </c>
      <c r="AF79" s="42">
        <f>SUM(J71:J78,J80:J98)</f>
        <v>0</v>
      </c>
      <c r="AG79" s="42">
        <f>SUM(K80:AC98,B80:I98,B71:I78,K71:AC78)</f>
        <v>136</v>
      </c>
      <c r="AH79" s="40">
        <f t="shared" si="28"/>
        <v>1</v>
      </c>
      <c r="AI79" s="40">
        <f t="shared" si="29"/>
        <v>1</v>
      </c>
      <c r="AJ79" s="40">
        <f t="shared" si="30"/>
        <v>1</v>
      </c>
      <c r="AK79" s="40">
        <f t="shared" si="31"/>
        <v>1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>
        <v>10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10</v>
      </c>
      <c r="AE80" s="41">
        <f>SUM(B80:J80,L80:AC80)</f>
        <v>0</v>
      </c>
      <c r="AF80" s="41">
        <f>SUM(K71:K79,K81:K98)</f>
        <v>0</v>
      </c>
      <c r="AG80" s="41">
        <f>SUM(L81:AC98,B81:J98,B71:J79,L71:AC79)</f>
        <v>129</v>
      </c>
      <c r="AH80" s="43">
        <f t="shared" si="28"/>
        <v>1</v>
      </c>
      <c r="AI80" s="43">
        <f t="shared" si="29"/>
        <v>1</v>
      </c>
      <c r="AJ80" s="43">
        <f t="shared" si="30"/>
        <v>1</v>
      </c>
      <c r="AK80" s="43">
        <f t="shared" si="31"/>
        <v>1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>
        <v>1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1</v>
      </c>
      <c r="AE81" s="42">
        <f>SUM(B81:K81,M81:AC81)</f>
        <v>0</v>
      </c>
      <c r="AF81" s="42">
        <f>SUM(L71:L80,L82:L98)</f>
        <v>0</v>
      </c>
      <c r="AG81" s="42">
        <f>SUM(M82:AC98,B82:K98,B71:K80,M71:AC80)</f>
        <v>138</v>
      </c>
      <c r="AH81" s="40">
        <f t="shared" si="28"/>
        <v>1</v>
      </c>
      <c r="AI81" s="40">
        <f t="shared" si="29"/>
        <v>1</v>
      </c>
      <c r="AJ81" s="40">
        <f t="shared" si="30"/>
        <v>1</v>
      </c>
      <c r="AK81" s="40">
        <f t="shared" si="31"/>
        <v>1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>
        <v>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2</v>
      </c>
      <c r="AE82" s="41">
        <f>SUM(B82:L82,N82:AC82)</f>
        <v>0</v>
      </c>
      <c r="AF82" s="41">
        <f>SUM(M71:M81,M83:M98)</f>
        <v>0</v>
      </c>
      <c r="AG82" s="41">
        <f>SUM(N83:AC98,B83:L98,B71:L81,N71:AC81)</f>
        <v>137</v>
      </c>
      <c r="AH82" s="43">
        <f t="shared" si="28"/>
        <v>1</v>
      </c>
      <c r="AI82" s="43">
        <f t="shared" si="29"/>
        <v>1</v>
      </c>
      <c r="AJ82" s="43">
        <f t="shared" si="30"/>
        <v>1</v>
      </c>
      <c r="AK82" s="43">
        <f t="shared" si="31"/>
        <v>1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>
        <v>2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2</v>
      </c>
      <c r="AE83" s="42">
        <f>SUM(B83:M83,O83:AC83)</f>
        <v>0</v>
      </c>
      <c r="AF83" s="42">
        <f>SUM(N71:N82,N84:N98)</f>
        <v>0</v>
      </c>
      <c r="AG83" s="42">
        <f>SUM(O84:AC98,B84:M98,B71:M82,O71:AC82)</f>
        <v>137</v>
      </c>
      <c r="AH83" s="40">
        <f t="shared" si="28"/>
        <v>1</v>
      </c>
      <c r="AI83" s="40">
        <f t="shared" si="29"/>
        <v>1</v>
      </c>
      <c r="AJ83" s="40">
        <f t="shared" si="30"/>
        <v>1</v>
      </c>
      <c r="AK83" s="40">
        <f t="shared" si="31"/>
        <v>1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>
        <v>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2</v>
      </c>
      <c r="AE84" s="41">
        <f>SUM(B84:N84,P84:AC84)</f>
        <v>0</v>
      </c>
      <c r="AF84" s="41">
        <f>SUM(O71:O83,O85:O98)</f>
        <v>0</v>
      </c>
      <c r="AG84" s="41">
        <f>SUM(P85:AC98,B85:N98,B71:N83,P71:AC83)</f>
        <v>137</v>
      </c>
      <c r="AH84" s="43">
        <f t="shared" si="28"/>
        <v>1</v>
      </c>
      <c r="AI84" s="43">
        <f t="shared" si="29"/>
        <v>1</v>
      </c>
      <c r="AJ84" s="43">
        <f t="shared" si="30"/>
        <v>1</v>
      </c>
      <c r="AK84" s="43">
        <f t="shared" si="31"/>
        <v>1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>
        <v>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1</v>
      </c>
      <c r="AE85" s="42">
        <f>SUM(B85:O85,Q85:AC85)</f>
        <v>0</v>
      </c>
      <c r="AF85" s="42">
        <f>SUM(P71:P84,P86:P98)</f>
        <v>0</v>
      </c>
      <c r="AG85" s="42">
        <f>SUM(Q86:AC98,B86:O98,B71:O84,Q71:AC84)</f>
        <v>138</v>
      </c>
      <c r="AH85" s="40">
        <f t="shared" si="28"/>
        <v>1</v>
      </c>
      <c r="AI85" s="40">
        <f t="shared" si="29"/>
        <v>1</v>
      </c>
      <c r="AJ85" s="40">
        <f t="shared" si="30"/>
        <v>1</v>
      </c>
      <c r="AK85" s="40">
        <f t="shared" si="31"/>
        <v>1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>
        <v>1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1</v>
      </c>
      <c r="AE86" s="41">
        <f>SUM(B86:P86,R86:AC86)</f>
        <v>0</v>
      </c>
      <c r="AF86" s="41">
        <f>SUM(Q71:Q85,Q87:Q98)</f>
        <v>0</v>
      </c>
      <c r="AG86" s="41">
        <f>SUM(R87:AC98,B87:P98,B71:P85,R71:AC85)</f>
        <v>138</v>
      </c>
      <c r="AH86" s="43">
        <f t="shared" si="28"/>
        <v>1</v>
      </c>
      <c r="AI86" s="43">
        <f t="shared" si="29"/>
        <v>1</v>
      </c>
      <c r="AJ86" s="43">
        <f t="shared" si="30"/>
        <v>1</v>
      </c>
      <c r="AK86" s="43">
        <f t="shared" si="31"/>
        <v>1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1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1</v>
      </c>
      <c r="AE87" s="42">
        <f>SUM(B87:Q87,S87:AC87)</f>
        <v>0</v>
      </c>
      <c r="AF87" s="42">
        <f>SUM(R71:R86,R88:R98)</f>
        <v>0</v>
      </c>
      <c r="AG87" s="42">
        <f>SUM(S88:AC98,B88:Q98,B71:Q86,S71:AC86)</f>
        <v>138</v>
      </c>
      <c r="AH87" s="40">
        <f t="shared" si="28"/>
        <v>1</v>
      </c>
      <c r="AI87" s="40">
        <f t="shared" si="29"/>
        <v>1</v>
      </c>
      <c r="AJ87" s="40">
        <f t="shared" si="30"/>
        <v>1</v>
      </c>
      <c r="AK87" s="40">
        <f t="shared" si="31"/>
        <v>1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>
        <v>2</v>
      </c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2</v>
      </c>
      <c r="AE88" s="41">
        <f>SUM(B88:R88,T88:AC88)</f>
        <v>0</v>
      </c>
      <c r="AF88" s="41">
        <f>SUM(S71:S87,S89:S98)</f>
        <v>0</v>
      </c>
      <c r="AG88" s="41">
        <f>SUM(T89:AC98,B89:R98,B71:R87,T71:AC87)</f>
        <v>137</v>
      </c>
      <c r="AH88" s="43">
        <f t="shared" si="28"/>
        <v>1</v>
      </c>
      <c r="AI88" s="43">
        <f t="shared" si="29"/>
        <v>1</v>
      </c>
      <c r="AJ88" s="43">
        <f t="shared" si="30"/>
        <v>1</v>
      </c>
      <c r="AK88" s="43">
        <f t="shared" si="31"/>
        <v>1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>
        <v>2</v>
      </c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2</v>
      </c>
      <c r="AE89" s="42">
        <f>SUM(B89:S89,U89:AC89)</f>
        <v>0</v>
      </c>
      <c r="AF89" s="42">
        <f>SUM(T71:T88,T90:T98)</f>
        <v>0</v>
      </c>
      <c r="AG89" s="42">
        <f>SUM(U90:AC98,B90:S98,B71:S88,U71:AC88)</f>
        <v>137</v>
      </c>
      <c r="AH89" s="40">
        <f t="shared" si="28"/>
        <v>1</v>
      </c>
      <c r="AI89" s="40">
        <f t="shared" si="29"/>
        <v>1</v>
      </c>
      <c r="AJ89" s="40">
        <f t="shared" si="30"/>
        <v>1</v>
      </c>
      <c r="AK89" s="40">
        <f t="shared" si="31"/>
        <v>1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>
        <v>6</v>
      </c>
      <c r="V90" s="27"/>
      <c r="W90" s="27"/>
      <c r="X90" s="27"/>
      <c r="Y90" s="27"/>
      <c r="Z90" s="27"/>
      <c r="AA90" s="27"/>
      <c r="AB90" s="27">
        <v>1</v>
      </c>
      <c r="AC90" s="46"/>
      <c r="AD90" s="41">
        <f>U90</f>
        <v>6</v>
      </c>
      <c r="AE90" s="41">
        <f>SUM(B90:T90,V90:AC90)</f>
        <v>1</v>
      </c>
      <c r="AF90" s="41">
        <f>SUM(U71:U89,U91:U98)</f>
        <v>0</v>
      </c>
      <c r="AG90" s="41">
        <f>SUM(V91:AC98,B91:T98,B71:T89,V71:AC89)</f>
        <v>132</v>
      </c>
      <c r="AH90" s="43">
        <f t="shared" si="28"/>
        <v>0.992805755395683</v>
      </c>
      <c r="AI90" s="43">
        <f t="shared" si="29"/>
        <v>0.857142857142857</v>
      </c>
      <c r="AJ90" s="43">
        <f t="shared" si="30"/>
        <v>1</v>
      </c>
      <c r="AK90" s="43">
        <f t="shared" si="31"/>
        <v>0.923076923076923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>
        <v>3</v>
      </c>
      <c r="W91" s="27"/>
      <c r="X91" s="27"/>
      <c r="Y91" s="27"/>
      <c r="Z91" s="27"/>
      <c r="AA91" s="27"/>
      <c r="AB91" s="27"/>
      <c r="AC91" s="46"/>
      <c r="AD91" s="42">
        <f>V91</f>
        <v>3</v>
      </c>
      <c r="AE91" s="42">
        <f>SUM(B91:U91,W91:AC91)</f>
        <v>0</v>
      </c>
      <c r="AF91" s="42">
        <f>SUM(V71:V90,V92:V98)</f>
        <v>0</v>
      </c>
      <c r="AG91" s="42">
        <f>SUM(W92:AC98,B92:U98,B71:U90,W71:AC90)</f>
        <v>136</v>
      </c>
      <c r="AH91" s="40">
        <f t="shared" si="28"/>
        <v>1</v>
      </c>
      <c r="AI91" s="40">
        <f t="shared" si="29"/>
        <v>1</v>
      </c>
      <c r="AJ91" s="40">
        <f t="shared" si="30"/>
        <v>1</v>
      </c>
      <c r="AK91" s="40">
        <f t="shared" si="31"/>
        <v>1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>
        <v>6</v>
      </c>
      <c r="X92" s="27"/>
      <c r="Y92" s="27"/>
      <c r="Z92" s="27"/>
      <c r="AA92" s="27"/>
      <c r="AB92" s="27"/>
      <c r="AC92" s="46"/>
      <c r="AD92" s="41">
        <f>W92</f>
        <v>6</v>
      </c>
      <c r="AE92" s="41">
        <f>SUM(B92:V92,X92:AC92)</f>
        <v>0</v>
      </c>
      <c r="AF92" s="41">
        <f>SUM(W71:W91,W93:W98)</f>
        <v>0</v>
      </c>
      <c r="AG92" s="41">
        <f>SUM(X93:AC98,B93:V98,B71:V91,X71:AC91)</f>
        <v>133</v>
      </c>
      <c r="AH92" s="43">
        <f t="shared" si="28"/>
        <v>1</v>
      </c>
      <c r="AI92" s="43">
        <f t="shared" si="29"/>
        <v>1</v>
      </c>
      <c r="AJ92" s="43">
        <f t="shared" si="30"/>
        <v>1</v>
      </c>
      <c r="AK92" s="43">
        <f t="shared" si="31"/>
        <v>1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>
        <v>4</v>
      </c>
      <c r="Y93" s="27"/>
      <c r="Z93" s="27"/>
      <c r="AA93" s="27"/>
      <c r="AB93" s="27"/>
      <c r="AC93" s="46"/>
      <c r="AD93" s="42">
        <f>X93</f>
        <v>4</v>
      </c>
      <c r="AE93" s="42">
        <f>SUM(B93:W93,Y93:AC93)</f>
        <v>0</v>
      </c>
      <c r="AF93" s="42">
        <f>SUM(X71:X92,X94:X98)</f>
        <v>1</v>
      </c>
      <c r="AG93" s="42">
        <f>SUM(Y94:AC98,B94:W98,B71:W92,Y71:AC92)</f>
        <v>134</v>
      </c>
      <c r="AH93" s="40">
        <f t="shared" si="28"/>
        <v>0.992805755395683</v>
      </c>
      <c r="AI93" s="40">
        <f t="shared" si="29"/>
        <v>1</v>
      </c>
      <c r="AJ93" s="40">
        <f t="shared" si="30"/>
        <v>0.8</v>
      </c>
      <c r="AK93" s="40">
        <f t="shared" si="31"/>
        <v>0.888888888888889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>
        <v>1</v>
      </c>
      <c r="Y94" s="28">
        <v>22</v>
      </c>
      <c r="Z94" s="27"/>
      <c r="AA94" s="27"/>
      <c r="AB94" s="27"/>
      <c r="AC94" s="46"/>
      <c r="AD94" s="41">
        <f>Y94</f>
        <v>22</v>
      </c>
      <c r="AE94" s="41">
        <f>SUM(B94:X94,Z94:AC94)</f>
        <v>1</v>
      </c>
      <c r="AF94" s="41">
        <f>SUM(Y71:Y93,Y95:Y98)</f>
        <v>0</v>
      </c>
      <c r="AG94" s="41">
        <f>SUM(Z95:AC98,B95:X98,B71:X93,Z71:AC93)</f>
        <v>116</v>
      </c>
      <c r="AH94" s="43">
        <f t="shared" si="28"/>
        <v>0.992805755395683</v>
      </c>
      <c r="AI94" s="43">
        <f t="shared" si="29"/>
        <v>0.956521739130435</v>
      </c>
      <c r="AJ94" s="43">
        <f t="shared" si="30"/>
        <v>1</v>
      </c>
      <c r="AK94" s="43">
        <f t="shared" si="31"/>
        <v>0.977777777777778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>
        <v>4</v>
      </c>
      <c r="AA95" s="27"/>
      <c r="AB95" s="27"/>
      <c r="AC95" s="46"/>
      <c r="AD95" s="42">
        <f>Z95</f>
        <v>4</v>
      </c>
      <c r="AE95" s="42">
        <f>SUM(B95:Y95,AA95:AC95)</f>
        <v>0</v>
      </c>
      <c r="AF95" s="42">
        <f>SUM(Z71:Z94,Z96:Z98)</f>
        <v>0</v>
      </c>
      <c r="AG95" s="42">
        <f>SUM(AA96:AC98,B96:Y98,B71:Y94,AA71:AC94)</f>
        <v>135</v>
      </c>
      <c r="AH95" s="40">
        <f t="shared" si="28"/>
        <v>1</v>
      </c>
      <c r="AI95" s="40">
        <f t="shared" si="29"/>
        <v>1</v>
      </c>
      <c r="AJ95" s="40">
        <f t="shared" si="30"/>
        <v>1</v>
      </c>
      <c r="AK95" s="40">
        <f t="shared" si="31"/>
        <v>1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>
        <v>5</v>
      </c>
      <c r="AB96" s="27"/>
      <c r="AC96" s="46"/>
      <c r="AD96" s="41">
        <f>AA96</f>
        <v>5</v>
      </c>
      <c r="AE96" s="41">
        <f>SUM(B96:Z96,AB96:AC96)</f>
        <v>0</v>
      </c>
      <c r="AF96" s="41">
        <f>SUM(AA71:AA95,AA97:AA98)</f>
        <v>0</v>
      </c>
      <c r="AG96" s="41">
        <f>SUM(AB97:AC98,B97:Z98,B71:Z95,AB71:AC95)</f>
        <v>134</v>
      </c>
      <c r="AH96" s="43">
        <f t="shared" si="28"/>
        <v>1</v>
      </c>
      <c r="AI96" s="43">
        <f t="shared" si="29"/>
        <v>1</v>
      </c>
      <c r="AJ96" s="43">
        <f t="shared" si="30"/>
        <v>1</v>
      </c>
      <c r="AK96" s="43">
        <f t="shared" si="31"/>
        <v>1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>
        <v>2</v>
      </c>
      <c r="AC97" s="46"/>
      <c r="AD97" s="42">
        <f>AB97</f>
        <v>2</v>
      </c>
      <c r="AE97" s="42">
        <f>SUM(B97:AA97,AC97)</f>
        <v>0</v>
      </c>
      <c r="AF97" s="42">
        <f>SUM(AB71:AB96,AB98)</f>
        <v>1</v>
      </c>
      <c r="AG97" s="42">
        <f>SUM(AC98,B98:AA98,B71:AA96,AC71:AC96)</f>
        <v>136</v>
      </c>
      <c r="AH97" s="40">
        <f t="shared" si="28"/>
        <v>0.992805755395683</v>
      </c>
      <c r="AI97" s="40">
        <f t="shared" si="29"/>
        <v>1</v>
      </c>
      <c r="AJ97" s="40">
        <f t="shared" si="30"/>
        <v>0.666666666666667</v>
      </c>
      <c r="AK97" s="40">
        <f t="shared" si="31"/>
        <v>0.8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>
        <v>1</v>
      </c>
      <c r="AD98" s="41">
        <f>AC98</f>
        <v>1</v>
      </c>
      <c r="AE98" s="41">
        <f>SUM(B98:AB98)</f>
        <v>0</v>
      </c>
      <c r="AF98" s="41">
        <f>SUM(AC71:AC97)</f>
        <v>0</v>
      </c>
      <c r="AG98" s="41">
        <f>SUM(B71:AB97)</f>
        <v>138</v>
      </c>
      <c r="AH98" s="43">
        <f t="shared" si="28"/>
        <v>1</v>
      </c>
      <c r="AI98" s="43">
        <f t="shared" si="29"/>
        <v>1</v>
      </c>
      <c r="AJ98" s="43">
        <f t="shared" si="30"/>
        <v>1</v>
      </c>
      <c r="AK98" s="43">
        <f t="shared" si="31"/>
        <v>1</v>
      </c>
    </row>
    <row r="99" spans="28:37">
      <c r="AB99" s="37" t="s">
        <v>74</v>
      </c>
      <c r="AC99" s="37"/>
      <c r="AD99" s="42">
        <f t="shared" ref="AD99:AG99" si="32">SUM(AD71:AD98)</f>
        <v>135</v>
      </c>
      <c r="AE99" s="42">
        <f t="shared" si="32"/>
        <v>4</v>
      </c>
      <c r="AF99" s="42">
        <f t="shared" si="32"/>
        <v>4</v>
      </c>
      <c r="AG99" s="42">
        <f t="shared" si="32"/>
        <v>3749</v>
      </c>
      <c r="AH99" s="40">
        <f t="shared" si="28"/>
        <v>0.997944501541624</v>
      </c>
      <c r="AI99" s="40">
        <f t="shared" si="29"/>
        <v>0.971223021582734</v>
      </c>
      <c r="AJ99" s="40">
        <f t="shared" si="30"/>
        <v>0.971223021582734</v>
      </c>
      <c r="AK99" s="40">
        <f t="shared" si="31"/>
        <v>0.971223021582734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AlQalam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/>
      <c r="E104" s="14"/>
      <c r="F104" s="14"/>
      <c r="G104" s="14">
        <v>1</v>
      </c>
      <c r="H104" s="14"/>
      <c r="I104" s="14"/>
      <c r="J104" s="33">
        <v>4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6</v>
      </c>
      <c r="S104" s="42">
        <f>SUM(B105:B112)</f>
        <v>0</v>
      </c>
      <c r="T104" s="42">
        <f>SUM(C105:J112)</f>
        <v>140</v>
      </c>
      <c r="U104" s="40">
        <f t="shared" ref="U104:U111" si="33">(SUM(Q104,T104)/SUM(Q104,R104,S104,T104))</f>
        <v>0.96319018404908</v>
      </c>
      <c r="V104" s="40">
        <f t="shared" ref="V104:V111" si="34">Q104/(SUM(Q104,R104))</f>
        <v>0.739130434782609</v>
      </c>
      <c r="W104" s="40">
        <f t="shared" ref="W104:W111" si="35">Q104/SUM(Q104,S104)</f>
        <v>1</v>
      </c>
      <c r="X104" s="40">
        <f t="shared" ref="X104:X111" si="36">2*V104*W104/(SUM(V104,W104))</f>
        <v>0.85</v>
      </c>
    </row>
    <row r="105" spans="1:24">
      <c r="A105" s="15" t="s">
        <v>50</v>
      </c>
      <c r="B105" s="16"/>
      <c r="C105" s="17">
        <v>11</v>
      </c>
      <c r="D105" s="16"/>
      <c r="E105" s="16"/>
      <c r="F105" s="16"/>
      <c r="G105" s="16"/>
      <c r="H105" s="16"/>
      <c r="I105" s="16"/>
      <c r="J105" s="16">
        <v>3</v>
      </c>
      <c r="L105" s="1" t="s">
        <v>50</v>
      </c>
      <c r="M105" s="9" t="s">
        <v>59</v>
      </c>
      <c r="N105" s="9"/>
      <c r="O105" s="9"/>
      <c r="P105" s="9"/>
      <c r="Q105" s="41">
        <f>C105</f>
        <v>11</v>
      </c>
      <c r="R105" s="41">
        <f>SUM(B105,D105:J105)</f>
        <v>3</v>
      </c>
      <c r="S105" s="41">
        <f>SUM(C104,C106:C112)</f>
        <v>1</v>
      </c>
      <c r="T105" s="41">
        <f>SUM(D106:J112,B106:B112,B104,D104:J104)</f>
        <v>148</v>
      </c>
      <c r="U105" s="43">
        <f t="shared" si="33"/>
        <v>0.975460122699387</v>
      </c>
      <c r="V105" s="43">
        <f t="shared" si="34"/>
        <v>0.785714285714286</v>
      </c>
      <c r="W105" s="43">
        <f t="shared" si="35"/>
        <v>0.916666666666667</v>
      </c>
      <c r="X105" s="43">
        <f t="shared" si="36"/>
        <v>0.846153846153846</v>
      </c>
    </row>
    <row r="106" spans="1:24">
      <c r="A106" s="15" t="s">
        <v>51</v>
      </c>
      <c r="B106" s="16"/>
      <c r="C106" s="16"/>
      <c r="D106" s="17">
        <v>9</v>
      </c>
      <c r="E106" s="16"/>
      <c r="F106" s="16"/>
      <c r="G106" s="16"/>
      <c r="H106" s="16"/>
      <c r="I106" s="16"/>
      <c r="J106" s="34">
        <v>2</v>
      </c>
      <c r="L106" s="1" t="s">
        <v>51</v>
      </c>
      <c r="M106" s="9" t="s">
        <v>60</v>
      </c>
      <c r="N106" s="9"/>
      <c r="O106" s="9"/>
      <c r="P106" s="9"/>
      <c r="Q106" s="42">
        <f>D106</f>
        <v>9</v>
      </c>
      <c r="R106" s="42">
        <f>SUM(B106:C106,E106:J106)</f>
        <v>2</v>
      </c>
      <c r="S106" s="42">
        <f>SUM(D104:D105,D107:D112)</f>
        <v>0</v>
      </c>
      <c r="T106" s="42">
        <f>SUM(E107:J112,B107:C112,B104:C105,E104:J105)</f>
        <v>152</v>
      </c>
      <c r="U106" s="40">
        <f t="shared" si="33"/>
        <v>0.987730061349693</v>
      </c>
      <c r="V106" s="40">
        <f t="shared" si="34"/>
        <v>0.818181818181818</v>
      </c>
      <c r="W106" s="40">
        <f t="shared" si="35"/>
        <v>1</v>
      </c>
      <c r="X106" s="40">
        <f t="shared" si="36"/>
        <v>0.9</v>
      </c>
    </row>
    <row r="107" spans="1:24">
      <c r="A107" s="15" t="s">
        <v>52</v>
      </c>
      <c r="B107" s="16"/>
      <c r="C107" s="16"/>
      <c r="D107" s="16"/>
      <c r="E107" s="17">
        <v>20</v>
      </c>
      <c r="F107" s="16"/>
      <c r="G107" s="16">
        <v>1</v>
      </c>
      <c r="H107" s="16"/>
      <c r="I107" s="16">
        <v>2</v>
      </c>
      <c r="J107" s="34">
        <v>2</v>
      </c>
      <c r="L107" s="1" t="s">
        <v>52</v>
      </c>
      <c r="M107" s="9" t="s">
        <v>61</v>
      </c>
      <c r="N107" s="9"/>
      <c r="O107" s="9"/>
      <c r="P107" s="9"/>
      <c r="Q107" s="41">
        <f>E107</f>
        <v>20</v>
      </c>
      <c r="R107" s="41">
        <f>SUM(B107:D107,F107:J107)</f>
        <v>5</v>
      </c>
      <c r="S107" s="41">
        <f>SUM(E104:E106,E108:E112)</f>
        <v>1</v>
      </c>
      <c r="T107" s="41">
        <f>SUM(F108:J112,B108:D112,B104:D106,F104:J106)</f>
        <v>137</v>
      </c>
      <c r="U107" s="43">
        <f t="shared" si="33"/>
        <v>0.96319018404908</v>
      </c>
      <c r="V107" s="43">
        <f t="shared" si="34"/>
        <v>0.8</v>
      </c>
      <c r="W107" s="43">
        <f t="shared" si="35"/>
        <v>0.952380952380952</v>
      </c>
      <c r="X107" s="43">
        <f t="shared" si="36"/>
        <v>0.869565217391304</v>
      </c>
    </row>
    <row r="108" spans="1:24">
      <c r="A108" s="15" t="s">
        <v>53</v>
      </c>
      <c r="B108" s="16"/>
      <c r="C108" s="16"/>
      <c r="D108" s="16"/>
      <c r="E108" s="16">
        <v>1</v>
      </c>
      <c r="F108" s="17">
        <v>29</v>
      </c>
      <c r="G108" s="16"/>
      <c r="H108" s="16"/>
      <c r="I108" s="16"/>
      <c r="J108" s="34">
        <v>6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7</v>
      </c>
      <c r="S108" s="42">
        <f>SUM(F104:F107,F109:F112)</f>
        <v>0</v>
      </c>
      <c r="T108" s="42">
        <f>SUM(G109:J112,B109:E112,B104:E107,G104:J107)</f>
        <v>127</v>
      </c>
      <c r="U108" s="40">
        <f t="shared" si="33"/>
        <v>0.957055214723926</v>
      </c>
      <c r="V108" s="40">
        <f t="shared" si="34"/>
        <v>0.805555555555556</v>
      </c>
      <c r="W108" s="40">
        <f t="shared" si="35"/>
        <v>1</v>
      </c>
      <c r="X108" s="40">
        <f t="shared" si="36"/>
        <v>0.892307692307692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28</v>
      </c>
      <c r="H109" s="16"/>
      <c r="I109" s="16"/>
      <c r="J109" s="34">
        <v>3</v>
      </c>
      <c r="L109" s="1" t="s">
        <v>54</v>
      </c>
      <c r="M109" s="9" t="s">
        <v>63</v>
      </c>
      <c r="N109" s="9"/>
      <c r="O109" s="9"/>
      <c r="P109" s="9"/>
      <c r="Q109" s="41">
        <f>G109</f>
        <v>28</v>
      </c>
      <c r="R109" s="41">
        <f>SUM(B109:F109,H109:J109)</f>
        <v>3</v>
      </c>
      <c r="S109" s="41">
        <f>SUM(G104:G108,G110:G112)</f>
        <v>2</v>
      </c>
      <c r="T109" s="41">
        <f>SUM(H110:J112,B110:F112,B104:F108,H104:J108)</f>
        <v>130</v>
      </c>
      <c r="U109" s="43">
        <f t="shared" si="33"/>
        <v>0.969325153374233</v>
      </c>
      <c r="V109" s="43">
        <f t="shared" si="34"/>
        <v>0.903225806451613</v>
      </c>
      <c r="W109" s="43">
        <f t="shared" si="35"/>
        <v>0.933333333333333</v>
      </c>
      <c r="X109" s="43">
        <f t="shared" si="36"/>
        <v>0.918032786885246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/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0</v>
      </c>
      <c r="S110" s="42">
        <f>SUM(H104:H109,H111:H112)</f>
        <v>0</v>
      </c>
      <c r="T110" s="42">
        <f>SUM(I111:J112,B111:G112,B104:G109,I104:J109)</f>
        <v>152</v>
      </c>
      <c r="U110" s="40">
        <f t="shared" si="33"/>
        <v>1</v>
      </c>
      <c r="V110" s="40">
        <f t="shared" si="34"/>
        <v>1</v>
      </c>
      <c r="W110" s="40">
        <f t="shared" si="35"/>
        <v>1</v>
      </c>
      <c r="X110" s="40">
        <f t="shared" si="36"/>
        <v>1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11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11</v>
      </c>
      <c r="R111" s="41">
        <f>SUM(J111,B111:H111)</f>
        <v>1</v>
      </c>
      <c r="S111" s="41">
        <f>SUM(I104:I110,I112)</f>
        <v>2</v>
      </c>
      <c r="T111" s="41">
        <f>SUM(J112,B112:H112,B104:H110,J104:J110)</f>
        <v>149</v>
      </c>
      <c r="U111" s="43">
        <f t="shared" si="33"/>
        <v>0.98159509202454</v>
      </c>
      <c r="V111" s="43">
        <f t="shared" si="34"/>
        <v>0.916666666666667</v>
      </c>
      <c r="W111" s="43">
        <f t="shared" si="35"/>
        <v>0.846153846153846</v>
      </c>
      <c r="X111" s="43">
        <f t="shared" si="36"/>
        <v>0.88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37">SUM(Q104:Q111)</f>
        <v>136</v>
      </c>
      <c r="R113" s="41">
        <f t="shared" si="37"/>
        <v>27</v>
      </c>
      <c r="S113" s="41">
        <f t="shared" si="37"/>
        <v>6</v>
      </c>
      <c r="T113" s="41">
        <f t="shared" si="37"/>
        <v>1135</v>
      </c>
      <c r="U113" s="43">
        <f>(SUM(Q113,T113)/SUM(Q113,R113,S113,T113))</f>
        <v>0.974693251533742</v>
      </c>
      <c r="V113" s="43">
        <f>Q113/(SUM(Q113,R113))</f>
        <v>0.834355828220859</v>
      </c>
      <c r="W113" s="43">
        <f>Q113/SUM(Q113,S113)</f>
        <v>0.957746478873239</v>
      </c>
      <c r="X113" s="43">
        <f>2*V113*W113/(SUM(V113,W113))</f>
        <v>0.891803278688525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137</v>
      </c>
    </row>
    <row r="115" ht="14.25" spans="1:37">
      <c r="A115" s="21" t="str">
        <f>A1</f>
        <v>AlQalam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14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14</v>
      </c>
      <c r="AE116" s="42">
        <f>SUM(C116:AC116)</f>
        <v>0</v>
      </c>
      <c r="AF116" s="42">
        <f>SUM(B117:B143)</f>
        <v>2</v>
      </c>
      <c r="AG116" s="42">
        <f>SUM(C117:AC143)</f>
        <v>121</v>
      </c>
      <c r="AH116" s="40">
        <f t="shared" ref="AH116:AH144" si="38">(SUM(AD116,AG116)/SUM(AD116,AE116,AF116,AG116))</f>
        <v>0.985401459854015</v>
      </c>
      <c r="AI116" s="40">
        <f t="shared" ref="AI116:AI144" si="39">AD116/(SUM(AD116,AE116))</f>
        <v>1</v>
      </c>
      <c r="AJ116" s="40">
        <f t="shared" ref="AJ116:AJ144" si="40">AD116/SUM(AD116,AF116)</f>
        <v>0.875</v>
      </c>
      <c r="AK116" s="40">
        <f t="shared" ref="AK116:AK144" si="41">2*AI116*AJ116/(SUM(AI116,AJ116))</f>
        <v>0.933333333333333</v>
      </c>
    </row>
    <row r="117" spans="1:37">
      <c r="A117" s="26" t="s">
        <v>40</v>
      </c>
      <c r="B117" s="27"/>
      <c r="C117" s="28">
        <v>22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22</v>
      </c>
      <c r="AE117" s="41">
        <f>SUM(D117:AC117,B117)</f>
        <v>0</v>
      </c>
      <c r="AF117" s="41">
        <f>SUM(C116,C118:C143)</f>
        <v>0</v>
      </c>
      <c r="AG117" s="41">
        <f>SUM(D118:AC143,B116,D116:AC116,B118:B143)</f>
        <v>115</v>
      </c>
      <c r="AH117" s="43">
        <f t="shared" si="38"/>
        <v>1</v>
      </c>
      <c r="AI117" s="43">
        <f t="shared" si="39"/>
        <v>1</v>
      </c>
      <c r="AJ117" s="43">
        <f t="shared" si="40"/>
        <v>1</v>
      </c>
      <c r="AK117" s="43">
        <f t="shared" si="41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f>SUM(B119:C143,E119:AC143,B116:C117,E116:AC117)</f>
        <v>130</v>
      </c>
      <c r="AH118" s="40">
        <f t="shared" si="38"/>
        <v>1</v>
      </c>
      <c r="AI118" s="40">
        <f t="shared" si="39"/>
        <v>1</v>
      </c>
      <c r="AJ118" s="40">
        <f t="shared" si="40"/>
        <v>1</v>
      </c>
      <c r="AK118" s="40">
        <f t="shared" si="41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f>SUM(F120:AC143,B120:D143,B116:D118,F116:AC118)</f>
        <v>135</v>
      </c>
      <c r="AH119" s="43">
        <f t="shared" si="38"/>
        <v>1</v>
      </c>
      <c r="AI119" s="43">
        <f t="shared" si="39"/>
        <v>1</v>
      </c>
      <c r="AJ119" s="43">
        <f t="shared" si="40"/>
        <v>1</v>
      </c>
      <c r="AK119" s="43">
        <f t="shared" si="41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f>SUM(G121:AC143,B121:E143,B116:E119,G116:AC119)</f>
        <v>136</v>
      </c>
      <c r="AH120" s="40">
        <f t="shared" si="38"/>
        <v>1</v>
      </c>
      <c r="AI120" s="40">
        <f t="shared" si="39"/>
        <v>1</v>
      </c>
      <c r="AJ120" s="40">
        <f t="shared" si="40"/>
        <v>1</v>
      </c>
      <c r="AK120" s="40">
        <f t="shared" si="41"/>
        <v>1</v>
      </c>
    </row>
    <row r="121" spans="1:37">
      <c r="A121" s="26" t="s">
        <v>12</v>
      </c>
      <c r="B121" s="27">
        <v>2</v>
      </c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2</v>
      </c>
      <c r="AF121" s="41">
        <f>SUM(G116:G120,G122:G143)</f>
        <v>0</v>
      </c>
      <c r="AG121" s="41">
        <f>SUM(H122:AC143,B122:F143,B116:F120,H116:AC120)</f>
        <v>133</v>
      </c>
      <c r="AH121" s="43">
        <f t="shared" si="38"/>
        <v>0.985401459854015</v>
      </c>
      <c r="AI121" s="43">
        <f t="shared" si="39"/>
        <v>0.5</v>
      </c>
      <c r="AJ121" s="43">
        <f t="shared" si="40"/>
        <v>1</v>
      </c>
      <c r="AK121" s="43">
        <f t="shared" si="41"/>
        <v>0.666666666666667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f>SUM(I123:AC143,B123:G143,B116:G121,I116:AC121)</f>
        <v>135</v>
      </c>
      <c r="AH122" s="40">
        <f t="shared" si="38"/>
        <v>1</v>
      </c>
      <c r="AI122" s="40">
        <f t="shared" si="39"/>
        <v>1</v>
      </c>
      <c r="AJ122" s="40">
        <f t="shared" si="40"/>
        <v>1</v>
      </c>
      <c r="AK122" s="40">
        <f t="shared" si="41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1">
        <f>SUM(J124:AC143,B124:H143,B116:H122,J116:AC122)</f>
        <v>132</v>
      </c>
      <c r="AH123" s="43">
        <f t="shared" si="38"/>
        <v>1</v>
      </c>
      <c r="AI123" s="43">
        <f t="shared" si="39"/>
        <v>1</v>
      </c>
      <c r="AJ123" s="43">
        <f t="shared" si="40"/>
        <v>1</v>
      </c>
      <c r="AK123" s="43">
        <f t="shared" si="41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2">
        <f>SUM(K125:AC143,B125:I143,B116:I123,K116:AC123)</f>
        <v>134</v>
      </c>
      <c r="AH124" s="40">
        <f t="shared" si="38"/>
        <v>1</v>
      </c>
      <c r="AI124" s="40">
        <f t="shared" si="39"/>
        <v>1</v>
      </c>
      <c r="AJ124" s="40">
        <f t="shared" si="40"/>
        <v>1</v>
      </c>
      <c r="AK124" s="40">
        <f t="shared" si="41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1">
        <f>SUM(L126:AC143,B126:J143,B116:J124,L116:AC124)</f>
        <v>127</v>
      </c>
      <c r="AH125" s="43">
        <f t="shared" si="38"/>
        <v>1</v>
      </c>
      <c r="AI125" s="43">
        <f t="shared" si="39"/>
        <v>1</v>
      </c>
      <c r="AJ125" s="43">
        <f t="shared" si="40"/>
        <v>1</v>
      </c>
      <c r="AK125" s="43">
        <f t="shared" si="41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2">
        <f>SUM(M127:AC143,B127:K143,B116:K125,M116:AC125)</f>
        <v>136</v>
      </c>
      <c r="AH126" s="40">
        <f t="shared" si="38"/>
        <v>1</v>
      </c>
      <c r="AI126" s="40">
        <f t="shared" si="39"/>
        <v>1</v>
      </c>
      <c r="AJ126" s="40">
        <f t="shared" si="40"/>
        <v>1</v>
      </c>
      <c r="AK126" s="40">
        <f t="shared" si="41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1">
        <f>SUM(N128:AC143,B128:L143,B116:L126,N116:AC126)</f>
        <v>135</v>
      </c>
      <c r="AH127" s="43">
        <f t="shared" si="38"/>
        <v>1</v>
      </c>
      <c r="AI127" s="43">
        <f t="shared" si="39"/>
        <v>1</v>
      </c>
      <c r="AJ127" s="43">
        <f t="shared" si="40"/>
        <v>1</v>
      </c>
      <c r="AK127" s="43">
        <f t="shared" si="41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2">
        <f>SUM(O129:AC143,B129:M143,B116:M127,O116:AC127)</f>
        <v>135</v>
      </c>
      <c r="AH128" s="40">
        <f t="shared" si="38"/>
        <v>1</v>
      </c>
      <c r="AI128" s="40">
        <f t="shared" si="39"/>
        <v>1</v>
      </c>
      <c r="AJ128" s="40">
        <f t="shared" si="40"/>
        <v>1</v>
      </c>
      <c r="AK128" s="40">
        <f t="shared" si="41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1">
        <f>SUM(P130:AC143,B130:N143,B116:N128,P116:AC128)</f>
        <v>135</v>
      </c>
      <c r="AH129" s="43">
        <f t="shared" si="38"/>
        <v>1</v>
      </c>
      <c r="AI129" s="43">
        <f t="shared" si="39"/>
        <v>1</v>
      </c>
      <c r="AJ129" s="43">
        <f t="shared" si="40"/>
        <v>1</v>
      </c>
      <c r="AK129" s="43">
        <f t="shared" si="41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f>SUM(Q131:AC143,B131:O143,B116:O129,Q116:AC129)</f>
        <v>136</v>
      </c>
      <c r="AH130" s="40">
        <f t="shared" si="38"/>
        <v>1</v>
      </c>
      <c r="AI130" s="40">
        <f t="shared" si="39"/>
        <v>1</v>
      </c>
      <c r="AJ130" s="40">
        <f t="shared" si="40"/>
        <v>1</v>
      </c>
      <c r="AK130" s="40">
        <f t="shared" si="41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f>SUM(R132:AC143,B132:P143,B116:P130,R116:AC130)</f>
        <v>136</v>
      </c>
      <c r="AH131" s="43">
        <f t="shared" si="38"/>
        <v>1</v>
      </c>
      <c r="AI131" s="43">
        <f t="shared" si="39"/>
        <v>1</v>
      </c>
      <c r="AJ131" s="43">
        <f t="shared" si="40"/>
        <v>1</v>
      </c>
      <c r="AK131" s="43">
        <f t="shared" si="41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f>SUM(S133:AC143,B133:Q143,B116:Q131,S116:AC131)</f>
        <v>136</v>
      </c>
      <c r="AH132" s="40">
        <f t="shared" si="38"/>
        <v>1</v>
      </c>
      <c r="AI132" s="40">
        <f t="shared" si="39"/>
        <v>1</v>
      </c>
      <c r="AJ132" s="40">
        <f t="shared" si="40"/>
        <v>1</v>
      </c>
      <c r="AK132" s="40">
        <f t="shared" si="41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f>SUM(T134:AC143,B134:R143,B116:R132,T116:AC132)</f>
        <v>135</v>
      </c>
      <c r="AH133" s="43">
        <f t="shared" si="38"/>
        <v>1</v>
      </c>
      <c r="AI133" s="43">
        <f t="shared" si="39"/>
        <v>1</v>
      </c>
      <c r="AJ133" s="43">
        <f t="shared" si="40"/>
        <v>1</v>
      </c>
      <c r="AK133" s="43">
        <f t="shared" si="41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f>SUM(U135:AC143,B135:S143,B116:S133,U116:AC133)</f>
        <v>135</v>
      </c>
      <c r="AH134" s="40">
        <f t="shared" si="38"/>
        <v>1</v>
      </c>
      <c r="AI134" s="40">
        <f t="shared" si="39"/>
        <v>1</v>
      </c>
      <c r="AJ134" s="40">
        <f t="shared" si="40"/>
        <v>1</v>
      </c>
      <c r="AK134" s="40">
        <f t="shared" si="41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>
        <v>1</v>
      </c>
      <c r="AC135" s="46"/>
      <c r="AD135" s="41">
        <f>U135</f>
        <v>6</v>
      </c>
      <c r="AE135" s="41">
        <f>SUM(B135:T135,V135:AC135)</f>
        <v>1</v>
      </c>
      <c r="AF135" s="41">
        <f>SUM(U116:U134,U136:U143)</f>
        <v>0</v>
      </c>
      <c r="AG135" s="41">
        <f>SUM(V136:AC143,B136:T143,B116:T134,V116:AC134)</f>
        <v>130</v>
      </c>
      <c r="AH135" s="43">
        <f t="shared" si="38"/>
        <v>0.992700729927007</v>
      </c>
      <c r="AI135" s="43">
        <f t="shared" si="39"/>
        <v>0.857142857142857</v>
      </c>
      <c r="AJ135" s="43">
        <f t="shared" si="40"/>
        <v>1</v>
      </c>
      <c r="AK135" s="43">
        <f t="shared" si="41"/>
        <v>0.923076923076923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f>SUM(W137:AC143,B137:U143,B116:U135,W116:AC135)</f>
        <v>134</v>
      </c>
      <c r="AH136" s="40">
        <f t="shared" si="38"/>
        <v>1</v>
      </c>
      <c r="AI136" s="40">
        <f t="shared" si="39"/>
        <v>1</v>
      </c>
      <c r="AJ136" s="40">
        <f t="shared" si="40"/>
        <v>1</v>
      </c>
      <c r="AK136" s="40">
        <f t="shared" si="41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5</v>
      </c>
      <c r="X137" s="27"/>
      <c r="Y137" s="27"/>
      <c r="Z137" s="27"/>
      <c r="AA137" s="27"/>
      <c r="AB137" s="27"/>
      <c r="AC137" s="46"/>
      <c r="AD137" s="41">
        <f>W137</f>
        <v>5</v>
      </c>
      <c r="AE137" s="41">
        <f>SUM(B137:V137,X137:AC137)</f>
        <v>0</v>
      </c>
      <c r="AF137" s="41">
        <f>SUM(W116:W136,W138:W143)</f>
        <v>0</v>
      </c>
      <c r="AG137" s="41">
        <f>SUM(X138:AC143,B138:V143,B116:V136,X116:AC136)</f>
        <v>132</v>
      </c>
      <c r="AH137" s="43">
        <f t="shared" si="38"/>
        <v>1</v>
      </c>
      <c r="AI137" s="43">
        <f t="shared" si="39"/>
        <v>1</v>
      </c>
      <c r="AJ137" s="43">
        <f t="shared" si="40"/>
        <v>1</v>
      </c>
      <c r="AK137" s="43">
        <f t="shared" si="41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4</v>
      </c>
      <c r="Y138" s="27"/>
      <c r="Z138" s="27"/>
      <c r="AA138" s="27"/>
      <c r="AB138" s="27"/>
      <c r="AC138" s="46"/>
      <c r="AD138" s="42">
        <f>X138</f>
        <v>4</v>
      </c>
      <c r="AE138" s="42">
        <f>SUM(B138:W138,Y138:AC138)</f>
        <v>0</v>
      </c>
      <c r="AF138" s="42">
        <f>SUM(X116:X137,X139:X143)</f>
        <v>1</v>
      </c>
      <c r="AG138" s="42">
        <f>SUM(Y139:AC143,B139:W143,B116:W137,Y116:AC137)</f>
        <v>132</v>
      </c>
      <c r="AH138" s="40">
        <f t="shared" si="38"/>
        <v>0.992700729927007</v>
      </c>
      <c r="AI138" s="40">
        <f t="shared" si="39"/>
        <v>1</v>
      </c>
      <c r="AJ138" s="40">
        <f t="shared" si="40"/>
        <v>0.8</v>
      </c>
      <c r="AK138" s="40">
        <f t="shared" si="41"/>
        <v>0.888888888888889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>
        <v>1</v>
      </c>
      <c r="Y139" s="28">
        <v>21</v>
      </c>
      <c r="Z139" s="27"/>
      <c r="AA139" s="27"/>
      <c r="AB139" s="27"/>
      <c r="AC139" s="46"/>
      <c r="AD139" s="41">
        <f>Y139</f>
        <v>21</v>
      </c>
      <c r="AE139" s="41">
        <f>SUM(B139:X139,Z139:AC139)</f>
        <v>1</v>
      </c>
      <c r="AF139" s="41">
        <f>SUM(Y116:Y138,Y140:Y143)</f>
        <v>0</v>
      </c>
      <c r="AG139" s="41">
        <f>SUM(Z140:AC143,B140:X143,B116:X138,Z116:AC138)</f>
        <v>115</v>
      </c>
      <c r="AH139" s="43">
        <f t="shared" si="38"/>
        <v>0.992700729927007</v>
      </c>
      <c r="AI139" s="43">
        <f t="shared" si="39"/>
        <v>0.954545454545455</v>
      </c>
      <c r="AJ139" s="43">
        <f t="shared" si="40"/>
        <v>1</v>
      </c>
      <c r="AK139" s="43">
        <f t="shared" si="41"/>
        <v>0.976744186046512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2">
        <f>SUM(AA141:AC143,B141:Y143,B116:Y139,AA116:AC139)</f>
        <v>133</v>
      </c>
      <c r="AH140" s="40">
        <f t="shared" si="38"/>
        <v>1</v>
      </c>
      <c r="AI140" s="40">
        <f t="shared" si="39"/>
        <v>1</v>
      </c>
      <c r="AJ140" s="40">
        <f t="shared" si="40"/>
        <v>1</v>
      </c>
      <c r="AK140" s="40">
        <f t="shared" si="41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5</v>
      </c>
      <c r="AB141" s="27"/>
      <c r="AC141" s="46"/>
      <c r="AD141" s="41">
        <f>AA141</f>
        <v>5</v>
      </c>
      <c r="AE141" s="41">
        <f>SUM(B141:Z141,AB141:AC141)</f>
        <v>0</v>
      </c>
      <c r="AF141" s="41">
        <f>SUM(AA116:AA140,AA142:AA143)</f>
        <v>0</v>
      </c>
      <c r="AG141" s="41">
        <f>SUM(AB142:AC143,B142:Z143,B116:Z140,AB116:AC140)</f>
        <v>132</v>
      </c>
      <c r="AH141" s="43">
        <f t="shared" si="38"/>
        <v>1</v>
      </c>
      <c r="AI141" s="43">
        <f t="shared" si="39"/>
        <v>1</v>
      </c>
      <c r="AJ141" s="43">
        <f t="shared" si="40"/>
        <v>1</v>
      </c>
      <c r="AK141" s="43">
        <f t="shared" si="41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2</v>
      </c>
      <c r="AC142" s="46"/>
      <c r="AD142" s="42">
        <f>AB142</f>
        <v>2</v>
      </c>
      <c r="AE142" s="42">
        <f>SUM(B142:AA142,AC142)</f>
        <v>0</v>
      </c>
      <c r="AF142" s="42">
        <f>SUM(AB116:AB141,AB143)</f>
        <v>1</v>
      </c>
      <c r="AG142" s="42">
        <f>SUM(AC143,B143:AA143,B116:AA141,AC116:AC141)</f>
        <v>134</v>
      </c>
      <c r="AH142" s="40">
        <f t="shared" si="38"/>
        <v>0.992700729927007</v>
      </c>
      <c r="AI142" s="40">
        <f t="shared" si="39"/>
        <v>1</v>
      </c>
      <c r="AJ142" s="40">
        <f t="shared" si="40"/>
        <v>0.666666666666667</v>
      </c>
      <c r="AK142" s="40">
        <f t="shared" si="41"/>
        <v>0.8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f>SUM(B116:AB142)</f>
        <v>136</v>
      </c>
      <c r="AH143" s="43">
        <f t="shared" si="38"/>
        <v>1</v>
      </c>
      <c r="AI143" s="43">
        <f t="shared" si="39"/>
        <v>1</v>
      </c>
      <c r="AJ143" s="43">
        <f t="shared" si="40"/>
        <v>1</v>
      </c>
      <c r="AK143" s="43">
        <f t="shared" si="41"/>
        <v>1</v>
      </c>
    </row>
    <row r="144" spans="28:37">
      <c r="AB144" s="37" t="s">
        <v>74</v>
      </c>
      <c r="AC144" s="37"/>
      <c r="AD144" s="42">
        <f t="shared" ref="AD144:AG144" si="42">SUM(AD116:AD143)</f>
        <v>133</v>
      </c>
      <c r="AE144" s="42">
        <f t="shared" si="42"/>
        <v>4</v>
      </c>
      <c r="AF144" s="42">
        <f t="shared" si="42"/>
        <v>4</v>
      </c>
      <c r="AG144" s="42">
        <f t="shared" si="42"/>
        <v>3695</v>
      </c>
      <c r="AH144" s="40">
        <f t="shared" si="38"/>
        <v>0.997914494264859</v>
      </c>
      <c r="AI144" s="40">
        <f t="shared" si="39"/>
        <v>0.970802919708029</v>
      </c>
      <c r="AJ144" s="40">
        <f t="shared" si="40"/>
        <v>0.970802919708029</v>
      </c>
      <c r="AK144" s="40">
        <f t="shared" si="41"/>
        <v>0.970802919708029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AlQalam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>
        <v>17</v>
      </c>
      <c r="C149" s="14">
        <v>1</v>
      </c>
      <c r="D149" s="14"/>
      <c r="E149" s="14"/>
      <c r="F149" s="14"/>
      <c r="G149" s="14">
        <v>1</v>
      </c>
      <c r="H149" s="14"/>
      <c r="I149" s="14"/>
      <c r="J149" s="33">
        <v>4</v>
      </c>
      <c r="L149" s="1" t="s">
        <v>49</v>
      </c>
      <c r="M149" s="9" t="s">
        <v>58</v>
      </c>
      <c r="N149" s="9"/>
      <c r="O149" s="9"/>
      <c r="P149" s="9"/>
      <c r="Q149" s="42">
        <f>B149</f>
        <v>17</v>
      </c>
      <c r="R149" s="42">
        <f>SUM(C149:J149)</f>
        <v>6</v>
      </c>
      <c r="S149" s="42">
        <f>SUM(B150:B157)</f>
        <v>0</v>
      </c>
      <c r="T149" s="42">
        <f>SUM(C150:J157)</f>
        <v>131</v>
      </c>
      <c r="U149" s="40">
        <f t="shared" ref="U149:U156" si="43">(SUM(Q149,T149)/SUM(Q149,R149,S149,T149))</f>
        <v>0.961038961038961</v>
      </c>
      <c r="V149" s="40">
        <f t="shared" ref="V149:V156" si="44">Q149/(SUM(Q149,R149))</f>
        <v>0.739130434782609</v>
      </c>
      <c r="W149" s="40">
        <f t="shared" ref="W149:W156" si="45">Q149/SUM(Q149,S149)</f>
        <v>1</v>
      </c>
      <c r="X149" s="40">
        <f t="shared" ref="X149:X156" si="46">2*V149*W149/(SUM(V149,W149))</f>
        <v>0.85</v>
      </c>
    </row>
    <row r="150" spans="1:24">
      <c r="A150" s="15" t="s">
        <v>50</v>
      </c>
      <c r="B150" s="16"/>
      <c r="C150" s="17">
        <v>11</v>
      </c>
      <c r="D150" s="16"/>
      <c r="E150" s="16"/>
      <c r="F150" s="16"/>
      <c r="G150" s="16"/>
      <c r="H150" s="16"/>
      <c r="I150" s="16"/>
      <c r="J150" s="16">
        <v>4</v>
      </c>
      <c r="L150" s="1" t="s">
        <v>50</v>
      </c>
      <c r="M150" s="9" t="s">
        <v>59</v>
      </c>
      <c r="N150" s="9"/>
      <c r="O150" s="9"/>
      <c r="P150" s="9"/>
      <c r="Q150" s="41">
        <f>C150</f>
        <v>11</v>
      </c>
      <c r="R150" s="41">
        <f>SUM(B150,D150:J150)</f>
        <v>4</v>
      </c>
      <c r="S150" s="41">
        <f>SUM(C149,C151:C157)</f>
        <v>1</v>
      </c>
      <c r="T150" s="41">
        <f>SUM(D151:J157,B151:B157,B149,D149:J149)</f>
        <v>138</v>
      </c>
      <c r="U150" s="43">
        <f t="shared" si="43"/>
        <v>0.967532467532468</v>
      </c>
      <c r="V150" s="43">
        <f t="shared" si="44"/>
        <v>0.733333333333333</v>
      </c>
      <c r="W150" s="43">
        <f t="shared" si="45"/>
        <v>0.916666666666667</v>
      </c>
      <c r="X150" s="43">
        <f t="shared" si="46"/>
        <v>0.814814814814815</v>
      </c>
    </row>
    <row r="151" spans="1:24">
      <c r="A151" s="15" t="s">
        <v>51</v>
      </c>
      <c r="B151" s="16"/>
      <c r="C151" s="16"/>
      <c r="D151" s="17">
        <v>9</v>
      </c>
      <c r="E151" s="16"/>
      <c r="F151" s="16"/>
      <c r="G151" s="16"/>
      <c r="H151" s="16"/>
      <c r="I151" s="16"/>
      <c r="J151" s="34">
        <v>1</v>
      </c>
      <c r="L151" s="1" t="s">
        <v>51</v>
      </c>
      <c r="M151" s="9" t="s">
        <v>60</v>
      </c>
      <c r="N151" s="9"/>
      <c r="O151" s="9"/>
      <c r="P151" s="9"/>
      <c r="Q151" s="42">
        <f>D151</f>
        <v>9</v>
      </c>
      <c r="R151" s="42">
        <f>SUM(B151:C151,E151:J151)</f>
        <v>1</v>
      </c>
      <c r="S151" s="42">
        <f>SUM(D149:D150,D152:D157)</f>
        <v>0</v>
      </c>
      <c r="T151" s="42">
        <f>SUM(E152:J157,B152:C157,B149:C150,E149:J150)</f>
        <v>144</v>
      </c>
      <c r="U151" s="40">
        <f t="shared" si="43"/>
        <v>0.993506493506494</v>
      </c>
      <c r="V151" s="40">
        <f t="shared" si="44"/>
        <v>0.9</v>
      </c>
      <c r="W151" s="40">
        <f t="shared" si="45"/>
        <v>1</v>
      </c>
      <c r="X151" s="40">
        <f t="shared" si="46"/>
        <v>0.947368421052632</v>
      </c>
    </row>
    <row r="152" spans="1:24">
      <c r="A152" s="15" t="s">
        <v>52</v>
      </c>
      <c r="B152" s="16"/>
      <c r="C152" s="16"/>
      <c r="D152" s="16"/>
      <c r="E152" s="17">
        <v>20</v>
      </c>
      <c r="F152" s="16"/>
      <c r="G152" s="16"/>
      <c r="H152" s="16"/>
      <c r="I152" s="16">
        <v>3</v>
      </c>
      <c r="J152" s="34">
        <v>1</v>
      </c>
      <c r="L152" s="1" t="s">
        <v>52</v>
      </c>
      <c r="M152" s="9" t="s">
        <v>61</v>
      </c>
      <c r="N152" s="9"/>
      <c r="O152" s="9"/>
      <c r="P152" s="9"/>
      <c r="Q152" s="41">
        <f>E152</f>
        <v>20</v>
      </c>
      <c r="R152" s="41">
        <f>SUM(B152:D152,F152:J152)</f>
        <v>4</v>
      </c>
      <c r="S152" s="41">
        <f>SUM(E149:E151,E153:E157)</f>
        <v>0</v>
      </c>
      <c r="T152" s="41">
        <f>SUM(F153:J157,B153:D157,B149:D151,F149:J151)</f>
        <v>130</v>
      </c>
      <c r="U152" s="43">
        <f t="shared" si="43"/>
        <v>0.974025974025974</v>
      </c>
      <c r="V152" s="43">
        <f t="shared" si="44"/>
        <v>0.833333333333333</v>
      </c>
      <c r="W152" s="43">
        <f t="shared" si="45"/>
        <v>1</v>
      </c>
      <c r="X152" s="43">
        <f t="shared" si="46"/>
        <v>0.909090909090909</v>
      </c>
    </row>
    <row r="153" spans="1:24">
      <c r="A153" s="15" t="s">
        <v>53</v>
      </c>
      <c r="B153" s="16"/>
      <c r="C153" s="16"/>
      <c r="D153" s="16"/>
      <c r="E153" s="16"/>
      <c r="F153" s="17">
        <v>27</v>
      </c>
      <c r="G153" s="16"/>
      <c r="H153" s="16"/>
      <c r="I153" s="16"/>
      <c r="J153" s="34">
        <v>3</v>
      </c>
      <c r="L153" s="1" t="s">
        <v>53</v>
      </c>
      <c r="M153" s="9" t="s">
        <v>62</v>
      </c>
      <c r="N153" s="9"/>
      <c r="O153" s="9"/>
      <c r="P153" s="9"/>
      <c r="Q153" s="42">
        <f>F153</f>
        <v>27</v>
      </c>
      <c r="R153" s="42">
        <f>SUM(B153:E153,G153:J153)</f>
        <v>3</v>
      </c>
      <c r="S153" s="42">
        <f>SUM(F149:F152,F154:F157)</f>
        <v>0</v>
      </c>
      <c r="T153" s="42">
        <f>SUM(G154:J157,B154:E157,B149:E152,G149:J152)</f>
        <v>124</v>
      </c>
      <c r="U153" s="40">
        <f t="shared" si="43"/>
        <v>0.980519480519481</v>
      </c>
      <c r="V153" s="40">
        <f t="shared" si="44"/>
        <v>0.9</v>
      </c>
      <c r="W153" s="40">
        <f t="shared" si="45"/>
        <v>1</v>
      </c>
      <c r="X153" s="40">
        <f t="shared" si="46"/>
        <v>0.947368421052632</v>
      </c>
    </row>
    <row r="154" spans="1:24">
      <c r="A154" s="15" t="s">
        <v>54</v>
      </c>
      <c r="B154" s="16"/>
      <c r="C154" s="16"/>
      <c r="D154" s="16"/>
      <c r="E154" s="16"/>
      <c r="F154" s="16"/>
      <c r="G154" s="17">
        <v>26</v>
      </c>
      <c r="H154" s="16"/>
      <c r="I154" s="16"/>
      <c r="J154" s="34">
        <v>3</v>
      </c>
      <c r="L154" s="1" t="s">
        <v>54</v>
      </c>
      <c r="M154" s="9" t="s">
        <v>63</v>
      </c>
      <c r="N154" s="9"/>
      <c r="O154" s="9"/>
      <c r="P154" s="9"/>
      <c r="Q154" s="41">
        <f>G154</f>
        <v>26</v>
      </c>
      <c r="R154" s="41">
        <f>SUM(B154:F154,H154:J154)</f>
        <v>3</v>
      </c>
      <c r="S154" s="41">
        <f>SUM(G149:G153,G155:G157)</f>
        <v>1</v>
      </c>
      <c r="T154" s="41">
        <f>SUM(H155:J157,B155:F157,B149:F153,H149:J153)</f>
        <v>124</v>
      </c>
      <c r="U154" s="43">
        <f t="shared" si="43"/>
        <v>0.974025974025974</v>
      </c>
      <c r="V154" s="43">
        <f t="shared" si="44"/>
        <v>0.896551724137931</v>
      </c>
      <c r="W154" s="43">
        <f t="shared" si="45"/>
        <v>0.962962962962963</v>
      </c>
      <c r="X154" s="43">
        <f t="shared" si="46"/>
        <v>0.928571428571429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>
        <v>11</v>
      </c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11</v>
      </c>
      <c r="R155" s="42">
        <f>SUM(B155:G155,I155:J155)</f>
        <v>0</v>
      </c>
      <c r="S155" s="42">
        <f>SUM(H149:H154,H156:H157)</f>
        <v>0</v>
      </c>
      <c r="T155" s="42">
        <f>SUM(I156:J157,B156:G157,B149:G154,I149:J154)</f>
        <v>143</v>
      </c>
      <c r="U155" s="40">
        <f t="shared" si="43"/>
        <v>1</v>
      </c>
      <c r="V155" s="40">
        <f t="shared" si="44"/>
        <v>1</v>
      </c>
      <c r="W155" s="40">
        <f t="shared" si="45"/>
        <v>1</v>
      </c>
      <c r="X155" s="40">
        <f t="shared" si="46"/>
        <v>1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>
        <v>11</v>
      </c>
      <c r="J156" s="34">
        <v>1</v>
      </c>
      <c r="L156" s="1" t="s">
        <v>56</v>
      </c>
      <c r="M156" s="9" t="s">
        <v>65</v>
      </c>
      <c r="N156" s="9"/>
      <c r="O156" s="9"/>
      <c r="P156" s="9"/>
      <c r="Q156" s="41">
        <f>I156</f>
        <v>11</v>
      </c>
      <c r="R156" s="41">
        <f>SUM(J156,B156:H156)</f>
        <v>1</v>
      </c>
      <c r="S156" s="41">
        <f>SUM(I149:I155,I157)</f>
        <v>3</v>
      </c>
      <c r="T156" s="41">
        <f>SUM(J157,B157:H157,B149:H155,J149:J155)</f>
        <v>139</v>
      </c>
      <c r="U156" s="43">
        <f t="shared" si="43"/>
        <v>0.974025974025974</v>
      </c>
      <c r="V156" s="43">
        <f t="shared" si="44"/>
        <v>0.916666666666667</v>
      </c>
      <c r="W156" s="43">
        <f t="shared" si="45"/>
        <v>0.785714285714286</v>
      </c>
      <c r="X156" s="43">
        <f t="shared" si="46"/>
        <v>0.846153846153846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47">SUM(Q149:Q156)</f>
        <v>132</v>
      </c>
      <c r="R158" s="41">
        <f t="shared" si="47"/>
        <v>22</v>
      </c>
      <c r="S158" s="41">
        <f t="shared" si="47"/>
        <v>5</v>
      </c>
      <c r="T158" s="41">
        <f t="shared" si="47"/>
        <v>1073</v>
      </c>
      <c r="U158" s="43">
        <f>(SUM(Q158,T158)/SUM(Q158,R158,S158,T158))</f>
        <v>0.978084415584416</v>
      </c>
      <c r="V158" s="43">
        <f>Q158/(SUM(Q158,R158))</f>
        <v>0.857142857142857</v>
      </c>
      <c r="W158" s="43">
        <f>Q158/SUM(Q158,S158)</f>
        <v>0.963503649635037</v>
      </c>
      <c r="X158" s="43">
        <f>2*V158*W158/(SUM(V158,W158))</f>
        <v>0.907216494845361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133</v>
      </c>
    </row>
    <row r="160" ht="14.25" spans="1:37">
      <c r="A160" s="21" t="str">
        <f>A1</f>
        <v>AlQalam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>
        <v>14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14</v>
      </c>
      <c r="AE161" s="42">
        <f>SUM(C161:AC161)</f>
        <v>0</v>
      </c>
      <c r="AF161" s="42">
        <f>SUM(B162:B188)</f>
        <v>2</v>
      </c>
      <c r="AG161" s="42">
        <f>SUM(C162:AC188)</f>
        <v>117</v>
      </c>
      <c r="AH161" s="40">
        <f t="shared" ref="AH161:AH189" si="48">(SUM(AD161,AG161)/SUM(AD161,AE161,AF161,AG161))</f>
        <v>0.984962406015038</v>
      </c>
      <c r="AI161" s="40">
        <f t="shared" ref="AI161:AI189" si="49">AD161/(SUM(AD161,AE161))</f>
        <v>1</v>
      </c>
      <c r="AJ161" s="40">
        <f t="shared" ref="AJ161:AJ189" si="50">AD161/SUM(AD161,AF161)</f>
        <v>0.875</v>
      </c>
      <c r="AK161" s="40">
        <f t="shared" ref="AK161:AK189" si="51">2*AI161*AJ161/(SUM(AI161,AJ161))</f>
        <v>0.933333333333333</v>
      </c>
    </row>
    <row r="162" spans="1:37">
      <c r="A162" s="26" t="s">
        <v>40</v>
      </c>
      <c r="B162" s="27"/>
      <c r="C162" s="28">
        <v>22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22</v>
      </c>
      <c r="AE162" s="41">
        <f>SUM(D162:AC162,B162)</f>
        <v>0</v>
      </c>
      <c r="AF162" s="41">
        <f>SUM(C161,C163:C188)</f>
        <v>0</v>
      </c>
      <c r="AG162" s="41">
        <f>SUM(D163:AC188,B161,D161:AC161,B163:B188)</f>
        <v>111</v>
      </c>
      <c r="AH162" s="43">
        <f t="shared" si="48"/>
        <v>1</v>
      </c>
      <c r="AI162" s="43">
        <f t="shared" si="49"/>
        <v>1</v>
      </c>
      <c r="AJ162" s="43">
        <f t="shared" si="50"/>
        <v>1</v>
      </c>
      <c r="AK162" s="43">
        <f t="shared" si="51"/>
        <v>1</v>
      </c>
    </row>
    <row r="163" spans="1:37">
      <c r="A163" s="26" t="s">
        <v>9</v>
      </c>
      <c r="B163" s="27"/>
      <c r="C163" s="27"/>
      <c r="D163" s="28">
        <v>7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7</v>
      </c>
      <c r="AE163" s="42">
        <f>SUM(B163,C163,E163:AC163)</f>
        <v>0</v>
      </c>
      <c r="AF163" s="42">
        <f>SUM(D161,D162,D164:D188)</f>
        <v>0</v>
      </c>
      <c r="AG163" s="42">
        <f>SUM(B164:C188,E164:AC188,B161:C162,E161:AC162)</f>
        <v>126</v>
      </c>
      <c r="AH163" s="40">
        <f t="shared" si="48"/>
        <v>1</v>
      </c>
      <c r="AI163" s="40">
        <f t="shared" si="49"/>
        <v>1</v>
      </c>
      <c r="AJ163" s="40">
        <f t="shared" si="50"/>
        <v>1</v>
      </c>
      <c r="AK163" s="40">
        <f t="shared" si="51"/>
        <v>1</v>
      </c>
    </row>
    <row r="164" spans="1:37">
      <c r="A164" s="26" t="s">
        <v>10</v>
      </c>
      <c r="B164" s="27"/>
      <c r="C164" s="27"/>
      <c r="D164" s="27"/>
      <c r="E164" s="28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2</v>
      </c>
      <c r="AE164" s="41">
        <f>SUM(B164:D164,F164:AC164)</f>
        <v>0</v>
      </c>
      <c r="AF164" s="41">
        <f>SUM(E161:E163,E165:E188)</f>
        <v>0</v>
      </c>
      <c r="AG164" s="41">
        <f>SUM(F165:AC188,B165:D188,B161:D163,F161:AC163)</f>
        <v>131</v>
      </c>
      <c r="AH164" s="43">
        <f t="shared" si="48"/>
        <v>1</v>
      </c>
      <c r="AI164" s="43">
        <f t="shared" si="49"/>
        <v>1</v>
      </c>
      <c r="AJ164" s="43">
        <f t="shared" si="50"/>
        <v>1</v>
      </c>
      <c r="AK164" s="43">
        <f t="shared" si="51"/>
        <v>1</v>
      </c>
    </row>
    <row r="165" spans="1:37">
      <c r="A165" s="26" t="s">
        <v>11</v>
      </c>
      <c r="B165" s="27"/>
      <c r="C165" s="27"/>
      <c r="D165" s="27"/>
      <c r="E165" s="27"/>
      <c r="F165" s="28">
        <v>0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f>SUM(G166:AC188,B166:E188,B161:E164,G161:AC164)</f>
        <v>133</v>
      </c>
      <c r="AH165" s="40">
        <f t="shared" si="48"/>
        <v>1</v>
      </c>
      <c r="AI165" s="40" t="e">
        <f t="shared" si="49"/>
        <v>#DIV/0!</v>
      </c>
      <c r="AJ165" s="40" t="e">
        <f t="shared" si="50"/>
        <v>#DIV/0!</v>
      </c>
      <c r="AK165" s="40" t="e">
        <f t="shared" si="51"/>
        <v>#DIV/0!</v>
      </c>
    </row>
    <row r="166" spans="1:37">
      <c r="A166" s="26" t="s">
        <v>12</v>
      </c>
      <c r="B166" s="27">
        <v>2</v>
      </c>
      <c r="C166" s="27"/>
      <c r="D166" s="27"/>
      <c r="E166" s="27"/>
      <c r="F166" s="27"/>
      <c r="G166" s="28">
        <v>2</v>
      </c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2</v>
      </c>
      <c r="AE166" s="41">
        <f>SUM(B166:F166,H166:AC166)</f>
        <v>2</v>
      </c>
      <c r="AF166" s="41">
        <f>SUM(G161:G165,G167:G188)</f>
        <v>0</v>
      </c>
      <c r="AG166" s="41">
        <f>SUM(H167:AC188,B167:F188,B161:F165,H161:AC165)</f>
        <v>129</v>
      </c>
      <c r="AH166" s="43">
        <f t="shared" si="48"/>
        <v>0.984962406015038</v>
      </c>
      <c r="AI166" s="43">
        <f t="shared" si="49"/>
        <v>0.5</v>
      </c>
      <c r="AJ166" s="43">
        <f t="shared" si="50"/>
        <v>1</v>
      </c>
      <c r="AK166" s="43">
        <f t="shared" si="51"/>
        <v>0.666666666666667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>
        <v>2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2</v>
      </c>
      <c r="AE167" s="42">
        <f>SUM(B167:G167,I167:AC167)</f>
        <v>0</v>
      </c>
      <c r="AF167" s="42">
        <f>SUM(H161:H166,H168:H188)</f>
        <v>0</v>
      </c>
      <c r="AG167" s="42">
        <f>SUM(I168:AC188,B168:G188,B161:G166,I161:AC166)</f>
        <v>131</v>
      </c>
      <c r="AH167" s="40">
        <f t="shared" si="48"/>
        <v>1</v>
      </c>
      <c r="AI167" s="40">
        <f t="shared" si="49"/>
        <v>1</v>
      </c>
      <c r="AJ167" s="40">
        <f t="shared" si="50"/>
        <v>1</v>
      </c>
      <c r="AK167" s="40">
        <f t="shared" si="51"/>
        <v>1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>
        <v>5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5</v>
      </c>
      <c r="AE168" s="41">
        <f>SUM(B168:H168,J168:AC168)</f>
        <v>0</v>
      </c>
      <c r="AF168" s="41">
        <f>SUM(I161:I167,I169:I188)</f>
        <v>0</v>
      </c>
      <c r="AG168" s="41">
        <f>SUM(J169:AC188,B169:H188,B161:H167,J161:AC167)</f>
        <v>128</v>
      </c>
      <c r="AH168" s="43">
        <f t="shared" si="48"/>
        <v>1</v>
      </c>
      <c r="AI168" s="43">
        <f t="shared" si="49"/>
        <v>1</v>
      </c>
      <c r="AJ168" s="43">
        <f t="shared" si="50"/>
        <v>1</v>
      </c>
      <c r="AK168" s="43">
        <f t="shared" si="51"/>
        <v>1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>
        <v>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3</v>
      </c>
      <c r="AE169" s="42">
        <f>SUM(B169:I169,K169:AC169)</f>
        <v>0</v>
      </c>
      <c r="AF169" s="42">
        <f>SUM(J161:J168,J170:J188)</f>
        <v>0</v>
      </c>
      <c r="AG169" s="42">
        <f>SUM(K170:AC188,B170:I188,B161:I168,K161:AC168)</f>
        <v>130</v>
      </c>
      <c r="AH169" s="40">
        <f t="shared" si="48"/>
        <v>1</v>
      </c>
      <c r="AI169" s="40">
        <f t="shared" si="49"/>
        <v>1</v>
      </c>
      <c r="AJ169" s="40">
        <f t="shared" si="50"/>
        <v>1</v>
      </c>
      <c r="AK169" s="40">
        <f t="shared" si="51"/>
        <v>1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>
        <v>10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10</v>
      </c>
      <c r="AE170" s="41">
        <f>SUM(B170:J170,L170:AC170)</f>
        <v>0</v>
      </c>
      <c r="AF170" s="41">
        <f>SUM(K161:K169,K171:K188)</f>
        <v>0</v>
      </c>
      <c r="AG170" s="41">
        <v>123</v>
      </c>
      <c r="AH170" s="43">
        <f t="shared" si="48"/>
        <v>1</v>
      </c>
      <c r="AI170" s="43">
        <f t="shared" si="49"/>
        <v>1</v>
      </c>
      <c r="AJ170" s="43">
        <f t="shared" si="50"/>
        <v>1</v>
      </c>
      <c r="AK170" s="43">
        <f t="shared" si="51"/>
        <v>1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>
        <v>1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1</v>
      </c>
      <c r="AE171" s="42">
        <f>SUM(B171:K171,M171:AC171)</f>
        <v>0</v>
      </c>
      <c r="AF171" s="42">
        <f>SUM(L161:L170,L172:L188)</f>
        <v>0</v>
      </c>
      <c r="AG171" s="42">
        <f>SUM(M172:AC188,B172:K188,B161:K170,M161:AC170)</f>
        <v>132</v>
      </c>
      <c r="AH171" s="40">
        <f t="shared" si="48"/>
        <v>1</v>
      </c>
      <c r="AI171" s="40">
        <f t="shared" si="49"/>
        <v>1</v>
      </c>
      <c r="AJ171" s="40">
        <f t="shared" si="50"/>
        <v>1</v>
      </c>
      <c r="AK171" s="40">
        <f t="shared" si="51"/>
        <v>1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>
        <v>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2</v>
      </c>
      <c r="AE172" s="41">
        <f>SUM(B172:L172,N172:AC172)</f>
        <v>0</v>
      </c>
      <c r="AF172" s="41">
        <f>SUM(M161:M171,M173:M188)</f>
        <v>0</v>
      </c>
      <c r="AG172" s="41">
        <f>SUM(N173:AC188,B173:L188,B161:L171,N161:AC171)</f>
        <v>131</v>
      </c>
      <c r="AH172" s="43">
        <f t="shared" si="48"/>
        <v>1</v>
      </c>
      <c r="AI172" s="43">
        <f t="shared" si="49"/>
        <v>1</v>
      </c>
      <c r="AJ172" s="43">
        <f t="shared" si="50"/>
        <v>1</v>
      </c>
      <c r="AK172" s="43">
        <f t="shared" si="51"/>
        <v>1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>
        <v>2</v>
      </c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2</v>
      </c>
      <c r="AE173" s="42">
        <f>SUM(B173:M173,O173:AC173)</f>
        <v>0</v>
      </c>
      <c r="AF173" s="42">
        <f>SUM(N161:N172,N174:N188)</f>
        <v>0</v>
      </c>
      <c r="AG173" s="42">
        <f>SUM(O174:AC188,B174:M188,B161:M172,O161:AC172)</f>
        <v>131</v>
      </c>
      <c r="AH173" s="40">
        <f t="shared" si="48"/>
        <v>1</v>
      </c>
      <c r="AI173" s="40">
        <f t="shared" si="49"/>
        <v>1</v>
      </c>
      <c r="AJ173" s="40">
        <f t="shared" si="50"/>
        <v>1</v>
      </c>
      <c r="AK173" s="40">
        <f t="shared" si="51"/>
        <v>1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>
        <v>2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2</v>
      </c>
      <c r="AE174" s="41">
        <f>SUM(B174:N174,P174:AC174)</f>
        <v>0</v>
      </c>
      <c r="AF174" s="41">
        <f>SUM(O161:O173,O175:O188)</f>
        <v>0</v>
      </c>
      <c r="AG174" s="41">
        <f>SUM(P175:AC188,B175:N188,B161:N173,P161:AC173)</f>
        <v>131</v>
      </c>
      <c r="AH174" s="43">
        <f t="shared" si="48"/>
        <v>1</v>
      </c>
      <c r="AI174" s="43">
        <f t="shared" si="49"/>
        <v>1</v>
      </c>
      <c r="AJ174" s="43">
        <f t="shared" si="50"/>
        <v>1</v>
      </c>
      <c r="AK174" s="43">
        <f t="shared" si="51"/>
        <v>1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>
        <v>1</v>
      </c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1</v>
      </c>
      <c r="AE175" s="42">
        <f>SUM(B175:O175,Q175:AC175)</f>
        <v>0</v>
      </c>
      <c r="AF175" s="42">
        <f>SUM(P161:P174,P176:P188)</f>
        <v>0</v>
      </c>
      <c r="AG175" s="42">
        <f>SUM(Q176:AC188,B176:O188,B161:O174,Q161:AC174)</f>
        <v>132</v>
      </c>
      <c r="AH175" s="40">
        <f t="shared" si="48"/>
        <v>1</v>
      </c>
      <c r="AI175" s="40">
        <f t="shared" si="49"/>
        <v>1</v>
      </c>
      <c r="AJ175" s="40">
        <f t="shared" si="50"/>
        <v>1</v>
      </c>
      <c r="AK175" s="40">
        <f t="shared" si="51"/>
        <v>1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>
        <v>1</v>
      </c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1</v>
      </c>
      <c r="AE176" s="41">
        <f>SUM(B176:P176,R176:AC176)</f>
        <v>0</v>
      </c>
      <c r="AF176" s="41">
        <f>SUM(Q161:Q175,Q177:Q188)</f>
        <v>0</v>
      </c>
      <c r="AG176" s="41">
        <f>SUM(R177:AC188,B177:P188,B161:P175,R161:AC175)</f>
        <v>132</v>
      </c>
      <c r="AH176" s="43">
        <f t="shared" si="48"/>
        <v>1</v>
      </c>
      <c r="AI176" s="43">
        <f t="shared" si="49"/>
        <v>1</v>
      </c>
      <c r="AJ176" s="43">
        <f t="shared" si="50"/>
        <v>1</v>
      </c>
      <c r="AK176" s="43">
        <f t="shared" si="51"/>
        <v>1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1</v>
      </c>
      <c r="AE177" s="42">
        <f>SUM(B177:Q177,S177:AC177)</f>
        <v>0</v>
      </c>
      <c r="AF177" s="42">
        <f>SUM(R161:R176,R178:R188)</f>
        <v>0</v>
      </c>
      <c r="AG177" s="42">
        <f>SUM(S178:AC188,B178:Q188,B161:Q176,S161:AC176)</f>
        <v>132</v>
      </c>
      <c r="AH177" s="40">
        <f t="shared" si="48"/>
        <v>1</v>
      </c>
      <c r="AI177" s="40">
        <f t="shared" si="49"/>
        <v>1</v>
      </c>
      <c r="AJ177" s="40">
        <f t="shared" si="50"/>
        <v>1</v>
      </c>
      <c r="AK177" s="40">
        <f t="shared" si="51"/>
        <v>1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>
        <v>2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2</v>
      </c>
      <c r="AE178" s="41">
        <f>SUM(B178:R178,T178:AC178)</f>
        <v>0</v>
      </c>
      <c r="AF178" s="41">
        <f>SUM(S161:S177,S179:S188)</f>
        <v>0</v>
      </c>
      <c r="AG178" s="41">
        <f>SUM(T179:AC188,B179:R188,B161:R177,T161:AC177)</f>
        <v>131</v>
      </c>
      <c r="AH178" s="43">
        <f t="shared" si="48"/>
        <v>1</v>
      </c>
      <c r="AI178" s="43">
        <f t="shared" si="49"/>
        <v>1</v>
      </c>
      <c r="AJ178" s="43">
        <f t="shared" si="50"/>
        <v>1</v>
      </c>
      <c r="AK178" s="43">
        <f t="shared" si="51"/>
        <v>1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>
        <v>2</v>
      </c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2</v>
      </c>
      <c r="AE179" s="42">
        <f>SUM(B179:S179,U179:AC179)</f>
        <v>0</v>
      </c>
      <c r="AF179" s="42">
        <f>SUM(T161:T178,T180:T188)</f>
        <v>0</v>
      </c>
      <c r="AG179" s="42">
        <f>SUM(U180:AC188,B180:S188,B161:S178,U161:AC178)</f>
        <v>131</v>
      </c>
      <c r="AH179" s="40">
        <f t="shared" si="48"/>
        <v>1</v>
      </c>
      <c r="AI179" s="40">
        <f t="shared" si="49"/>
        <v>1</v>
      </c>
      <c r="AJ179" s="40">
        <f t="shared" si="50"/>
        <v>1</v>
      </c>
      <c r="AK179" s="40">
        <f t="shared" si="51"/>
        <v>1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>
        <v>5</v>
      </c>
      <c r="V180" s="27"/>
      <c r="W180" s="27"/>
      <c r="X180" s="27"/>
      <c r="Y180" s="27"/>
      <c r="Z180" s="27"/>
      <c r="AA180" s="27"/>
      <c r="AB180" s="27">
        <v>1</v>
      </c>
      <c r="AC180" s="46"/>
      <c r="AD180" s="41">
        <f>U180</f>
        <v>5</v>
      </c>
      <c r="AE180" s="41">
        <f>SUM(B180:T180,V180:AC180)</f>
        <v>1</v>
      </c>
      <c r="AF180" s="41">
        <f>SUM(U161:U179,U181:U188)</f>
        <v>0</v>
      </c>
      <c r="AG180" s="41">
        <f>SUM(V181:AC188,B181:T188,B161:T179,V161:AC179)</f>
        <v>127</v>
      </c>
      <c r="AH180" s="43">
        <f t="shared" si="48"/>
        <v>0.992481203007519</v>
      </c>
      <c r="AI180" s="43">
        <f t="shared" si="49"/>
        <v>0.833333333333333</v>
      </c>
      <c r="AJ180" s="43">
        <f t="shared" si="50"/>
        <v>1</v>
      </c>
      <c r="AK180" s="43">
        <f t="shared" si="51"/>
        <v>0.909090909090909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>
        <v>2</v>
      </c>
      <c r="W181" s="27"/>
      <c r="X181" s="27"/>
      <c r="Y181" s="27"/>
      <c r="Z181" s="27"/>
      <c r="AA181" s="27"/>
      <c r="AB181" s="27"/>
      <c r="AC181" s="46"/>
      <c r="AD181" s="42">
        <f>V181</f>
        <v>2</v>
      </c>
      <c r="AE181" s="42">
        <f>SUM(B181:U181,W181:AC181)</f>
        <v>0</v>
      </c>
      <c r="AF181" s="42">
        <f>SUM(V161:V180,V182:V188)</f>
        <v>0</v>
      </c>
      <c r="AG181" s="42">
        <f>SUM(W182:AC188,B182:U188,B161:U180,W161:AC180)</f>
        <v>131</v>
      </c>
      <c r="AH181" s="40">
        <f t="shared" si="48"/>
        <v>1</v>
      </c>
      <c r="AI181" s="40">
        <f t="shared" si="49"/>
        <v>1</v>
      </c>
      <c r="AJ181" s="40">
        <f t="shared" si="50"/>
        <v>1</v>
      </c>
      <c r="AK181" s="40">
        <f t="shared" si="51"/>
        <v>1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>
        <v>4</v>
      </c>
      <c r="X182" s="27"/>
      <c r="Y182" s="27"/>
      <c r="Z182" s="27"/>
      <c r="AA182" s="27"/>
      <c r="AB182" s="27"/>
      <c r="AC182" s="46"/>
      <c r="AD182" s="41">
        <f>W182</f>
        <v>4</v>
      </c>
      <c r="AE182" s="41">
        <f>SUM(B182:V182,X182:AC182)</f>
        <v>0</v>
      </c>
      <c r="AF182" s="41">
        <f>SUM(W161:W181,W183:W188)</f>
        <v>0</v>
      </c>
      <c r="AG182" s="41">
        <f>SUM(X183:AC188,B183:V188,B161:V181,X161:AC181)</f>
        <v>129</v>
      </c>
      <c r="AH182" s="43">
        <f t="shared" si="48"/>
        <v>1</v>
      </c>
      <c r="AI182" s="43">
        <f t="shared" si="49"/>
        <v>1</v>
      </c>
      <c r="AJ182" s="43">
        <f t="shared" si="50"/>
        <v>1</v>
      </c>
      <c r="AK182" s="43">
        <f t="shared" si="51"/>
        <v>1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>
        <v>4</v>
      </c>
      <c r="Y183" s="27"/>
      <c r="Z183" s="27"/>
      <c r="AA183" s="27"/>
      <c r="AB183" s="27"/>
      <c r="AC183" s="46"/>
      <c r="AD183" s="42">
        <f>X183</f>
        <v>4</v>
      </c>
      <c r="AE183" s="42">
        <f>SUM(B183:W183,Y183:AC183)</f>
        <v>0</v>
      </c>
      <c r="AF183" s="42">
        <f>SUM(X161:X182,X184:X188)</f>
        <v>1</v>
      </c>
      <c r="AG183" s="42">
        <f>SUM(Y184:AC188,B184:W188,B161:W182,Y161:AC182)</f>
        <v>128</v>
      </c>
      <c r="AH183" s="40">
        <f t="shared" si="48"/>
        <v>0.992481203007519</v>
      </c>
      <c r="AI183" s="40">
        <f t="shared" si="49"/>
        <v>1</v>
      </c>
      <c r="AJ183" s="40">
        <f t="shared" si="50"/>
        <v>0.8</v>
      </c>
      <c r="AK183" s="40">
        <f t="shared" si="51"/>
        <v>0.888888888888889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>
        <v>1</v>
      </c>
      <c r="Y184" s="28">
        <v>21</v>
      </c>
      <c r="Z184" s="27"/>
      <c r="AA184" s="27"/>
      <c r="AB184" s="27"/>
      <c r="AC184" s="46"/>
      <c r="AD184" s="41">
        <f>Y184</f>
        <v>21</v>
      </c>
      <c r="AE184" s="41">
        <f>SUM(B184:X184,Z184:AC184)</f>
        <v>1</v>
      </c>
      <c r="AF184" s="41">
        <f>SUM(Y161:Y183,Y185:Y188)</f>
        <v>0</v>
      </c>
      <c r="AG184" s="41">
        <f>SUM(Z185:AC188,B185:X188,B161:X183,Z161:AC183)</f>
        <v>111</v>
      </c>
      <c r="AH184" s="43">
        <f t="shared" si="48"/>
        <v>0.992481203007519</v>
      </c>
      <c r="AI184" s="43">
        <f t="shared" si="49"/>
        <v>0.954545454545455</v>
      </c>
      <c r="AJ184" s="43">
        <f t="shared" si="50"/>
        <v>1</v>
      </c>
      <c r="AK184" s="43">
        <f t="shared" si="51"/>
        <v>0.976744186046512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>
        <v>4</v>
      </c>
      <c r="AA185" s="27"/>
      <c r="AB185" s="27"/>
      <c r="AC185" s="46"/>
      <c r="AD185" s="42">
        <f>Z185</f>
        <v>4</v>
      </c>
      <c r="AE185" s="42">
        <f>SUM(B185:Y185,AA185:AC185)</f>
        <v>0</v>
      </c>
      <c r="AF185" s="42">
        <f>SUM(Z161:Z184,Z186:Z188)</f>
        <v>0</v>
      </c>
      <c r="AG185" s="42">
        <f>SUM(AA186:AC188,B186:Y188,B161:Y184,AA161:AC184)</f>
        <v>129</v>
      </c>
      <c r="AH185" s="40">
        <f t="shared" si="48"/>
        <v>1</v>
      </c>
      <c r="AI185" s="40">
        <f t="shared" si="49"/>
        <v>1</v>
      </c>
      <c r="AJ185" s="40">
        <f t="shared" si="50"/>
        <v>1</v>
      </c>
      <c r="AK185" s="40">
        <f t="shared" si="51"/>
        <v>1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>
        <v>5</v>
      </c>
      <c r="AB186" s="27"/>
      <c r="AC186" s="46"/>
      <c r="AD186" s="41">
        <f>AA186</f>
        <v>5</v>
      </c>
      <c r="AE186" s="41">
        <f>SUM(B186:Z186,AB186:AC186)</f>
        <v>0</v>
      </c>
      <c r="AF186" s="41">
        <f>SUM(AA161:AA185,AA187:AA188)</f>
        <v>0</v>
      </c>
      <c r="AG186" s="41">
        <f>SUM(AB187:AC188,B187:Z188,B161:Z185,AB161:AC185)</f>
        <v>128</v>
      </c>
      <c r="AH186" s="43">
        <f t="shared" si="48"/>
        <v>1</v>
      </c>
      <c r="AI186" s="43">
        <f t="shared" si="49"/>
        <v>1</v>
      </c>
      <c r="AJ186" s="43">
        <f t="shared" si="50"/>
        <v>1</v>
      </c>
      <c r="AK186" s="43">
        <f t="shared" si="51"/>
        <v>1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>
        <v>2</v>
      </c>
      <c r="AC187" s="46"/>
      <c r="AD187" s="42">
        <f>AB187</f>
        <v>2</v>
      </c>
      <c r="AE187" s="42">
        <f>SUM(B187:AA187,AC187)</f>
        <v>0</v>
      </c>
      <c r="AF187" s="42">
        <f>SUM(AB161:AB186,AB188)</f>
        <v>1</v>
      </c>
      <c r="AG187" s="42">
        <f>SUM(AC188,B188:AA188,B161:AA186,AC161:AC186)</f>
        <v>130</v>
      </c>
      <c r="AH187" s="40">
        <f t="shared" si="48"/>
        <v>0.992481203007519</v>
      </c>
      <c r="AI187" s="40">
        <f t="shared" si="49"/>
        <v>1</v>
      </c>
      <c r="AJ187" s="40">
        <f t="shared" si="50"/>
        <v>0.666666666666667</v>
      </c>
      <c r="AK187" s="40">
        <f t="shared" si="51"/>
        <v>0.8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>
        <v>1</v>
      </c>
      <c r="AD188" s="41">
        <f>AC188</f>
        <v>1</v>
      </c>
      <c r="AE188" s="41">
        <f>SUM(B188:AB188)</f>
        <v>0</v>
      </c>
      <c r="AF188" s="41">
        <f>SUM(AC161:AC187)</f>
        <v>0</v>
      </c>
      <c r="AG188" s="41">
        <f>SUM(B161:AB187)</f>
        <v>132</v>
      </c>
      <c r="AH188" s="43">
        <f t="shared" si="48"/>
        <v>1</v>
      </c>
      <c r="AI188" s="43">
        <f t="shared" si="49"/>
        <v>1</v>
      </c>
      <c r="AJ188" s="43">
        <f t="shared" si="50"/>
        <v>1</v>
      </c>
      <c r="AK188" s="43">
        <f t="shared" si="51"/>
        <v>1</v>
      </c>
    </row>
    <row r="189" spans="28:37">
      <c r="AB189" s="37" t="s">
        <v>74</v>
      </c>
      <c r="AC189" s="37"/>
      <c r="AD189" s="42">
        <f t="shared" ref="AD189:AG189" si="52">SUM(AD161:AD188)</f>
        <v>129</v>
      </c>
      <c r="AE189" s="42">
        <f t="shared" si="52"/>
        <v>4</v>
      </c>
      <c r="AF189" s="42">
        <f t="shared" si="52"/>
        <v>4</v>
      </c>
      <c r="AG189" s="42">
        <f t="shared" si="52"/>
        <v>3587</v>
      </c>
      <c r="AH189" s="40">
        <f t="shared" si="48"/>
        <v>0.997851772287862</v>
      </c>
      <c r="AI189" s="40">
        <f t="shared" si="49"/>
        <v>0.969924812030075</v>
      </c>
      <c r="AJ189" s="40">
        <f t="shared" si="50"/>
        <v>0.969924812030075</v>
      </c>
      <c r="AK189" s="40">
        <f t="shared" si="51"/>
        <v>0.969924812030075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AlQalam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>
        <v>1</v>
      </c>
      <c r="D194" s="14"/>
      <c r="E194" s="14"/>
      <c r="F194" s="14"/>
      <c r="G194" s="14">
        <v>1</v>
      </c>
      <c r="H194" s="14"/>
      <c r="I194" s="14"/>
      <c r="J194" s="33">
        <v>4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6</v>
      </c>
      <c r="S194" s="42">
        <f>SUM(B195:B202)</f>
        <v>0</v>
      </c>
      <c r="T194" s="42">
        <f>SUM(C195:J202)</f>
        <v>129</v>
      </c>
      <c r="U194" s="40">
        <f t="shared" ref="U194:U201" si="53">(SUM(Q194,T194)/SUM(Q194,R194,S194,T194))</f>
        <v>0.960526315789474</v>
      </c>
      <c r="V194" s="40">
        <f t="shared" ref="V194:V201" si="54">Q194/(SUM(Q194,R194))</f>
        <v>0.739130434782609</v>
      </c>
      <c r="W194" s="40">
        <f t="shared" ref="W194:W201" si="55">Q194/SUM(Q194,S194)</f>
        <v>1</v>
      </c>
      <c r="X194" s="40">
        <f t="shared" ref="X194:X201" si="56">2*V194*W194/(SUM(V194,W194))</f>
        <v>0.85</v>
      </c>
    </row>
    <row r="195" spans="1:24">
      <c r="A195" s="15" t="s">
        <v>50</v>
      </c>
      <c r="B195" s="16"/>
      <c r="C195" s="17">
        <v>11</v>
      </c>
      <c r="D195" s="16"/>
      <c r="E195" s="16"/>
      <c r="F195" s="16"/>
      <c r="G195" s="16"/>
      <c r="H195" s="16"/>
      <c r="I195" s="16"/>
      <c r="J195" s="16">
        <v>3</v>
      </c>
      <c r="L195" s="1" t="s">
        <v>50</v>
      </c>
      <c r="M195" s="9" t="s">
        <v>59</v>
      </c>
      <c r="N195" s="9"/>
      <c r="O195" s="9"/>
      <c r="P195" s="9"/>
      <c r="Q195" s="41">
        <f>C195</f>
        <v>11</v>
      </c>
      <c r="R195" s="41">
        <f>SUM(B195,D195:J195)</f>
        <v>3</v>
      </c>
      <c r="S195" s="41">
        <f>SUM(C194,C196:C202)</f>
        <v>1</v>
      </c>
      <c r="T195" s="41">
        <f>SUM(D196:J202,B196:B202,B194,D194:J194)</f>
        <v>137</v>
      </c>
      <c r="U195" s="43">
        <f t="shared" si="53"/>
        <v>0.973684210526316</v>
      </c>
      <c r="V195" s="43">
        <f t="shared" si="54"/>
        <v>0.785714285714286</v>
      </c>
      <c r="W195" s="43">
        <f t="shared" si="55"/>
        <v>0.916666666666667</v>
      </c>
      <c r="X195" s="43">
        <f t="shared" si="56"/>
        <v>0.846153846153846</v>
      </c>
    </row>
    <row r="196" spans="1:24">
      <c r="A196" s="15" t="s">
        <v>51</v>
      </c>
      <c r="B196" s="16"/>
      <c r="C196" s="16"/>
      <c r="D196" s="17">
        <v>9</v>
      </c>
      <c r="E196" s="16"/>
      <c r="F196" s="16"/>
      <c r="G196" s="16"/>
      <c r="H196" s="16"/>
      <c r="I196" s="16"/>
      <c r="J196" s="34">
        <v>1</v>
      </c>
      <c r="L196" s="1" t="s">
        <v>51</v>
      </c>
      <c r="M196" s="9" t="s">
        <v>60</v>
      </c>
      <c r="N196" s="9"/>
      <c r="O196" s="9"/>
      <c r="P196" s="9"/>
      <c r="Q196" s="42">
        <f>D196</f>
        <v>9</v>
      </c>
      <c r="R196" s="42">
        <f>SUM(B196:C196,E196:J196)</f>
        <v>1</v>
      </c>
      <c r="S196" s="42">
        <f>SUM(D194:D195,D197:D202)</f>
        <v>0</v>
      </c>
      <c r="T196" s="42">
        <f>SUM(E197:J202,B197:C202,B194:C195,E194:J195)</f>
        <v>142</v>
      </c>
      <c r="U196" s="40">
        <f t="shared" si="53"/>
        <v>0.993421052631579</v>
      </c>
      <c r="V196" s="40">
        <f t="shared" si="54"/>
        <v>0.9</v>
      </c>
      <c r="W196" s="40">
        <f t="shared" si="55"/>
        <v>1</v>
      </c>
      <c r="X196" s="40">
        <f t="shared" si="56"/>
        <v>0.947368421052632</v>
      </c>
    </row>
    <row r="197" spans="1:24">
      <c r="A197" s="15" t="s">
        <v>52</v>
      </c>
      <c r="B197" s="16"/>
      <c r="C197" s="16"/>
      <c r="D197" s="16"/>
      <c r="E197" s="17">
        <v>20</v>
      </c>
      <c r="F197" s="16"/>
      <c r="G197" s="16"/>
      <c r="H197" s="16"/>
      <c r="I197" s="16">
        <v>3</v>
      </c>
      <c r="J197" s="34">
        <v>1</v>
      </c>
      <c r="L197" s="1" t="s">
        <v>52</v>
      </c>
      <c r="M197" s="9" t="s">
        <v>61</v>
      </c>
      <c r="N197" s="9"/>
      <c r="O197" s="9"/>
      <c r="P197" s="9"/>
      <c r="Q197" s="41">
        <f>E197</f>
        <v>20</v>
      </c>
      <c r="R197" s="41">
        <f>SUM(B197:D197,F197:J197)</f>
        <v>4</v>
      </c>
      <c r="S197" s="41">
        <f>SUM(E194:E196,E198:E202)</f>
        <v>0</v>
      </c>
      <c r="T197" s="41">
        <f>SUM(F198:J202,B198:D202,B194:D196,F194:J196)</f>
        <v>128</v>
      </c>
      <c r="U197" s="43">
        <f t="shared" si="53"/>
        <v>0.973684210526316</v>
      </c>
      <c r="V197" s="43">
        <f t="shared" si="54"/>
        <v>0.833333333333333</v>
      </c>
      <c r="W197" s="43">
        <f t="shared" si="55"/>
        <v>1</v>
      </c>
      <c r="X197" s="43">
        <f t="shared" si="56"/>
        <v>0.909090909090909</v>
      </c>
    </row>
    <row r="198" spans="1:24">
      <c r="A198" s="15" t="s">
        <v>53</v>
      </c>
      <c r="B198" s="16"/>
      <c r="C198" s="16"/>
      <c r="D198" s="16"/>
      <c r="E198" s="16"/>
      <c r="F198" s="17">
        <v>27</v>
      </c>
      <c r="G198" s="16"/>
      <c r="H198" s="16"/>
      <c r="I198" s="16"/>
      <c r="J198" s="34">
        <v>2</v>
      </c>
      <c r="L198" s="1" t="s">
        <v>53</v>
      </c>
      <c r="M198" s="9" t="s">
        <v>62</v>
      </c>
      <c r="N198" s="9"/>
      <c r="O198" s="9"/>
      <c r="P198" s="9"/>
      <c r="Q198" s="42">
        <f>F198</f>
        <v>27</v>
      </c>
      <c r="R198" s="42">
        <f>SUM(B198:E198,G198:J198)</f>
        <v>2</v>
      </c>
      <c r="S198" s="42">
        <f>SUM(F194:F197,F199:F202)</f>
        <v>0</v>
      </c>
      <c r="T198" s="42">
        <f>SUM(G199:J202,B199:E202,B194:E197,G194:J197)</f>
        <v>123</v>
      </c>
      <c r="U198" s="40">
        <f t="shared" si="53"/>
        <v>0.986842105263158</v>
      </c>
      <c r="V198" s="40">
        <f t="shared" si="54"/>
        <v>0.931034482758621</v>
      </c>
      <c r="W198" s="40">
        <f t="shared" si="55"/>
        <v>1</v>
      </c>
      <c r="X198" s="40">
        <f t="shared" si="56"/>
        <v>0.964285714285714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26</v>
      </c>
      <c r="H199" s="16"/>
      <c r="I199" s="16"/>
      <c r="J199" s="34">
        <v>3</v>
      </c>
      <c r="L199" s="1" t="s">
        <v>54</v>
      </c>
      <c r="M199" s="9" t="s">
        <v>63</v>
      </c>
      <c r="N199" s="9"/>
      <c r="O199" s="9"/>
      <c r="P199" s="9"/>
      <c r="Q199" s="41">
        <f>G199</f>
        <v>26</v>
      </c>
      <c r="R199" s="41">
        <f>SUM(B199:F199,H199:J199)</f>
        <v>3</v>
      </c>
      <c r="S199" s="41">
        <f>SUM(G194:G198,G200:G202)</f>
        <v>1</v>
      </c>
      <c r="T199" s="41">
        <f>SUM(H200:J202,B200:F202,B194:F198,H194:J198)</f>
        <v>122</v>
      </c>
      <c r="U199" s="43">
        <f t="shared" si="53"/>
        <v>0.973684210526316</v>
      </c>
      <c r="V199" s="43">
        <f t="shared" si="54"/>
        <v>0.896551724137931</v>
      </c>
      <c r="W199" s="43">
        <f t="shared" si="55"/>
        <v>0.962962962962963</v>
      </c>
      <c r="X199" s="43">
        <f t="shared" si="56"/>
        <v>0.928571428571429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0</v>
      </c>
      <c r="S200" s="42">
        <f>SUM(H194:H199,H201:H202)</f>
        <v>0</v>
      </c>
      <c r="T200" s="42">
        <f>SUM(I201:J202,B201:G202,B194:G199,I194:J199)</f>
        <v>141</v>
      </c>
      <c r="U200" s="40">
        <f t="shared" si="53"/>
        <v>1</v>
      </c>
      <c r="V200" s="40">
        <f t="shared" si="54"/>
        <v>1</v>
      </c>
      <c r="W200" s="40">
        <f t="shared" si="55"/>
        <v>1</v>
      </c>
      <c r="X200" s="40">
        <f t="shared" si="56"/>
        <v>1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11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11</v>
      </c>
      <c r="R201" s="41">
        <f>SUM(J201,B201:H201)</f>
        <v>1</v>
      </c>
      <c r="S201" s="41">
        <f>SUM(I194:I200,I202)</f>
        <v>3</v>
      </c>
      <c r="T201" s="41">
        <f>SUM(J202,B202:H202,B194:H200,J194:J200)</f>
        <v>137</v>
      </c>
      <c r="U201" s="43">
        <f t="shared" si="53"/>
        <v>0.973684210526316</v>
      </c>
      <c r="V201" s="43">
        <f t="shared" si="54"/>
        <v>0.916666666666667</v>
      </c>
      <c r="W201" s="43">
        <f t="shared" si="55"/>
        <v>0.785714285714286</v>
      </c>
      <c r="X201" s="43">
        <f t="shared" si="56"/>
        <v>0.846153846153846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57">SUM(Q194:Q201)</f>
        <v>132</v>
      </c>
      <c r="R203" s="41">
        <f t="shared" si="57"/>
        <v>20</v>
      </c>
      <c r="S203" s="41">
        <f t="shared" si="57"/>
        <v>5</v>
      </c>
      <c r="T203" s="41">
        <f t="shared" si="57"/>
        <v>1059</v>
      </c>
      <c r="U203" s="43">
        <f>(SUM(Q203,T203)/SUM(Q203,R203,S203,T203))</f>
        <v>0.979440789473684</v>
      </c>
      <c r="V203" s="43">
        <f>Q203/(SUM(Q203,R203))</f>
        <v>0.868421052631579</v>
      </c>
      <c r="W203" s="43">
        <f>Q203/SUM(Q203,S203)</f>
        <v>0.963503649635037</v>
      </c>
      <c r="X203" s="43">
        <f>2*V203*W203/(SUM(V203,W203))</f>
        <v>0.913494809688581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133</v>
      </c>
    </row>
    <row r="205" ht="14.25" spans="1:37">
      <c r="A205" s="21" t="str">
        <f>A1</f>
        <v>AlQalam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14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14</v>
      </c>
      <c r="AE206" s="42">
        <f>SUM(C206:AC206)</f>
        <v>0</v>
      </c>
      <c r="AF206" s="42">
        <f>SUM(B207:B233)</f>
        <v>2</v>
      </c>
      <c r="AG206" s="42">
        <f>SUM(C207:AC233)</f>
        <v>117</v>
      </c>
      <c r="AH206" s="40">
        <f t="shared" ref="AH206:AH234" si="58">(SUM(AD206,AG206)/SUM(AD206,AE206,AF206,AG206))</f>
        <v>0.984962406015038</v>
      </c>
      <c r="AI206" s="40">
        <f t="shared" ref="AI206:AI234" si="59">AD206/(SUM(AD206,AE206))</f>
        <v>1</v>
      </c>
      <c r="AJ206" s="40">
        <f t="shared" ref="AJ206:AJ234" si="60">AD206/SUM(AD206,AF206)</f>
        <v>0.875</v>
      </c>
      <c r="AK206" s="40">
        <f t="shared" ref="AK206:AK234" si="61">2*AI206*AJ206/(SUM(AI206,AJ206))</f>
        <v>0.933333333333333</v>
      </c>
    </row>
    <row r="207" spans="1:37">
      <c r="A207" s="26" t="s">
        <v>40</v>
      </c>
      <c r="B207" s="27"/>
      <c r="C207" s="28">
        <v>22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22</v>
      </c>
      <c r="AE207" s="41">
        <f>SUM(D207:AC207,B207)</f>
        <v>0</v>
      </c>
      <c r="AF207" s="41">
        <v>0</v>
      </c>
      <c r="AG207" s="41">
        <f>SUM(D208:AC233,B206,D206:AC206,B208:B233)</f>
        <v>111</v>
      </c>
      <c r="AH207" s="43">
        <f t="shared" si="58"/>
        <v>1</v>
      </c>
      <c r="AI207" s="43">
        <f t="shared" si="59"/>
        <v>1</v>
      </c>
      <c r="AJ207" s="43">
        <f t="shared" si="60"/>
        <v>1</v>
      </c>
      <c r="AK207" s="43">
        <f t="shared" si="61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f>SUM(B209:C233,E209:AC233,B206:C207,E206:AC207)</f>
        <v>126</v>
      </c>
      <c r="AH208" s="40">
        <f t="shared" si="58"/>
        <v>1</v>
      </c>
      <c r="AI208" s="40">
        <f t="shared" si="59"/>
        <v>1</v>
      </c>
      <c r="AJ208" s="40">
        <f t="shared" si="60"/>
        <v>1</v>
      </c>
      <c r="AK208" s="40">
        <f t="shared" si="61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f>SUM(F210:AC233,B210:D233,B206:D208,F206:AC208)</f>
        <v>131</v>
      </c>
      <c r="AH209" s="43">
        <f t="shared" si="58"/>
        <v>1</v>
      </c>
      <c r="AI209" s="43">
        <f t="shared" si="59"/>
        <v>1</v>
      </c>
      <c r="AJ209" s="43">
        <f t="shared" si="60"/>
        <v>1</v>
      </c>
      <c r="AK209" s="43">
        <f t="shared" si="61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0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0</v>
      </c>
      <c r="AE210" s="42">
        <f>SUM(B210:E210,G210:AC210)</f>
        <v>0</v>
      </c>
      <c r="AF210" s="42">
        <f>SUM(F206:F209,F211:F233)</f>
        <v>0</v>
      </c>
      <c r="AG210" s="42">
        <f>SUM(G211:AC233,B211:E233,B206:E209,G206:AC209)</f>
        <v>133</v>
      </c>
      <c r="AH210" s="40">
        <f t="shared" si="58"/>
        <v>1</v>
      </c>
      <c r="AI210" s="40" t="e">
        <f t="shared" si="59"/>
        <v>#DIV/0!</v>
      </c>
      <c r="AJ210" s="40" t="e">
        <f t="shared" si="60"/>
        <v>#DIV/0!</v>
      </c>
      <c r="AK210" s="40" t="e">
        <f t="shared" si="61"/>
        <v>#DIV/0!</v>
      </c>
    </row>
    <row r="211" spans="1:37">
      <c r="A211" s="26" t="s">
        <v>12</v>
      </c>
      <c r="B211" s="27">
        <v>2</v>
      </c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2</v>
      </c>
      <c r="AF211" s="41">
        <f>SUM(G206:G210,G212:G233)</f>
        <v>0</v>
      </c>
      <c r="AG211" s="41">
        <f>SUM(H212:AC233,B212:F233,B206:F210,H206:AC210)</f>
        <v>129</v>
      </c>
      <c r="AH211" s="43">
        <f t="shared" si="58"/>
        <v>0.984962406015038</v>
      </c>
      <c r="AI211" s="43">
        <f t="shared" si="59"/>
        <v>0.5</v>
      </c>
      <c r="AJ211" s="43">
        <f t="shared" si="60"/>
        <v>1</v>
      </c>
      <c r="AK211" s="43">
        <f t="shared" si="61"/>
        <v>0.666666666666667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f>SUM(I213:AC233,B213:G233,B206:G211,I206:AC211)</f>
        <v>131</v>
      </c>
      <c r="AH212" s="40">
        <f t="shared" si="58"/>
        <v>1</v>
      </c>
      <c r="AI212" s="40">
        <f t="shared" si="59"/>
        <v>1</v>
      </c>
      <c r="AJ212" s="40">
        <f t="shared" si="60"/>
        <v>1</v>
      </c>
      <c r="AK212" s="40">
        <f t="shared" si="61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1">
        <f>SUM(J214:AC233,B214:H233,B206:H212,J206:AC212)</f>
        <v>128</v>
      </c>
      <c r="AH213" s="43">
        <f t="shared" si="58"/>
        <v>1</v>
      </c>
      <c r="AI213" s="43">
        <f t="shared" si="59"/>
        <v>1</v>
      </c>
      <c r="AJ213" s="43">
        <f t="shared" si="60"/>
        <v>1</v>
      </c>
      <c r="AK213" s="43">
        <f t="shared" si="61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2">
        <f>SUM(K215:AC233,B215:I233,B206:I213,K206:AC213)</f>
        <v>130</v>
      </c>
      <c r="AH214" s="40">
        <f t="shared" si="58"/>
        <v>1</v>
      </c>
      <c r="AI214" s="40">
        <f t="shared" si="59"/>
        <v>1</v>
      </c>
      <c r="AJ214" s="40">
        <f t="shared" si="60"/>
        <v>1</v>
      </c>
      <c r="AK214" s="40">
        <f t="shared" si="61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1">
        <f>SUM(L216:AC233,B216:J233,B206:J214,L206:AC214)</f>
        <v>123</v>
      </c>
      <c r="AH215" s="43">
        <f t="shared" si="58"/>
        <v>1</v>
      </c>
      <c r="AI215" s="43">
        <f t="shared" si="59"/>
        <v>1</v>
      </c>
      <c r="AJ215" s="43">
        <f t="shared" si="60"/>
        <v>1</v>
      </c>
      <c r="AK215" s="43">
        <f t="shared" si="61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2">
        <f>SUM(M217:AC233,B217:K233,B206:K215,M206:AC215)</f>
        <v>132</v>
      </c>
      <c r="AH216" s="40">
        <f t="shared" si="58"/>
        <v>1</v>
      </c>
      <c r="AI216" s="40">
        <f t="shared" si="59"/>
        <v>1</v>
      </c>
      <c r="AJ216" s="40">
        <f t="shared" si="60"/>
        <v>1</v>
      </c>
      <c r="AK216" s="40">
        <f t="shared" si="61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1">
        <f>SUM(N218:AC233,B218:L233,B206:L216,N206:AC216)</f>
        <v>131</v>
      </c>
      <c r="AH217" s="43">
        <f t="shared" si="58"/>
        <v>1</v>
      </c>
      <c r="AI217" s="43">
        <f t="shared" si="59"/>
        <v>1</v>
      </c>
      <c r="AJ217" s="43">
        <f t="shared" si="60"/>
        <v>1</v>
      </c>
      <c r="AK217" s="43">
        <f t="shared" si="61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2">
        <f>SUM(O219:AC233,B219:M233,B206:M217,O206:AC217)</f>
        <v>131</v>
      </c>
      <c r="AH218" s="40">
        <f t="shared" si="58"/>
        <v>1</v>
      </c>
      <c r="AI218" s="40">
        <f t="shared" si="59"/>
        <v>1</v>
      </c>
      <c r="AJ218" s="40">
        <f t="shared" si="60"/>
        <v>1</v>
      </c>
      <c r="AK218" s="40">
        <f t="shared" si="61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1">
        <f>SUM(P220:AC233,B220:N233,B206:N218,P206:AC218)</f>
        <v>131</v>
      </c>
      <c r="AH219" s="43">
        <f t="shared" si="58"/>
        <v>1</v>
      </c>
      <c r="AI219" s="43">
        <f t="shared" si="59"/>
        <v>1</v>
      </c>
      <c r="AJ219" s="43">
        <f t="shared" si="60"/>
        <v>1</v>
      </c>
      <c r="AK219" s="43">
        <f t="shared" si="61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f>SUM(Q221:AC233,B221:O233,B206:O219,Q206:AC219)</f>
        <v>132</v>
      </c>
      <c r="AH220" s="40">
        <f t="shared" si="58"/>
        <v>1</v>
      </c>
      <c r="AI220" s="40">
        <f t="shared" si="59"/>
        <v>1</v>
      </c>
      <c r="AJ220" s="40">
        <f t="shared" si="60"/>
        <v>1</v>
      </c>
      <c r="AK220" s="40">
        <f t="shared" si="61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f>SUM(R222:AC233,B222:P233,B206:P220,R206:AC220)</f>
        <v>132</v>
      </c>
      <c r="AH221" s="43">
        <f t="shared" si="58"/>
        <v>1</v>
      </c>
      <c r="AI221" s="43">
        <f t="shared" si="59"/>
        <v>1</v>
      </c>
      <c r="AJ221" s="43">
        <f t="shared" si="60"/>
        <v>1</v>
      </c>
      <c r="AK221" s="43">
        <f t="shared" si="61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f>SUM(S223:AC233,B223:Q233,B206:Q221,S206:AC221)</f>
        <v>132</v>
      </c>
      <c r="AH222" s="40">
        <f t="shared" si="58"/>
        <v>1</v>
      </c>
      <c r="AI222" s="40">
        <f t="shared" si="59"/>
        <v>1</v>
      </c>
      <c r="AJ222" s="40">
        <f t="shared" si="60"/>
        <v>1</v>
      </c>
      <c r="AK222" s="40">
        <f t="shared" si="61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f>SUM(T224:AC233,B224:R233,B206:R222,T206:AC222)</f>
        <v>131</v>
      </c>
      <c r="AH223" s="43">
        <f t="shared" si="58"/>
        <v>1</v>
      </c>
      <c r="AI223" s="43">
        <f t="shared" si="59"/>
        <v>1</v>
      </c>
      <c r="AJ223" s="43">
        <f t="shared" si="60"/>
        <v>1</v>
      </c>
      <c r="AK223" s="43">
        <f t="shared" si="61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f>SUM(U225:AC233,B225:S233,B206:S223,U206:AC223)</f>
        <v>131</v>
      </c>
      <c r="AH224" s="40">
        <f t="shared" si="58"/>
        <v>1</v>
      </c>
      <c r="AI224" s="40">
        <f t="shared" si="59"/>
        <v>1</v>
      </c>
      <c r="AJ224" s="40">
        <f t="shared" si="60"/>
        <v>1</v>
      </c>
      <c r="AK224" s="40">
        <f t="shared" si="61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5</v>
      </c>
      <c r="V225" s="27"/>
      <c r="W225" s="27"/>
      <c r="X225" s="27"/>
      <c r="Y225" s="27"/>
      <c r="Z225" s="27"/>
      <c r="AA225" s="27"/>
      <c r="AB225" s="27">
        <v>1</v>
      </c>
      <c r="AC225" s="46"/>
      <c r="AD225" s="41">
        <f>U225</f>
        <v>5</v>
      </c>
      <c r="AE225" s="41">
        <f>SUM(B225:T225,V225:AC225)</f>
        <v>1</v>
      </c>
      <c r="AF225" s="41">
        <f>SUM(U206:U224,U226:U233)</f>
        <v>0</v>
      </c>
      <c r="AG225" s="41">
        <f>SUM(V226:AC233,B226:T233,B206:T224,V206:AC224)</f>
        <v>127</v>
      </c>
      <c r="AH225" s="43">
        <f t="shared" si="58"/>
        <v>0.992481203007519</v>
      </c>
      <c r="AI225" s="43">
        <f t="shared" si="59"/>
        <v>0.833333333333333</v>
      </c>
      <c r="AJ225" s="43">
        <f t="shared" si="60"/>
        <v>1</v>
      </c>
      <c r="AK225" s="43">
        <f t="shared" si="61"/>
        <v>0.909090909090909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2</v>
      </c>
      <c r="W226" s="27"/>
      <c r="X226" s="27"/>
      <c r="Y226" s="27"/>
      <c r="Z226" s="27"/>
      <c r="AA226" s="27"/>
      <c r="AB226" s="27"/>
      <c r="AC226" s="46"/>
      <c r="AD226" s="42">
        <f>V226</f>
        <v>2</v>
      </c>
      <c r="AE226" s="42">
        <f>SUM(B226:U226,W226:AC226)</f>
        <v>0</v>
      </c>
      <c r="AF226" s="42">
        <f>SUM(V206:V225,V227:V233)</f>
        <v>0</v>
      </c>
      <c r="AG226" s="42">
        <f>SUM(W227:AC233,B227:U233,B206:U225,W206:AC225)</f>
        <v>131</v>
      </c>
      <c r="AH226" s="40">
        <f t="shared" si="58"/>
        <v>1</v>
      </c>
      <c r="AI226" s="40">
        <f t="shared" si="59"/>
        <v>1</v>
      </c>
      <c r="AJ226" s="40">
        <f t="shared" si="60"/>
        <v>1</v>
      </c>
      <c r="AK226" s="40">
        <f t="shared" si="61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4</v>
      </c>
      <c r="X227" s="27"/>
      <c r="Y227" s="27"/>
      <c r="Z227" s="27"/>
      <c r="AA227" s="27"/>
      <c r="AB227" s="27"/>
      <c r="AC227" s="46"/>
      <c r="AD227" s="41">
        <f>W227</f>
        <v>4</v>
      </c>
      <c r="AE227" s="41">
        <f>SUM(B227:V227,X227:AC227)</f>
        <v>0</v>
      </c>
      <c r="AF227" s="41">
        <f>SUM(W206:W226,W228:W233)</f>
        <v>0</v>
      </c>
      <c r="AG227" s="41">
        <f>SUM(X228:AC233,B228:V233,B206:V226,X206:AC226)</f>
        <v>129</v>
      </c>
      <c r="AH227" s="43">
        <f t="shared" si="58"/>
        <v>1</v>
      </c>
      <c r="AI227" s="43">
        <f t="shared" si="59"/>
        <v>1</v>
      </c>
      <c r="AJ227" s="43">
        <f t="shared" si="60"/>
        <v>1</v>
      </c>
      <c r="AK227" s="43">
        <f t="shared" si="61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4</v>
      </c>
      <c r="Y228" s="27"/>
      <c r="Z228" s="27"/>
      <c r="AA228" s="27"/>
      <c r="AB228" s="27"/>
      <c r="AC228" s="46"/>
      <c r="AD228" s="42">
        <f>X228</f>
        <v>4</v>
      </c>
      <c r="AE228" s="42">
        <f>SUM(B228:W228,Y228:AC228)</f>
        <v>0</v>
      </c>
      <c r="AF228" s="42">
        <f>SUM(X206:X227,X229:X233)</f>
        <v>1</v>
      </c>
      <c r="AG228" s="42">
        <f>SUM(Y229:AC233,B229:W233,B206:W227,Y206:AC227)</f>
        <v>128</v>
      </c>
      <c r="AH228" s="40">
        <f t="shared" si="58"/>
        <v>0.992481203007519</v>
      </c>
      <c r="AI228" s="40">
        <f t="shared" si="59"/>
        <v>1</v>
      </c>
      <c r="AJ228" s="40">
        <f t="shared" si="60"/>
        <v>0.8</v>
      </c>
      <c r="AK228" s="40">
        <f t="shared" si="61"/>
        <v>0.888888888888889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>
        <v>1</v>
      </c>
      <c r="Y229" s="28">
        <v>21</v>
      </c>
      <c r="Z229" s="27"/>
      <c r="AA229" s="27"/>
      <c r="AB229" s="27"/>
      <c r="AC229" s="46"/>
      <c r="AD229" s="41">
        <f>Y229</f>
        <v>21</v>
      </c>
      <c r="AE229" s="41">
        <f>SUM(B229:X229,Z229:AC229)</f>
        <v>1</v>
      </c>
      <c r="AF229" s="41">
        <f>SUM(Y206:Y228,Y230:Y233)</f>
        <v>0</v>
      </c>
      <c r="AG229" s="41">
        <f>SUM(Z230:AC233,B230:X233,B206:X228,Z206:AC228)</f>
        <v>111</v>
      </c>
      <c r="AH229" s="43">
        <f t="shared" si="58"/>
        <v>0.992481203007519</v>
      </c>
      <c r="AI229" s="43">
        <f t="shared" si="59"/>
        <v>0.954545454545455</v>
      </c>
      <c r="AJ229" s="43">
        <f t="shared" si="60"/>
        <v>1</v>
      </c>
      <c r="AK229" s="43">
        <f t="shared" si="61"/>
        <v>0.976744186046512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2">
        <f>SUM(AA231:AC233,B231:Y233,B206:Y229,AA206:AC229)</f>
        <v>129</v>
      </c>
      <c r="AH230" s="40">
        <f t="shared" si="58"/>
        <v>1</v>
      </c>
      <c r="AI230" s="40">
        <f t="shared" si="59"/>
        <v>1</v>
      </c>
      <c r="AJ230" s="40">
        <f t="shared" si="60"/>
        <v>1</v>
      </c>
      <c r="AK230" s="40">
        <f t="shared" si="61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5</v>
      </c>
      <c r="AB231" s="27"/>
      <c r="AC231" s="46"/>
      <c r="AD231" s="41">
        <f>AA231</f>
        <v>5</v>
      </c>
      <c r="AE231" s="41">
        <f>SUM(B231:Z231,AB231:AC231)</f>
        <v>0</v>
      </c>
      <c r="AF231" s="41">
        <f>SUM(AA206:AA230,AA232:AA233)</f>
        <v>0</v>
      </c>
      <c r="AG231" s="41">
        <f>SUM(AB232:AC233,B232:Z233,B206:Z230,AB206:AC230)</f>
        <v>128</v>
      </c>
      <c r="AH231" s="43">
        <f t="shared" si="58"/>
        <v>1</v>
      </c>
      <c r="AI231" s="43">
        <f t="shared" si="59"/>
        <v>1</v>
      </c>
      <c r="AJ231" s="43">
        <f t="shared" si="60"/>
        <v>1</v>
      </c>
      <c r="AK231" s="43">
        <f t="shared" si="61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2</v>
      </c>
      <c r="AC232" s="46"/>
      <c r="AD232" s="42">
        <f>AB232</f>
        <v>2</v>
      </c>
      <c r="AE232" s="42">
        <f>SUM(B232:AA232,AC232)</f>
        <v>0</v>
      </c>
      <c r="AF232" s="42">
        <f>SUM(AB206:AB231,AB233)</f>
        <v>1</v>
      </c>
      <c r="AG232" s="42">
        <f>SUM(AC233,B233:AA233,B206:AA231,AC206:AC231)</f>
        <v>130</v>
      </c>
      <c r="AH232" s="40">
        <f t="shared" si="58"/>
        <v>0.992481203007519</v>
      </c>
      <c r="AI232" s="40">
        <f t="shared" si="59"/>
        <v>1</v>
      </c>
      <c r="AJ232" s="40">
        <f t="shared" si="60"/>
        <v>0.666666666666667</v>
      </c>
      <c r="AK232" s="40">
        <f t="shared" si="61"/>
        <v>0.8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f>SUM(B206:AB232)</f>
        <v>132</v>
      </c>
      <c r="AH233" s="43">
        <f t="shared" si="58"/>
        <v>1</v>
      </c>
      <c r="AI233" s="43">
        <f t="shared" si="59"/>
        <v>1</v>
      </c>
      <c r="AJ233" s="43">
        <f t="shared" si="60"/>
        <v>1</v>
      </c>
      <c r="AK233" s="43">
        <f t="shared" si="61"/>
        <v>1</v>
      </c>
    </row>
    <row r="234" spans="28:37">
      <c r="AB234" s="37" t="s">
        <v>74</v>
      </c>
      <c r="AC234" s="37"/>
      <c r="AD234" s="42">
        <f t="shared" ref="AD234:AG234" si="62">SUM(AD206:AD233)</f>
        <v>129</v>
      </c>
      <c r="AE234" s="42">
        <f t="shared" si="62"/>
        <v>4</v>
      </c>
      <c r="AF234" s="42">
        <f t="shared" si="62"/>
        <v>4</v>
      </c>
      <c r="AG234" s="42">
        <f t="shared" si="62"/>
        <v>3587</v>
      </c>
      <c r="AH234" s="40">
        <f t="shared" si="58"/>
        <v>0.997851772287862</v>
      </c>
      <c r="AI234" s="40">
        <f t="shared" si="59"/>
        <v>0.969924812030075</v>
      </c>
      <c r="AJ234" s="40">
        <f t="shared" si="60"/>
        <v>0.969924812030075</v>
      </c>
      <c r="AK234" s="40">
        <f t="shared" si="61"/>
        <v>0.969924812030075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topLeftCell="A89" workbookViewId="0">
      <selection activeCell="J104" sqref="J104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57" t="s">
        <v>67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57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57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28</v>
      </c>
      <c r="H4" s="53">
        <v>0</v>
      </c>
      <c r="I4" s="6">
        <v>0</v>
      </c>
      <c r="J4" s="53">
        <v>50</v>
      </c>
      <c r="K4" s="6">
        <v>45</v>
      </c>
      <c r="L4" s="53">
        <v>0</v>
      </c>
      <c r="M4" s="6">
        <v>0</v>
      </c>
      <c r="N4" s="1">
        <f t="shared" ref="N4:N8" si="0">SUM(B4,D4,F4,H4,J4,L4)</f>
        <v>141</v>
      </c>
      <c r="P4" s="43">
        <f>H24</f>
        <v>139</v>
      </c>
      <c r="Q4" s="40">
        <f t="shared" ref="Q4:Q8" si="1">N4-P4</f>
        <v>2</v>
      </c>
      <c r="R4" s="41">
        <f t="shared" ref="R4:Y4" si="2">AD54</f>
        <v>135</v>
      </c>
      <c r="S4" s="42">
        <f t="shared" si="2"/>
        <v>4</v>
      </c>
      <c r="T4" s="41">
        <f t="shared" si="2"/>
        <v>4</v>
      </c>
      <c r="U4" s="42">
        <f t="shared" si="2"/>
        <v>3749</v>
      </c>
      <c r="V4" s="40">
        <f t="shared" si="2"/>
        <v>0.997944501541624</v>
      </c>
      <c r="W4" s="40">
        <f t="shared" si="2"/>
        <v>0.971223021582734</v>
      </c>
      <c r="X4" s="40">
        <f t="shared" si="2"/>
        <v>0.971223021582734</v>
      </c>
      <c r="Y4" s="40">
        <f t="shared" si="2"/>
        <v>0.971223021582734</v>
      </c>
      <c r="Z4" s="42">
        <f t="shared" ref="Z4:AG4" si="3">Q23</f>
        <v>140</v>
      </c>
      <c r="AA4" s="42">
        <f t="shared" si="3"/>
        <v>83</v>
      </c>
      <c r="AB4" s="42">
        <f t="shared" si="3"/>
        <v>10</v>
      </c>
      <c r="AC4" s="42">
        <f t="shared" si="3"/>
        <v>1040</v>
      </c>
      <c r="AD4" s="43">
        <f t="shared" si="3"/>
        <v>0.926944226237235</v>
      </c>
      <c r="AE4" s="40">
        <f t="shared" si="3"/>
        <v>0.62780269058296</v>
      </c>
      <c r="AF4" s="43">
        <f t="shared" si="3"/>
        <v>0.933333333333333</v>
      </c>
      <c r="AG4" s="40">
        <f t="shared" si="3"/>
        <v>0.750670241286863</v>
      </c>
    </row>
    <row r="5" spans="1:33">
      <c r="A5" s="6" t="s">
        <v>41</v>
      </c>
      <c r="B5" s="53">
        <v>49</v>
      </c>
      <c r="C5" s="6">
        <v>2</v>
      </c>
      <c r="D5" s="53">
        <v>0</v>
      </c>
      <c r="E5" s="6">
        <v>0</v>
      </c>
      <c r="F5" s="53">
        <v>42</v>
      </c>
      <c r="G5" s="6">
        <v>18</v>
      </c>
      <c r="H5" s="53">
        <v>0</v>
      </c>
      <c r="I5" s="6">
        <v>0</v>
      </c>
      <c r="J5" s="53">
        <v>50</v>
      </c>
      <c r="K5" s="6">
        <v>23</v>
      </c>
      <c r="L5" s="53">
        <v>0</v>
      </c>
      <c r="M5" s="6">
        <v>0</v>
      </c>
      <c r="N5" s="1">
        <f t="shared" si="0"/>
        <v>141</v>
      </c>
      <c r="P5" s="43">
        <f>H69</f>
        <v>139</v>
      </c>
      <c r="Q5" s="40">
        <f t="shared" si="1"/>
        <v>2</v>
      </c>
      <c r="R5" s="41">
        <f t="shared" ref="R5:Y5" si="4">AD99</f>
        <v>135</v>
      </c>
      <c r="S5" s="42">
        <f t="shared" si="4"/>
        <v>4</v>
      </c>
      <c r="T5" s="41">
        <f t="shared" si="4"/>
        <v>4</v>
      </c>
      <c r="U5" s="42">
        <f t="shared" si="4"/>
        <v>3749</v>
      </c>
      <c r="V5" s="43">
        <f t="shared" si="4"/>
        <v>0.997944501541624</v>
      </c>
      <c r="W5" s="43">
        <f t="shared" si="4"/>
        <v>0.971223021582734</v>
      </c>
      <c r="X5" s="43">
        <f t="shared" si="4"/>
        <v>0.971223021582734</v>
      </c>
      <c r="Y5" s="43">
        <f t="shared" si="4"/>
        <v>0.971223021582734</v>
      </c>
      <c r="Z5" s="41">
        <f t="shared" ref="Z5:AG5" si="5">Q68</f>
        <v>140</v>
      </c>
      <c r="AA5" s="41">
        <f t="shared" si="5"/>
        <v>36</v>
      </c>
      <c r="AB5" s="41">
        <f t="shared" si="5"/>
        <v>8</v>
      </c>
      <c r="AC5" s="41">
        <f t="shared" si="5"/>
        <v>1028</v>
      </c>
      <c r="AD5" s="43">
        <f t="shared" si="5"/>
        <v>0.963696369636964</v>
      </c>
      <c r="AE5" s="40">
        <f t="shared" si="5"/>
        <v>0.795454545454545</v>
      </c>
      <c r="AF5" s="43">
        <f t="shared" si="5"/>
        <v>0.945945945945946</v>
      </c>
      <c r="AG5" s="40">
        <f t="shared" si="5"/>
        <v>0.864197530864197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41</v>
      </c>
      <c r="G6" s="6">
        <v>13</v>
      </c>
      <c r="H6" s="53">
        <v>1</v>
      </c>
      <c r="I6" s="6">
        <v>0</v>
      </c>
      <c r="J6" s="53">
        <v>49</v>
      </c>
      <c r="K6" s="6">
        <v>10</v>
      </c>
      <c r="L6" s="53">
        <v>1</v>
      </c>
      <c r="M6" s="6">
        <v>0</v>
      </c>
      <c r="N6" s="1">
        <f t="shared" si="0"/>
        <v>141</v>
      </c>
      <c r="P6" s="43">
        <f>H114</f>
        <v>137</v>
      </c>
      <c r="Q6" s="40">
        <f t="shared" si="1"/>
        <v>4</v>
      </c>
      <c r="R6" s="41">
        <f t="shared" ref="R6:Y6" si="6">AD144</f>
        <v>133</v>
      </c>
      <c r="S6" s="42">
        <f t="shared" si="6"/>
        <v>4</v>
      </c>
      <c r="T6" s="41">
        <f t="shared" si="6"/>
        <v>4</v>
      </c>
      <c r="U6" s="42">
        <f t="shared" si="6"/>
        <v>3695</v>
      </c>
      <c r="V6" s="40">
        <f t="shared" si="6"/>
        <v>0.997914494264859</v>
      </c>
      <c r="W6" s="40">
        <f t="shared" si="6"/>
        <v>0.970802919708029</v>
      </c>
      <c r="X6" s="40">
        <f t="shared" si="6"/>
        <v>0.970802919708029</v>
      </c>
      <c r="Y6" s="40">
        <f t="shared" si="6"/>
        <v>0.970802919708029</v>
      </c>
      <c r="Z6" s="42">
        <f t="shared" ref="Z6:AG6" si="7">Q113</f>
        <v>136</v>
      </c>
      <c r="AA6" s="42">
        <f t="shared" si="7"/>
        <v>27</v>
      </c>
      <c r="AB6" s="42">
        <f t="shared" si="7"/>
        <v>6</v>
      </c>
      <c r="AC6" s="42">
        <f t="shared" si="7"/>
        <v>988</v>
      </c>
      <c r="AD6" s="43">
        <f t="shared" si="7"/>
        <v>0.971477960242005</v>
      </c>
      <c r="AE6" s="40">
        <f t="shared" si="7"/>
        <v>0.834355828220859</v>
      </c>
      <c r="AF6" s="43">
        <f t="shared" si="7"/>
        <v>0.957746478873239</v>
      </c>
      <c r="AG6" s="40">
        <f t="shared" si="7"/>
        <v>0.891803278688525</v>
      </c>
    </row>
    <row r="7" spans="1:33">
      <c r="A7" s="6" t="s">
        <v>43</v>
      </c>
      <c r="B7" s="53">
        <v>49</v>
      </c>
      <c r="C7" s="6">
        <v>2</v>
      </c>
      <c r="D7" s="53">
        <v>0</v>
      </c>
      <c r="E7" s="6">
        <v>0</v>
      </c>
      <c r="F7" s="53">
        <v>39</v>
      </c>
      <c r="G7" s="6">
        <v>11</v>
      </c>
      <c r="H7" s="53">
        <v>3</v>
      </c>
      <c r="I7" s="6">
        <v>0</v>
      </c>
      <c r="J7" s="53">
        <v>47</v>
      </c>
      <c r="K7" s="6">
        <v>7</v>
      </c>
      <c r="L7" s="53">
        <v>3</v>
      </c>
      <c r="M7" s="6">
        <v>0</v>
      </c>
      <c r="N7" s="1">
        <f t="shared" si="0"/>
        <v>141</v>
      </c>
      <c r="P7" s="43">
        <f>H159</f>
        <v>133</v>
      </c>
      <c r="Q7" s="40">
        <f t="shared" si="1"/>
        <v>8</v>
      </c>
      <c r="R7" s="41">
        <f t="shared" ref="R7:Y7" si="8">AD189</f>
        <v>129</v>
      </c>
      <c r="S7" s="42">
        <f t="shared" si="8"/>
        <v>4</v>
      </c>
      <c r="T7" s="41">
        <f t="shared" si="8"/>
        <v>4</v>
      </c>
      <c r="U7" s="42">
        <f t="shared" si="8"/>
        <v>3587</v>
      </c>
      <c r="V7" s="43">
        <f t="shared" si="8"/>
        <v>0.997851772287862</v>
      </c>
      <c r="W7" s="43">
        <f t="shared" si="8"/>
        <v>0.969924812030075</v>
      </c>
      <c r="X7" s="43">
        <f t="shared" si="8"/>
        <v>0.969924812030075</v>
      </c>
      <c r="Y7" s="43">
        <f t="shared" si="8"/>
        <v>0.969924812030075</v>
      </c>
      <c r="Z7" s="41">
        <f t="shared" ref="Z7:AG7" si="9">Q158</f>
        <v>132</v>
      </c>
      <c r="AA7" s="41">
        <f t="shared" si="9"/>
        <v>22</v>
      </c>
      <c r="AB7" s="41">
        <f t="shared" si="9"/>
        <v>5</v>
      </c>
      <c r="AC7" s="41">
        <f t="shared" si="9"/>
        <v>954</v>
      </c>
      <c r="AD7" s="43">
        <f t="shared" si="9"/>
        <v>0.975741239892183</v>
      </c>
      <c r="AE7" s="40">
        <f t="shared" si="9"/>
        <v>0.857142857142857</v>
      </c>
      <c r="AF7" s="43">
        <f t="shared" si="9"/>
        <v>0.963503649635037</v>
      </c>
      <c r="AG7" s="40">
        <f t="shared" si="9"/>
        <v>0.907216494845361</v>
      </c>
    </row>
    <row r="8" spans="1:33">
      <c r="A8" s="6" t="s">
        <v>44</v>
      </c>
      <c r="B8" s="53">
        <v>49</v>
      </c>
      <c r="C8" s="6">
        <v>2</v>
      </c>
      <c r="D8" s="53">
        <v>0</v>
      </c>
      <c r="E8" s="6">
        <v>0</v>
      </c>
      <c r="F8" s="53">
        <v>39</v>
      </c>
      <c r="G8" s="6">
        <v>9</v>
      </c>
      <c r="H8" s="53">
        <v>3</v>
      </c>
      <c r="I8" s="6">
        <v>0</v>
      </c>
      <c r="J8" s="53">
        <v>47</v>
      </c>
      <c r="K8" s="6">
        <v>4</v>
      </c>
      <c r="L8" s="53">
        <v>3</v>
      </c>
      <c r="M8" s="6">
        <v>0</v>
      </c>
      <c r="N8" s="1">
        <f t="shared" si="0"/>
        <v>141</v>
      </c>
      <c r="P8" s="43">
        <f>H204</f>
        <v>133</v>
      </c>
      <c r="Q8" s="40">
        <f t="shared" si="1"/>
        <v>8</v>
      </c>
      <c r="R8" s="41">
        <f t="shared" ref="R8:Y8" si="10">AD234</f>
        <v>129</v>
      </c>
      <c r="S8" s="42">
        <f t="shared" si="10"/>
        <v>4</v>
      </c>
      <c r="T8" s="41">
        <f t="shared" si="10"/>
        <v>4</v>
      </c>
      <c r="U8" s="42">
        <f t="shared" si="10"/>
        <v>3587</v>
      </c>
      <c r="V8" s="40">
        <f t="shared" si="10"/>
        <v>0.997851772287862</v>
      </c>
      <c r="W8" s="40">
        <f t="shared" si="10"/>
        <v>0.969924812030075</v>
      </c>
      <c r="X8" s="40">
        <f t="shared" si="10"/>
        <v>0.969924812030075</v>
      </c>
      <c r="Y8" s="40">
        <f t="shared" si="10"/>
        <v>0.969924812030075</v>
      </c>
      <c r="Z8" s="42">
        <f t="shared" ref="Z8:AG8" si="11">Q203</f>
        <v>132</v>
      </c>
      <c r="AA8" s="42">
        <f t="shared" si="11"/>
        <v>20</v>
      </c>
      <c r="AB8" s="42">
        <f t="shared" si="11"/>
        <v>5</v>
      </c>
      <c r="AC8" s="42">
        <f t="shared" si="11"/>
        <v>954</v>
      </c>
      <c r="AD8" s="43">
        <f t="shared" si="11"/>
        <v>0.977497749774977</v>
      </c>
      <c r="AE8" s="40">
        <f t="shared" si="11"/>
        <v>0.868421052631579</v>
      </c>
      <c r="AF8" s="43">
        <f t="shared" si="11"/>
        <v>0.963503649635037</v>
      </c>
      <c r="AG8" s="40">
        <f t="shared" si="11"/>
        <v>0.913494809688581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AlQalam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>
        <v>17</v>
      </c>
      <c r="C14" s="14">
        <v>1</v>
      </c>
      <c r="D14" s="14"/>
      <c r="E14" s="14"/>
      <c r="F14" s="14"/>
      <c r="G14" s="14">
        <v>1</v>
      </c>
      <c r="H14" s="14"/>
      <c r="I14" s="14"/>
      <c r="J14" s="33">
        <v>7</v>
      </c>
      <c r="L14" s="1" t="s">
        <v>49</v>
      </c>
      <c r="M14" s="9" t="s">
        <v>58</v>
      </c>
      <c r="N14" s="9"/>
      <c r="O14" s="9"/>
      <c r="P14" s="9"/>
      <c r="Q14" s="42">
        <f>B14</f>
        <v>17</v>
      </c>
      <c r="R14" s="42">
        <f>SUM(C14:J14)</f>
        <v>9</v>
      </c>
      <c r="S14" s="42">
        <f>SUM(B15:B22)</f>
        <v>0</v>
      </c>
      <c r="T14" s="42">
        <f>SUM(C15:I21)</f>
        <v>131</v>
      </c>
      <c r="U14" s="40">
        <f t="shared" ref="U14:U21" si="12">(SUM(Q14,T14)/SUM(Q14,R14,S14,T14))</f>
        <v>0.942675159235669</v>
      </c>
      <c r="V14" s="40">
        <f t="shared" ref="V14:V21" si="13">Q14/(SUM(Q14,R14))</f>
        <v>0.653846153846154</v>
      </c>
      <c r="W14" s="40">
        <f t="shared" ref="W14:W21" si="14">Q14/SUM(Q14,S14)</f>
        <v>1</v>
      </c>
      <c r="X14" s="40">
        <f t="shared" ref="X14:X21" si="15">2*V14*W14/(SUM(V14,W14))</f>
        <v>0.790697674418605</v>
      </c>
    </row>
    <row r="15" spans="1:24">
      <c r="A15" s="15" t="s">
        <v>50</v>
      </c>
      <c r="B15" s="16"/>
      <c r="C15" s="17">
        <v>11</v>
      </c>
      <c r="D15" s="16"/>
      <c r="E15" s="16"/>
      <c r="F15" s="16"/>
      <c r="G15" s="16"/>
      <c r="H15" s="16"/>
      <c r="I15" s="16"/>
      <c r="J15" s="16">
        <v>4</v>
      </c>
      <c r="L15" s="1" t="s">
        <v>50</v>
      </c>
      <c r="M15" s="9" t="s">
        <v>59</v>
      </c>
      <c r="N15" s="9"/>
      <c r="O15" s="9"/>
      <c r="P15" s="9"/>
      <c r="Q15" s="41">
        <f>C15</f>
        <v>11</v>
      </c>
      <c r="R15" s="41">
        <f>SUM(B15,D15:J15)</f>
        <v>4</v>
      </c>
      <c r="S15" s="41">
        <f>SUM(C14,C16:C22)</f>
        <v>1</v>
      </c>
      <c r="T15" s="41">
        <f>SUM(D16:I21,B16:B21,B14,D14:I14)</f>
        <v>138</v>
      </c>
      <c r="U15" s="43">
        <f t="shared" si="12"/>
        <v>0.967532467532468</v>
      </c>
      <c r="V15" s="43">
        <f t="shared" si="13"/>
        <v>0.733333333333333</v>
      </c>
      <c r="W15" s="43">
        <f t="shared" si="14"/>
        <v>0.916666666666667</v>
      </c>
      <c r="X15" s="43">
        <f t="shared" si="15"/>
        <v>0.814814814814815</v>
      </c>
    </row>
    <row r="16" spans="1:24">
      <c r="A16" s="15" t="s">
        <v>51</v>
      </c>
      <c r="B16" s="16"/>
      <c r="C16" s="16"/>
      <c r="D16" s="17">
        <v>10</v>
      </c>
      <c r="E16" s="16"/>
      <c r="F16" s="16"/>
      <c r="G16" s="16"/>
      <c r="H16" s="16"/>
      <c r="I16" s="16"/>
      <c r="J16" s="34">
        <v>1</v>
      </c>
      <c r="L16" s="1" t="s">
        <v>51</v>
      </c>
      <c r="M16" s="9" t="s">
        <v>60</v>
      </c>
      <c r="N16" s="9"/>
      <c r="O16" s="9"/>
      <c r="P16" s="9"/>
      <c r="Q16" s="42">
        <f>D16</f>
        <v>10</v>
      </c>
      <c r="R16" s="42">
        <f>SUM(B16:C16,E16:J16)</f>
        <v>1</v>
      </c>
      <c r="S16" s="42">
        <f>SUM(D14:D15,D17:D22)</f>
        <v>0</v>
      </c>
      <c r="T16" s="42">
        <f>SUM(E17:I21,B17:C21,B14:C15,E14:I15)</f>
        <v>140</v>
      </c>
      <c r="U16" s="40">
        <f t="shared" si="12"/>
        <v>0.993377483443709</v>
      </c>
      <c r="V16" s="40">
        <f t="shared" si="13"/>
        <v>0.909090909090909</v>
      </c>
      <c r="W16" s="40">
        <f t="shared" si="14"/>
        <v>1</v>
      </c>
      <c r="X16" s="40">
        <f t="shared" si="15"/>
        <v>0.952380952380952</v>
      </c>
    </row>
    <row r="17" spans="1:24">
      <c r="A17" s="15" t="s">
        <v>52</v>
      </c>
      <c r="B17" s="16"/>
      <c r="C17" s="16"/>
      <c r="D17" s="16"/>
      <c r="E17" s="17">
        <v>21</v>
      </c>
      <c r="F17" s="16"/>
      <c r="G17" s="16"/>
      <c r="H17" s="16"/>
      <c r="I17" s="16">
        <v>3</v>
      </c>
      <c r="J17" s="34">
        <v>3</v>
      </c>
      <c r="L17" s="1" t="s">
        <v>52</v>
      </c>
      <c r="M17" s="9" t="s">
        <v>61</v>
      </c>
      <c r="N17" s="9"/>
      <c r="O17" s="9"/>
      <c r="P17" s="9"/>
      <c r="Q17" s="41">
        <f>E17</f>
        <v>21</v>
      </c>
      <c r="R17" s="41">
        <f>SUM(B17:D17,F17:J17)</f>
        <v>6</v>
      </c>
      <c r="S17" s="41">
        <f>SUM(E14:E16,E18:E22)</f>
        <v>1</v>
      </c>
      <c r="T17" s="41">
        <f>SUM(F18:I21,B18:D21,B14:D16,F14:I16)</f>
        <v>125</v>
      </c>
      <c r="U17" s="43">
        <f t="shared" si="12"/>
        <v>0.954248366013072</v>
      </c>
      <c r="V17" s="43">
        <f t="shared" si="13"/>
        <v>0.777777777777778</v>
      </c>
      <c r="W17" s="43">
        <f t="shared" si="14"/>
        <v>0.954545454545455</v>
      </c>
      <c r="X17" s="43">
        <f t="shared" si="15"/>
        <v>0.857142857142857</v>
      </c>
    </row>
    <row r="18" spans="1:24">
      <c r="A18" s="15" t="s">
        <v>53</v>
      </c>
      <c r="B18" s="16"/>
      <c r="C18" s="16"/>
      <c r="D18" s="16"/>
      <c r="E18" s="16">
        <v>1</v>
      </c>
      <c r="F18" s="17">
        <v>29</v>
      </c>
      <c r="G18" s="16">
        <v>1</v>
      </c>
      <c r="H18" s="16">
        <v>1</v>
      </c>
      <c r="I18" s="16">
        <v>1</v>
      </c>
      <c r="J18" s="34">
        <v>44</v>
      </c>
      <c r="L18" s="1" t="s">
        <v>53</v>
      </c>
      <c r="M18" s="9" t="s">
        <v>62</v>
      </c>
      <c r="N18" s="9"/>
      <c r="O18" s="9"/>
      <c r="P18" s="9"/>
      <c r="Q18" s="42">
        <f>F18</f>
        <v>29</v>
      </c>
      <c r="R18" s="42">
        <f>SUM(B18:E18,G18:J18)</f>
        <v>48</v>
      </c>
      <c r="S18" s="42">
        <f>SUM(F14:F17,F19:F22)</f>
        <v>1</v>
      </c>
      <c r="T18" s="42">
        <f>SUM(G19:I21,B19:E21,B14:E17,G14:I17)</f>
        <v>116</v>
      </c>
      <c r="U18" s="40">
        <f t="shared" si="12"/>
        <v>0.747422680412371</v>
      </c>
      <c r="V18" s="40">
        <f t="shared" si="13"/>
        <v>0.376623376623377</v>
      </c>
      <c r="W18" s="40">
        <f t="shared" si="14"/>
        <v>0.966666666666667</v>
      </c>
      <c r="X18" s="40">
        <f t="shared" si="15"/>
        <v>0.542056074766355</v>
      </c>
    </row>
    <row r="19" spans="1:24">
      <c r="A19" s="15" t="s">
        <v>54</v>
      </c>
      <c r="B19" s="16"/>
      <c r="C19" s="16"/>
      <c r="D19" s="16"/>
      <c r="E19" s="16"/>
      <c r="F19" s="16">
        <v>1</v>
      </c>
      <c r="G19" s="17">
        <v>30</v>
      </c>
      <c r="H19" s="16"/>
      <c r="I19" s="16"/>
      <c r="J19" s="34">
        <v>11</v>
      </c>
      <c r="L19" s="1" t="s">
        <v>54</v>
      </c>
      <c r="M19" s="9" t="s">
        <v>63</v>
      </c>
      <c r="N19" s="9"/>
      <c r="O19" s="9"/>
      <c r="P19" s="9"/>
      <c r="Q19" s="41">
        <f>G19</f>
        <v>30</v>
      </c>
      <c r="R19" s="41">
        <f>SUM(B19:F19,H19:J19)</f>
        <v>12</v>
      </c>
      <c r="S19" s="41">
        <f>SUM(G14:G18,G20:G22)</f>
        <v>2</v>
      </c>
      <c r="T19" s="41">
        <f>SUM(H20:I21,B20:F21,B14:F18,H14:I18)</f>
        <v>117</v>
      </c>
      <c r="U19" s="43">
        <f t="shared" si="12"/>
        <v>0.91304347826087</v>
      </c>
      <c r="V19" s="43">
        <f t="shared" si="13"/>
        <v>0.714285714285714</v>
      </c>
      <c r="W19" s="43">
        <f t="shared" si="14"/>
        <v>0.9375</v>
      </c>
      <c r="X19" s="43">
        <f t="shared" si="15"/>
        <v>0.810810810810811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>
        <v>11</v>
      </c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11</v>
      </c>
      <c r="R20" s="42">
        <f>SUM(B20:G20,I20:J20)</f>
        <v>0</v>
      </c>
      <c r="S20" s="42">
        <f>SUM(H14:H19,H21:H22)</f>
        <v>1</v>
      </c>
      <c r="T20" s="42">
        <f>SUM(I21,B21:G21,B14:G19,I14:I19)</f>
        <v>138</v>
      </c>
      <c r="U20" s="40">
        <f t="shared" si="12"/>
        <v>0.993333333333333</v>
      </c>
      <c r="V20" s="40">
        <f t="shared" si="13"/>
        <v>1</v>
      </c>
      <c r="W20" s="40">
        <f t="shared" si="14"/>
        <v>0.916666666666667</v>
      </c>
      <c r="X20" s="40">
        <f t="shared" si="15"/>
        <v>0.956521739130435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>
        <v>11</v>
      </c>
      <c r="J21" s="34">
        <v>3</v>
      </c>
      <c r="L21" s="1" t="s">
        <v>56</v>
      </c>
      <c r="M21" s="9" t="s">
        <v>65</v>
      </c>
      <c r="N21" s="9"/>
      <c r="O21" s="9"/>
      <c r="P21" s="9"/>
      <c r="Q21" s="41">
        <f>I21</f>
        <v>11</v>
      </c>
      <c r="R21" s="41">
        <f>SUM(J21,B21:H21)</f>
        <v>3</v>
      </c>
      <c r="S21" s="41">
        <f>SUM(I14:I20,I22)</f>
        <v>4</v>
      </c>
      <c r="T21" s="41">
        <f>SUM(B14:H20)</f>
        <v>135</v>
      </c>
      <c r="U21" s="43">
        <f t="shared" si="12"/>
        <v>0.954248366013072</v>
      </c>
      <c r="V21" s="43">
        <f t="shared" si="13"/>
        <v>0.785714285714286</v>
      </c>
      <c r="W21" s="43">
        <f t="shared" si="14"/>
        <v>0.733333333333333</v>
      </c>
      <c r="X21" s="43">
        <f t="shared" si="15"/>
        <v>0.758620689655172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16">SUM(Q14:Q21)</f>
        <v>140</v>
      </c>
      <c r="R23" s="41">
        <f t="shared" si="16"/>
        <v>83</v>
      </c>
      <c r="S23" s="41">
        <f t="shared" si="16"/>
        <v>10</v>
      </c>
      <c r="T23" s="41">
        <f t="shared" si="16"/>
        <v>1040</v>
      </c>
      <c r="U23" s="43">
        <f>(SUM(Q23,T23)/SUM(Q23,R23,S23,T23))</f>
        <v>0.926944226237235</v>
      </c>
      <c r="V23" s="43">
        <f>Q23/(SUM(Q23,R23))</f>
        <v>0.62780269058296</v>
      </c>
      <c r="W23" s="43">
        <f>Q23/SUM(Q23,S23)</f>
        <v>0.933333333333333</v>
      </c>
      <c r="X23" s="43">
        <f>2*V23*W23/(SUM(V23,W23))</f>
        <v>0.750670241286863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139</v>
      </c>
    </row>
    <row r="25" ht="14.25" spans="1:37">
      <c r="A25" s="21" t="str">
        <f>A1</f>
        <v>AlQalam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14</v>
      </c>
      <c r="AE26" s="42">
        <f>SUM(C26:AC26)</f>
        <v>0</v>
      </c>
      <c r="AF26" s="42">
        <f>SUM(B27:B53)</f>
        <v>2</v>
      </c>
      <c r="AG26" s="42">
        <f>SUM(C27:AC53)</f>
        <v>123</v>
      </c>
      <c r="AH26" s="40">
        <f t="shared" ref="AH26:AH54" si="17">(SUM(AD26,AG26)/SUM(AD26,AE26,AF26,AG26))</f>
        <v>0.985611510791367</v>
      </c>
      <c r="AI26" s="40">
        <f t="shared" ref="AI26:AI54" si="18">AD26/(SUM(AD26,AE26))</f>
        <v>1</v>
      </c>
      <c r="AJ26" s="40">
        <f t="shared" ref="AJ26:AJ54" si="19">AD26/SUM(AD26,AF26)</f>
        <v>0.875</v>
      </c>
      <c r="AK26" s="40">
        <f t="shared" ref="AK26:AK54" si="20">2*AI26*AJ26/(SUM(AI26,AJ26))</f>
        <v>0.933333333333333</v>
      </c>
    </row>
    <row r="27" spans="1:37">
      <c r="A27" s="26" t="s">
        <v>40</v>
      </c>
      <c r="B27" s="27"/>
      <c r="C27" s="28">
        <v>22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22</v>
      </c>
      <c r="AE27" s="41">
        <f>SUM(D27:AC27,B27)</f>
        <v>0</v>
      </c>
      <c r="AF27" s="41">
        <f>SUM(C26,C28:C53)</f>
        <v>0</v>
      </c>
      <c r="AG27" s="41">
        <f>SUM(D28:AC53,B26,D26:AC26,B28:B53)</f>
        <v>117</v>
      </c>
      <c r="AH27" s="43">
        <f t="shared" si="17"/>
        <v>1</v>
      </c>
      <c r="AI27" s="43">
        <f t="shared" si="18"/>
        <v>1</v>
      </c>
      <c r="AJ27" s="43">
        <f t="shared" si="19"/>
        <v>1</v>
      </c>
      <c r="AK27" s="43">
        <f t="shared" si="20"/>
        <v>1</v>
      </c>
    </row>
    <row r="28" spans="1:37">
      <c r="A28" s="26" t="s">
        <v>9</v>
      </c>
      <c r="B28" s="27"/>
      <c r="C28" s="27"/>
      <c r="D28" s="28">
        <v>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7</v>
      </c>
      <c r="AE28" s="42">
        <f>SUM(B28,C28,E28:AC28)</f>
        <v>0</v>
      </c>
      <c r="AF28" s="42">
        <f>SUM(D26,D27,D29:D53)</f>
        <v>0</v>
      </c>
      <c r="AG28" s="42">
        <f>SUM(B29:C53,E29:AC53,B26:C27,E26:AC27)</f>
        <v>132</v>
      </c>
      <c r="AH28" s="40">
        <f t="shared" si="17"/>
        <v>1</v>
      </c>
      <c r="AI28" s="40">
        <f t="shared" si="18"/>
        <v>1</v>
      </c>
      <c r="AJ28" s="40">
        <f t="shared" si="19"/>
        <v>1</v>
      </c>
      <c r="AK28" s="40">
        <f t="shared" si="20"/>
        <v>1</v>
      </c>
    </row>
    <row r="29" spans="1:37">
      <c r="A29" s="26" t="s">
        <v>10</v>
      </c>
      <c r="B29" s="27"/>
      <c r="C29" s="27"/>
      <c r="D29" s="27"/>
      <c r="E29" s="28">
        <v>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2</v>
      </c>
      <c r="AE29" s="41">
        <f>SUM(B29:D29,F29:AC29)</f>
        <v>0</v>
      </c>
      <c r="AF29" s="41">
        <f>SUM(E26:E28,E30:E53)</f>
        <v>0</v>
      </c>
      <c r="AG29" s="41">
        <f>SUM(F30:AC53,B30:D53,B26:D28,F26:AC28)</f>
        <v>137</v>
      </c>
      <c r="AH29" s="43">
        <f t="shared" si="17"/>
        <v>1</v>
      </c>
      <c r="AI29" s="43">
        <f t="shared" si="18"/>
        <v>1</v>
      </c>
      <c r="AJ29" s="43">
        <f t="shared" si="19"/>
        <v>1</v>
      </c>
      <c r="AK29" s="43">
        <f t="shared" si="20"/>
        <v>1</v>
      </c>
    </row>
    <row r="30" spans="1:37">
      <c r="A30" s="26" t="s">
        <v>11</v>
      </c>
      <c r="B30" s="27"/>
      <c r="C30" s="27"/>
      <c r="D30" s="27"/>
      <c r="E30" s="27"/>
      <c r="F30" s="28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1</v>
      </c>
      <c r="AE30" s="42">
        <f>SUM(B30:E30,G30:AC30)</f>
        <v>0</v>
      </c>
      <c r="AF30" s="42">
        <f>SUM(F26:F29,F31:F53)</f>
        <v>0</v>
      </c>
      <c r="AG30" s="42">
        <f>SUM(G31:AC53,B31:E53,B26:E29,G26:AC29)</f>
        <v>138</v>
      </c>
      <c r="AH30" s="40">
        <f t="shared" si="17"/>
        <v>1</v>
      </c>
      <c r="AI30" s="40">
        <f t="shared" si="18"/>
        <v>1</v>
      </c>
      <c r="AJ30" s="40">
        <f t="shared" si="19"/>
        <v>1</v>
      </c>
      <c r="AK30" s="40">
        <f t="shared" si="20"/>
        <v>1</v>
      </c>
    </row>
    <row r="31" spans="1:37">
      <c r="A31" s="26" t="s">
        <v>12</v>
      </c>
      <c r="B31" s="27">
        <v>2</v>
      </c>
      <c r="C31" s="27"/>
      <c r="D31" s="27"/>
      <c r="E31" s="27"/>
      <c r="F31" s="27"/>
      <c r="G31" s="28">
        <v>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2</v>
      </c>
      <c r="AE31" s="41">
        <f>SUM(B31:F31,H31:AC31)</f>
        <v>2</v>
      </c>
      <c r="AF31" s="41">
        <f>SUM(G26:G30,G32:G53)</f>
        <v>0</v>
      </c>
      <c r="AG31" s="41">
        <f>SUM(H32:AC53,B32:F53,B26:F30,H26:AC30)</f>
        <v>135</v>
      </c>
      <c r="AH31" s="43">
        <f t="shared" si="17"/>
        <v>0.985611510791367</v>
      </c>
      <c r="AI31" s="43">
        <f t="shared" si="18"/>
        <v>0.5</v>
      </c>
      <c r="AJ31" s="43">
        <f t="shared" si="19"/>
        <v>1</v>
      </c>
      <c r="AK31" s="43">
        <f t="shared" si="20"/>
        <v>0.666666666666667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>
        <v>2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2</v>
      </c>
      <c r="AE32" s="42">
        <f>SUM(B32:G32,I32:AC32)</f>
        <v>0</v>
      </c>
      <c r="AF32" s="42">
        <f>SUM(H26:H31,H33:H53)</f>
        <v>0</v>
      </c>
      <c r="AG32" s="42">
        <f>SUM(I33:AC53,B33:G53,B26:G31,I26:AC31)</f>
        <v>137</v>
      </c>
      <c r="AH32" s="40">
        <f t="shared" si="17"/>
        <v>1</v>
      </c>
      <c r="AI32" s="40">
        <f t="shared" si="18"/>
        <v>1</v>
      </c>
      <c r="AJ32" s="40">
        <f t="shared" si="19"/>
        <v>1</v>
      </c>
      <c r="AK32" s="40">
        <f t="shared" si="20"/>
        <v>1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>
        <v>5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5</v>
      </c>
      <c r="AE33" s="41">
        <f>SUM(B33:H33,J33:AC33)</f>
        <v>0</v>
      </c>
      <c r="AF33" s="41">
        <f>SUM(I26:I32,I34:I53)</f>
        <v>0</v>
      </c>
      <c r="AG33" s="41">
        <f>SUM(J34:AC53,B34:H53,B26:H32,J26:AC32)</f>
        <v>134</v>
      </c>
      <c r="AH33" s="43">
        <f t="shared" si="17"/>
        <v>1</v>
      </c>
      <c r="AI33" s="43">
        <f t="shared" si="18"/>
        <v>1</v>
      </c>
      <c r="AJ33" s="43">
        <f t="shared" si="19"/>
        <v>1</v>
      </c>
      <c r="AK33" s="43">
        <f t="shared" si="20"/>
        <v>1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>
        <v>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3</v>
      </c>
      <c r="AE34" s="42">
        <f>SUM(B34:I34,K34:AC34)</f>
        <v>0</v>
      </c>
      <c r="AF34" s="42">
        <f>SUM(J26:J33,J35:J53)</f>
        <v>0</v>
      </c>
      <c r="AG34" s="42">
        <f>SUM(K35:AC53,B35:I53,B26:I33,K26:AC33)</f>
        <v>136</v>
      </c>
      <c r="AH34" s="40">
        <f t="shared" si="17"/>
        <v>1</v>
      </c>
      <c r="AI34" s="40">
        <f t="shared" si="18"/>
        <v>1</v>
      </c>
      <c r="AJ34" s="40">
        <f t="shared" si="19"/>
        <v>1</v>
      </c>
      <c r="AK34" s="40">
        <f t="shared" si="20"/>
        <v>1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>
        <v>10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10</v>
      </c>
      <c r="AE35" s="41">
        <f>SUM(B35:J35,L35:AC35)</f>
        <v>0</v>
      </c>
      <c r="AF35" s="41">
        <f>SUM(K26:K34,K36:K53)</f>
        <v>0</v>
      </c>
      <c r="AG35" s="41">
        <f>SUM(L36:AC53,B36:J53,B26:J34,L26:AC34)</f>
        <v>129</v>
      </c>
      <c r="AH35" s="43">
        <f t="shared" si="17"/>
        <v>1</v>
      </c>
      <c r="AI35" s="43">
        <f t="shared" si="18"/>
        <v>1</v>
      </c>
      <c r="AJ35" s="43">
        <f t="shared" si="19"/>
        <v>1</v>
      </c>
      <c r="AK35" s="43">
        <f t="shared" si="20"/>
        <v>1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1</v>
      </c>
      <c r="AE36" s="42">
        <f>SUM(B36:K36,M36:AC36)</f>
        <v>0</v>
      </c>
      <c r="AF36" s="42">
        <f>SUM(L26:L35,L37:L53)</f>
        <v>0</v>
      </c>
      <c r="AG36" s="42">
        <f>SUM(M37:AC53,B37:K53,B26:K35,M26:AC35)</f>
        <v>138</v>
      </c>
      <c r="AH36" s="40">
        <f t="shared" si="17"/>
        <v>1</v>
      </c>
      <c r="AI36" s="40">
        <f t="shared" si="18"/>
        <v>1</v>
      </c>
      <c r="AJ36" s="40">
        <f t="shared" si="19"/>
        <v>1</v>
      </c>
      <c r="AK36" s="40">
        <f t="shared" si="20"/>
        <v>1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>
        <v>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2</v>
      </c>
      <c r="AE37" s="41">
        <f>SUM(B37:L37,N37:AC37)</f>
        <v>0</v>
      </c>
      <c r="AF37" s="41">
        <f>SUM(M26:M36,M38:M53)</f>
        <v>0</v>
      </c>
      <c r="AG37" s="41">
        <f>SUM(N38:AC53,B38:L53,B26:L36,N26:AC36)</f>
        <v>137</v>
      </c>
      <c r="AH37" s="43">
        <f t="shared" si="17"/>
        <v>1</v>
      </c>
      <c r="AI37" s="43">
        <f t="shared" si="18"/>
        <v>1</v>
      </c>
      <c r="AJ37" s="43">
        <f t="shared" si="19"/>
        <v>1</v>
      </c>
      <c r="AK37" s="43">
        <f t="shared" si="20"/>
        <v>1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>
        <v>2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2</v>
      </c>
      <c r="AE38" s="42">
        <f>SUM(B38:M38,O38:AC38)</f>
        <v>0</v>
      </c>
      <c r="AF38" s="42">
        <f>SUM(N26:N37,N39:N53)</f>
        <v>0</v>
      </c>
      <c r="AG38" s="42">
        <f>SUM(O39:AC53,B39:M53,B26:M37,O26:AC37)</f>
        <v>137</v>
      </c>
      <c r="AH38" s="40">
        <f t="shared" si="17"/>
        <v>1</v>
      </c>
      <c r="AI38" s="40">
        <f t="shared" si="18"/>
        <v>1</v>
      </c>
      <c r="AJ38" s="40">
        <f t="shared" si="19"/>
        <v>1</v>
      </c>
      <c r="AK38" s="40">
        <f t="shared" si="20"/>
        <v>1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>
        <v>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2</v>
      </c>
      <c r="AE39" s="41">
        <f>SUM(B39:N39,P39:AC39)</f>
        <v>0</v>
      </c>
      <c r="AF39" s="41">
        <f>SUM(O26:O38,O40:O53)</f>
        <v>0</v>
      </c>
      <c r="AG39" s="41">
        <f>SUM(P40:AC53,B40:N53,B26:N38,P26:AC38)</f>
        <v>137</v>
      </c>
      <c r="AH39" s="43">
        <f t="shared" si="17"/>
        <v>1</v>
      </c>
      <c r="AI39" s="43">
        <f t="shared" si="18"/>
        <v>1</v>
      </c>
      <c r="AJ39" s="43">
        <f t="shared" si="19"/>
        <v>1</v>
      </c>
      <c r="AK39" s="43">
        <f t="shared" si="20"/>
        <v>1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>
        <v>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1</v>
      </c>
      <c r="AE40" s="42">
        <f>SUM(B40:O40,Q40:AC40)</f>
        <v>0</v>
      </c>
      <c r="AF40" s="42">
        <f>SUM(P26:P39,P41:P53)</f>
        <v>0</v>
      </c>
      <c r="AG40" s="42">
        <f>SUM(Q41:AC53,B41:O53,B26:O39,Q26:AC39)</f>
        <v>138</v>
      </c>
      <c r="AH40" s="40">
        <f t="shared" si="17"/>
        <v>1</v>
      </c>
      <c r="AI40" s="40">
        <f t="shared" si="18"/>
        <v>1</v>
      </c>
      <c r="AJ40" s="40">
        <f t="shared" si="19"/>
        <v>1</v>
      </c>
      <c r="AK40" s="40">
        <f t="shared" si="20"/>
        <v>1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>
        <v>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1</v>
      </c>
      <c r="AE41" s="41">
        <f>SUM(B41:P41,R41:AC41)</f>
        <v>0</v>
      </c>
      <c r="AF41" s="41">
        <f>SUM(Q26:Q40,Q42:Q53)</f>
        <v>0</v>
      </c>
      <c r="AG41" s="41">
        <f>SUM(R42:AC53,B42:P53,B26:P40,R26:AC40)</f>
        <v>138</v>
      </c>
      <c r="AH41" s="43">
        <f t="shared" si="17"/>
        <v>1</v>
      </c>
      <c r="AI41" s="43">
        <f t="shared" si="18"/>
        <v>1</v>
      </c>
      <c r="AJ41" s="43">
        <f t="shared" si="19"/>
        <v>1</v>
      </c>
      <c r="AK41" s="43">
        <f t="shared" si="20"/>
        <v>1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1</v>
      </c>
      <c r="AE42" s="42">
        <f>SUM(B42:Q42,S42:AC42)</f>
        <v>0</v>
      </c>
      <c r="AF42" s="42">
        <f>SUM(R26:R41,R43:R53)</f>
        <v>0</v>
      </c>
      <c r="AG42" s="42">
        <f>SUM(S43:AC53,B43:Q53,B26:Q41,S26:AC41)</f>
        <v>138</v>
      </c>
      <c r="AH42" s="40">
        <f t="shared" si="17"/>
        <v>1</v>
      </c>
      <c r="AI42" s="40">
        <f t="shared" si="18"/>
        <v>1</v>
      </c>
      <c r="AJ42" s="40">
        <f t="shared" si="19"/>
        <v>1</v>
      </c>
      <c r="AK42" s="40">
        <f t="shared" si="20"/>
        <v>1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>
        <v>2</v>
      </c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2</v>
      </c>
      <c r="AE43" s="41">
        <f>SUM(B43:R43,T43:AC43)</f>
        <v>0</v>
      </c>
      <c r="AF43" s="41">
        <f>SUM(S26:S42,S44:S53)</f>
        <v>0</v>
      </c>
      <c r="AG43" s="41">
        <f>SUM(T44:AC53,B44:R53,B26:R42,T26:AC42)</f>
        <v>137</v>
      </c>
      <c r="AH43" s="43">
        <f t="shared" si="17"/>
        <v>1</v>
      </c>
      <c r="AI43" s="43">
        <f t="shared" si="18"/>
        <v>1</v>
      </c>
      <c r="AJ43" s="43">
        <f t="shared" si="19"/>
        <v>1</v>
      </c>
      <c r="AK43" s="43">
        <f t="shared" si="20"/>
        <v>1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2</v>
      </c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2</v>
      </c>
      <c r="AE44" s="42">
        <f>SUM(B44:S44,U44:AC44)</f>
        <v>0</v>
      </c>
      <c r="AF44" s="42">
        <f>SUM(T26:T43,T45:T53)</f>
        <v>0</v>
      </c>
      <c r="AG44" s="42">
        <f>SUM(U45:AC53,B45:S53,B26:S43,U26:AC43)</f>
        <v>137</v>
      </c>
      <c r="AH44" s="40">
        <f t="shared" si="17"/>
        <v>1</v>
      </c>
      <c r="AI44" s="40">
        <f t="shared" si="18"/>
        <v>1</v>
      </c>
      <c r="AJ44" s="40">
        <f t="shared" si="19"/>
        <v>1</v>
      </c>
      <c r="AK44" s="40">
        <f t="shared" si="20"/>
        <v>1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>
        <v>6</v>
      </c>
      <c r="V45" s="27"/>
      <c r="W45" s="27"/>
      <c r="X45" s="27"/>
      <c r="Y45" s="27"/>
      <c r="Z45" s="27"/>
      <c r="AA45" s="27"/>
      <c r="AB45" s="27">
        <v>1</v>
      </c>
      <c r="AC45" s="46"/>
      <c r="AD45" s="41">
        <f>U45</f>
        <v>6</v>
      </c>
      <c r="AE45" s="41">
        <f>SUM(B45:T45,V45:AC45)</f>
        <v>1</v>
      </c>
      <c r="AF45" s="41">
        <f>SUM(U26:U44,U46:U53)</f>
        <v>0</v>
      </c>
      <c r="AG45" s="41">
        <f>SUM(V46:AC53,B46:T53,B26:T44,V26:AC44)</f>
        <v>132</v>
      </c>
      <c r="AH45" s="43">
        <f t="shared" si="17"/>
        <v>0.992805755395683</v>
      </c>
      <c r="AI45" s="43">
        <f t="shared" si="18"/>
        <v>0.857142857142857</v>
      </c>
      <c r="AJ45" s="43">
        <f t="shared" si="19"/>
        <v>1</v>
      </c>
      <c r="AK45" s="43">
        <f t="shared" si="20"/>
        <v>0.923076923076923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>
        <v>3</v>
      </c>
      <c r="W46" s="27"/>
      <c r="X46" s="27"/>
      <c r="Y46" s="27"/>
      <c r="Z46" s="27"/>
      <c r="AA46" s="27"/>
      <c r="AB46" s="27"/>
      <c r="AC46" s="46"/>
      <c r="AD46" s="42">
        <f>V46</f>
        <v>3</v>
      </c>
      <c r="AE46" s="42">
        <f>SUM(B46:U46,W46:AC46)</f>
        <v>0</v>
      </c>
      <c r="AF46" s="42">
        <f>SUM(V26:V45,V47:V53)</f>
        <v>0</v>
      </c>
      <c r="AG46" s="42">
        <f>SUM(W47:AC53,B47:U53,B26:U45,W26:AC45)</f>
        <v>136</v>
      </c>
      <c r="AH46" s="40">
        <f t="shared" si="17"/>
        <v>1</v>
      </c>
      <c r="AI46" s="40">
        <f t="shared" si="18"/>
        <v>1</v>
      </c>
      <c r="AJ46" s="40">
        <f t="shared" si="19"/>
        <v>1</v>
      </c>
      <c r="AK46" s="40">
        <f t="shared" si="20"/>
        <v>1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>
        <v>6</v>
      </c>
      <c r="X47" s="27"/>
      <c r="Y47" s="27"/>
      <c r="Z47" s="27"/>
      <c r="AA47" s="27"/>
      <c r="AB47" s="27"/>
      <c r="AC47" s="46"/>
      <c r="AD47" s="41">
        <f>W47</f>
        <v>6</v>
      </c>
      <c r="AE47" s="41">
        <f>SUM(B47:V47,X47:AC47)</f>
        <v>0</v>
      </c>
      <c r="AF47" s="41">
        <f>SUM(W26:W46,W48:W53)</f>
        <v>0</v>
      </c>
      <c r="AG47" s="41">
        <f>SUM(X48:AC53,B48:V53,B26:V46,X26:AC46)</f>
        <v>133</v>
      </c>
      <c r="AH47" s="43">
        <f t="shared" si="17"/>
        <v>1</v>
      </c>
      <c r="AI47" s="43">
        <f t="shared" si="18"/>
        <v>1</v>
      </c>
      <c r="AJ47" s="43">
        <f t="shared" si="19"/>
        <v>1</v>
      </c>
      <c r="AK47" s="43">
        <f t="shared" si="20"/>
        <v>1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>
        <v>4</v>
      </c>
      <c r="Y48" s="27"/>
      <c r="Z48" s="27"/>
      <c r="AA48" s="27"/>
      <c r="AB48" s="27"/>
      <c r="AC48" s="46"/>
      <c r="AD48" s="42">
        <f>X48</f>
        <v>4</v>
      </c>
      <c r="AE48" s="42">
        <f>SUM(B48:W48,Y48:AC48)</f>
        <v>0</v>
      </c>
      <c r="AF48" s="42">
        <f>SUM(X26:X47,X49:X53)</f>
        <v>1</v>
      </c>
      <c r="AG48" s="42">
        <f>SUM(Y49:AC53,B49:W53,B26:W47,Y26:AC47)</f>
        <v>134</v>
      </c>
      <c r="AH48" s="40">
        <f t="shared" si="17"/>
        <v>0.992805755395683</v>
      </c>
      <c r="AI48" s="40">
        <f t="shared" si="18"/>
        <v>1</v>
      </c>
      <c r="AJ48" s="40">
        <f t="shared" si="19"/>
        <v>0.8</v>
      </c>
      <c r="AK48" s="40">
        <f t="shared" si="20"/>
        <v>0.888888888888889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>
        <v>1</v>
      </c>
      <c r="Y49" s="28">
        <v>22</v>
      </c>
      <c r="Z49" s="27"/>
      <c r="AA49" s="27"/>
      <c r="AB49" s="27"/>
      <c r="AC49" s="46"/>
      <c r="AD49" s="41">
        <f>Y49</f>
        <v>22</v>
      </c>
      <c r="AE49" s="41">
        <f>SUM(B49:X49,Z49:AC49)</f>
        <v>1</v>
      </c>
      <c r="AF49" s="41">
        <f>SUM(Y26:Y48,Y50:Y53)</f>
        <v>0</v>
      </c>
      <c r="AG49" s="41">
        <f>SUM(Z50:AC53,B50:X53,B26:X48,Z26:AC48)</f>
        <v>116</v>
      </c>
      <c r="AH49" s="43">
        <f t="shared" si="17"/>
        <v>0.992805755395683</v>
      </c>
      <c r="AI49" s="43">
        <f t="shared" si="18"/>
        <v>0.956521739130435</v>
      </c>
      <c r="AJ49" s="43">
        <f t="shared" si="19"/>
        <v>1</v>
      </c>
      <c r="AK49" s="43">
        <f t="shared" si="20"/>
        <v>0.977777777777778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>
        <v>4</v>
      </c>
      <c r="AA50" s="27"/>
      <c r="AB50" s="27"/>
      <c r="AC50" s="46"/>
      <c r="AD50" s="42">
        <f>Z50</f>
        <v>4</v>
      </c>
      <c r="AE50" s="42">
        <f>SUM(B50:Y50,AA50:AC50)</f>
        <v>0</v>
      </c>
      <c r="AF50" s="42">
        <f>SUM(Z26:Z49,Z51:Z53)</f>
        <v>0</v>
      </c>
      <c r="AG50" s="42">
        <f>SUM(AA51:AC53,B51:Y53,B26:Y49,AA26:AC49)</f>
        <v>135</v>
      </c>
      <c r="AH50" s="40">
        <f t="shared" si="17"/>
        <v>1</v>
      </c>
      <c r="AI50" s="40">
        <f t="shared" si="18"/>
        <v>1</v>
      </c>
      <c r="AJ50" s="40">
        <f t="shared" si="19"/>
        <v>1</v>
      </c>
      <c r="AK50" s="40">
        <f t="shared" si="20"/>
        <v>1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>
        <v>5</v>
      </c>
      <c r="AB51" s="27"/>
      <c r="AC51" s="46"/>
      <c r="AD51" s="41">
        <f>AA51</f>
        <v>5</v>
      </c>
      <c r="AE51" s="41">
        <f>SUM(B51:Z51,AB51:AC51)</f>
        <v>0</v>
      </c>
      <c r="AF51" s="41">
        <f>SUM(AA26:AA50,AA52:AA53)</f>
        <v>0</v>
      </c>
      <c r="AG51" s="41">
        <f>SUM(AB52:AC53,B52:Z53,B26:Z50,AB26:AC50)</f>
        <v>134</v>
      </c>
      <c r="AH51" s="43">
        <f t="shared" si="17"/>
        <v>1</v>
      </c>
      <c r="AI51" s="43">
        <f t="shared" si="18"/>
        <v>1</v>
      </c>
      <c r="AJ51" s="43">
        <f t="shared" si="19"/>
        <v>1</v>
      </c>
      <c r="AK51" s="43">
        <f t="shared" si="20"/>
        <v>1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>
        <v>2</v>
      </c>
      <c r="AC52" s="46"/>
      <c r="AD52" s="42">
        <f>AB52</f>
        <v>2</v>
      </c>
      <c r="AE52" s="42">
        <f>SUM(B52:AA52,AC52)</f>
        <v>0</v>
      </c>
      <c r="AF52" s="42">
        <f>SUM(AB26:AB51,AB53)</f>
        <v>1</v>
      </c>
      <c r="AG52" s="42">
        <f>SUM(AC53,B53:AA53,B26:AA51,AC26:AC51)</f>
        <v>136</v>
      </c>
      <c r="AH52" s="40">
        <f t="shared" si="17"/>
        <v>0.992805755395683</v>
      </c>
      <c r="AI52" s="40">
        <f t="shared" si="18"/>
        <v>1</v>
      </c>
      <c r="AJ52" s="40">
        <f t="shared" si="19"/>
        <v>0.666666666666667</v>
      </c>
      <c r="AK52" s="40">
        <f t="shared" si="20"/>
        <v>0.8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>
        <v>1</v>
      </c>
      <c r="AD53" s="41">
        <f>AC53</f>
        <v>1</v>
      </c>
      <c r="AE53" s="41">
        <f>SUM(B53:AB53)</f>
        <v>0</v>
      </c>
      <c r="AF53" s="41">
        <f>SUM(AC26:AC52)</f>
        <v>0</v>
      </c>
      <c r="AG53" s="41">
        <f>SUM(B26:AB52)</f>
        <v>138</v>
      </c>
      <c r="AH53" s="43">
        <f t="shared" si="17"/>
        <v>1</v>
      </c>
      <c r="AI53" s="43">
        <f t="shared" si="18"/>
        <v>1</v>
      </c>
      <c r="AJ53" s="43">
        <f t="shared" si="19"/>
        <v>1</v>
      </c>
      <c r="AK53" s="43">
        <f t="shared" si="20"/>
        <v>1</v>
      </c>
    </row>
    <row r="54" spans="28:37">
      <c r="AB54" s="37" t="s">
        <v>74</v>
      </c>
      <c r="AC54" s="37"/>
      <c r="AD54" s="42">
        <f t="shared" ref="AD54:AG54" si="21">SUM(AD26:AD53)</f>
        <v>135</v>
      </c>
      <c r="AE54" s="42">
        <f t="shared" si="21"/>
        <v>4</v>
      </c>
      <c r="AF54" s="42">
        <f t="shared" si="21"/>
        <v>4</v>
      </c>
      <c r="AG54" s="42">
        <f t="shared" si="21"/>
        <v>3749</v>
      </c>
      <c r="AH54" s="40">
        <f t="shared" si="17"/>
        <v>0.997944501541624</v>
      </c>
      <c r="AI54" s="40">
        <f t="shared" si="18"/>
        <v>0.971223021582734</v>
      </c>
      <c r="AJ54" s="40">
        <f t="shared" si="19"/>
        <v>0.971223021582734</v>
      </c>
      <c r="AK54" s="40">
        <f t="shared" si="20"/>
        <v>0.971223021582734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AlQalam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>
        <v>17</v>
      </c>
      <c r="C59" s="14">
        <v>1</v>
      </c>
      <c r="D59" s="14"/>
      <c r="E59" s="14"/>
      <c r="F59" s="14"/>
      <c r="G59" s="14">
        <v>1</v>
      </c>
      <c r="H59" s="14"/>
      <c r="I59" s="14"/>
      <c r="J59" s="33">
        <v>6</v>
      </c>
      <c r="L59" s="1" t="s">
        <v>49</v>
      </c>
      <c r="M59" s="9" t="s">
        <v>58</v>
      </c>
      <c r="N59" s="9"/>
      <c r="O59" s="9"/>
      <c r="P59" s="9"/>
      <c r="Q59" s="42">
        <f>B59</f>
        <v>17</v>
      </c>
      <c r="R59" s="42">
        <f>SUM(C59:J59)</f>
        <v>8</v>
      </c>
      <c r="S59" s="42">
        <f>SUM(B60:B67)</f>
        <v>0</v>
      </c>
      <c r="T59" s="42">
        <f>SUM(C60:I66)</f>
        <v>129</v>
      </c>
      <c r="U59" s="40">
        <f t="shared" ref="U59:U66" si="22">(SUM(Q59,T59)/SUM(Q59,R59,S59,T59))</f>
        <v>0.948051948051948</v>
      </c>
      <c r="V59" s="40">
        <f t="shared" ref="V59:V66" si="23">Q59/(SUM(Q59,R59))</f>
        <v>0.68</v>
      </c>
      <c r="W59" s="40">
        <f t="shared" ref="W59:W66" si="24">Q59/SUM(Q59,S59)</f>
        <v>1</v>
      </c>
      <c r="X59" s="40">
        <f t="shared" ref="X59:X66" si="25">2*V59*W59/(SUM(V59,W59))</f>
        <v>0.80952380952381</v>
      </c>
    </row>
    <row r="60" spans="1:24">
      <c r="A60" s="15" t="s">
        <v>50</v>
      </c>
      <c r="B60" s="16"/>
      <c r="C60" s="17">
        <v>11</v>
      </c>
      <c r="D60" s="16"/>
      <c r="E60" s="16"/>
      <c r="F60" s="16"/>
      <c r="G60" s="16"/>
      <c r="H60" s="16"/>
      <c r="I60" s="16"/>
      <c r="J60" s="16">
        <v>4</v>
      </c>
      <c r="L60" s="1" t="s">
        <v>50</v>
      </c>
      <c r="M60" s="9" t="s">
        <v>59</v>
      </c>
      <c r="N60" s="9"/>
      <c r="O60" s="9"/>
      <c r="P60" s="9"/>
      <c r="Q60" s="41">
        <f>C60</f>
        <v>11</v>
      </c>
      <c r="R60" s="41">
        <f>SUM(B60,D60:J60)</f>
        <v>4</v>
      </c>
      <c r="S60" s="41">
        <f>SUM(C59,C61:C67)</f>
        <v>1</v>
      </c>
      <c r="T60" s="41">
        <f>SUM(D61:I66,B61:B66,B59,D59:I59)</f>
        <v>136</v>
      </c>
      <c r="U60" s="43">
        <f t="shared" si="22"/>
        <v>0.967105263157895</v>
      </c>
      <c r="V60" s="43">
        <f t="shared" si="23"/>
        <v>0.733333333333333</v>
      </c>
      <c r="W60" s="43">
        <f t="shared" si="24"/>
        <v>0.916666666666667</v>
      </c>
      <c r="X60" s="43">
        <f t="shared" si="25"/>
        <v>0.814814814814815</v>
      </c>
    </row>
    <row r="61" spans="1:24">
      <c r="A61" s="15" t="s">
        <v>51</v>
      </c>
      <c r="B61" s="16"/>
      <c r="C61" s="16"/>
      <c r="D61" s="17">
        <v>10</v>
      </c>
      <c r="E61" s="16"/>
      <c r="F61" s="16"/>
      <c r="G61" s="16"/>
      <c r="H61" s="16"/>
      <c r="I61" s="16"/>
      <c r="J61" s="34">
        <v>1</v>
      </c>
      <c r="L61" s="1" t="s">
        <v>51</v>
      </c>
      <c r="M61" s="9" t="s">
        <v>60</v>
      </c>
      <c r="N61" s="9"/>
      <c r="O61" s="9"/>
      <c r="P61" s="9"/>
      <c r="Q61" s="42">
        <f>D61</f>
        <v>10</v>
      </c>
      <c r="R61" s="42">
        <f>SUM(B61:C61,E61:J61)</f>
        <v>1</v>
      </c>
      <c r="S61" s="42">
        <f>SUM(D59:D60,D62:D67)</f>
        <v>0</v>
      </c>
      <c r="T61" s="42">
        <f>SUM(E62:I66,B62:C66,B59:C60,E59:I60)</f>
        <v>138</v>
      </c>
      <c r="U61" s="40">
        <f t="shared" si="22"/>
        <v>0.993288590604027</v>
      </c>
      <c r="V61" s="40">
        <f t="shared" si="23"/>
        <v>0.909090909090909</v>
      </c>
      <c r="W61" s="40">
        <f t="shared" si="24"/>
        <v>1</v>
      </c>
      <c r="X61" s="40">
        <f t="shared" si="25"/>
        <v>0.952380952380952</v>
      </c>
    </row>
    <row r="62" spans="1:24">
      <c r="A62" s="15" t="s">
        <v>52</v>
      </c>
      <c r="B62" s="16"/>
      <c r="C62" s="16"/>
      <c r="D62" s="16"/>
      <c r="E62" s="17">
        <v>21</v>
      </c>
      <c r="F62" s="16"/>
      <c r="G62" s="16"/>
      <c r="H62" s="16"/>
      <c r="I62" s="16">
        <v>3</v>
      </c>
      <c r="J62" s="34">
        <v>3</v>
      </c>
      <c r="L62" s="1" t="s">
        <v>52</v>
      </c>
      <c r="M62" s="9" t="s">
        <v>61</v>
      </c>
      <c r="N62" s="9"/>
      <c r="O62" s="9"/>
      <c r="P62" s="9"/>
      <c r="Q62" s="41">
        <f>E62</f>
        <v>21</v>
      </c>
      <c r="R62" s="41">
        <f>SUM(B62:D62,F62:J62)</f>
        <v>6</v>
      </c>
      <c r="S62" s="41">
        <f>SUM(E59:E61,E63:E67)</f>
        <v>1</v>
      </c>
      <c r="T62" s="41">
        <f>SUM(F63:I66,B63:D66,B59:D61,F59:I61)</f>
        <v>123</v>
      </c>
      <c r="U62" s="43">
        <f t="shared" si="22"/>
        <v>0.95364238410596</v>
      </c>
      <c r="V62" s="43">
        <f t="shared" si="23"/>
        <v>0.777777777777778</v>
      </c>
      <c r="W62" s="43">
        <f t="shared" si="24"/>
        <v>0.954545454545455</v>
      </c>
      <c r="X62" s="43">
        <f t="shared" si="25"/>
        <v>0.857142857142857</v>
      </c>
    </row>
    <row r="63" spans="1:24">
      <c r="A63" s="15" t="s">
        <v>53</v>
      </c>
      <c r="B63" s="16"/>
      <c r="C63" s="16"/>
      <c r="D63" s="16"/>
      <c r="E63" s="16">
        <v>1</v>
      </c>
      <c r="F63" s="17">
        <v>29</v>
      </c>
      <c r="G63" s="16">
        <v>1</v>
      </c>
      <c r="H63" s="16"/>
      <c r="I63" s="16"/>
      <c r="J63" s="34">
        <v>10</v>
      </c>
      <c r="L63" s="1" t="s">
        <v>53</v>
      </c>
      <c r="M63" s="9" t="s">
        <v>62</v>
      </c>
      <c r="N63" s="9"/>
      <c r="O63" s="9"/>
      <c r="P63" s="9"/>
      <c r="Q63" s="42">
        <f>F63</f>
        <v>29</v>
      </c>
      <c r="R63" s="42">
        <f>SUM(B63:E63,G63:J63)</f>
        <v>12</v>
      </c>
      <c r="S63" s="42">
        <f>SUM(F59:F62,F64:F67)</f>
        <v>1</v>
      </c>
      <c r="T63" s="42">
        <f>SUM(G64:I66,B64:E66,B59:E62,G59:I62)</f>
        <v>116</v>
      </c>
      <c r="U63" s="40">
        <f t="shared" si="22"/>
        <v>0.917721518987342</v>
      </c>
      <c r="V63" s="40">
        <f t="shared" si="23"/>
        <v>0.707317073170732</v>
      </c>
      <c r="W63" s="40">
        <f t="shared" si="24"/>
        <v>0.966666666666667</v>
      </c>
      <c r="X63" s="40">
        <f t="shared" si="25"/>
        <v>0.816901408450704</v>
      </c>
    </row>
    <row r="64" spans="1:24">
      <c r="A64" s="15" t="s">
        <v>54</v>
      </c>
      <c r="B64" s="16"/>
      <c r="C64" s="16"/>
      <c r="D64" s="16"/>
      <c r="E64" s="16"/>
      <c r="F64" s="16">
        <v>1</v>
      </c>
      <c r="G64" s="17">
        <v>30</v>
      </c>
      <c r="H64" s="16"/>
      <c r="I64" s="16"/>
      <c r="J64" s="34">
        <v>3</v>
      </c>
      <c r="L64" s="1" t="s">
        <v>54</v>
      </c>
      <c r="M64" s="9" t="s">
        <v>63</v>
      </c>
      <c r="N64" s="9"/>
      <c r="O64" s="9"/>
      <c r="P64" s="9"/>
      <c r="Q64" s="41">
        <f>G64</f>
        <v>30</v>
      </c>
      <c r="R64" s="41">
        <f>SUM(B64:F64,H64:J64)</f>
        <v>4</v>
      </c>
      <c r="S64" s="41">
        <f>SUM(G59:G63,G65:G67)</f>
        <v>2</v>
      </c>
      <c r="T64" s="41">
        <f>SUM(H65:I66,B65:F66,B59:F63,H59:I63)</f>
        <v>115</v>
      </c>
      <c r="U64" s="43">
        <f t="shared" si="22"/>
        <v>0.960264900662252</v>
      </c>
      <c r="V64" s="43">
        <f t="shared" si="23"/>
        <v>0.882352941176471</v>
      </c>
      <c r="W64" s="43">
        <f t="shared" si="24"/>
        <v>0.9375</v>
      </c>
      <c r="X64" s="43">
        <f t="shared" si="25"/>
        <v>0.909090909090909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>
        <v>11</v>
      </c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11</v>
      </c>
      <c r="R65" s="42">
        <f>SUM(B65:G65,I65:J65)</f>
        <v>0</v>
      </c>
      <c r="S65" s="42">
        <f>SUM(H59:H64,H66:H67)</f>
        <v>0</v>
      </c>
      <c r="T65" s="42">
        <f>SUM(I66,B66:G66,B59:G64,I59:I64)</f>
        <v>137</v>
      </c>
      <c r="U65" s="40">
        <f t="shared" si="22"/>
        <v>1</v>
      </c>
      <c r="V65" s="40">
        <f t="shared" si="23"/>
        <v>1</v>
      </c>
      <c r="W65" s="40">
        <f t="shared" si="24"/>
        <v>1</v>
      </c>
      <c r="X65" s="40">
        <f t="shared" si="25"/>
        <v>1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>
        <v>11</v>
      </c>
      <c r="J66" s="34">
        <v>1</v>
      </c>
      <c r="L66" s="1" t="s">
        <v>56</v>
      </c>
      <c r="M66" s="9" t="s">
        <v>65</v>
      </c>
      <c r="N66" s="9"/>
      <c r="O66" s="9"/>
      <c r="P66" s="9"/>
      <c r="Q66" s="41">
        <f>I66</f>
        <v>11</v>
      </c>
      <c r="R66" s="41">
        <f>SUM(J66,B66:H66)</f>
        <v>1</v>
      </c>
      <c r="S66" s="41">
        <f>SUM(I59:I65,I67)</f>
        <v>3</v>
      </c>
      <c r="T66" s="41">
        <f>SUM(B59:H65)</f>
        <v>134</v>
      </c>
      <c r="U66" s="43">
        <f t="shared" si="22"/>
        <v>0.973154362416107</v>
      </c>
      <c r="V66" s="43">
        <f t="shared" si="23"/>
        <v>0.916666666666667</v>
      </c>
      <c r="W66" s="43">
        <f t="shared" si="24"/>
        <v>0.785714285714286</v>
      </c>
      <c r="X66" s="43">
        <f t="shared" si="25"/>
        <v>0.846153846153846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26">SUM(Q59:Q66)</f>
        <v>140</v>
      </c>
      <c r="R68" s="41">
        <f t="shared" si="26"/>
        <v>36</v>
      </c>
      <c r="S68" s="41">
        <f t="shared" si="26"/>
        <v>8</v>
      </c>
      <c r="T68" s="41">
        <f t="shared" si="26"/>
        <v>1028</v>
      </c>
      <c r="U68" s="43">
        <f>(SUM(Q68,T68)/SUM(Q68,R68,S68,T68))</f>
        <v>0.963696369636964</v>
      </c>
      <c r="V68" s="43">
        <f>Q68/(SUM(Q68,R68))</f>
        <v>0.795454545454545</v>
      </c>
      <c r="W68" s="43">
        <f>Q68/SUM(Q68,S68)</f>
        <v>0.945945945945946</v>
      </c>
      <c r="X68" s="43">
        <f>2*V68*W68/(SUM(V68,W68))</f>
        <v>0.864197530864197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139</v>
      </c>
    </row>
    <row r="70" ht="14.25" spans="1:37">
      <c r="A70" s="21" t="str">
        <f>A1</f>
        <v>AlQalam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>
        <v>14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14</v>
      </c>
      <c r="AE71" s="42">
        <f>SUM(C71:AC71)</f>
        <v>0</v>
      </c>
      <c r="AF71" s="42">
        <f>SUM(B72:B98)</f>
        <v>2</v>
      </c>
      <c r="AG71" s="42">
        <f>SUM(C72:AC98)</f>
        <v>123</v>
      </c>
      <c r="AH71" s="40">
        <f t="shared" ref="AH71:AH99" si="27">(SUM(AD71,AG71)/SUM(AD71,AE71,AF71,AG71))</f>
        <v>0.985611510791367</v>
      </c>
      <c r="AI71" s="40">
        <f t="shared" ref="AI71:AI99" si="28">AD71/(SUM(AD71,AE71))</f>
        <v>1</v>
      </c>
      <c r="AJ71" s="40">
        <f t="shared" ref="AJ71:AJ99" si="29">AD71/SUM(AD71,AF71)</f>
        <v>0.875</v>
      </c>
      <c r="AK71" s="40">
        <f t="shared" ref="AK71:AK99" si="30">2*AI71*AJ71/(SUM(AI71,AJ71))</f>
        <v>0.933333333333333</v>
      </c>
    </row>
    <row r="72" spans="1:37">
      <c r="A72" s="26" t="s">
        <v>40</v>
      </c>
      <c r="B72" s="27"/>
      <c r="C72" s="28">
        <v>22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22</v>
      </c>
      <c r="AE72" s="41">
        <f>SUM(D72:AC72,B72)</f>
        <v>0</v>
      </c>
      <c r="AF72" s="41">
        <f>SUM(C71,C73:C98)</f>
        <v>0</v>
      </c>
      <c r="AG72" s="41">
        <f>SUM(D73:AC98,B71,D71:AC71,B73:B98)</f>
        <v>117</v>
      </c>
      <c r="AH72" s="43">
        <f t="shared" si="27"/>
        <v>1</v>
      </c>
      <c r="AI72" s="43">
        <f t="shared" si="28"/>
        <v>1</v>
      </c>
      <c r="AJ72" s="43">
        <f t="shared" si="29"/>
        <v>1</v>
      </c>
      <c r="AK72" s="43">
        <f t="shared" si="30"/>
        <v>1</v>
      </c>
    </row>
    <row r="73" spans="1:37">
      <c r="A73" s="26" t="s">
        <v>9</v>
      </c>
      <c r="B73" s="27"/>
      <c r="C73" s="27"/>
      <c r="D73" s="28">
        <v>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7</v>
      </c>
      <c r="AE73" s="42">
        <f>SUM(B73,C73,E73:AC73)</f>
        <v>0</v>
      </c>
      <c r="AF73" s="42">
        <f>SUM(D71,D72,D74:D98)</f>
        <v>0</v>
      </c>
      <c r="AG73" s="42">
        <f>SUM(B74:C98,E74:AC98,B71:C72,E71:AC72)</f>
        <v>132</v>
      </c>
      <c r="AH73" s="40">
        <f t="shared" si="27"/>
        <v>1</v>
      </c>
      <c r="AI73" s="40">
        <f t="shared" si="28"/>
        <v>1</v>
      </c>
      <c r="AJ73" s="40">
        <f t="shared" si="29"/>
        <v>1</v>
      </c>
      <c r="AK73" s="40">
        <f t="shared" si="30"/>
        <v>1</v>
      </c>
    </row>
    <row r="74" spans="1:37">
      <c r="A74" s="26" t="s">
        <v>10</v>
      </c>
      <c r="B74" s="27"/>
      <c r="C74" s="27"/>
      <c r="D74" s="27"/>
      <c r="E74" s="28">
        <v>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2</v>
      </c>
      <c r="AE74" s="41">
        <f>SUM(B74:D74,F74:AC74)</f>
        <v>0</v>
      </c>
      <c r="AF74" s="41">
        <f>SUM(E71:E73,E75:E98)</f>
        <v>0</v>
      </c>
      <c r="AG74" s="41">
        <f>SUM(F75:AC98,B75:D98,B71:D73,F71:AC73)</f>
        <v>137</v>
      </c>
      <c r="AH74" s="43">
        <f t="shared" si="27"/>
        <v>1</v>
      </c>
      <c r="AI74" s="43">
        <f t="shared" si="28"/>
        <v>1</v>
      </c>
      <c r="AJ74" s="43">
        <f t="shared" si="29"/>
        <v>1</v>
      </c>
      <c r="AK74" s="43">
        <f t="shared" si="30"/>
        <v>1</v>
      </c>
    </row>
    <row r="75" spans="1:37">
      <c r="A75" s="26" t="s">
        <v>11</v>
      </c>
      <c r="B75" s="27"/>
      <c r="C75" s="27"/>
      <c r="D75" s="27"/>
      <c r="E75" s="27"/>
      <c r="F75" s="28">
        <v>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1</v>
      </c>
      <c r="AE75" s="42">
        <f>SUM(B75:E75,G75:AC75)</f>
        <v>0</v>
      </c>
      <c r="AF75" s="42">
        <f>SUM(F71:F74,F76:F98)</f>
        <v>0</v>
      </c>
      <c r="AG75" s="42">
        <f>SUM(G76:AC98,B76:E98,B71:E74,G71:AC74)</f>
        <v>138</v>
      </c>
      <c r="AH75" s="40">
        <f t="shared" si="27"/>
        <v>1</v>
      </c>
      <c r="AI75" s="40">
        <f t="shared" si="28"/>
        <v>1</v>
      </c>
      <c r="AJ75" s="40">
        <f t="shared" si="29"/>
        <v>1</v>
      </c>
      <c r="AK75" s="40">
        <f t="shared" si="30"/>
        <v>1</v>
      </c>
    </row>
    <row r="76" spans="1:37">
      <c r="A76" s="26" t="s">
        <v>12</v>
      </c>
      <c r="B76" s="27">
        <v>2</v>
      </c>
      <c r="C76" s="27"/>
      <c r="D76" s="27"/>
      <c r="E76" s="27"/>
      <c r="F76" s="27"/>
      <c r="G76" s="28">
        <v>2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2</v>
      </c>
      <c r="AE76" s="41">
        <f>SUM(B76:F76,H76:AC76)</f>
        <v>2</v>
      </c>
      <c r="AF76" s="41">
        <f>SUM(G71:G75,G77:G98)</f>
        <v>0</v>
      </c>
      <c r="AG76" s="41">
        <f>SUM(H77:AC98,B77:F98,B71:F75,H71:AC75)</f>
        <v>135</v>
      </c>
      <c r="AH76" s="43">
        <f t="shared" si="27"/>
        <v>0.985611510791367</v>
      </c>
      <c r="AI76" s="43">
        <f t="shared" si="28"/>
        <v>0.5</v>
      </c>
      <c r="AJ76" s="43">
        <f t="shared" si="29"/>
        <v>1</v>
      </c>
      <c r="AK76" s="43">
        <f t="shared" si="30"/>
        <v>0.666666666666667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>
        <v>2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2</v>
      </c>
      <c r="AE77" s="42">
        <f>SUM(B77:G77,I77:AC77)</f>
        <v>0</v>
      </c>
      <c r="AF77" s="42">
        <f>SUM(H71:H76,H78:H98)</f>
        <v>0</v>
      </c>
      <c r="AG77" s="42">
        <f>SUM(I78:AC98,B78:G98,B71:G76,I71:AC76)</f>
        <v>137</v>
      </c>
      <c r="AH77" s="40">
        <f t="shared" si="27"/>
        <v>1</v>
      </c>
      <c r="AI77" s="40">
        <f t="shared" si="28"/>
        <v>1</v>
      </c>
      <c r="AJ77" s="40">
        <f t="shared" si="29"/>
        <v>1</v>
      </c>
      <c r="AK77" s="40">
        <f t="shared" si="30"/>
        <v>1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>
        <v>5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5</v>
      </c>
      <c r="AE78" s="41">
        <f>SUM(B78:H78,J78:AC78)</f>
        <v>0</v>
      </c>
      <c r="AF78" s="41">
        <f>SUM(I71:I77,I79:I98)</f>
        <v>0</v>
      </c>
      <c r="AG78" s="41">
        <f>SUM(J79:AC98,B79:H98,B71:H77,J71:AC77)</f>
        <v>134</v>
      </c>
      <c r="AH78" s="43">
        <f t="shared" si="27"/>
        <v>1</v>
      </c>
      <c r="AI78" s="43">
        <f t="shared" si="28"/>
        <v>1</v>
      </c>
      <c r="AJ78" s="43">
        <f t="shared" si="29"/>
        <v>1</v>
      </c>
      <c r="AK78" s="43">
        <f t="shared" si="30"/>
        <v>1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>
        <v>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3</v>
      </c>
      <c r="AE79" s="42">
        <f>SUM(B79:I79,K79:AC79)</f>
        <v>0</v>
      </c>
      <c r="AF79" s="42">
        <f>SUM(J71:J78,J80:J98)</f>
        <v>0</v>
      </c>
      <c r="AG79" s="42">
        <f>SUM(K80:AC98,B80:I98,B71:I78,K71:AC78)</f>
        <v>136</v>
      </c>
      <c r="AH79" s="40">
        <f t="shared" si="27"/>
        <v>1</v>
      </c>
      <c r="AI79" s="40">
        <f t="shared" si="28"/>
        <v>1</v>
      </c>
      <c r="AJ79" s="40">
        <f t="shared" si="29"/>
        <v>1</v>
      </c>
      <c r="AK79" s="40">
        <f t="shared" si="30"/>
        <v>1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>
        <v>10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10</v>
      </c>
      <c r="AE80" s="41">
        <f>SUM(B80:J80,L80:AC80)</f>
        <v>0</v>
      </c>
      <c r="AF80" s="41">
        <f>SUM(K71:K79,K81:K98)</f>
        <v>0</v>
      </c>
      <c r="AG80" s="41">
        <f>SUM(L81:AC98,B81:J98,B71:J79,L71:AC79)</f>
        <v>129</v>
      </c>
      <c r="AH80" s="43">
        <f t="shared" si="27"/>
        <v>1</v>
      </c>
      <c r="AI80" s="43">
        <f t="shared" si="28"/>
        <v>1</v>
      </c>
      <c r="AJ80" s="43">
        <f t="shared" si="29"/>
        <v>1</v>
      </c>
      <c r="AK80" s="43">
        <f t="shared" si="30"/>
        <v>1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>
        <v>1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1</v>
      </c>
      <c r="AE81" s="42">
        <f>SUM(B81:K81,M81:AC81)</f>
        <v>0</v>
      </c>
      <c r="AF81" s="42">
        <f>SUM(L71:L80,L82:L98)</f>
        <v>0</v>
      </c>
      <c r="AG81" s="42">
        <f>SUM(M82:AC98,B82:K98,B71:K80,M71:AC80)</f>
        <v>138</v>
      </c>
      <c r="AH81" s="40">
        <f t="shared" si="27"/>
        <v>1</v>
      </c>
      <c r="AI81" s="40">
        <f t="shared" si="28"/>
        <v>1</v>
      </c>
      <c r="AJ81" s="40">
        <f t="shared" si="29"/>
        <v>1</v>
      </c>
      <c r="AK81" s="40">
        <f t="shared" si="30"/>
        <v>1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>
        <v>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2</v>
      </c>
      <c r="AE82" s="41">
        <f>SUM(B82:L82,N82:AC82)</f>
        <v>0</v>
      </c>
      <c r="AF82" s="41">
        <f>SUM(M71:M81,M83:M98)</f>
        <v>0</v>
      </c>
      <c r="AG82" s="41">
        <f>SUM(N83:AC98,B83:L98,B71:L81,N71:AC81)</f>
        <v>137</v>
      </c>
      <c r="AH82" s="43">
        <f t="shared" si="27"/>
        <v>1</v>
      </c>
      <c r="AI82" s="43">
        <f t="shared" si="28"/>
        <v>1</v>
      </c>
      <c r="AJ82" s="43">
        <f t="shared" si="29"/>
        <v>1</v>
      </c>
      <c r="AK82" s="43">
        <f t="shared" si="30"/>
        <v>1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>
        <v>2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2</v>
      </c>
      <c r="AE83" s="42">
        <f>SUM(B83:M83,O83:AC83)</f>
        <v>0</v>
      </c>
      <c r="AF83" s="42">
        <f>SUM(N71:N82,N84:N98)</f>
        <v>0</v>
      </c>
      <c r="AG83" s="42">
        <f>SUM(O84:AC98,B84:M98,B71:M82,O71:AC82)</f>
        <v>137</v>
      </c>
      <c r="AH83" s="40">
        <f t="shared" si="27"/>
        <v>1</v>
      </c>
      <c r="AI83" s="40">
        <f t="shared" si="28"/>
        <v>1</v>
      </c>
      <c r="AJ83" s="40">
        <f t="shared" si="29"/>
        <v>1</v>
      </c>
      <c r="AK83" s="40">
        <f t="shared" si="30"/>
        <v>1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>
        <v>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2</v>
      </c>
      <c r="AE84" s="41">
        <f>SUM(B84:N84,P84:AC84)</f>
        <v>0</v>
      </c>
      <c r="AF84" s="41">
        <f>SUM(O71:O83,O85:O98)</f>
        <v>0</v>
      </c>
      <c r="AG84" s="41">
        <f>SUM(P85:AC98,B85:N98,B71:N83,P71:AC83)</f>
        <v>137</v>
      </c>
      <c r="AH84" s="43">
        <f t="shared" si="27"/>
        <v>1</v>
      </c>
      <c r="AI84" s="43">
        <f t="shared" si="28"/>
        <v>1</v>
      </c>
      <c r="AJ84" s="43">
        <f t="shared" si="29"/>
        <v>1</v>
      </c>
      <c r="AK84" s="43">
        <f t="shared" si="30"/>
        <v>1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>
        <v>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1</v>
      </c>
      <c r="AE85" s="42">
        <f>SUM(B85:O85,Q85:AC85)</f>
        <v>0</v>
      </c>
      <c r="AF85" s="42">
        <f>SUM(P71:P84,P86:P98)</f>
        <v>0</v>
      </c>
      <c r="AG85" s="42">
        <f>SUM(Q86:AC98,B86:O98,B71:O84,Q71:AC84)</f>
        <v>138</v>
      </c>
      <c r="AH85" s="40">
        <f t="shared" si="27"/>
        <v>1</v>
      </c>
      <c r="AI85" s="40">
        <f t="shared" si="28"/>
        <v>1</v>
      </c>
      <c r="AJ85" s="40">
        <f t="shared" si="29"/>
        <v>1</v>
      </c>
      <c r="AK85" s="40">
        <f t="shared" si="30"/>
        <v>1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>
        <v>1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1</v>
      </c>
      <c r="AE86" s="41">
        <f>SUM(B86:P86,R86:AC86)</f>
        <v>0</v>
      </c>
      <c r="AF86" s="41">
        <f>SUM(Q71:Q85,Q87:Q98)</f>
        <v>0</v>
      </c>
      <c r="AG86" s="41">
        <f>SUM(R87:AC98,B87:P98,B71:P85,R71:AC85)</f>
        <v>138</v>
      </c>
      <c r="AH86" s="43">
        <f t="shared" si="27"/>
        <v>1</v>
      </c>
      <c r="AI86" s="43">
        <f t="shared" si="28"/>
        <v>1</v>
      </c>
      <c r="AJ86" s="43">
        <f t="shared" si="29"/>
        <v>1</v>
      </c>
      <c r="AK86" s="43">
        <f t="shared" si="30"/>
        <v>1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1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1</v>
      </c>
      <c r="AE87" s="42">
        <f>SUM(B87:Q87,S87:AC87)</f>
        <v>0</v>
      </c>
      <c r="AF87" s="42">
        <f>SUM(R71:R86,R88:R98)</f>
        <v>0</v>
      </c>
      <c r="AG87" s="42">
        <f>SUM(S88:AC98,B88:Q98,B71:Q86,S71:AC86)</f>
        <v>138</v>
      </c>
      <c r="AH87" s="40">
        <f t="shared" si="27"/>
        <v>1</v>
      </c>
      <c r="AI87" s="40">
        <f t="shared" si="28"/>
        <v>1</v>
      </c>
      <c r="AJ87" s="40">
        <f t="shared" si="29"/>
        <v>1</v>
      </c>
      <c r="AK87" s="40">
        <f t="shared" si="30"/>
        <v>1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>
        <v>2</v>
      </c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2</v>
      </c>
      <c r="AE88" s="41">
        <f>SUM(B88:R88,T88:AC88)</f>
        <v>0</v>
      </c>
      <c r="AF88" s="41">
        <f>SUM(S71:S87,S89:S98)</f>
        <v>0</v>
      </c>
      <c r="AG88" s="41">
        <f>SUM(T89:AC98,B89:R98,B71:R87,T71:AC87)</f>
        <v>137</v>
      </c>
      <c r="AH88" s="43">
        <f t="shared" si="27"/>
        <v>1</v>
      </c>
      <c r="AI88" s="43">
        <f t="shared" si="28"/>
        <v>1</v>
      </c>
      <c r="AJ88" s="43">
        <f t="shared" si="29"/>
        <v>1</v>
      </c>
      <c r="AK88" s="43">
        <f t="shared" si="30"/>
        <v>1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>
        <v>2</v>
      </c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2</v>
      </c>
      <c r="AE89" s="42">
        <f>SUM(B89:S89,U89:AC89)</f>
        <v>0</v>
      </c>
      <c r="AF89" s="42">
        <f>SUM(T71:T88,T90:T98)</f>
        <v>0</v>
      </c>
      <c r="AG89" s="42">
        <f>SUM(U90:AC98,B90:S98,B71:S88,U71:AC88)</f>
        <v>137</v>
      </c>
      <c r="AH89" s="40">
        <f t="shared" si="27"/>
        <v>1</v>
      </c>
      <c r="AI89" s="40">
        <f t="shared" si="28"/>
        <v>1</v>
      </c>
      <c r="AJ89" s="40">
        <f t="shared" si="29"/>
        <v>1</v>
      </c>
      <c r="AK89" s="40">
        <f t="shared" si="30"/>
        <v>1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>
        <v>6</v>
      </c>
      <c r="V90" s="27"/>
      <c r="W90" s="27"/>
      <c r="X90" s="27"/>
      <c r="Y90" s="27"/>
      <c r="Z90" s="27"/>
      <c r="AA90" s="27"/>
      <c r="AB90" s="27">
        <v>1</v>
      </c>
      <c r="AC90" s="46"/>
      <c r="AD90" s="41">
        <f>U90</f>
        <v>6</v>
      </c>
      <c r="AE90" s="41">
        <f>SUM(B90:T90,V90:AC90)</f>
        <v>1</v>
      </c>
      <c r="AF90" s="41">
        <f>SUM(U71:U89,U91:U98)</f>
        <v>0</v>
      </c>
      <c r="AG90" s="41">
        <f>SUM(V91:AC98,B91:T98,B71:T89,V71:AC89)</f>
        <v>132</v>
      </c>
      <c r="AH90" s="43">
        <f t="shared" si="27"/>
        <v>0.992805755395683</v>
      </c>
      <c r="AI90" s="43">
        <f t="shared" si="28"/>
        <v>0.857142857142857</v>
      </c>
      <c r="AJ90" s="43">
        <f t="shared" si="29"/>
        <v>1</v>
      </c>
      <c r="AK90" s="43">
        <f t="shared" si="30"/>
        <v>0.923076923076923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>
        <v>3</v>
      </c>
      <c r="W91" s="27"/>
      <c r="X91" s="27"/>
      <c r="Y91" s="27"/>
      <c r="Z91" s="27"/>
      <c r="AA91" s="27"/>
      <c r="AB91" s="27"/>
      <c r="AC91" s="46"/>
      <c r="AD91" s="42">
        <f>V91</f>
        <v>3</v>
      </c>
      <c r="AE91" s="42">
        <f>SUM(B91:U91,W91:AC91)</f>
        <v>0</v>
      </c>
      <c r="AF91" s="42">
        <f>SUM(V71:V90,V92:V98)</f>
        <v>0</v>
      </c>
      <c r="AG91" s="42">
        <f>SUM(W92:AC98,B92:U98,B71:U90,W71:AC90)</f>
        <v>136</v>
      </c>
      <c r="AH91" s="40">
        <f t="shared" si="27"/>
        <v>1</v>
      </c>
      <c r="AI91" s="40">
        <f t="shared" si="28"/>
        <v>1</v>
      </c>
      <c r="AJ91" s="40">
        <f t="shared" si="29"/>
        <v>1</v>
      </c>
      <c r="AK91" s="40">
        <f t="shared" si="30"/>
        <v>1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>
        <v>6</v>
      </c>
      <c r="X92" s="27"/>
      <c r="Y92" s="27"/>
      <c r="Z92" s="27"/>
      <c r="AA92" s="27"/>
      <c r="AB92" s="27"/>
      <c r="AC92" s="46"/>
      <c r="AD92" s="41">
        <f>W92</f>
        <v>6</v>
      </c>
      <c r="AE92" s="41">
        <f>SUM(B92:V92,X92:AC92)</f>
        <v>0</v>
      </c>
      <c r="AF92" s="41">
        <f>SUM(W71:W91,W93:W98)</f>
        <v>0</v>
      </c>
      <c r="AG92" s="41">
        <f>SUM(X93:AC98,B93:V98,B71:V91,X71:AC91)</f>
        <v>133</v>
      </c>
      <c r="AH92" s="43">
        <f t="shared" si="27"/>
        <v>1</v>
      </c>
      <c r="AI92" s="43">
        <f t="shared" si="28"/>
        <v>1</v>
      </c>
      <c r="AJ92" s="43">
        <f t="shared" si="29"/>
        <v>1</v>
      </c>
      <c r="AK92" s="43">
        <f t="shared" si="30"/>
        <v>1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>
        <v>4</v>
      </c>
      <c r="Y93" s="27"/>
      <c r="Z93" s="27"/>
      <c r="AA93" s="27"/>
      <c r="AB93" s="27"/>
      <c r="AC93" s="46"/>
      <c r="AD93" s="42">
        <f>X93</f>
        <v>4</v>
      </c>
      <c r="AE93" s="42">
        <f>SUM(B93:W93,Y93:AC93)</f>
        <v>0</v>
      </c>
      <c r="AF93" s="42">
        <f>SUM(X71:X92,X94:X98)</f>
        <v>1</v>
      </c>
      <c r="AG93" s="42">
        <f>SUM(Y94:AC98,B94:W98,B71:W92,Y71:AC92)</f>
        <v>134</v>
      </c>
      <c r="AH93" s="40">
        <f t="shared" si="27"/>
        <v>0.992805755395683</v>
      </c>
      <c r="AI93" s="40">
        <f t="shared" si="28"/>
        <v>1</v>
      </c>
      <c r="AJ93" s="40">
        <f t="shared" si="29"/>
        <v>0.8</v>
      </c>
      <c r="AK93" s="40">
        <f t="shared" si="30"/>
        <v>0.888888888888889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>
        <v>1</v>
      </c>
      <c r="Y94" s="28">
        <v>22</v>
      </c>
      <c r="Z94" s="27"/>
      <c r="AA94" s="27"/>
      <c r="AB94" s="27"/>
      <c r="AC94" s="46"/>
      <c r="AD94" s="41">
        <f>Y94</f>
        <v>22</v>
      </c>
      <c r="AE94" s="41">
        <f>SUM(B94:X94,Z94:AC94)</f>
        <v>1</v>
      </c>
      <c r="AF94" s="41">
        <f>SUM(Y71:Y93,Y95:Y98)</f>
        <v>0</v>
      </c>
      <c r="AG94" s="41">
        <f>SUM(Z95:AC98,B95:X98,B71:X93,Z71:AC93)</f>
        <v>116</v>
      </c>
      <c r="AH94" s="43">
        <f t="shared" si="27"/>
        <v>0.992805755395683</v>
      </c>
      <c r="AI94" s="43">
        <f t="shared" si="28"/>
        <v>0.956521739130435</v>
      </c>
      <c r="AJ94" s="43">
        <f t="shared" si="29"/>
        <v>1</v>
      </c>
      <c r="AK94" s="43">
        <f t="shared" si="30"/>
        <v>0.977777777777778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>
        <v>4</v>
      </c>
      <c r="AA95" s="27"/>
      <c r="AB95" s="27"/>
      <c r="AC95" s="46"/>
      <c r="AD95" s="42">
        <f>Z95</f>
        <v>4</v>
      </c>
      <c r="AE95" s="42">
        <f>SUM(B95:Y95,AA95:AC95)</f>
        <v>0</v>
      </c>
      <c r="AF95" s="42">
        <f>SUM(Z71:Z94,Z96:Z98)</f>
        <v>0</v>
      </c>
      <c r="AG95" s="42">
        <f>SUM(AA96:AC98,B96:Y98,B71:Y94,AA71:AC94)</f>
        <v>135</v>
      </c>
      <c r="AH95" s="40">
        <f t="shared" si="27"/>
        <v>1</v>
      </c>
      <c r="AI95" s="40">
        <f t="shared" si="28"/>
        <v>1</v>
      </c>
      <c r="AJ95" s="40">
        <f t="shared" si="29"/>
        <v>1</v>
      </c>
      <c r="AK95" s="40">
        <f t="shared" si="30"/>
        <v>1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>
        <v>5</v>
      </c>
      <c r="AB96" s="27"/>
      <c r="AC96" s="46"/>
      <c r="AD96" s="41">
        <f>AA96</f>
        <v>5</v>
      </c>
      <c r="AE96" s="41">
        <f>SUM(B96:Z96,AB96:AC96)</f>
        <v>0</v>
      </c>
      <c r="AF96" s="41">
        <f>SUM(AA71:AA95,AA97:AA98)</f>
        <v>0</v>
      </c>
      <c r="AG96" s="41">
        <f>SUM(AB97:AC98,B97:Z98,B71:Z95,AB71:AC95)</f>
        <v>134</v>
      </c>
      <c r="AH96" s="43">
        <f t="shared" si="27"/>
        <v>1</v>
      </c>
      <c r="AI96" s="43">
        <f t="shared" si="28"/>
        <v>1</v>
      </c>
      <c r="AJ96" s="43">
        <f t="shared" si="29"/>
        <v>1</v>
      </c>
      <c r="AK96" s="43">
        <f t="shared" si="30"/>
        <v>1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>
        <v>2</v>
      </c>
      <c r="AC97" s="46"/>
      <c r="AD97" s="42">
        <f>AB97</f>
        <v>2</v>
      </c>
      <c r="AE97" s="42">
        <f>SUM(B97:AA97,AC97)</f>
        <v>0</v>
      </c>
      <c r="AF97" s="42">
        <f>SUM(AB71:AB96,AB98)</f>
        <v>1</v>
      </c>
      <c r="AG97" s="42">
        <f>SUM(AC98,B98:AA98,B71:AA96,AC71:AC96)</f>
        <v>136</v>
      </c>
      <c r="AH97" s="40">
        <f t="shared" si="27"/>
        <v>0.992805755395683</v>
      </c>
      <c r="AI97" s="40">
        <f t="shared" si="28"/>
        <v>1</v>
      </c>
      <c r="AJ97" s="40">
        <f t="shared" si="29"/>
        <v>0.666666666666667</v>
      </c>
      <c r="AK97" s="40">
        <f t="shared" si="30"/>
        <v>0.8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>
        <v>1</v>
      </c>
      <c r="AD98" s="41">
        <f>AC98</f>
        <v>1</v>
      </c>
      <c r="AE98" s="41">
        <f>SUM(B98:AB98)</f>
        <v>0</v>
      </c>
      <c r="AF98" s="41">
        <f>SUM(AC71:AC97)</f>
        <v>0</v>
      </c>
      <c r="AG98" s="41">
        <f>SUM(B71:AB97)</f>
        <v>138</v>
      </c>
      <c r="AH98" s="43">
        <f t="shared" si="27"/>
        <v>1</v>
      </c>
      <c r="AI98" s="43">
        <f t="shared" si="28"/>
        <v>1</v>
      </c>
      <c r="AJ98" s="43">
        <f t="shared" si="29"/>
        <v>1</v>
      </c>
      <c r="AK98" s="43">
        <f t="shared" si="30"/>
        <v>1</v>
      </c>
    </row>
    <row r="99" spans="28:37">
      <c r="AB99" s="37" t="s">
        <v>74</v>
      </c>
      <c r="AC99" s="37"/>
      <c r="AD99" s="42">
        <f t="shared" ref="AD99:AG99" si="31">SUM(AD71:AD98)</f>
        <v>135</v>
      </c>
      <c r="AE99" s="42">
        <f t="shared" si="31"/>
        <v>4</v>
      </c>
      <c r="AF99" s="42">
        <f t="shared" si="31"/>
        <v>4</v>
      </c>
      <c r="AG99" s="42">
        <f t="shared" si="31"/>
        <v>3749</v>
      </c>
      <c r="AH99" s="40">
        <f t="shared" si="27"/>
        <v>0.997944501541624</v>
      </c>
      <c r="AI99" s="40">
        <f t="shared" si="28"/>
        <v>0.971223021582734</v>
      </c>
      <c r="AJ99" s="40">
        <f t="shared" si="29"/>
        <v>0.971223021582734</v>
      </c>
      <c r="AK99" s="40">
        <f t="shared" si="30"/>
        <v>0.971223021582734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AlQalam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/>
      <c r="E104" s="14"/>
      <c r="F104" s="14"/>
      <c r="G104" s="14">
        <v>1</v>
      </c>
      <c r="H104" s="14"/>
      <c r="I104" s="14"/>
      <c r="J104" s="33">
        <v>4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6</v>
      </c>
      <c r="S104" s="42">
        <f>SUM(B105:B112)</f>
        <v>0</v>
      </c>
      <c r="T104" s="42">
        <f>SUM(C105:I111)</f>
        <v>123</v>
      </c>
      <c r="U104" s="40">
        <f t="shared" ref="U104:U111" si="32">(SUM(Q104,T104)/SUM(Q104,R104,S104,T104))</f>
        <v>0.958904109589041</v>
      </c>
      <c r="V104" s="40">
        <f t="shared" ref="V104:V111" si="33">Q104/(SUM(Q104,R104))</f>
        <v>0.739130434782609</v>
      </c>
      <c r="W104" s="40">
        <f t="shared" ref="W104:W111" si="34">Q104/SUM(Q104,S104)</f>
        <v>1</v>
      </c>
      <c r="X104" s="40">
        <f t="shared" ref="X104:X111" si="35">2*V104*W104/(SUM(V104,W104))</f>
        <v>0.85</v>
      </c>
    </row>
    <row r="105" spans="1:24">
      <c r="A105" s="15" t="s">
        <v>50</v>
      </c>
      <c r="B105" s="16"/>
      <c r="C105" s="17">
        <v>11</v>
      </c>
      <c r="D105" s="16"/>
      <c r="E105" s="16"/>
      <c r="F105" s="16"/>
      <c r="G105" s="16"/>
      <c r="H105" s="16"/>
      <c r="I105" s="16"/>
      <c r="J105" s="16">
        <v>3</v>
      </c>
      <c r="L105" s="1" t="s">
        <v>50</v>
      </c>
      <c r="M105" s="9" t="s">
        <v>59</v>
      </c>
      <c r="N105" s="9"/>
      <c r="O105" s="9"/>
      <c r="P105" s="9"/>
      <c r="Q105" s="41">
        <f>C105</f>
        <v>11</v>
      </c>
      <c r="R105" s="41">
        <f>SUM(B105,D105:J105)</f>
        <v>3</v>
      </c>
      <c r="S105" s="41">
        <f>SUM(C104,C106:C112)</f>
        <v>1</v>
      </c>
      <c r="T105" s="41">
        <f>SUM(D106:I111,B106:B111,B104,D104:I104)</f>
        <v>130</v>
      </c>
      <c r="U105" s="43">
        <f t="shared" si="32"/>
        <v>0.972413793103448</v>
      </c>
      <c r="V105" s="43">
        <f t="shared" si="33"/>
        <v>0.785714285714286</v>
      </c>
      <c r="W105" s="43">
        <f t="shared" si="34"/>
        <v>0.916666666666667</v>
      </c>
      <c r="X105" s="43">
        <f t="shared" si="35"/>
        <v>0.846153846153846</v>
      </c>
    </row>
    <row r="106" spans="1:24">
      <c r="A106" s="15" t="s">
        <v>51</v>
      </c>
      <c r="B106" s="16"/>
      <c r="C106" s="16"/>
      <c r="D106" s="17">
        <v>9</v>
      </c>
      <c r="E106" s="16"/>
      <c r="F106" s="16"/>
      <c r="G106" s="16"/>
      <c r="H106" s="16"/>
      <c r="I106" s="16"/>
      <c r="J106" s="34">
        <v>2</v>
      </c>
      <c r="L106" s="1" t="s">
        <v>51</v>
      </c>
      <c r="M106" s="9" t="s">
        <v>60</v>
      </c>
      <c r="N106" s="9"/>
      <c r="O106" s="9"/>
      <c r="P106" s="9"/>
      <c r="Q106" s="42">
        <f>D106</f>
        <v>9</v>
      </c>
      <c r="R106" s="42">
        <f>SUM(B106:C106,E106:J106)</f>
        <v>2</v>
      </c>
      <c r="S106" s="42">
        <f>SUM(D104:D105,D107:D112)</f>
        <v>0</v>
      </c>
      <c r="T106" s="42">
        <f>SUM(E107:I111,B107:C111,B104:C105,E104:I105)</f>
        <v>133</v>
      </c>
      <c r="U106" s="40">
        <f t="shared" si="32"/>
        <v>0.986111111111111</v>
      </c>
      <c r="V106" s="40">
        <f t="shared" si="33"/>
        <v>0.818181818181818</v>
      </c>
      <c r="W106" s="40">
        <f t="shared" si="34"/>
        <v>1</v>
      </c>
      <c r="X106" s="40">
        <f t="shared" si="35"/>
        <v>0.9</v>
      </c>
    </row>
    <row r="107" spans="1:24">
      <c r="A107" s="15" t="s">
        <v>52</v>
      </c>
      <c r="B107" s="16"/>
      <c r="C107" s="16"/>
      <c r="D107" s="16"/>
      <c r="E107" s="17">
        <v>20</v>
      </c>
      <c r="F107" s="16"/>
      <c r="G107" s="16">
        <v>1</v>
      </c>
      <c r="H107" s="16"/>
      <c r="I107" s="16">
        <v>2</v>
      </c>
      <c r="J107" s="34">
        <v>2</v>
      </c>
      <c r="L107" s="1" t="s">
        <v>52</v>
      </c>
      <c r="M107" s="9" t="s">
        <v>61</v>
      </c>
      <c r="N107" s="9"/>
      <c r="O107" s="9"/>
      <c r="P107" s="9"/>
      <c r="Q107" s="41">
        <f>E107</f>
        <v>20</v>
      </c>
      <c r="R107" s="41">
        <f>SUM(B107:D107,F107:J107)</f>
        <v>5</v>
      </c>
      <c r="S107" s="41">
        <f>SUM(E104:E106,E108:E112)</f>
        <v>1</v>
      </c>
      <c r="T107" s="41">
        <f>SUM(F108:I111,B108:D111,B104:D106,F104:I106)</f>
        <v>118</v>
      </c>
      <c r="U107" s="43">
        <f t="shared" si="32"/>
        <v>0.958333333333333</v>
      </c>
      <c r="V107" s="43">
        <f t="shared" si="33"/>
        <v>0.8</v>
      </c>
      <c r="W107" s="43">
        <f t="shared" si="34"/>
        <v>0.952380952380952</v>
      </c>
      <c r="X107" s="43">
        <f t="shared" si="35"/>
        <v>0.869565217391304</v>
      </c>
    </row>
    <row r="108" spans="1:24">
      <c r="A108" s="15" t="s">
        <v>53</v>
      </c>
      <c r="B108" s="16"/>
      <c r="C108" s="16"/>
      <c r="D108" s="16"/>
      <c r="E108" s="16">
        <v>1</v>
      </c>
      <c r="F108" s="17">
        <v>29</v>
      </c>
      <c r="G108" s="16"/>
      <c r="H108" s="16"/>
      <c r="I108" s="16"/>
      <c r="J108" s="34">
        <v>6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7</v>
      </c>
      <c r="S108" s="42">
        <f>SUM(F104:F107,F109:F112)</f>
        <v>0</v>
      </c>
      <c r="T108" s="42">
        <f>SUM(G109:I111,B109:E111,B104:E107,G104:I107)</f>
        <v>112</v>
      </c>
      <c r="U108" s="40">
        <f t="shared" si="32"/>
        <v>0.952702702702703</v>
      </c>
      <c r="V108" s="40">
        <f t="shared" si="33"/>
        <v>0.805555555555556</v>
      </c>
      <c r="W108" s="40">
        <f t="shared" si="34"/>
        <v>1</v>
      </c>
      <c r="X108" s="40">
        <f t="shared" si="35"/>
        <v>0.892307692307692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28</v>
      </c>
      <c r="H109" s="16"/>
      <c r="I109" s="16"/>
      <c r="J109" s="34">
        <v>3</v>
      </c>
      <c r="L109" s="1" t="s">
        <v>54</v>
      </c>
      <c r="M109" s="9" t="s">
        <v>63</v>
      </c>
      <c r="N109" s="9"/>
      <c r="O109" s="9"/>
      <c r="P109" s="9"/>
      <c r="Q109" s="41">
        <f>G109</f>
        <v>28</v>
      </c>
      <c r="R109" s="41">
        <f>SUM(B109:F109,H109:J109)</f>
        <v>3</v>
      </c>
      <c r="S109" s="41">
        <f>SUM(G104:G108,G110:G112)</f>
        <v>2</v>
      </c>
      <c r="T109" s="41">
        <f>SUM(H110:I111,B110:F111,B104:F108,H104:I108)</f>
        <v>112</v>
      </c>
      <c r="U109" s="43">
        <f t="shared" si="32"/>
        <v>0.96551724137931</v>
      </c>
      <c r="V109" s="43">
        <f t="shared" si="33"/>
        <v>0.903225806451613</v>
      </c>
      <c r="W109" s="43">
        <f t="shared" si="34"/>
        <v>0.933333333333333</v>
      </c>
      <c r="X109" s="43">
        <f t="shared" si="35"/>
        <v>0.918032786885246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/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0</v>
      </c>
      <c r="S110" s="42">
        <f>SUM(H104:H109,H111:H112)</f>
        <v>0</v>
      </c>
      <c r="T110" s="42">
        <f>SUM(I111,B111:G111,B104:G109,I104:I109)</f>
        <v>131</v>
      </c>
      <c r="U110" s="40">
        <f t="shared" si="32"/>
        <v>1</v>
      </c>
      <c r="V110" s="40">
        <f t="shared" si="33"/>
        <v>1</v>
      </c>
      <c r="W110" s="40">
        <f t="shared" si="34"/>
        <v>1</v>
      </c>
      <c r="X110" s="40">
        <f t="shared" si="35"/>
        <v>1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11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11</v>
      </c>
      <c r="R111" s="41">
        <f>SUM(J111,B111:H111)</f>
        <v>1</v>
      </c>
      <c r="S111" s="41">
        <f>SUM(I104:I110,I112)</f>
        <v>2</v>
      </c>
      <c r="T111" s="41">
        <f>SUM(B104:H110)</f>
        <v>129</v>
      </c>
      <c r="U111" s="43">
        <f t="shared" si="32"/>
        <v>0.979020979020979</v>
      </c>
      <c r="V111" s="43">
        <f t="shared" si="33"/>
        <v>0.916666666666667</v>
      </c>
      <c r="W111" s="43">
        <f t="shared" si="34"/>
        <v>0.846153846153846</v>
      </c>
      <c r="X111" s="43">
        <f t="shared" si="35"/>
        <v>0.88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36">SUM(Q104:Q111)</f>
        <v>136</v>
      </c>
      <c r="R113" s="41">
        <f t="shared" si="36"/>
        <v>27</v>
      </c>
      <c r="S113" s="41">
        <f t="shared" si="36"/>
        <v>6</v>
      </c>
      <c r="T113" s="41">
        <f t="shared" si="36"/>
        <v>988</v>
      </c>
      <c r="U113" s="43">
        <f>(SUM(Q113,T113)/SUM(Q113,R113,S113,T113))</f>
        <v>0.971477960242005</v>
      </c>
      <c r="V113" s="43">
        <f>Q113/(SUM(Q113,R113))</f>
        <v>0.834355828220859</v>
      </c>
      <c r="W113" s="43">
        <f>Q113/SUM(Q113,S113)</f>
        <v>0.957746478873239</v>
      </c>
      <c r="X113" s="43">
        <f>2*V113*W113/(SUM(V113,W113))</f>
        <v>0.891803278688525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137</v>
      </c>
    </row>
    <row r="115" ht="14.25" spans="1:37">
      <c r="A115" s="21" t="str">
        <f>A1</f>
        <v>AlQalam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14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14</v>
      </c>
      <c r="AE116" s="42">
        <f>SUM(C116:AC116)</f>
        <v>0</v>
      </c>
      <c r="AF116" s="42">
        <f>SUM(B117:B143)</f>
        <v>2</v>
      </c>
      <c r="AG116" s="42">
        <f>SUM(C117:AC143)</f>
        <v>121</v>
      </c>
      <c r="AH116" s="40">
        <f t="shared" ref="AH116:AH144" si="37">(SUM(AD116,AG116)/SUM(AD116,AE116,AF116,AG116))</f>
        <v>0.985401459854015</v>
      </c>
      <c r="AI116" s="40">
        <f t="shared" ref="AI116:AI144" si="38">AD116/(SUM(AD116,AE116))</f>
        <v>1</v>
      </c>
      <c r="AJ116" s="40">
        <f t="shared" ref="AJ116:AJ144" si="39">AD116/SUM(AD116,AF116)</f>
        <v>0.875</v>
      </c>
      <c r="AK116" s="40">
        <f t="shared" ref="AK116:AK144" si="40">2*AI116*AJ116/(SUM(AI116,AJ116))</f>
        <v>0.933333333333333</v>
      </c>
    </row>
    <row r="117" spans="1:37">
      <c r="A117" s="26" t="s">
        <v>40</v>
      </c>
      <c r="B117" s="27"/>
      <c r="C117" s="28">
        <v>22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22</v>
      </c>
      <c r="AE117" s="41">
        <f>SUM(D117:AC117,B117)</f>
        <v>0</v>
      </c>
      <c r="AF117" s="41">
        <f>SUM(C116,C118:C143)</f>
        <v>0</v>
      </c>
      <c r="AG117" s="41">
        <f>SUM(D118:AC143,B116,D116:AC116,B118:B143)</f>
        <v>115</v>
      </c>
      <c r="AH117" s="43">
        <f t="shared" si="37"/>
        <v>1</v>
      </c>
      <c r="AI117" s="43">
        <f t="shared" si="38"/>
        <v>1</v>
      </c>
      <c r="AJ117" s="43">
        <f t="shared" si="39"/>
        <v>1</v>
      </c>
      <c r="AK117" s="43">
        <f t="shared" si="40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f>SUM(B119:C143,E119:AC143,B116:C117,E116:AC117)</f>
        <v>130</v>
      </c>
      <c r="AH118" s="40">
        <f t="shared" si="37"/>
        <v>1</v>
      </c>
      <c r="AI118" s="40">
        <f t="shared" si="38"/>
        <v>1</v>
      </c>
      <c r="AJ118" s="40">
        <f t="shared" si="39"/>
        <v>1</v>
      </c>
      <c r="AK118" s="40">
        <f t="shared" si="40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f>SUM(F120:AC143,B120:D143,B116:D118,F116:AC118)</f>
        <v>135</v>
      </c>
      <c r="AH119" s="43">
        <f t="shared" si="37"/>
        <v>1</v>
      </c>
      <c r="AI119" s="43">
        <f t="shared" si="38"/>
        <v>1</v>
      </c>
      <c r="AJ119" s="43">
        <f t="shared" si="39"/>
        <v>1</v>
      </c>
      <c r="AK119" s="43">
        <f t="shared" si="40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f>SUM(G121:AC143,B121:E143,B116:E119,G116:AC119)</f>
        <v>136</v>
      </c>
      <c r="AH120" s="40">
        <f t="shared" si="37"/>
        <v>1</v>
      </c>
      <c r="AI120" s="40">
        <f t="shared" si="38"/>
        <v>1</v>
      </c>
      <c r="AJ120" s="40">
        <f t="shared" si="39"/>
        <v>1</v>
      </c>
      <c r="AK120" s="40">
        <f t="shared" si="40"/>
        <v>1</v>
      </c>
    </row>
    <row r="121" spans="1:37">
      <c r="A121" s="26" t="s">
        <v>12</v>
      </c>
      <c r="B121" s="27">
        <v>2</v>
      </c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2</v>
      </c>
      <c r="AF121" s="41">
        <f>SUM(G116:G120,G122:G143)</f>
        <v>0</v>
      </c>
      <c r="AG121" s="41">
        <f>SUM(H122:AC143,B122:F143,B116:F120,H116:AC120)</f>
        <v>133</v>
      </c>
      <c r="AH121" s="43">
        <f t="shared" si="37"/>
        <v>0.985401459854015</v>
      </c>
      <c r="AI121" s="43">
        <f t="shared" si="38"/>
        <v>0.5</v>
      </c>
      <c r="AJ121" s="43">
        <f t="shared" si="39"/>
        <v>1</v>
      </c>
      <c r="AK121" s="43">
        <f t="shared" si="40"/>
        <v>0.666666666666667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f>SUM(I123:AC143,B123:G143,B116:G121,I116:AC121)</f>
        <v>135</v>
      </c>
      <c r="AH122" s="40">
        <f t="shared" si="37"/>
        <v>1</v>
      </c>
      <c r="AI122" s="40">
        <f t="shared" si="38"/>
        <v>1</v>
      </c>
      <c r="AJ122" s="40">
        <f t="shared" si="39"/>
        <v>1</v>
      </c>
      <c r="AK122" s="40">
        <f t="shared" si="40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1">
        <f>SUM(J124:AC143,B124:H143,B116:H122,J116:AC122)</f>
        <v>132</v>
      </c>
      <c r="AH123" s="43">
        <f t="shared" si="37"/>
        <v>1</v>
      </c>
      <c r="AI123" s="43">
        <f t="shared" si="38"/>
        <v>1</v>
      </c>
      <c r="AJ123" s="43">
        <f t="shared" si="39"/>
        <v>1</v>
      </c>
      <c r="AK123" s="43">
        <f t="shared" si="40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2">
        <f>SUM(K125:AC143,B125:I143,B116:I123,K116:AC123)</f>
        <v>134</v>
      </c>
      <c r="AH124" s="40">
        <f t="shared" si="37"/>
        <v>1</v>
      </c>
      <c r="AI124" s="40">
        <f t="shared" si="38"/>
        <v>1</v>
      </c>
      <c r="AJ124" s="40">
        <f t="shared" si="39"/>
        <v>1</v>
      </c>
      <c r="AK124" s="40">
        <f t="shared" si="40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1">
        <f>SUM(L126:AC143,B126:J143,B116:J124,L116:AC124)</f>
        <v>127</v>
      </c>
      <c r="AH125" s="43">
        <f t="shared" si="37"/>
        <v>1</v>
      </c>
      <c r="AI125" s="43">
        <f t="shared" si="38"/>
        <v>1</v>
      </c>
      <c r="AJ125" s="43">
        <f t="shared" si="39"/>
        <v>1</v>
      </c>
      <c r="AK125" s="43">
        <f t="shared" si="40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2">
        <f>SUM(M127:AC143,B127:K143,B116:K125,M116:AC125)</f>
        <v>136</v>
      </c>
      <c r="AH126" s="40">
        <f t="shared" si="37"/>
        <v>1</v>
      </c>
      <c r="AI126" s="40">
        <f t="shared" si="38"/>
        <v>1</v>
      </c>
      <c r="AJ126" s="40">
        <f t="shared" si="39"/>
        <v>1</v>
      </c>
      <c r="AK126" s="40">
        <f t="shared" si="40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1">
        <f>SUM(N128:AC143,B128:L143,B116:L126,N116:AC126)</f>
        <v>135</v>
      </c>
      <c r="AH127" s="43">
        <f t="shared" si="37"/>
        <v>1</v>
      </c>
      <c r="AI127" s="43">
        <f t="shared" si="38"/>
        <v>1</v>
      </c>
      <c r="AJ127" s="43">
        <f t="shared" si="39"/>
        <v>1</v>
      </c>
      <c r="AK127" s="43">
        <f t="shared" si="40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2">
        <f>SUM(O129:AC143,B129:M143,B116:M127,O116:AC127)</f>
        <v>135</v>
      </c>
      <c r="AH128" s="40">
        <f t="shared" si="37"/>
        <v>1</v>
      </c>
      <c r="AI128" s="40">
        <f t="shared" si="38"/>
        <v>1</v>
      </c>
      <c r="AJ128" s="40">
        <f t="shared" si="39"/>
        <v>1</v>
      </c>
      <c r="AK128" s="40">
        <f t="shared" si="40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1">
        <f>SUM(P130:AC143,B130:N143,B116:N128,P116:AC128)</f>
        <v>135</v>
      </c>
      <c r="AH129" s="43">
        <f t="shared" si="37"/>
        <v>1</v>
      </c>
      <c r="AI129" s="43">
        <f t="shared" si="38"/>
        <v>1</v>
      </c>
      <c r="AJ129" s="43">
        <f t="shared" si="39"/>
        <v>1</v>
      </c>
      <c r="AK129" s="43">
        <f t="shared" si="40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f>SUM(Q131:AC143,B131:O143,B116:O129,Q116:AC129)</f>
        <v>136</v>
      </c>
      <c r="AH130" s="40">
        <f t="shared" si="37"/>
        <v>1</v>
      </c>
      <c r="AI130" s="40">
        <f t="shared" si="38"/>
        <v>1</v>
      </c>
      <c r="AJ130" s="40">
        <f t="shared" si="39"/>
        <v>1</v>
      </c>
      <c r="AK130" s="40">
        <f t="shared" si="40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f>SUM(R132:AC143,B132:P143,B116:P130,R116:AC130)</f>
        <v>136</v>
      </c>
      <c r="AH131" s="43">
        <f t="shared" si="37"/>
        <v>1</v>
      </c>
      <c r="AI131" s="43">
        <f t="shared" si="38"/>
        <v>1</v>
      </c>
      <c r="AJ131" s="43">
        <f t="shared" si="39"/>
        <v>1</v>
      </c>
      <c r="AK131" s="43">
        <f t="shared" si="40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f>SUM(S133:AC143,B133:Q143,B116:Q131,S116:AC131)</f>
        <v>136</v>
      </c>
      <c r="AH132" s="40">
        <f t="shared" si="37"/>
        <v>1</v>
      </c>
      <c r="AI132" s="40">
        <f t="shared" si="38"/>
        <v>1</v>
      </c>
      <c r="AJ132" s="40">
        <f t="shared" si="39"/>
        <v>1</v>
      </c>
      <c r="AK132" s="40">
        <f t="shared" si="40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f>SUM(T134:AC143,B134:R143,B116:R132,T116:AC132)</f>
        <v>135</v>
      </c>
      <c r="AH133" s="43">
        <f t="shared" si="37"/>
        <v>1</v>
      </c>
      <c r="AI133" s="43">
        <f t="shared" si="38"/>
        <v>1</v>
      </c>
      <c r="AJ133" s="43">
        <f t="shared" si="39"/>
        <v>1</v>
      </c>
      <c r="AK133" s="43">
        <f t="shared" si="40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f>SUM(U135:AC143,B135:S143,B116:S133,U116:AC133)</f>
        <v>135</v>
      </c>
      <c r="AH134" s="40">
        <f t="shared" si="37"/>
        <v>1</v>
      </c>
      <c r="AI134" s="40">
        <f t="shared" si="38"/>
        <v>1</v>
      </c>
      <c r="AJ134" s="40">
        <f t="shared" si="39"/>
        <v>1</v>
      </c>
      <c r="AK134" s="40">
        <f t="shared" si="40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>
        <v>1</v>
      </c>
      <c r="AC135" s="46"/>
      <c r="AD135" s="41">
        <f>U135</f>
        <v>6</v>
      </c>
      <c r="AE135" s="41">
        <f>SUM(B135:T135,V135:AC135)</f>
        <v>1</v>
      </c>
      <c r="AF135" s="41">
        <f>SUM(U116:U134,U136:U143)</f>
        <v>0</v>
      </c>
      <c r="AG135" s="41">
        <f>SUM(V136:AC143,B136:T143,B116:T134,V116:AC134)</f>
        <v>130</v>
      </c>
      <c r="AH135" s="43">
        <f t="shared" si="37"/>
        <v>0.992700729927007</v>
      </c>
      <c r="AI135" s="43">
        <f t="shared" si="38"/>
        <v>0.857142857142857</v>
      </c>
      <c r="AJ135" s="43">
        <f t="shared" si="39"/>
        <v>1</v>
      </c>
      <c r="AK135" s="43">
        <f t="shared" si="40"/>
        <v>0.923076923076923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f>SUM(W137:AC143,B137:U143,B116:U135,W116:AC135)</f>
        <v>134</v>
      </c>
      <c r="AH136" s="40">
        <f t="shared" si="37"/>
        <v>1</v>
      </c>
      <c r="AI136" s="40">
        <f t="shared" si="38"/>
        <v>1</v>
      </c>
      <c r="AJ136" s="40">
        <f t="shared" si="39"/>
        <v>1</v>
      </c>
      <c r="AK136" s="40">
        <f t="shared" si="40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5</v>
      </c>
      <c r="X137" s="27"/>
      <c r="Y137" s="27"/>
      <c r="Z137" s="27"/>
      <c r="AA137" s="27"/>
      <c r="AB137" s="27"/>
      <c r="AC137" s="46"/>
      <c r="AD137" s="41">
        <f>W137</f>
        <v>5</v>
      </c>
      <c r="AE137" s="41">
        <f>SUM(B137:V137,X137:AC137)</f>
        <v>0</v>
      </c>
      <c r="AF137" s="41">
        <f>SUM(W116:W136,W138:W143)</f>
        <v>0</v>
      </c>
      <c r="AG137" s="41">
        <f>SUM(X138:AC143,B138:V143,B116:V136,X116:AC136)</f>
        <v>132</v>
      </c>
      <c r="AH137" s="43">
        <f t="shared" si="37"/>
        <v>1</v>
      </c>
      <c r="AI137" s="43">
        <f t="shared" si="38"/>
        <v>1</v>
      </c>
      <c r="AJ137" s="43">
        <f t="shared" si="39"/>
        <v>1</v>
      </c>
      <c r="AK137" s="43">
        <f t="shared" si="40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4</v>
      </c>
      <c r="Y138" s="27"/>
      <c r="Z138" s="27"/>
      <c r="AA138" s="27"/>
      <c r="AB138" s="27"/>
      <c r="AC138" s="46"/>
      <c r="AD138" s="42">
        <f>X138</f>
        <v>4</v>
      </c>
      <c r="AE138" s="42">
        <f>SUM(B138:W138,Y138:AC138)</f>
        <v>0</v>
      </c>
      <c r="AF138" s="42">
        <f>SUM(X116:X137,X139:X143)</f>
        <v>1</v>
      </c>
      <c r="AG138" s="42">
        <f>SUM(Y139:AC143,B139:W143,B116:W137,Y116:AC137)</f>
        <v>132</v>
      </c>
      <c r="AH138" s="40">
        <f t="shared" si="37"/>
        <v>0.992700729927007</v>
      </c>
      <c r="AI138" s="40">
        <f t="shared" si="38"/>
        <v>1</v>
      </c>
      <c r="AJ138" s="40">
        <f t="shared" si="39"/>
        <v>0.8</v>
      </c>
      <c r="AK138" s="40">
        <f t="shared" si="40"/>
        <v>0.888888888888889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>
        <v>1</v>
      </c>
      <c r="Y139" s="28">
        <v>21</v>
      </c>
      <c r="Z139" s="27"/>
      <c r="AA139" s="27"/>
      <c r="AB139" s="27"/>
      <c r="AC139" s="46"/>
      <c r="AD139" s="41">
        <f>Y139</f>
        <v>21</v>
      </c>
      <c r="AE139" s="41">
        <f>SUM(B139:X139,Z139:AC139)</f>
        <v>1</v>
      </c>
      <c r="AF139" s="41">
        <f>SUM(Y116:Y138,Y140:Y143)</f>
        <v>0</v>
      </c>
      <c r="AG139" s="41">
        <f>SUM(Z140:AC143,B140:X143,B116:X138,Z116:AC138)</f>
        <v>115</v>
      </c>
      <c r="AH139" s="43">
        <f t="shared" si="37"/>
        <v>0.992700729927007</v>
      </c>
      <c r="AI139" s="43">
        <f t="shared" si="38"/>
        <v>0.954545454545455</v>
      </c>
      <c r="AJ139" s="43">
        <f t="shared" si="39"/>
        <v>1</v>
      </c>
      <c r="AK139" s="43">
        <f t="shared" si="40"/>
        <v>0.976744186046512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2">
        <f>SUM(AA141:AC143,B141:Y143,B116:Y139,AA116:AC139)</f>
        <v>133</v>
      </c>
      <c r="AH140" s="40">
        <f t="shared" si="37"/>
        <v>1</v>
      </c>
      <c r="AI140" s="40">
        <f t="shared" si="38"/>
        <v>1</v>
      </c>
      <c r="AJ140" s="40">
        <f t="shared" si="39"/>
        <v>1</v>
      </c>
      <c r="AK140" s="40">
        <f t="shared" si="40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5</v>
      </c>
      <c r="AB141" s="27"/>
      <c r="AC141" s="46"/>
      <c r="AD141" s="41">
        <f>AA141</f>
        <v>5</v>
      </c>
      <c r="AE141" s="41">
        <f>SUM(B141:Z141,AB141:AC141)</f>
        <v>0</v>
      </c>
      <c r="AF141" s="41">
        <f>SUM(AA116:AA140,AA142:AA143)</f>
        <v>0</v>
      </c>
      <c r="AG141" s="41">
        <f>SUM(AB142:AC143,B142:Z143,B116:Z140,AB116:AC140)</f>
        <v>132</v>
      </c>
      <c r="AH141" s="43">
        <f t="shared" si="37"/>
        <v>1</v>
      </c>
      <c r="AI141" s="43">
        <f t="shared" si="38"/>
        <v>1</v>
      </c>
      <c r="AJ141" s="43">
        <f t="shared" si="39"/>
        <v>1</v>
      </c>
      <c r="AK141" s="43">
        <f t="shared" si="40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2</v>
      </c>
      <c r="AC142" s="46"/>
      <c r="AD142" s="42">
        <f>AB142</f>
        <v>2</v>
      </c>
      <c r="AE142" s="42">
        <f>SUM(B142:AA142,AC142)</f>
        <v>0</v>
      </c>
      <c r="AF142" s="42">
        <f>SUM(AB116:AB141,AB143)</f>
        <v>1</v>
      </c>
      <c r="AG142" s="42">
        <f>SUM(AC143,B143:AA143,B116:AA141,AC116:AC141)</f>
        <v>134</v>
      </c>
      <c r="AH142" s="40">
        <f t="shared" si="37"/>
        <v>0.992700729927007</v>
      </c>
      <c r="AI142" s="40">
        <f t="shared" si="38"/>
        <v>1</v>
      </c>
      <c r="AJ142" s="40">
        <f t="shared" si="39"/>
        <v>0.666666666666667</v>
      </c>
      <c r="AK142" s="40">
        <f t="shared" si="40"/>
        <v>0.8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f>SUM(B116:AB142)</f>
        <v>136</v>
      </c>
      <c r="AH143" s="43">
        <f t="shared" si="37"/>
        <v>1</v>
      </c>
      <c r="AI143" s="43">
        <f t="shared" si="38"/>
        <v>1</v>
      </c>
      <c r="AJ143" s="43">
        <f t="shared" si="39"/>
        <v>1</v>
      </c>
      <c r="AK143" s="43">
        <f t="shared" si="40"/>
        <v>1</v>
      </c>
    </row>
    <row r="144" spans="28:37">
      <c r="AB144" s="37" t="s">
        <v>74</v>
      </c>
      <c r="AC144" s="37"/>
      <c r="AD144" s="42">
        <f t="shared" ref="AD144:AG144" si="41">SUM(AD116:AD143)</f>
        <v>133</v>
      </c>
      <c r="AE144" s="42">
        <f t="shared" si="41"/>
        <v>4</v>
      </c>
      <c r="AF144" s="42">
        <f t="shared" si="41"/>
        <v>4</v>
      </c>
      <c r="AG144" s="42">
        <f t="shared" si="41"/>
        <v>3695</v>
      </c>
      <c r="AH144" s="40">
        <f t="shared" si="37"/>
        <v>0.997914494264859</v>
      </c>
      <c r="AI144" s="40">
        <f t="shared" si="38"/>
        <v>0.970802919708029</v>
      </c>
      <c r="AJ144" s="40">
        <f t="shared" si="39"/>
        <v>0.970802919708029</v>
      </c>
      <c r="AK144" s="40">
        <f t="shared" si="40"/>
        <v>0.970802919708029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AlQalam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>
        <v>17</v>
      </c>
      <c r="C149" s="14">
        <v>1</v>
      </c>
      <c r="D149" s="14"/>
      <c r="E149" s="14"/>
      <c r="F149" s="14"/>
      <c r="G149" s="14">
        <v>1</v>
      </c>
      <c r="H149" s="14"/>
      <c r="I149" s="14"/>
      <c r="J149" s="33">
        <v>4</v>
      </c>
      <c r="L149" s="1" t="s">
        <v>49</v>
      </c>
      <c r="M149" s="9" t="s">
        <v>58</v>
      </c>
      <c r="N149" s="9"/>
      <c r="O149" s="9"/>
      <c r="P149" s="9"/>
      <c r="Q149" s="42">
        <f>B149</f>
        <v>17</v>
      </c>
      <c r="R149" s="42">
        <f>SUM(C149:J149)</f>
        <v>6</v>
      </c>
      <c r="S149" s="42">
        <f>SUM(B150:B157)</f>
        <v>0</v>
      </c>
      <c r="T149" s="42">
        <f>SUM(C150:I156)</f>
        <v>118</v>
      </c>
      <c r="U149" s="40">
        <f t="shared" ref="U149:U156" si="42">(SUM(Q149,T149)/SUM(Q149,R149,S149,T149))</f>
        <v>0.957446808510638</v>
      </c>
      <c r="V149" s="40">
        <f t="shared" ref="V149:V156" si="43">Q149/(SUM(Q149,R149))</f>
        <v>0.739130434782609</v>
      </c>
      <c r="W149" s="40">
        <f t="shared" ref="W149:W156" si="44">Q149/SUM(Q149,S149)</f>
        <v>1</v>
      </c>
      <c r="X149" s="40">
        <f t="shared" ref="X149:X156" si="45">2*V149*W149/(SUM(V149,W149))</f>
        <v>0.85</v>
      </c>
    </row>
    <row r="150" spans="1:24">
      <c r="A150" s="15" t="s">
        <v>50</v>
      </c>
      <c r="B150" s="16"/>
      <c r="C150" s="17">
        <v>11</v>
      </c>
      <c r="D150" s="16"/>
      <c r="E150" s="16"/>
      <c r="F150" s="16"/>
      <c r="G150" s="16"/>
      <c r="H150" s="16"/>
      <c r="I150" s="16"/>
      <c r="J150" s="16">
        <v>4</v>
      </c>
      <c r="L150" s="1" t="s">
        <v>50</v>
      </c>
      <c r="M150" s="9" t="s">
        <v>59</v>
      </c>
      <c r="N150" s="9"/>
      <c r="O150" s="9"/>
      <c r="P150" s="9"/>
      <c r="Q150" s="41">
        <f>C150</f>
        <v>11</v>
      </c>
      <c r="R150" s="41">
        <f>SUM(B150,D150:J150)</f>
        <v>4</v>
      </c>
      <c r="S150" s="41">
        <f>SUM(C149,C151:C157)</f>
        <v>1</v>
      </c>
      <c r="T150" s="41">
        <f>SUM(D151:I156,B151:B156,B149,D149:I149)</f>
        <v>125</v>
      </c>
      <c r="U150" s="43">
        <f t="shared" si="42"/>
        <v>0.964539007092199</v>
      </c>
      <c r="V150" s="43">
        <f t="shared" si="43"/>
        <v>0.733333333333333</v>
      </c>
      <c r="W150" s="43">
        <f t="shared" si="44"/>
        <v>0.916666666666667</v>
      </c>
      <c r="X150" s="43">
        <f t="shared" si="45"/>
        <v>0.814814814814815</v>
      </c>
    </row>
    <row r="151" spans="1:24">
      <c r="A151" s="15" t="s">
        <v>51</v>
      </c>
      <c r="B151" s="16"/>
      <c r="C151" s="16"/>
      <c r="D151" s="17">
        <v>9</v>
      </c>
      <c r="E151" s="16"/>
      <c r="F151" s="16"/>
      <c r="G151" s="16"/>
      <c r="H151" s="16"/>
      <c r="I151" s="16"/>
      <c r="J151" s="34">
        <v>1</v>
      </c>
      <c r="L151" s="1" t="s">
        <v>51</v>
      </c>
      <c r="M151" s="9" t="s">
        <v>60</v>
      </c>
      <c r="N151" s="9"/>
      <c r="O151" s="9"/>
      <c r="P151" s="9"/>
      <c r="Q151" s="42">
        <f>D151</f>
        <v>9</v>
      </c>
      <c r="R151" s="42">
        <f>SUM(B151:C151,E151:J151)</f>
        <v>1</v>
      </c>
      <c r="S151" s="42">
        <f>SUM(D149:D150,D152:D157)</f>
        <v>0</v>
      </c>
      <c r="T151" s="42">
        <f>SUM(E152:I156,B152:C156,B149:C150,E149:I150)</f>
        <v>128</v>
      </c>
      <c r="U151" s="40">
        <f t="shared" si="42"/>
        <v>0.992753623188406</v>
      </c>
      <c r="V151" s="40">
        <f t="shared" si="43"/>
        <v>0.9</v>
      </c>
      <c r="W151" s="40">
        <f t="shared" si="44"/>
        <v>1</v>
      </c>
      <c r="X151" s="40">
        <f t="shared" si="45"/>
        <v>0.947368421052632</v>
      </c>
    </row>
    <row r="152" spans="1:24">
      <c r="A152" s="15" t="s">
        <v>52</v>
      </c>
      <c r="B152" s="16"/>
      <c r="C152" s="16"/>
      <c r="D152" s="16"/>
      <c r="E152" s="17">
        <v>20</v>
      </c>
      <c r="F152" s="16"/>
      <c r="G152" s="16"/>
      <c r="H152" s="16"/>
      <c r="I152" s="16">
        <v>3</v>
      </c>
      <c r="J152" s="34">
        <v>1</v>
      </c>
      <c r="L152" s="1" t="s">
        <v>52</v>
      </c>
      <c r="M152" s="9" t="s">
        <v>61</v>
      </c>
      <c r="N152" s="9"/>
      <c r="O152" s="9"/>
      <c r="P152" s="9"/>
      <c r="Q152" s="41">
        <f>E152</f>
        <v>20</v>
      </c>
      <c r="R152" s="41">
        <f>SUM(B152:D152,F152:J152)</f>
        <v>4</v>
      </c>
      <c r="S152" s="41">
        <f>SUM(E149:E151,E153:E157)</f>
        <v>0</v>
      </c>
      <c r="T152" s="41">
        <f>SUM(F153:I156,B153:D156,B149:D151,F149:I151)</f>
        <v>114</v>
      </c>
      <c r="U152" s="43">
        <f t="shared" si="42"/>
        <v>0.971014492753623</v>
      </c>
      <c r="V152" s="43">
        <f t="shared" si="43"/>
        <v>0.833333333333333</v>
      </c>
      <c r="W152" s="43">
        <f t="shared" si="44"/>
        <v>1</v>
      </c>
      <c r="X152" s="43">
        <f t="shared" si="45"/>
        <v>0.909090909090909</v>
      </c>
    </row>
    <row r="153" spans="1:24">
      <c r="A153" s="15" t="s">
        <v>53</v>
      </c>
      <c r="B153" s="16"/>
      <c r="C153" s="16"/>
      <c r="D153" s="16"/>
      <c r="E153" s="16"/>
      <c r="F153" s="17">
        <v>27</v>
      </c>
      <c r="G153" s="16"/>
      <c r="H153" s="16"/>
      <c r="I153" s="16"/>
      <c r="J153" s="34">
        <v>3</v>
      </c>
      <c r="L153" s="1" t="s">
        <v>53</v>
      </c>
      <c r="M153" s="9" t="s">
        <v>62</v>
      </c>
      <c r="N153" s="9"/>
      <c r="O153" s="9"/>
      <c r="P153" s="9"/>
      <c r="Q153" s="42">
        <f>F153</f>
        <v>27</v>
      </c>
      <c r="R153" s="42">
        <f>SUM(B153:E153,G153:J153)</f>
        <v>3</v>
      </c>
      <c r="S153" s="42">
        <f>SUM(F149:F152,F154:F157)</f>
        <v>0</v>
      </c>
      <c r="T153" s="42">
        <f>SUM(G154:I156,B154:E156,B149:E152,G149:I152)</f>
        <v>110</v>
      </c>
      <c r="U153" s="40">
        <f t="shared" si="42"/>
        <v>0.978571428571429</v>
      </c>
      <c r="V153" s="40">
        <f t="shared" si="43"/>
        <v>0.9</v>
      </c>
      <c r="W153" s="40">
        <f t="shared" si="44"/>
        <v>1</v>
      </c>
      <c r="X153" s="40">
        <f t="shared" si="45"/>
        <v>0.947368421052632</v>
      </c>
    </row>
    <row r="154" spans="1:24">
      <c r="A154" s="15" t="s">
        <v>54</v>
      </c>
      <c r="B154" s="16"/>
      <c r="C154" s="16"/>
      <c r="D154" s="16"/>
      <c r="E154" s="16"/>
      <c r="F154" s="16"/>
      <c r="G154" s="17">
        <v>26</v>
      </c>
      <c r="H154" s="16"/>
      <c r="I154" s="16"/>
      <c r="J154" s="34">
        <v>3</v>
      </c>
      <c r="L154" s="1" t="s">
        <v>54</v>
      </c>
      <c r="M154" s="9" t="s">
        <v>63</v>
      </c>
      <c r="N154" s="9"/>
      <c r="O154" s="9"/>
      <c r="P154" s="9"/>
      <c r="Q154" s="41">
        <f>G154</f>
        <v>26</v>
      </c>
      <c r="R154" s="41">
        <f>SUM(B154:F154,H154:J154)</f>
        <v>3</v>
      </c>
      <c r="S154" s="41">
        <f>SUM(G149:G153,G155:G157)</f>
        <v>1</v>
      </c>
      <c r="T154" s="41">
        <f>SUM(H155:I156,B155:F156,B149:F153,H149:I153)</f>
        <v>110</v>
      </c>
      <c r="U154" s="43">
        <f t="shared" si="42"/>
        <v>0.971428571428571</v>
      </c>
      <c r="V154" s="43">
        <f t="shared" si="43"/>
        <v>0.896551724137931</v>
      </c>
      <c r="W154" s="43">
        <f t="shared" si="44"/>
        <v>0.962962962962963</v>
      </c>
      <c r="X154" s="43">
        <f t="shared" si="45"/>
        <v>0.928571428571429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>
        <v>11</v>
      </c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11</v>
      </c>
      <c r="R155" s="42">
        <f>SUM(B155:G155,I155:J155)</f>
        <v>0</v>
      </c>
      <c r="S155" s="42">
        <f>SUM(H149:H154,H156:H157)</f>
        <v>0</v>
      </c>
      <c r="T155" s="42">
        <f>SUM(I156,B156:G156,B149:G154,I149:I154)</f>
        <v>126</v>
      </c>
      <c r="U155" s="40">
        <f t="shared" si="42"/>
        <v>1</v>
      </c>
      <c r="V155" s="40">
        <f t="shared" si="43"/>
        <v>1</v>
      </c>
      <c r="W155" s="40">
        <f t="shared" si="44"/>
        <v>1</v>
      </c>
      <c r="X155" s="40">
        <f t="shared" si="45"/>
        <v>1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>
        <v>11</v>
      </c>
      <c r="J156" s="34">
        <v>1</v>
      </c>
      <c r="L156" s="1" t="s">
        <v>56</v>
      </c>
      <c r="M156" s="9" t="s">
        <v>65</v>
      </c>
      <c r="N156" s="9"/>
      <c r="O156" s="9"/>
      <c r="P156" s="9"/>
      <c r="Q156" s="41">
        <f>I156</f>
        <v>11</v>
      </c>
      <c r="R156" s="41">
        <f>SUM(J156,B156:H156)</f>
        <v>1</v>
      </c>
      <c r="S156" s="41">
        <f>SUM(I149:I155,I157)</f>
        <v>3</v>
      </c>
      <c r="T156" s="41">
        <f>SUM(B149:H155)</f>
        <v>123</v>
      </c>
      <c r="U156" s="43">
        <f t="shared" si="42"/>
        <v>0.971014492753623</v>
      </c>
      <c r="V156" s="43">
        <f t="shared" si="43"/>
        <v>0.916666666666667</v>
      </c>
      <c r="W156" s="43">
        <f t="shared" si="44"/>
        <v>0.785714285714286</v>
      </c>
      <c r="X156" s="43">
        <f t="shared" si="45"/>
        <v>0.846153846153846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46">SUM(Q149:Q156)</f>
        <v>132</v>
      </c>
      <c r="R158" s="41">
        <f t="shared" si="46"/>
        <v>22</v>
      </c>
      <c r="S158" s="41">
        <f t="shared" si="46"/>
        <v>5</v>
      </c>
      <c r="T158" s="41">
        <f t="shared" si="46"/>
        <v>954</v>
      </c>
      <c r="U158" s="43">
        <f>(SUM(Q158,T158)/SUM(Q158,R158,S158,T158))</f>
        <v>0.975741239892183</v>
      </c>
      <c r="V158" s="43">
        <f>Q158/(SUM(Q158,R158))</f>
        <v>0.857142857142857</v>
      </c>
      <c r="W158" s="43">
        <f>Q158/SUM(Q158,S158)</f>
        <v>0.963503649635037</v>
      </c>
      <c r="X158" s="43">
        <f>2*V158*W158/(SUM(V158,W158))</f>
        <v>0.907216494845361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133</v>
      </c>
    </row>
    <row r="160" ht="14.25" spans="1:37">
      <c r="A160" s="21" t="str">
        <f>A1</f>
        <v>AlQalam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>
        <v>14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14</v>
      </c>
      <c r="AE161" s="42">
        <f>SUM(C161:AC161)</f>
        <v>0</v>
      </c>
      <c r="AF161" s="42">
        <f>SUM(B162:B188)</f>
        <v>2</v>
      </c>
      <c r="AG161" s="42">
        <f>SUM(C162:AC188)</f>
        <v>117</v>
      </c>
      <c r="AH161" s="40">
        <f t="shared" ref="AH161:AH189" si="47">(SUM(AD161,AG161)/SUM(AD161,AE161,AF161,AG161))</f>
        <v>0.984962406015038</v>
      </c>
      <c r="AI161" s="40">
        <f t="shared" ref="AI161:AI189" si="48">AD161/(SUM(AD161,AE161))</f>
        <v>1</v>
      </c>
      <c r="AJ161" s="40">
        <f t="shared" ref="AJ161:AJ189" si="49">AD161/SUM(AD161,AF161)</f>
        <v>0.875</v>
      </c>
      <c r="AK161" s="40">
        <f t="shared" ref="AK161:AK189" si="50">2*AI161*AJ161/(SUM(AI161,AJ161))</f>
        <v>0.933333333333333</v>
      </c>
    </row>
    <row r="162" spans="1:37">
      <c r="A162" s="26" t="s">
        <v>40</v>
      </c>
      <c r="B162" s="27"/>
      <c r="C162" s="28">
        <v>22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22</v>
      </c>
      <c r="AE162" s="41">
        <f>SUM(D162:AC162,B162)</f>
        <v>0</v>
      </c>
      <c r="AF162" s="41">
        <f>SUM(C161,C163:C188)</f>
        <v>0</v>
      </c>
      <c r="AG162" s="41">
        <f>SUM(D163:AC188,B161,D161:AC161,B163:B188)</f>
        <v>111</v>
      </c>
      <c r="AH162" s="43">
        <f t="shared" si="47"/>
        <v>1</v>
      </c>
      <c r="AI162" s="43">
        <f t="shared" si="48"/>
        <v>1</v>
      </c>
      <c r="AJ162" s="43">
        <f t="shared" si="49"/>
        <v>1</v>
      </c>
      <c r="AK162" s="43">
        <f t="shared" si="50"/>
        <v>1</v>
      </c>
    </row>
    <row r="163" spans="1:37">
      <c r="A163" s="26" t="s">
        <v>9</v>
      </c>
      <c r="B163" s="27"/>
      <c r="C163" s="27"/>
      <c r="D163" s="28">
        <v>7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7</v>
      </c>
      <c r="AE163" s="42">
        <f>SUM(B163,C163,E163:AC163)</f>
        <v>0</v>
      </c>
      <c r="AF163" s="42">
        <f>SUM(D161,D162,D164:D188)</f>
        <v>0</v>
      </c>
      <c r="AG163" s="42">
        <f>SUM(B164:C188,E164:AC188,B161:C162,E161:AC162)</f>
        <v>126</v>
      </c>
      <c r="AH163" s="40">
        <f t="shared" si="47"/>
        <v>1</v>
      </c>
      <c r="AI163" s="40">
        <f t="shared" si="48"/>
        <v>1</v>
      </c>
      <c r="AJ163" s="40">
        <f t="shared" si="49"/>
        <v>1</v>
      </c>
      <c r="AK163" s="40">
        <f t="shared" si="50"/>
        <v>1</v>
      </c>
    </row>
    <row r="164" spans="1:37">
      <c r="A164" s="26" t="s">
        <v>10</v>
      </c>
      <c r="B164" s="27"/>
      <c r="C164" s="27"/>
      <c r="D164" s="27"/>
      <c r="E164" s="28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2</v>
      </c>
      <c r="AE164" s="41">
        <f>SUM(B164:D164,F164:AC164)</f>
        <v>0</v>
      </c>
      <c r="AF164" s="41">
        <f>SUM(E161:E163,E165:E188)</f>
        <v>0</v>
      </c>
      <c r="AG164" s="41">
        <f>SUM(F165:AC188,B165:D188,B161:D163,F161:AC163)</f>
        <v>131</v>
      </c>
      <c r="AH164" s="43">
        <f t="shared" si="47"/>
        <v>1</v>
      </c>
      <c r="AI164" s="43">
        <f t="shared" si="48"/>
        <v>1</v>
      </c>
      <c r="AJ164" s="43">
        <f t="shared" si="49"/>
        <v>1</v>
      </c>
      <c r="AK164" s="43">
        <f t="shared" si="50"/>
        <v>1</v>
      </c>
    </row>
    <row r="165" spans="1:37">
      <c r="A165" s="26" t="s">
        <v>11</v>
      </c>
      <c r="B165" s="27"/>
      <c r="C165" s="27"/>
      <c r="D165" s="27"/>
      <c r="E165" s="27"/>
      <c r="F165" s="28">
        <v>0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f>SUM(G166:AC188,B166:E188,B161:E164,G161:AC164)</f>
        <v>133</v>
      </c>
      <c r="AH165" s="40">
        <f t="shared" si="47"/>
        <v>1</v>
      </c>
      <c r="AI165" s="40" t="e">
        <f t="shared" si="48"/>
        <v>#DIV/0!</v>
      </c>
      <c r="AJ165" s="40" t="e">
        <f t="shared" si="49"/>
        <v>#DIV/0!</v>
      </c>
      <c r="AK165" s="40" t="e">
        <f t="shared" si="50"/>
        <v>#DIV/0!</v>
      </c>
    </row>
    <row r="166" spans="1:37">
      <c r="A166" s="26" t="s">
        <v>12</v>
      </c>
      <c r="B166" s="27">
        <v>2</v>
      </c>
      <c r="C166" s="27"/>
      <c r="D166" s="27"/>
      <c r="E166" s="27"/>
      <c r="F166" s="27"/>
      <c r="G166" s="28">
        <v>2</v>
      </c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2</v>
      </c>
      <c r="AE166" s="41">
        <f>SUM(B166:F166,H166:AC166)</f>
        <v>2</v>
      </c>
      <c r="AF166" s="41">
        <f>SUM(G161:G165,G167:G188)</f>
        <v>0</v>
      </c>
      <c r="AG166" s="41">
        <f>SUM(H167:AC188,B167:F188,B161:F165,H161:AC165)</f>
        <v>129</v>
      </c>
      <c r="AH166" s="43">
        <f t="shared" si="47"/>
        <v>0.984962406015038</v>
      </c>
      <c r="AI166" s="43">
        <f t="shared" si="48"/>
        <v>0.5</v>
      </c>
      <c r="AJ166" s="43">
        <f t="shared" si="49"/>
        <v>1</v>
      </c>
      <c r="AK166" s="43">
        <f t="shared" si="50"/>
        <v>0.666666666666667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>
        <v>2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2</v>
      </c>
      <c r="AE167" s="42">
        <f>SUM(B167:G167,I167:AC167)</f>
        <v>0</v>
      </c>
      <c r="AF167" s="42">
        <f>SUM(H161:H166,H168:H188)</f>
        <v>0</v>
      </c>
      <c r="AG167" s="42">
        <f>SUM(I168:AC188,B168:G188,B161:G166,I161:AC166)</f>
        <v>131</v>
      </c>
      <c r="AH167" s="40">
        <f t="shared" si="47"/>
        <v>1</v>
      </c>
      <c r="AI167" s="40">
        <f t="shared" si="48"/>
        <v>1</v>
      </c>
      <c r="AJ167" s="40">
        <f t="shared" si="49"/>
        <v>1</v>
      </c>
      <c r="AK167" s="40">
        <f t="shared" si="50"/>
        <v>1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>
        <v>5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5</v>
      </c>
      <c r="AE168" s="41">
        <f>SUM(B168:H168,J168:AC168)</f>
        <v>0</v>
      </c>
      <c r="AF168" s="41">
        <f>SUM(I161:I167,I169:I188)</f>
        <v>0</v>
      </c>
      <c r="AG168" s="41">
        <f>SUM(J169:AC188,B169:H188,B161:H167,J161:AC167)</f>
        <v>128</v>
      </c>
      <c r="AH168" s="43">
        <f t="shared" si="47"/>
        <v>1</v>
      </c>
      <c r="AI168" s="43">
        <f t="shared" si="48"/>
        <v>1</v>
      </c>
      <c r="AJ168" s="43">
        <f t="shared" si="49"/>
        <v>1</v>
      </c>
      <c r="AK168" s="43">
        <f t="shared" si="50"/>
        <v>1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>
        <v>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3</v>
      </c>
      <c r="AE169" s="42">
        <f>SUM(B169:I169,K169:AC169)</f>
        <v>0</v>
      </c>
      <c r="AF169" s="42">
        <f>SUM(J161:J168,J170:J188)</f>
        <v>0</v>
      </c>
      <c r="AG169" s="42">
        <f>SUM(K170:AC188,B170:I188,B161:I168,K161:AC168)</f>
        <v>130</v>
      </c>
      <c r="AH169" s="40">
        <f t="shared" si="47"/>
        <v>1</v>
      </c>
      <c r="AI169" s="40">
        <f t="shared" si="48"/>
        <v>1</v>
      </c>
      <c r="AJ169" s="40">
        <f t="shared" si="49"/>
        <v>1</v>
      </c>
      <c r="AK169" s="40">
        <f t="shared" si="50"/>
        <v>1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>
        <v>10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10</v>
      </c>
      <c r="AE170" s="41">
        <f>SUM(B170:J170,L170:AC170)</f>
        <v>0</v>
      </c>
      <c r="AF170" s="41">
        <f>SUM(K161:K169,K171:K188)</f>
        <v>0</v>
      </c>
      <c r="AG170" s="41">
        <f>SUM(L171:AC188,B171:J188,B161:J169,L161:AC169)</f>
        <v>123</v>
      </c>
      <c r="AH170" s="43">
        <f t="shared" si="47"/>
        <v>1</v>
      </c>
      <c r="AI170" s="43">
        <f t="shared" si="48"/>
        <v>1</v>
      </c>
      <c r="AJ170" s="43">
        <f t="shared" si="49"/>
        <v>1</v>
      </c>
      <c r="AK170" s="43">
        <f t="shared" si="50"/>
        <v>1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>
        <v>1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1</v>
      </c>
      <c r="AE171" s="42">
        <f>SUM(B171:K171,M171:AC171)</f>
        <v>0</v>
      </c>
      <c r="AF171" s="42">
        <f>SUM(L161:L170,L172:L188)</f>
        <v>0</v>
      </c>
      <c r="AG171" s="42">
        <f>SUM(M172:AC188,B172:K188,B161:K170,M161:AC170)</f>
        <v>132</v>
      </c>
      <c r="AH171" s="40">
        <f t="shared" si="47"/>
        <v>1</v>
      </c>
      <c r="AI171" s="40">
        <f t="shared" si="48"/>
        <v>1</v>
      </c>
      <c r="AJ171" s="40">
        <f t="shared" si="49"/>
        <v>1</v>
      </c>
      <c r="AK171" s="40">
        <f t="shared" si="50"/>
        <v>1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>
        <v>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2</v>
      </c>
      <c r="AE172" s="41">
        <f>SUM(B172:L172,N172:AC172)</f>
        <v>0</v>
      </c>
      <c r="AF172" s="41">
        <f>SUM(M161:M171,M173:M188)</f>
        <v>0</v>
      </c>
      <c r="AG172" s="41">
        <f>SUM(N173:AC188,B173:L188,B161:L171,N161:AC171)</f>
        <v>131</v>
      </c>
      <c r="AH172" s="43">
        <f t="shared" si="47"/>
        <v>1</v>
      </c>
      <c r="AI172" s="43">
        <f t="shared" si="48"/>
        <v>1</v>
      </c>
      <c r="AJ172" s="43">
        <f t="shared" si="49"/>
        <v>1</v>
      </c>
      <c r="AK172" s="43">
        <f t="shared" si="50"/>
        <v>1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>
        <v>2</v>
      </c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2</v>
      </c>
      <c r="AE173" s="42">
        <f>SUM(B173:M173,O173:AC173)</f>
        <v>0</v>
      </c>
      <c r="AF173" s="42">
        <v>0</v>
      </c>
      <c r="AG173" s="42">
        <f>SUM(O174:AC188,B174:M188,B161:M172,O161:AC172)</f>
        <v>131</v>
      </c>
      <c r="AH173" s="40">
        <f t="shared" si="47"/>
        <v>1</v>
      </c>
      <c r="AI173" s="40">
        <f t="shared" si="48"/>
        <v>1</v>
      </c>
      <c r="AJ173" s="40">
        <f t="shared" si="49"/>
        <v>1</v>
      </c>
      <c r="AK173" s="40">
        <f t="shared" si="50"/>
        <v>1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>
        <v>2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2</v>
      </c>
      <c r="AE174" s="41">
        <f>SUM(B174:N174,P174:AC174)</f>
        <v>0</v>
      </c>
      <c r="AF174" s="41">
        <f>SUM(O161:O173,O175:O188)</f>
        <v>0</v>
      </c>
      <c r="AG174" s="41">
        <f>SUM(P175:AC188,B175:N188,B161:N173,P161:AC173)</f>
        <v>131</v>
      </c>
      <c r="AH174" s="43">
        <f t="shared" si="47"/>
        <v>1</v>
      </c>
      <c r="AI174" s="43">
        <f t="shared" si="48"/>
        <v>1</v>
      </c>
      <c r="AJ174" s="43">
        <f t="shared" si="49"/>
        <v>1</v>
      </c>
      <c r="AK174" s="43">
        <f t="shared" si="50"/>
        <v>1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>
        <v>1</v>
      </c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1</v>
      </c>
      <c r="AE175" s="42">
        <f>SUM(B175:O175,Q175:AC175)</f>
        <v>0</v>
      </c>
      <c r="AF175" s="42">
        <f>SUM(P161:P174,P176:P188)</f>
        <v>0</v>
      </c>
      <c r="AG175" s="42">
        <f>SUM(Q176:AC188,B176:O188,B161:O174,Q161:AC174)</f>
        <v>132</v>
      </c>
      <c r="AH175" s="40">
        <f t="shared" si="47"/>
        <v>1</v>
      </c>
      <c r="AI175" s="40">
        <f t="shared" si="48"/>
        <v>1</v>
      </c>
      <c r="AJ175" s="40">
        <f t="shared" si="49"/>
        <v>1</v>
      </c>
      <c r="AK175" s="40">
        <f t="shared" si="50"/>
        <v>1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>
        <v>1</v>
      </c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1</v>
      </c>
      <c r="AE176" s="41">
        <f>SUM(B176:P176,R176:AC176)</f>
        <v>0</v>
      </c>
      <c r="AF176" s="41">
        <f>SUM(Q161:Q175,Q177:Q188)</f>
        <v>0</v>
      </c>
      <c r="AG176" s="41">
        <f>SUM(R177:AC188,B177:P188,B161:P175,R161:AC175)</f>
        <v>132</v>
      </c>
      <c r="AH176" s="43">
        <f t="shared" si="47"/>
        <v>1</v>
      </c>
      <c r="AI176" s="43">
        <f t="shared" si="48"/>
        <v>1</v>
      </c>
      <c r="AJ176" s="43">
        <f t="shared" si="49"/>
        <v>1</v>
      </c>
      <c r="AK176" s="43">
        <f t="shared" si="50"/>
        <v>1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1</v>
      </c>
      <c r="AE177" s="42">
        <f>SUM(B177:Q177,S177:AC177)</f>
        <v>0</v>
      </c>
      <c r="AF177" s="42">
        <f>SUM(R161:R176,R178:R188)</f>
        <v>0</v>
      </c>
      <c r="AG177" s="42">
        <f>SUM(S178:AC188,B178:Q188,B161:Q176,S161:AC176)</f>
        <v>132</v>
      </c>
      <c r="AH177" s="40">
        <f t="shared" si="47"/>
        <v>1</v>
      </c>
      <c r="AI177" s="40">
        <f t="shared" si="48"/>
        <v>1</v>
      </c>
      <c r="AJ177" s="40">
        <f t="shared" si="49"/>
        <v>1</v>
      </c>
      <c r="AK177" s="40">
        <f t="shared" si="50"/>
        <v>1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>
        <v>2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2</v>
      </c>
      <c r="AE178" s="41">
        <f>SUM(B178:R178,T178:AC178)</f>
        <v>0</v>
      </c>
      <c r="AF178" s="41">
        <f>SUM(S161:S177,S179:S188)</f>
        <v>0</v>
      </c>
      <c r="AG178" s="41">
        <f>SUM(T179:AC188,B179:R188,B161:R177,T161:AC177)</f>
        <v>131</v>
      </c>
      <c r="AH178" s="43">
        <f t="shared" si="47"/>
        <v>1</v>
      </c>
      <c r="AI178" s="43">
        <f t="shared" si="48"/>
        <v>1</v>
      </c>
      <c r="AJ178" s="43">
        <f t="shared" si="49"/>
        <v>1</v>
      </c>
      <c r="AK178" s="43">
        <f t="shared" si="50"/>
        <v>1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>
        <v>2</v>
      </c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2</v>
      </c>
      <c r="AE179" s="42">
        <f>SUM(B179:S179,U179:AC179)</f>
        <v>0</v>
      </c>
      <c r="AF179" s="42">
        <f>SUM(T161:T178,T180:T188)</f>
        <v>0</v>
      </c>
      <c r="AG179" s="42">
        <f>SUM(U180:AC188,B180:S188,B161:S178,U161:AC178)</f>
        <v>131</v>
      </c>
      <c r="AH179" s="40">
        <f t="shared" si="47"/>
        <v>1</v>
      </c>
      <c r="AI179" s="40">
        <f t="shared" si="48"/>
        <v>1</v>
      </c>
      <c r="AJ179" s="40">
        <f t="shared" si="49"/>
        <v>1</v>
      </c>
      <c r="AK179" s="40">
        <f t="shared" si="50"/>
        <v>1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>
        <v>5</v>
      </c>
      <c r="V180" s="27"/>
      <c r="W180" s="27"/>
      <c r="X180" s="27"/>
      <c r="Y180" s="27"/>
      <c r="Z180" s="27"/>
      <c r="AA180" s="27"/>
      <c r="AB180" s="27">
        <v>1</v>
      </c>
      <c r="AC180" s="46"/>
      <c r="AD180" s="41">
        <f>U180</f>
        <v>5</v>
      </c>
      <c r="AE180" s="41">
        <f>SUM(B180:T180,V180:AC180)</f>
        <v>1</v>
      </c>
      <c r="AF180" s="41">
        <f>SUM(U161:U179,U181:U188)</f>
        <v>0</v>
      </c>
      <c r="AG180" s="41">
        <f>SUM(V181:AC188,B181:T188,B161:T179,V161:AC179)</f>
        <v>127</v>
      </c>
      <c r="AH180" s="43">
        <f t="shared" si="47"/>
        <v>0.992481203007519</v>
      </c>
      <c r="AI180" s="43">
        <f t="shared" si="48"/>
        <v>0.833333333333333</v>
      </c>
      <c r="AJ180" s="43">
        <f t="shared" si="49"/>
        <v>1</v>
      </c>
      <c r="AK180" s="43">
        <f t="shared" si="50"/>
        <v>0.909090909090909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>
        <v>2</v>
      </c>
      <c r="W181" s="27"/>
      <c r="X181" s="27"/>
      <c r="Y181" s="27"/>
      <c r="Z181" s="27"/>
      <c r="AA181" s="27"/>
      <c r="AB181" s="27"/>
      <c r="AC181" s="46"/>
      <c r="AD181" s="42">
        <f>V181</f>
        <v>2</v>
      </c>
      <c r="AE181" s="42">
        <f>SUM(B181:U181,W181:AC181)</f>
        <v>0</v>
      </c>
      <c r="AF181" s="42">
        <f>SUM(V161:V180,V182:V188)</f>
        <v>0</v>
      </c>
      <c r="AG181" s="42">
        <f>SUM(W182:AC188,B182:U188,B161:U180,W161:AC180)</f>
        <v>131</v>
      </c>
      <c r="AH181" s="40">
        <f t="shared" si="47"/>
        <v>1</v>
      </c>
      <c r="AI181" s="40">
        <f t="shared" si="48"/>
        <v>1</v>
      </c>
      <c r="AJ181" s="40">
        <f t="shared" si="49"/>
        <v>1</v>
      </c>
      <c r="AK181" s="40">
        <f t="shared" si="50"/>
        <v>1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>
        <v>4</v>
      </c>
      <c r="X182" s="27"/>
      <c r="Y182" s="27"/>
      <c r="Z182" s="27"/>
      <c r="AA182" s="27"/>
      <c r="AB182" s="27"/>
      <c r="AC182" s="46"/>
      <c r="AD182" s="41">
        <f>W182</f>
        <v>4</v>
      </c>
      <c r="AE182" s="41">
        <f>SUM(B182:V182,X182:AC182)</f>
        <v>0</v>
      </c>
      <c r="AF182" s="41">
        <f>SUM(W161:W181,W183:W188)</f>
        <v>0</v>
      </c>
      <c r="AG182" s="41">
        <f>SUM(X183:AC188,B183:V188,B161:V181,X161:AC181)</f>
        <v>129</v>
      </c>
      <c r="AH182" s="43">
        <f t="shared" si="47"/>
        <v>1</v>
      </c>
      <c r="AI182" s="43">
        <f t="shared" si="48"/>
        <v>1</v>
      </c>
      <c r="AJ182" s="43">
        <f t="shared" si="49"/>
        <v>1</v>
      </c>
      <c r="AK182" s="43">
        <f t="shared" si="50"/>
        <v>1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>
        <v>4</v>
      </c>
      <c r="Y183" s="27"/>
      <c r="Z183" s="27"/>
      <c r="AA183" s="27"/>
      <c r="AB183" s="27"/>
      <c r="AC183" s="46"/>
      <c r="AD183" s="42">
        <f>X183</f>
        <v>4</v>
      </c>
      <c r="AE183" s="42">
        <f>SUM(B183:W183,Y183:AC183)</f>
        <v>0</v>
      </c>
      <c r="AF183" s="42">
        <f>SUM(X161:X182,X184:X188)</f>
        <v>1</v>
      </c>
      <c r="AG183" s="42">
        <f>SUM(Y184:AC188,B184:W188,B161:W182,Y161:AC182)</f>
        <v>128</v>
      </c>
      <c r="AH183" s="40">
        <f t="shared" si="47"/>
        <v>0.992481203007519</v>
      </c>
      <c r="AI183" s="40">
        <f t="shared" si="48"/>
        <v>1</v>
      </c>
      <c r="AJ183" s="40">
        <f t="shared" si="49"/>
        <v>0.8</v>
      </c>
      <c r="AK183" s="40">
        <f t="shared" si="50"/>
        <v>0.888888888888889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>
        <v>1</v>
      </c>
      <c r="Y184" s="28">
        <v>21</v>
      </c>
      <c r="Z184" s="27"/>
      <c r="AA184" s="27"/>
      <c r="AB184" s="27"/>
      <c r="AC184" s="46"/>
      <c r="AD184" s="41">
        <f>Y184</f>
        <v>21</v>
      </c>
      <c r="AE184" s="41">
        <f>SUM(B184:X184,Z184:AC184)</f>
        <v>1</v>
      </c>
      <c r="AF184" s="41">
        <f>SUM(Y161:Y183,Y185:Y188)</f>
        <v>0</v>
      </c>
      <c r="AG184" s="41">
        <f>SUM(Z185:AC188,B185:X188,B161:X183,Z161:AC183)</f>
        <v>111</v>
      </c>
      <c r="AH184" s="43">
        <f t="shared" si="47"/>
        <v>0.992481203007519</v>
      </c>
      <c r="AI184" s="43">
        <f t="shared" si="48"/>
        <v>0.954545454545455</v>
      </c>
      <c r="AJ184" s="43">
        <f t="shared" si="49"/>
        <v>1</v>
      </c>
      <c r="AK184" s="43">
        <f t="shared" si="50"/>
        <v>0.976744186046512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>
        <v>4</v>
      </c>
      <c r="AA185" s="27"/>
      <c r="AB185" s="27"/>
      <c r="AC185" s="46"/>
      <c r="AD185" s="42">
        <f>Z185</f>
        <v>4</v>
      </c>
      <c r="AE185" s="42">
        <f>SUM(B185:Y185,AA185:AC185)</f>
        <v>0</v>
      </c>
      <c r="AF185" s="42">
        <f>SUM(Z161:Z184,Z186:Z188)</f>
        <v>0</v>
      </c>
      <c r="AG185" s="42">
        <f>SUM(AA186:AC188,B186:Y188,B161:Y184,AA161:AC184)</f>
        <v>129</v>
      </c>
      <c r="AH185" s="40">
        <f t="shared" si="47"/>
        <v>1</v>
      </c>
      <c r="AI185" s="40">
        <f t="shared" si="48"/>
        <v>1</v>
      </c>
      <c r="AJ185" s="40">
        <f t="shared" si="49"/>
        <v>1</v>
      </c>
      <c r="AK185" s="40">
        <f t="shared" si="50"/>
        <v>1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>
        <v>5</v>
      </c>
      <c r="AB186" s="27"/>
      <c r="AC186" s="46"/>
      <c r="AD186" s="41">
        <f>AA186</f>
        <v>5</v>
      </c>
      <c r="AE186" s="41">
        <f>SUM(B186:Z186,AB186:AC186)</f>
        <v>0</v>
      </c>
      <c r="AF186" s="41">
        <f>SUM(AA161:AA185,AA187:AA188)</f>
        <v>0</v>
      </c>
      <c r="AG186" s="41">
        <f>SUM(AB187:AC188,B187:Z188,B161:Z185,AB161:AC185)</f>
        <v>128</v>
      </c>
      <c r="AH186" s="43">
        <f t="shared" si="47"/>
        <v>1</v>
      </c>
      <c r="AI186" s="43">
        <f t="shared" si="48"/>
        <v>1</v>
      </c>
      <c r="AJ186" s="43">
        <f t="shared" si="49"/>
        <v>1</v>
      </c>
      <c r="AK186" s="43">
        <f t="shared" si="50"/>
        <v>1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>
        <v>2</v>
      </c>
      <c r="AC187" s="46"/>
      <c r="AD187" s="42">
        <f>AB187</f>
        <v>2</v>
      </c>
      <c r="AE187" s="42">
        <f>SUM(B187:AA187,AC187)</f>
        <v>0</v>
      </c>
      <c r="AF187" s="42">
        <v>1</v>
      </c>
      <c r="AG187" s="42">
        <v>130</v>
      </c>
      <c r="AH187" s="40">
        <f t="shared" si="47"/>
        <v>0.992481203007519</v>
      </c>
      <c r="AI187" s="40">
        <f t="shared" si="48"/>
        <v>1</v>
      </c>
      <c r="AJ187" s="40">
        <f t="shared" si="49"/>
        <v>0.666666666666667</v>
      </c>
      <c r="AK187" s="40">
        <f t="shared" si="50"/>
        <v>0.8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>
        <v>1</v>
      </c>
      <c r="AD188" s="41">
        <f>AC188</f>
        <v>1</v>
      </c>
      <c r="AE188" s="41">
        <f>SUM(B188:AB188)</f>
        <v>0</v>
      </c>
      <c r="AF188" s="41">
        <f>SUM(AC161:AC187)</f>
        <v>0</v>
      </c>
      <c r="AG188" s="41">
        <f>SUM(B161:AB187)</f>
        <v>132</v>
      </c>
      <c r="AH188" s="43">
        <f t="shared" si="47"/>
        <v>1</v>
      </c>
      <c r="AI188" s="43">
        <f t="shared" si="48"/>
        <v>1</v>
      </c>
      <c r="AJ188" s="43">
        <f t="shared" si="49"/>
        <v>1</v>
      </c>
      <c r="AK188" s="43">
        <f t="shared" si="50"/>
        <v>1</v>
      </c>
    </row>
    <row r="189" spans="28:37">
      <c r="AB189" s="37" t="s">
        <v>74</v>
      </c>
      <c r="AC189" s="37"/>
      <c r="AD189" s="42">
        <f t="shared" ref="AD189:AG189" si="51">SUM(AD161:AD188)</f>
        <v>129</v>
      </c>
      <c r="AE189" s="42">
        <f t="shared" si="51"/>
        <v>4</v>
      </c>
      <c r="AF189" s="42">
        <f t="shared" si="51"/>
        <v>4</v>
      </c>
      <c r="AG189" s="42">
        <f t="shared" si="51"/>
        <v>3587</v>
      </c>
      <c r="AH189" s="40">
        <f t="shared" si="47"/>
        <v>0.997851772287862</v>
      </c>
      <c r="AI189" s="40">
        <f t="shared" si="48"/>
        <v>0.969924812030075</v>
      </c>
      <c r="AJ189" s="40">
        <f t="shared" si="49"/>
        <v>0.969924812030075</v>
      </c>
      <c r="AK189" s="40">
        <f t="shared" si="50"/>
        <v>0.969924812030075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AlQalam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>
        <v>1</v>
      </c>
      <c r="D194" s="14"/>
      <c r="E194" s="14"/>
      <c r="F194" s="14"/>
      <c r="G194" s="14">
        <v>1</v>
      </c>
      <c r="H194" s="14"/>
      <c r="I194" s="14"/>
      <c r="J194" s="33">
        <v>4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6</v>
      </c>
      <c r="S194" s="42">
        <f>SUM(B195:B202)</f>
        <v>0</v>
      </c>
      <c r="T194" s="42">
        <f>SUM(C195:I201)</f>
        <v>118</v>
      </c>
      <c r="U194" s="40">
        <f t="shared" ref="U194:U201" si="52">(SUM(Q194,T194)/SUM(Q194,R194,S194,T194))</f>
        <v>0.957446808510638</v>
      </c>
      <c r="V194" s="40">
        <f t="shared" ref="V194:V201" si="53">Q194/(SUM(Q194,R194))</f>
        <v>0.739130434782609</v>
      </c>
      <c r="W194" s="40">
        <f t="shared" ref="W194:W201" si="54">Q194/SUM(Q194,S194)</f>
        <v>1</v>
      </c>
      <c r="X194" s="40">
        <f t="shared" ref="X194:X201" si="55">2*V194*W194/(SUM(V194,W194))</f>
        <v>0.85</v>
      </c>
    </row>
    <row r="195" spans="1:24">
      <c r="A195" s="15" t="s">
        <v>50</v>
      </c>
      <c r="B195" s="16"/>
      <c r="C195" s="17">
        <v>11</v>
      </c>
      <c r="D195" s="16"/>
      <c r="E195" s="16"/>
      <c r="F195" s="16"/>
      <c r="G195" s="16"/>
      <c r="H195" s="16"/>
      <c r="I195" s="16"/>
      <c r="J195" s="16">
        <v>3</v>
      </c>
      <c r="L195" s="1" t="s">
        <v>50</v>
      </c>
      <c r="M195" s="9" t="s">
        <v>59</v>
      </c>
      <c r="N195" s="9"/>
      <c r="O195" s="9"/>
      <c r="P195" s="9"/>
      <c r="Q195" s="41">
        <f>C195</f>
        <v>11</v>
      </c>
      <c r="R195" s="41">
        <f>SUM(B195,D195:J195)</f>
        <v>3</v>
      </c>
      <c r="S195" s="41">
        <f>SUM(C194,C196:C202)</f>
        <v>1</v>
      </c>
      <c r="T195" s="41">
        <f>SUM(D196:I201,B196:B201,B194,D194:I194)</f>
        <v>125</v>
      </c>
      <c r="U195" s="43">
        <f t="shared" si="52"/>
        <v>0.971428571428571</v>
      </c>
      <c r="V195" s="43">
        <f t="shared" si="53"/>
        <v>0.785714285714286</v>
      </c>
      <c r="W195" s="43">
        <f t="shared" si="54"/>
        <v>0.916666666666667</v>
      </c>
      <c r="X195" s="43">
        <f t="shared" si="55"/>
        <v>0.846153846153846</v>
      </c>
    </row>
    <row r="196" spans="1:24">
      <c r="A196" s="15" t="s">
        <v>51</v>
      </c>
      <c r="B196" s="16"/>
      <c r="C196" s="16"/>
      <c r="D196" s="17">
        <v>9</v>
      </c>
      <c r="E196" s="16"/>
      <c r="F196" s="16"/>
      <c r="G196" s="16"/>
      <c r="H196" s="16"/>
      <c r="I196" s="16"/>
      <c r="J196" s="34">
        <v>1</v>
      </c>
      <c r="L196" s="1" t="s">
        <v>51</v>
      </c>
      <c r="M196" s="9" t="s">
        <v>60</v>
      </c>
      <c r="N196" s="9"/>
      <c r="O196" s="9"/>
      <c r="P196" s="9"/>
      <c r="Q196" s="42">
        <f>D196</f>
        <v>9</v>
      </c>
      <c r="R196" s="42">
        <f>SUM(B196:C196,E196:J196)</f>
        <v>1</v>
      </c>
      <c r="S196" s="42">
        <f>SUM(D194:D195,D197:D202)</f>
        <v>0</v>
      </c>
      <c r="T196" s="42">
        <f>SUM(E197:I201,B197:C201,B194:C195,E194:I195)</f>
        <v>128</v>
      </c>
      <c r="U196" s="40">
        <f t="shared" si="52"/>
        <v>0.992753623188406</v>
      </c>
      <c r="V196" s="40">
        <f t="shared" si="53"/>
        <v>0.9</v>
      </c>
      <c r="W196" s="40">
        <f t="shared" si="54"/>
        <v>1</v>
      </c>
      <c r="X196" s="40">
        <f t="shared" si="55"/>
        <v>0.947368421052632</v>
      </c>
    </row>
    <row r="197" spans="1:24">
      <c r="A197" s="15" t="s">
        <v>52</v>
      </c>
      <c r="B197" s="16"/>
      <c r="C197" s="16"/>
      <c r="D197" s="16"/>
      <c r="E197" s="17">
        <v>20</v>
      </c>
      <c r="F197" s="16"/>
      <c r="G197" s="16"/>
      <c r="H197" s="16"/>
      <c r="I197" s="16">
        <v>3</v>
      </c>
      <c r="J197" s="34">
        <v>1</v>
      </c>
      <c r="L197" s="1" t="s">
        <v>52</v>
      </c>
      <c r="M197" s="9" t="s">
        <v>61</v>
      </c>
      <c r="N197" s="9"/>
      <c r="O197" s="9"/>
      <c r="P197" s="9"/>
      <c r="Q197" s="41">
        <f>E197</f>
        <v>20</v>
      </c>
      <c r="R197" s="41">
        <f>SUM(B197:D197,F197:J197)</f>
        <v>4</v>
      </c>
      <c r="S197" s="41">
        <f>SUM(E194:E196,E198:E202)</f>
        <v>0</v>
      </c>
      <c r="T197" s="41">
        <f>SUM(F198:I201,B198:D201,B194:D196,F194:I196)</f>
        <v>114</v>
      </c>
      <c r="U197" s="43">
        <f t="shared" si="52"/>
        <v>0.971014492753623</v>
      </c>
      <c r="V197" s="43">
        <f t="shared" si="53"/>
        <v>0.833333333333333</v>
      </c>
      <c r="W197" s="43">
        <f t="shared" si="54"/>
        <v>1</v>
      </c>
      <c r="X197" s="43">
        <f t="shared" si="55"/>
        <v>0.909090909090909</v>
      </c>
    </row>
    <row r="198" spans="1:24">
      <c r="A198" s="15" t="s">
        <v>53</v>
      </c>
      <c r="B198" s="16"/>
      <c r="C198" s="16"/>
      <c r="D198" s="16"/>
      <c r="E198" s="16"/>
      <c r="F198" s="17">
        <v>27</v>
      </c>
      <c r="G198" s="16"/>
      <c r="H198" s="16"/>
      <c r="I198" s="16"/>
      <c r="J198" s="34">
        <v>2</v>
      </c>
      <c r="L198" s="1" t="s">
        <v>53</v>
      </c>
      <c r="M198" s="9" t="s">
        <v>62</v>
      </c>
      <c r="N198" s="9"/>
      <c r="O198" s="9"/>
      <c r="P198" s="9"/>
      <c r="Q198" s="42">
        <f>F198</f>
        <v>27</v>
      </c>
      <c r="R198" s="42">
        <f>SUM(B198:E198,G198:J198)</f>
        <v>2</v>
      </c>
      <c r="S198" s="42">
        <f>SUM(F194:F197,F199:F202)</f>
        <v>0</v>
      </c>
      <c r="T198" s="42">
        <f>SUM(G199:I201,B199:E201,B194:E197,G194:I197)</f>
        <v>110</v>
      </c>
      <c r="U198" s="40">
        <f t="shared" si="52"/>
        <v>0.985611510791367</v>
      </c>
      <c r="V198" s="40">
        <f t="shared" si="53"/>
        <v>0.931034482758621</v>
      </c>
      <c r="W198" s="40">
        <f t="shared" si="54"/>
        <v>1</v>
      </c>
      <c r="X198" s="40">
        <f t="shared" si="55"/>
        <v>0.964285714285714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26</v>
      </c>
      <c r="H199" s="16"/>
      <c r="I199" s="16"/>
      <c r="J199" s="34">
        <v>3</v>
      </c>
      <c r="L199" s="1" t="s">
        <v>54</v>
      </c>
      <c r="M199" s="9" t="s">
        <v>63</v>
      </c>
      <c r="N199" s="9"/>
      <c r="O199" s="9"/>
      <c r="P199" s="9"/>
      <c r="Q199" s="41">
        <f>G199</f>
        <v>26</v>
      </c>
      <c r="R199" s="41">
        <f>SUM(B199:F199,H199:J199)</f>
        <v>3</v>
      </c>
      <c r="S199" s="41">
        <f>SUM(G194:G198,G200:G202)</f>
        <v>1</v>
      </c>
      <c r="T199" s="41">
        <f>SUM(H200:I201,B200:F201,B194:F198,H194:I198)</f>
        <v>110</v>
      </c>
      <c r="U199" s="43">
        <f t="shared" si="52"/>
        <v>0.971428571428571</v>
      </c>
      <c r="V199" s="43">
        <f t="shared" si="53"/>
        <v>0.896551724137931</v>
      </c>
      <c r="W199" s="43">
        <f t="shared" si="54"/>
        <v>0.962962962962963</v>
      </c>
      <c r="X199" s="43">
        <f t="shared" si="55"/>
        <v>0.928571428571429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0</v>
      </c>
      <c r="S200" s="42">
        <f>SUM(H194:H199,H201:H202)</f>
        <v>0</v>
      </c>
      <c r="T200" s="42">
        <f>SUM(I201,B201:G201,B194:G199,I194:I199)</f>
        <v>126</v>
      </c>
      <c r="U200" s="40">
        <f t="shared" si="52"/>
        <v>1</v>
      </c>
      <c r="V200" s="40">
        <f t="shared" si="53"/>
        <v>1</v>
      </c>
      <c r="W200" s="40">
        <f t="shared" si="54"/>
        <v>1</v>
      </c>
      <c r="X200" s="40">
        <f t="shared" si="55"/>
        <v>1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11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11</v>
      </c>
      <c r="R201" s="41">
        <f>SUM(J201,B201:H201)</f>
        <v>1</v>
      </c>
      <c r="S201" s="41">
        <f>SUM(I194:I200,I202)</f>
        <v>3</v>
      </c>
      <c r="T201" s="41">
        <f>SUM(B194:H200)</f>
        <v>123</v>
      </c>
      <c r="U201" s="43">
        <f t="shared" si="52"/>
        <v>0.971014492753623</v>
      </c>
      <c r="V201" s="43">
        <f t="shared" si="53"/>
        <v>0.916666666666667</v>
      </c>
      <c r="W201" s="43">
        <f t="shared" si="54"/>
        <v>0.785714285714286</v>
      </c>
      <c r="X201" s="43">
        <f t="shared" si="55"/>
        <v>0.846153846153846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56">SUM(Q194:Q201)</f>
        <v>132</v>
      </c>
      <c r="R203" s="41">
        <f t="shared" si="56"/>
        <v>20</v>
      </c>
      <c r="S203" s="41">
        <f t="shared" si="56"/>
        <v>5</v>
      </c>
      <c r="T203" s="41">
        <f t="shared" si="56"/>
        <v>954</v>
      </c>
      <c r="U203" s="43">
        <f>(SUM(Q203,T203)/SUM(Q203,R203,S203,T203))</f>
        <v>0.977497749774977</v>
      </c>
      <c r="V203" s="43">
        <f>Q203/(SUM(Q203,R203))</f>
        <v>0.868421052631579</v>
      </c>
      <c r="W203" s="43">
        <f>Q203/SUM(Q203,S203)</f>
        <v>0.963503649635037</v>
      </c>
      <c r="X203" s="43">
        <f>2*V203*W203/(SUM(V203,W203))</f>
        <v>0.913494809688581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133</v>
      </c>
    </row>
    <row r="205" ht="14.25" spans="1:37">
      <c r="A205" s="21" t="str">
        <f>A1</f>
        <v>AlQalam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14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14</v>
      </c>
      <c r="AE206" s="42">
        <f>SUM(C206:AC206)</f>
        <v>0</v>
      </c>
      <c r="AF206" s="42">
        <f>SUM(B207:B233)</f>
        <v>2</v>
      </c>
      <c r="AG206" s="42">
        <f>SUM(C207:AC233)</f>
        <v>117</v>
      </c>
      <c r="AH206" s="40">
        <f t="shared" ref="AH206:AH234" si="57">(SUM(AD206,AG206)/SUM(AD206,AE206,AF206,AG206))</f>
        <v>0.984962406015038</v>
      </c>
      <c r="AI206" s="40">
        <f t="shared" ref="AI206:AI234" si="58">AD206/(SUM(AD206,AE206))</f>
        <v>1</v>
      </c>
      <c r="AJ206" s="40">
        <f t="shared" ref="AJ206:AJ234" si="59">AD206/SUM(AD206,AF206)</f>
        <v>0.875</v>
      </c>
      <c r="AK206" s="40">
        <f t="shared" ref="AK206:AK234" si="60">2*AI206*AJ206/(SUM(AI206,AJ206))</f>
        <v>0.933333333333333</v>
      </c>
    </row>
    <row r="207" spans="1:37">
      <c r="A207" s="26" t="s">
        <v>40</v>
      </c>
      <c r="B207" s="27"/>
      <c r="C207" s="28">
        <v>22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22</v>
      </c>
      <c r="AE207" s="41">
        <f>SUM(D207:AC207,B207)</f>
        <v>0</v>
      </c>
      <c r="AF207" s="41">
        <f>SUM(C206,C208:C233)</f>
        <v>0</v>
      </c>
      <c r="AG207" s="41">
        <f>SUM(D208:AC233,B206,D206:AC206,B208:B233)</f>
        <v>111</v>
      </c>
      <c r="AH207" s="43">
        <f t="shared" si="57"/>
        <v>1</v>
      </c>
      <c r="AI207" s="43">
        <f t="shared" si="58"/>
        <v>1</v>
      </c>
      <c r="AJ207" s="43">
        <f t="shared" si="59"/>
        <v>1</v>
      </c>
      <c r="AK207" s="43">
        <f t="shared" si="60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f>SUM(B209:C233,E209:AC233,B206:C207,E206:AC207)</f>
        <v>126</v>
      </c>
      <c r="AH208" s="40">
        <f t="shared" si="57"/>
        <v>1</v>
      </c>
      <c r="AI208" s="40">
        <f t="shared" si="58"/>
        <v>1</v>
      </c>
      <c r="AJ208" s="40">
        <f t="shared" si="59"/>
        <v>1</v>
      </c>
      <c r="AK208" s="40">
        <f t="shared" si="60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f>SUM(F210:AC233,B210:D233,B206:D208,F206:AC208)</f>
        <v>131</v>
      </c>
      <c r="AH209" s="43">
        <f t="shared" si="57"/>
        <v>1</v>
      </c>
      <c r="AI209" s="43">
        <f t="shared" si="58"/>
        <v>1</v>
      </c>
      <c r="AJ209" s="43">
        <f t="shared" si="59"/>
        <v>1</v>
      </c>
      <c r="AK209" s="43">
        <f t="shared" si="60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0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0</v>
      </c>
      <c r="AE210" s="42">
        <f>SUM(B210:E210,G210:AC210)</f>
        <v>0</v>
      </c>
      <c r="AF210" s="42">
        <f>SUM(F206:F209,F211:F233)</f>
        <v>0</v>
      </c>
      <c r="AG210" s="42">
        <f>SUM(G211:AC233,B211:E233,B206:E209,G206:AC209)</f>
        <v>133</v>
      </c>
      <c r="AH210" s="40">
        <f t="shared" si="57"/>
        <v>1</v>
      </c>
      <c r="AI210" s="40" t="e">
        <f t="shared" si="58"/>
        <v>#DIV/0!</v>
      </c>
      <c r="AJ210" s="40" t="e">
        <f t="shared" si="59"/>
        <v>#DIV/0!</v>
      </c>
      <c r="AK210" s="40" t="e">
        <f t="shared" si="60"/>
        <v>#DIV/0!</v>
      </c>
    </row>
    <row r="211" spans="1:37">
      <c r="A211" s="26" t="s">
        <v>12</v>
      </c>
      <c r="B211" s="27">
        <v>2</v>
      </c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2</v>
      </c>
      <c r="AF211" s="41">
        <f>SUM(G206:G210,G212:G233)</f>
        <v>0</v>
      </c>
      <c r="AG211" s="41">
        <f>SUM(H212:AC233,B212:F233,B206:F210,H206:AC210)</f>
        <v>129</v>
      </c>
      <c r="AH211" s="43">
        <f t="shared" si="57"/>
        <v>0.984962406015038</v>
      </c>
      <c r="AI211" s="43">
        <f t="shared" si="58"/>
        <v>0.5</v>
      </c>
      <c r="AJ211" s="43">
        <f t="shared" si="59"/>
        <v>1</v>
      </c>
      <c r="AK211" s="43">
        <f t="shared" si="60"/>
        <v>0.666666666666667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f>SUM(I213:AC233,B213:G233,B206:G211,I206:AC211)</f>
        <v>131</v>
      </c>
      <c r="AH212" s="40">
        <f t="shared" si="57"/>
        <v>1</v>
      </c>
      <c r="AI212" s="40">
        <f t="shared" si="58"/>
        <v>1</v>
      </c>
      <c r="AJ212" s="40">
        <f t="shared" si="59"/>
        <v>1</v>
      </c>
      <c r="AK212" s="40">
        <f t="shared" si="60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1">
        <f>SUM(J214:AC233,B214:H233,B206:H212,J206:AC212)</f>
        <v>128</v>
      </c>
      <c r="AH213" s="43">
        <f t="shared" si="57"/>
        <v>1</v>
      </c>
      <c r="AI213" s="43">
        <f t="shared" si="58"/>
        <v>1</v>
      </c>
      <c r="AJ213" s="43">
        <f t="shared" si="59"/>
        <v>1</v>
      </c>
      <c r="AK213" s="43">
        <f t="shared" si="60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2">
        <f>SUM(K215:AC233,B215:I233,B206:I213,K206:AC213)</f>
        <v>130</v>
      </c>
      <c r="AH214" s="40">
        <f t="shared" si="57"/>
        <v>1</v>
      </c>
      <c r="AI214" s="40">
        <f t="shared" si="58"/>
        <v>1</v>
      </c>
      <c r="AJ214" s="40">
        <f t="shared" si="59"/>
        <v>1</v>
      </c>
      <c r="AK214" s="40">
        <f t="shared" si="60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1">
        <f>SUM(L216:AC233,B216:J233,B206:J214,L206:AC214)</f>
        <v>123</v>
      </c>
      <c r="AH215" s="43">
        <f t="shared" si="57"/>
        <v>1</v>
      </c>
      <c r="AI215" s="43">
        <f t="shared" si="58"/>
        <v>1</v>
      </c>
      <c r="AJ215" s="43">
        <f t="shared" si="59"/>
        <v>1</v>
      </c>
      <c r="AK215" s="43">
        <f t="shared" si="60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2">
        <f>SUM(M217:AC233,B217:K233,B206:K215,M206:AC215)</f>
        <v>132</v>
      </c>
      <c r="AH216" s="40">
        <f t="shared" si="57"/>
        <v>1</v>
      </c>
      <c r="AI216" s="40">
        <f t="shared" si="58"/>
        <v>1</v>
      </c>
      <c r="AJ216" s="40">
        <f t="shared" si="59"/>
        <v>1</v>
      </c>
      <c r="AK216" s="40">
        <f t="shared" si="60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1">
        <f>SUM(N218:AC233,B218:L233,B206:L216,N206:AC216)</f>
        <v>131</v>
      </c>
      <c r="AH217" s="43">
        <f t="shared" si="57"/>
        <v>1</v>
      </c>
      <c r="AI217" s="43">
        <f t="shared" si="58"/>
        <v>1</v>
      </c>
      <c r="AJ217" s="43">
        <f t="shared" si="59"/>
        <v>1</v>
      </c>
      <c r="AK217" s="43">
        <f t="shared" si="60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2">
        <f>SUM(O219:AC233,B219:M233,B206:M217,O206:AC217)</f>
        <v>131</v>
      </c>
      <c r="AH218" s="40">
        <f t="shared" si="57"/>
        <v>1</v>
      </c>
      <c r="AI218" s="40">
        <f t="shared" si="58"/>
        <v>1</v>
      </c>
      <c r="AJ218" s="40">
        <f t="shared" si="59"/>
        <v>1</v>
      </c>
      <c r="AK218" s="40">
        <f t="shared" si="60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1">
        <f>SUM(P220:AC233,B220:N233,B206:N218,P206:AC218)</f>
        <v>131</v>
      </c>
      <c r="AH219" s="43">
        <f t="shared" si="57"/>
        <v>1</v>
      </c>
      <c r="AI219" s="43">
        <f t="shared" si="58"/>
        <v>1</v>
      </c>
      <c r="AJ219" s="43">
        <f t="shared" si="59"/>
        <v>1</v>
      </c>
      <c r="AK219" s="43">
        <f t="shared" si="60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f>SUM(Q221:AC233,B221:O233,B206:O219,Q206:AC219)</f>
        <v>132</v>
      </c>
      <c r="AH220" s="40">
        <f t="shared" si="57"/>
        <v>1</v>
      </c>
      <c r="AI220" s="40">
        <f t="shared" si="58"/>
        <v>1</v>
      </c>
      <c r="AJ220" s="40">
        <f t="shared" si="59"/>
        <v>1</v>
      </c>
      <c r="AK220" s="40">
        <f t="shared" si="60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f>SUM(R222:AC233,B222:P233,B206:P220,R206:AC220)</f>
        <v>132</v>
      </c>
      <c r="AH221" s="43">
        <f t="shared" si="57"/>
        <v>1</v>
      </c>
      <c r="AI221" s="43">
        <f t="shared" si="58"/>
        <v>1</v>
      </c>
      <c r="AJ221" s="43">
        <f t="shared" si="59"/>
        <v>1</v>
      </c>
      <c r="AK221" s="43">
        <f t="shared" si="60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f>SUM(S223:AC233,B223:Q233,B206:Q221,S206:AC221)</f>
        <v>132</v>
      </c>
      <c r="AH222" s="40">
        <f t="shared" si="57"/>
        <v>1</v>
      </c>
      <c r="AI222" s="40">
        <f t="shared" si="58"/>
        <v>1</v>
      </c>
      <c r="AJ222" s="40">
        <f t="shared" si="59"/>
        <v>1</v>
      </c>
      <c r="AK222" s="40">
        <f t="shared" si="60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f>SUM(T224:AC233,B224:R233,B206:R222,T206:AC222)</f>
        <v>131</v>
      </c>
      <c r="AH223" s="43">
        <f t="shared" si="57"/>
        <v>1</v>
      </c>
      <c r="AI223" s="43">
        <f t="shared" si="58"/>
        <v>1</v>
      </c>
      <c r="AJ223" s="43">
        <f t="shared" si="59"/>
        <v>1</v>
      </c>
      <c r="AK223" s="43">
        <f t="shared" si="60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f>SUM(U225:AC233,B225:S233,B206:S223,U206:AC223)</f>
        <v>131</v>
      </c>
      <c r="AH224" s="40">
        <f t="shared" si="57"/>
        <v>1</v>
      </c>
      <c r="AI224" s="40">
        <f t="shared" si="58"/>
        <v>1</v>
      </c>
      <c r="AJ224" s="40">
        <f t="shared" si="59"/>
        <v>1</v>
      </c>
      <c r="AK224" s="40">
        <f t="shared" si="60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5</v>
      </c>
      <c r="V225" s="27"/>
      <c r="W225" s="27"/>
      <c r="X225" s="27"/>
      <c r="Y225" s="27"/>
      <c r="Z225" s="27"/>
      <c r="AA225" s="27"/>
      <c r="AB225" s="27">
        <v>1</v>
      </c>
      <c r="AC225" s="46"/>
      <c r="AD225" s="41">
        <f>U225</f>
        <v>5</v>
      </c>
      <c r="AE225" s="41">
        <f>SUM(B225:T225,V225:AC225)</f>
        <v>1</v>
      </c>
      <c r="AF225" s="41">
        <f>SUM(U206:U224,U226:U233)</f>
        <v>0</v>
      </c>
      <c r="AG225" s="41">
        <f>SUM(V226:AC233,B226:T233,B206:T224,V206:AC224)</f>
        <v>127</v>
      </c>
      <c r="AH225" s="43">
        <f t="shared" si="57"/>
        <v>0.992481203007519</v>
      </c>
      <c r="AI225" s="43">
        <f t="shared" si="58"/>
        <v>0.833333333333333</v>
      </c>
      <c r="AJ225" s="43">
        <f t="shared" si="59"/>
        <v>1</v>
      </c>
      <c r="AK225" s="43">
        <f t="shared" si="60"/>
        <v>0.909090909090909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2</v>
      </c>
      <c r="W226" s="27"/>
      <c r="X226" s="27"/>
      <c r="Y226" s="27"/>
      <c r="Z226" s="27"/>
      <c r="AA226" s="27"/>
      <c r="AB226" s="27"/>
      <c r="AC226" s="46"/>
      <c r="AD226" s="42">
        <f>V226</f>
        <v>2</v>
      </c>
      <c r="AE226" s="42">
        <f>SUM(B226:U226,W226:AC226)</f>
        <v>0</v>
      </c>
      <c r="AF226" s="42">
        <f>SUM(V206:V225,V227:V233)</f>
        <v>0</v>
      </c>
      <c r="AG226" s="42">
        <f>SUM(W227:AC233,B227:U233,B206:U225,W206:AC225)</f>
        <v>131</v>
      </c>
      <c r="AH226" s="40">
        <f t="shared" si="57"/>
        <v>1</v>
      </c>
      <c r="AI226" s="40">
        <f t="shared" si="58"/>
        <v>1</v>
      </c>
      <c r="AJ226" s="40">
        <f t="shared" si="59"/>
        <v>1</v>
      </c>
      <c r="AK226" s="40">
        <f t="shared" si="60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4</v>
      </c>
      <c r="X227" s="27"/>
      <c r="Y227" s="27"/>
      <c r="Z227" s="27"/>
      <c r="AA227" s="27"/>
      <c r="AB227" s="27"/>
      <c r="AC227" s="46"/>
      <c r="AD227" s="41">
        <f>W227</f>
        <v>4</v>
      </c>
      <c r="AE227" s="41">
        <f>SUM(B227:V227,X227:AC227)</f>
        <v>0</v>
      </c>
      <c r="AF227" s="41">
        <f>SUM(W206:W226,W228:W233)</f>
        <v>0</v>
      </c>
      <c r="AG227" s="41">
        <f>SUM(X228:AC233,B228:V233,B206:V226,X206:AC226)</f>
        <v>129</v>
      </c>
      <c r="AH227" s="43">
        <f t="shared" si="57"/>
        <v>1</v>
      </c>
      <c r="AI227" s="43">
        <f t="shared" si="58"/>
        <v>1</v>
      </c>
      <c r="AJ227" s="43">
        <f t="shared" si="59"/>
        <v>1</v>
      </c>
      <c r="AK227" s="43">
        <f t="shared" si="60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4</v>
      </c>
      <c r="Y228" s="27"/>
      <c r="Z228" s="27"/>
      <c r="AA228" s="27"/>
      <c r="AB228" s="27"/>
      <c r="AC228" s="46"/>
      <c r="AD228" s="42">
        <f>X228</f>
        <v>4</v>
      </c>
      <c r="AE228" s="42">
        <f>SUM(B228:W228,Y228:AC228)</f>
        <v>0</v>
      </c>
      <c r="AF228" s="42">
        <f>SUM(X206:X227,X229:X233)</f>
        <v>1</v>
      </c>
      <c r="AG228" s="42">
        <f>SUM(Y229:AC233,B229:W233,B206:W227,Y206:AC227)</f>
        <v>128</v>
      </c>
      <c r="AH228" s="40">
        <f t="shared" si="57"/>
        <v>0.992481203007519</v>
      </c>
      <c r="AI228" s="40">
        <f t="shared" si="58"/>
        <v>1</v>
      </c>
      <c r="AJ228" s="40">
        <f t="shared" si="59"/>
        <v>0.8</v>
      </c>
      <c r="AK228" s="40">
        <f t="shared" si="60"/>
        <v>0.888888888888889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>
        <v>1</v>
      </c>
      <c r="Y229" s="28">
        <v>21</v>
      </c>
      <c r="Z229" s="27"/>
      <c r="AA229" s="27"/>
      <c r="AB229" s="27"/>
      <c r="AC229" s="46"/>
      <c r="AD229" s="41">
        <f>Y229</f>
        <v>21</v>
      </c>
      <c r="AE229" s="41">
        <f>SUM(B229:X229,Z229:AC229)</f>
        <v>1</v>
      </c>
      <c r="AF229" s="41">
        <f>SUM(Y206:Y228,Y230:Y233)</f>
        <v>0</v>
      </c>
      <c r="AG229" s="41">
        <f>SUM(Z230:AC233,B230:X233,B206:X228,Z206:AC228)</f>
        <v>111</v>
      </c>
      <c r="AH229" s="43">
        <f t="shared" si="57"/>
        <v>0.992481203007519</v>
      </c>
      <c r="AI229" s="43">
        <f t="shared" si="58"/>
        <v>0.954545454545455</v>
      </c>
      <c r="AJ229" s="43">
        <f t="shared" si="59"/>
        <v>1</v>
      </c>
      <c r="AK229" s="43">
        <f t="shared" si="60"/>
        <v>0.976744186046512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2">
        <f>SUM(AA231:AC233,B231:Y233,B206:Y229,AA206:AC229)</f>
        <v>129</v>
      </c>
      <c r="AH230" s="40">
        <f t="shared" si="57"/>
        <v>1</v>
      </c>
      <c r="AI230" s="40">
        <f t="shared" si="58"/>
        <v>1</v>
      </c>
      <c r="AJ230" s="40">
        <f t="shared" si="59"/>
        <v>1</v>
      </c>
      <c r="AK230" s="40">
        <f t="shared" si="60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5</v>
      </c>
      <c r="AB231" s="27"/>
      <c r="AC231" s="46"/>
      <c r="AD231" s="41">
        <f>AA231</f>
        <v>5</v>
      </c>
      <c r="AE231" s="41">
        <f>SUM(B231:Z231,AB231:AC231)</f>
        <v>0</v>
      </c>
      <c r="AF231" s="41">
        <f>SUM(AA206:AA230,AA232:AA233)</f>
        <v>0</v>
      </c>
      <c r="AG231" s="41">
        <f>SUM(AB232:AC233,B232:Z233,B206:Z230,AB206:AC230)</f>
        <v>128</v>
      </c>
      <c r="AH231" s="43">
        <f t="shared" si="57"/>
        <v>1</v>
      </c>
      <c r="AI231" s="43">
        <f t="shared" si="58"/>
        <v>1</v>
      </c>
      <c r="AJ231" s="43">
        <f t="shared" si="59"/>
        <v>1</v>
      </c>
      <c r="AK231" s="43">
        <f t="shared" si="60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2</v>
      </c>
      <c r="AC232" s="46"/>
      <c r="AD232" s="42">
        <f>AB232</f>
        <v>2</v>
      </c>
      <c r="AE232" s="42">
        <f>SUM(B232:AA232,AC232)</f>
        <v>0</v>
      </c>
      <c r="AF232" s="42">
        <f>SUM(AB206:AB231,AB233)</f>
        <v>1</v>
      </c>
      <c r="AG232" s="42">
        <f>SUM(AC233,B233:AA233,B206:AA231,AC206:AC231)</f>
        <v>130</v>
      </c>
      <c r="AH232" s="40">
        <f t="shared" si="57"/>
        <v>0.992481203007519</v>
      </c>
      <c r="AI232" s="40">
        <f t="shared" si="58"/>
        <v>1</v>
      </c>
      <c r="AJ232" s="40">
        <f t="shared" si="59"/>
        <v>0.666666666666667</v>
      </c>
      <c r="AK232" s="40">
        <f t="shared" si="60"/>
        <v>0.8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f>SUM(B206:AB232)</f>
        <v>132</v>
      </c>
      <c r="AH233" s="43">
        <f t="shared" si="57"/>
        <v>1</v>
      </c>
      <c r="AI233" s="43">
        <f t="shared" si="58"/>
        <v>1</v>
      </c>
      <c r="AJ233" s="43">
        <f t="shared" si="59"/>
        <v>1</v>
      </c>
      <c r="AK233" s="43">
        <f t="shared" si="60"/>
        <v>1</v>
      </c>
    </row>
    <row r="234" spans="28:37">
      <c r="AB234" s="37" t="s">
        <v>74</v>
      </c>
      <c r="AC234" s="37"/>
      <c r="AD234" s="42">
        <f t="shared" ref="AD234:AG234" si="61">SUM(AD206:AD233)</f>
        <v>129</v>
      </c>
      <c r="AE234" s="42">
        <f t="shared" si="61"/>
        <v>4</v>
      </c>
      <c r="AF234" s="42">
        <f t="shared" si="61"/>
        <v>4</v>
      </c>
      <c r="AG234" s="42">
        <f t="shared" si="61"/>
        <v>3587</v>
      </c>
      <c r="AH234" s="40">
        <f t="shared" si="57"/>
        <v>0.997851772287862</v>
      </c>
      <c r="AI234" s="40">
        <f t="shared" si="58"/>
        <v>0.969924812030075</v>
      </c>
      <c r="AJ234" s="40">
        <f t="shared" si="59"/>
        <v>0.969924812030075</v>
      </c>
      <c r="AK234" s="40">
        <f t="shared" si="60"/>
        <v>0.969924812030075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A9" sqref="A9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67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0" t="s">
        <v>71</v>
      </c>
      <c r="X3" s="43" t="s">
        <v>72</v>
      </c>
      <c r="Y3" s="40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28</v>
      </c>
      <c r="H4" s="53">
        <v>0</v>
      </c>
      <c r="I4" s="6">
        <v>0</v>
      </c>
      <c r="J4" s="53">
        <v>50</v>
      </c>
      <c r="K4" s="6">
        <v>45</v>
      </c>
      <c r="L4" s="53">
        <v>0</v>
      </c>
      <c r="M4" s="6">
        <v>0</v>
      </c>
      <c r="N4" s="1">
        <f t="shared" ref="N4:N10" si="0">SUM(B4,D4,F4,H4,J4,L4)</f>
        <v>141</v>
      </c>
      <c r="P4" s="43">
        <f>H24</f>
        <v>139</v>
      </c>
      <c r="Q4" s="40">
        <f t="shared" ref="Q4:Q10" si="1">N4-P4</f>
        <v>2</v>
      </c>
      <c r="R4" s="41">
        <f>AD54</f>
        <v>135</v>
      </c>
      <c r="S4" s="42">
        <f t="shared" ref="S4:Y4" si="2">AE54</f>
        <v>4</v>
      </c>
      <c r="T4" s="41">
        <f t="shared" si="2"/>
        <v>4</v>
      </c>
      <c r="U4" s="42">
        <f t="shared" si="2"/>
        <v>0</v>
      </c>
      <c r="V4" s="43">
        <f t="shared" si="2"/>
        <v>0.944055944055944</v>
      </c>
      <c r="W4" s="40">
        <f t="shared" si="2"/>
        <v>0.971223021582734</v>
      </c>
      <c r="X4" s="43">
        <f t="shared" si="2"/>
        <v>0.971223021582734</v>
      </c>
      <c r="Y4" s="40">
        <f t="shared" si="2"/>
        <v>0.971223021582734</v>
      </c>
      <c r="Z4" s="42">
        <f>Q23</f>
        <v>140</v>
      </c>
      <c r="AA4" s="42">
        <f t="shared" ref="AA4:AG4" si="3">R23</f>
        <v>83</v>
      </c>
      <c r="AB4" s="42">
        <f t="shared" si="3"/>
        <v>10</v>
      </c>
      <c r="AC4" s="42">
        <f t="shared" si="3"/>
        <v>0</v>
      </c>
      <c r="AD4" s="43">
        <f t="shared" si="3"/>
        <v>0.600858369098712</v>
      </c>
      <c r="AE4" s="40">
        <f t="shared" si="3"/>
        <v>0.62780269058296</v>
      </c>
      <c r="AF4" s="43">
        <f t="shared" si="3"/>
        <v>0.933333333333333</v>
      </c>
      <c r="AG4" s="40">
        <f t="shared" si="3"/>
        <v>0.750670241286863</v>
      </c>
    </row>
    <row r="5" spans="1:33">
      <c r="A5" s="6" t="s">
        <v>41</v>
      </c>
      <c r="B5" s="53">
        <v>49</v>
      </c>
      <c r="C5" s="6">
        <v>2</v>
      </c>
      <c r="D5" s="53">
        <v>0</v>
      </c>
      <c r="E5" s="6">
        <v>0</v>
      </c>
      <c r="F5" s="53">
        <v>42</v>
      </c>
      <c r="G5" s="6">
        <v>18</v>
      </c>
      <c r="H5" s="53">
        <v>0</v>
      </c>
      <c r="I5" s="6">
        <v>0</v>
      </c>
      <c r="J5" s="53">
        <v>50</v>
      </c>
      <c r="K5" s="6">
        <v>23</v>
      </c>
      <c r="L5" s="53">
        <v>0</v>
      </c>
      <c r="M5" s="6">
        <v>0</v>
      </c>
      <c r="N5" s="1">
        <f t="shared" si="0"/>
        <v>141</v>
      </c>
      <c r="P5" s="43">
        <f>H69</f>
        <v>139</v>
      </c>
      <c r="Q5" s="40">
        <f t="shared" si="1"/>
        <v>2</v>
      </c>
      <c r="R5" s="41">
        <f>AD99</f>
        <v>135</v>
      </c>
      <c r="S5" s="42">
        <f t="shared" ref="S5:Y5" si="4">AE99</f>
        <v>4</v>
      </c>
      <c r="T5" s="41">
        <f t="shared" si="4"/>
        <v>4</v>
      </c>
      <c r="U5" s="42">
        <f t="shared" si="4"/>
        <v>0</v>
      </c>
      <c r="V5" s="43">
        <f t="shared" si="4"/>
        <v>0.944055944055944</v>
      </c>
      <c r="W5" s="40">
        <f t="shared" si="4"/>
        <v>0.971223021582734</v>
      </c>
      <c r="X5" s="43">
        <f t="shared" si="4"/>
        <v>0.971223021582734</v>
      </c>
      <c r="Y5" s="40">
        <f t="shared" si="4"/>
        <v>0.971223021582734</v>
      </c>
      <c r="Z5" s="41">
        <f>Q68</f>
        <v>140</v>
      </c>
      <c r="AA5" s="41">
        <f t="shared" ref="AA5:AG5" si="5">R68</f>
        <v>36</v>
      </c>
      <c r="AB5" s="41">
        <f t="shared" si="5"/>
        <v>8</v>
      </c>
      <c r="AC5" s="41">
        <f t="shared" si="5"/>
        <v>0</v>
      </c>
      <c r="AD5" s="43">
        <f t="shared" si="5"/>
        <v>0.760869565217391</v>
      </c>
      <c r="AE5" s="40">
        <f t="shared" si="5"/>
        <v>0.795454545454545</v>
      </c>
      <c r="AF5" s="43">
        <f t="shared" si="5"/>
        <v>0.945945945945946</v>
      </c>
      <c r="AG5" s="40">
        <f t="shared" si="5"/>
        <v>0.864197530864197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41</v>
      </c>
      <c r="G6" s="6">
        <v>13</v>
      </c>
      <c r="H6" s="53">
        <v>1</v>
      </c>
      <c r="I6" s="6">
        <v>0</v>
      </c>
      <c r="J6" s="53">
        <v>49</v>
      </c>
      <c r="K6" s="6">
        <v>10</v>
      </c>
      <c r="L6" s="53">
        <v>1</v>
      </c>
      <c r="M6" s="6">
        <v>0</v>
      </c>
      <c r="N6" s="1">
        <f t="shared" si="0"/>
        <v>141</v>
      </c>
      <c r="P6" s="43">
        <f>H114</f>
        <v>137</v>
      </c>
      <c r="Q6" s="40">
        <f t="shared" si="1"/>
        <v>4</v>
      </c>
      <c r="R6" s="41">
        <f>AD144</f>
        <v>133</v>
      </c>
      <c r="S6" s="42">
        <f t="shared" ref="S6:Y6" si="6">AE144</f>
        <v>4</v>
      </c>
      <c r="T6" s="41">
        <f t="shared" si="6"/>
        <v>4</v>
      </c>
      <c r="U6" s="42">
        <f t="shared" si="6"/>
        <v>0</v>
      </c>
      <c r="V6" s="43">
        <f t="shared" si="6"/>
        <v>0.943262411347518</v>
      </c>
      <c r="W6" s="40">
        <f t="shared" si="6"/>
        <v>0.970802919708029</v>
      </c>
      <c r="X6" s="43">
        <f t="shared" si="6"/>
        <v>0.970802919708029</v>
      </c>
      <c r="Y6" s="40">
        <f t="shared" si="6"/>
        <v>0.970802919708029</v>
      </c>
      <c r="Z6" s="42">
        <f>Q113</f>
        <v>136</v>
      </c>
      <c r="AA6" s="42">
        <f t="shared" ref="AA6:AG6" si="7">R113</f>
        <v>27</v>
      </c>
      <c r="AB6" s="42">
        <f t="shared" si="7"/>
        <v>6</v>
      </c>
      <c r="AC6" s="42">
        <f t="shared" si="7"/>
        <v>0</v>
      </c>
      <c r="AD6" s="43">
        <f t="shared" si="7"/>
        <v>0.804733727810651</v>
      </c>
      <c r="AE6" s="40">
        <f t="shared" si="7"/>
        <v>0.834355828220859</v>
      </c>
      <c r="AF6" s="43">
        <f t="shared" si="7"/>
        <v>0.957746478873239</v>
      </c>
      <c r="AG6" s="40">
        <f t="shared" si="7"/>
        <v>0.891803278688525</v>
      </c>
    </row>
    <row r="7" spans="1:33">
      <c r="A7" s="6" t="s">
        <v>43</v>
      </c>
      <c r="B7" s="53">
        <v>49</v>
      </c>
      <c r="C7" s="6">
        <v>2</v>
      </c>
      <c r="D7" s="53">
        <v>0</v>
      </c>
      <c r="E7" s="6">
        <v>0</v>
      </c>
      <c r="F7" s="53">
        <v>39</v>
      </c>
      <c r="G7" s="6">
        <v>11</v>
      </c>
      <c r="H7" s="53">
        <v>3</v>
      </c>
      <c r="I7" s="6">
        <v>0</v>
      </c>
      <c r="J7" s="53">
        <v>47</v>
      </c>
      <c r="K7" s="6">
        <v>7</v>
      </c>
      <c r="L7" s="53">
        <v>3</v>
      </c>
      <c r="M7" s="6">
        <v>0</v>
      </c>
      <c r="N7" s="1">
        <f t="shared" si="0"/>
        <v>141</v>
      </c>
      <c r="P7" s="43">
        <f>H159</f>
        <v>133</v>
      </c>
      <c r="Q7" s="40">
        <f t="shared" si="1"/>
        <v>8</v>
      </c>
      <c r="R7" s="41">
        <f>AD189</f>
        <v>129</v>
      </c>
      <c r="S7" s="42">
        <f t="shared" ref="S7:Y7" si="8">AE189</f>
        <v>4</v>
      </c>
      <c r="T7" s="41">
        <f t="shared" si="8"/>
        <v>4</v>
      </c>
      <c r="U7" s="42">
        <f t="shared" si="8"/>
        <v>0</v>
      </c>
      <c r="V7" s="43">
        <f t="shared" si="8"/>
        <v>0.941605839416058</v>
      </c>
      <c r="W7" s="40">
        <f t="shared" si="8"/>
        <v>0.969924812030075</v>
      </c>
      <c r="X7" s="43">
        <f t="shared" si="8"/>
        <v>0.969924812030075</v>
      </c>
      <c r="Y7" s="40">
        <f t="shared" si="8"/>
        <v>0.969924812030075</v>
      </c>
      <c r="Z7" s="41">
        <f>Q158</f>
        <v>132</v>
      </c>
      <c r="AA7" s="41">
        <f t="shared" ref="AA7:AG7" si="9">R158</f>
        <v>22</v>
      </c>
      <c r="AB7" s="41">
        <f t="shared" si="9"/>
        <v>5</v>
      </c>
      <c r="AC7" s="41">
        <f t="shared" si="9"/>
        <v>0</v>
      </c>
      <c r="AD7" s="43">
        <f t="shared" si="9"/>
        <v>0.830188679245283</v>
      </c>
      <c r="AE7" s="40">
        <f t="shared" si="9"/>
        <v>0.857142857142857</v>
      </c>
      <c r="AF7" s="43">
        <f t="shared" si="9"/>
        <v>0.963503649635037</v>
      </c>
      <c r="AG7" s="40">
        <f t="shared" si="9"/>
        <v>0.907216494845361</v>
      </c>
    </row>
    <row r="8" spans="1:33">
      <c r="A8" s="6" t="s">
        <v>44</v>
      </c>
      <c r="B8" s="53">
        <v>49</v>
      </c>
      <c r="C8" s="6">
        <v>2</v>
      </c>
      <c r="D8" s="53">
        <v>0</v>
      </c>
      <c r="E8" s="6">
        <v>0</v>
      </c>
      <c r="F8" s="53">
        <v>39</v>
      </c>
      <c r="G8" s="6">
        <v>9</v>
      </c>
      <c r="H8" s="53">
        <v>3</v>
      </c>
      <c r="I8" s="6">
        <v>0</v>
      </c>
      <c r="J8" s="53">
        <v>47</v>
      </c>
      <c r="K8" s="6">
        <v>4</v>
      </c>
      <c r="L8" s="53">
        <v>3</v>
      </c>
      <c r="M8" s="6">
        <v>0</v>
      </c>
      <c r="N8" s="1">
        <f t="shared" si="0"/>
        <v>141</v>
      </c>
      <c r="P8" s="43">
        <f>H204</f>
        <v>133</v>
      </c>
      <c r="Q8" s="40">
        <f t="shared" si="1"/>
        <v>8</v>
      </c>
      <c r="R8" s="41">
        <f>AD234</f>
        <v>129</v>
      </c>
      <c r="S8" s="42">
        <f t="shared" ref="S8:Y8" si="10">AE234</f>
        <v>4</v>
      </c>
      <c r="T8" s="41">
        <f t="shared" si="10"/>
        <v>4</v>
      </c>
      <c r="U8" s="42">
        <f t="shared" si="10"/>
        <v>0</v>
      </c>
      <c r="V8" s="43">
        <f t="shared" si="10"/>
        <v>0.941605839416058</v>
      </c>
      <c r="W8" s="40">
        <f t="shared" si="10"/>
        <v>0.969924812030075</v>
      </c>
      <c r="X8" s="43">
        <f t="shared" si="10"/>
        <v>0.969924812030075</v>
      </c>
      <c r="Y8" s="40">
        <f t="shared" si="10"/>
        <v>0.969924812030075</v>
      </c>
      <c r="Z8" s="42">
        <f>Q203</f>
        <v>132</v>
      </c>
      <c r="AA8" s="42">
        <f t="shared" ref="AA8:AG8" si="11">R203</f>
        <v>20</v>
      </c>
      <c r="AB8" s="42">
        <f t="shared" si="11"/>
        <v>5</v>
      </c>
      <c r="AC8" s="42">
        <f t="shared" si="11"/>
        <v>0</v>
      </c>
      <c r="AD8" s="43">
        <f t="shared" si="11"/>
        <v>0.840764331210191</v>
      </c>
      <c r="AE8" s="40">
        <f t="shared" si="11"/>
        <v>0.868421052631579</v>
      </c>
      <c r="AF8" s="43">
        <f t="shared" si="11"/>
        <v>0.963503649635037</v>
      </c>
      <c r="AG8" s="40">
        <f t="shared" si="11"/>
        <v>0.913494809688581</v>
      </c>
    </row>
    <row r="9" spans="1:33">
      <c r="A9" s="6" t="s">
        <v>76</v>
      </c>
      <c r="B9" s="53">
        <v>49</v>
      </c>
      <c r="C9" s="6">
        <v>2</v>
      </c>
      <c r="D9" s="53">
        <v>0</v>
      </c>
      <c r="E9" s="6">
        <v>0</v>
      </c>
      <c r="F9" s="53">
        <v>39</v>
      </c>
      <c r="G9" s="6">
        <v>11</v>
      </c>
      <c r="H9" s="53">
        <v>3</v>
      </c>
      <c r="I9" s="6">
        <v>0</v>
      </c>
      <c r="J9" s="53">
        <v>47</v>
      </c>
      <c r="K9" s="6">
        <v>7</v>
      </c>
      <c r="L9" s="53">
        <v>3</v>
      </c>
      <c r="M9" s="6">
        <v>0</v>
      </c>
      <c r="N9" s="1">
        <f t="shared" si="0"/>
        <v>141</v>
      </c>
      <c r="P9" s="43">
        <f>H249</f>
        <v>133</v>
      </c>
      <c r="Q9" s="40">
        <f t="shared" si="1"/>
        <v>8</v>
      </c>
      <c r="R9" s="41">
        <f>AD279</f>
        <v>129</v>
      </c>
      <c r="S9" s="41">
        <f t="shared" ref="S9:Y9" si="12">AE279</f>
        <v>4</v>
      </c>
      <c r="T9" s="41">
        <f t="shared" si="12"/>
        <v>4</v>
      </c>
      <c r="U9" s="41">
        <f t="shared" si="12"/>
        <v>0</v>
      </c>
      <c r="V9" s="43">
        <f t="shared" si="12"/>
        <v>0.941605839416058</v>
      </c>
      <c r="W9" s="40">
        <f t="shared" si="12"/>
        <v>0.969924812030075</v>
      </c>
      <c r="X9" s="43">
        <f t="shared" si="12"/>
        <v>0.969924812030075</v>
      </c>
      <c r="Y9" s="40">
        <f t="shared" si="12"/>
        <v>0.969924812030075</v>
      </c>
      <c r="Z9" s="41">
        <f>Q248</f>
        <v>132</v>
      </c>
      <c r="AA9" s="41">
        <f t="shared" ref="AA9:AG9" si="13">R248</f>
        <v>20</v>
      </c>
      <c r="AB9" s="41">
        <f t="shared" si="13"/>
        <v>5</v>
      </c>
      <c r="AC9" s="41">
        <f t="shared" si="13"/>
        <v>0</v>
      </c>
      <c r="AD9" s="43">
        <f t="shared" si="13"/>
        <v>0.840764331210191</v>
      </c>
      <c r="AE9" s="40">
        <f t="shared" si="13"/>
        <v>0.868421052631579</v>
      </c>
      <c r="AF9" s="43">
        <f t="shared" si="13"/>
        <v>0.963503649635037</v>
      </c>
      <c r="AG9" s="40">
        <f t="shared" si="13"/>
        <v>0.913494809688581</v>
      </c>
    </row>
    <row r="10" spans="1:33">
      <c r="A10" s="6" t="s">
        <v>77</v>
      </c>
      <c r="B10" s="53">
        <v>49</v>
      </c>
      <c r="C10" s="6">
        <v>2</v>
      </c>
      <c r="D10" s="53">
        <v>0</v>
      </c>
      <c r="E10" s="6">
        <v>0</v>
      </c>
      <c r="F10" s="53">
        <v>39</v>
      </c>
      <c r="G10" s="6">
        <v>9</v>
      </c>
      <c r="H10" s="53">
        <v>3</v>
      </c>
      <c r="I10" s="6">
        <v>0</v>
      </c>
      <c r="J10" s="53">
        <v>47</v>
      </c>
      <c r="K10" s="6">
        <v>4</v>
      </c>
      <c r="L10" s="53">
        <v>3</v>
      </c>
      <c r="M10" s="6">
        <v>0</v>
      </c>
      <c r="N10" s="1">
        <f t="shared" si="0"/>
        <v>141</v>
      </c>
      <c r="P10" s="43">
        <f>H294</f>
        <v>133</v>
      </c>
      <c r="Q10" s="40">
        <f t="shared" si="1"/>
        <v>8</v>
      </c>
      <c r="R10" s="41">
        <f>AD234</f>
        <v>129</v>
      </c>
      <c r="S10" s="41">
        <f t="shared" ref="S10:Y10" si="14">AE234</f>
        <v>4</v>
      </c>
      <c r="T10" s="41">
        <f t="shared" si="14"/>
        <v>4</v>
      </c>
      <c r="U10" s="41">
        <f t="shared" si="14"/>
        <v>0</v>
      </c>
      <c r="V10" s="43">
        <f t="shared" si="14"/>
        <v>0.941605839416058</v>
      </c>
      <c r="W10" s="40">
        <f t="shared" si="14"/>
        <v>0.969924812030075</v>
      </c>
      <c r="X10" s="43">
        <f t="shared" si="14"/>
        <v>0.969924812030075</v>
      </c>
      <c r="Y10" s="40">
        <f t="shared" si="14"/>
        <v>0.969924812030075</v>
      </c>
      <c r="Z10" s="42">
        <f>Q293</f>
        <v>132</v>
      </c>
      <c r="AA10" s="42">
        <f t="shared" ref="AA10:AG10" si="15">R293</f>
        <v>20</v>
      </c>
      <c r="AB10" s="42">
        <f t="shared" si="15"/>
        <v>5</v>
      </c>
      <c r="AC10" s="42">
        <f t="shared" si="15"/>
        <v>0</v>
      </c>
      <c r="AD10" s="43">
        <f t="shared" si="15"/>
        <v>0.840764331210191</v>
      </c>
      <c r="AE10" s="40">
        <f t="shared" si="15"/>
        <v>0.868421052631579</v>
      </c>
      <c r="AF10" s="43">
        <f t="shared" si="15"/>
        <v>0.963503649635037</v>
      </c>
      <c r="AG10" s="40">
        <f t="shared" si="15"/>
        <v>0.913494809688581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AlQalam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>
        <v>17</v>
      </c>
      <c r="C14" s="14">
        <v>1</v>
      </c>
      <c r="D14" s="14"/>
      <c r="E14" s="14"/>
      <c r="F14" s="14"/>
      <c r="G14" s="14">
        <v>1</v>
      </c>
      <c r="H14" s="14"/>
      <c r="I14" s="14"/>
      <c r="J14" s="33">
        <v>7</v>
      </c>
      <c r="L14" s="1" t="s">
        <v>49</v>
      </c>
      <c r="M14" s="9" t="s">
        <v>58</v>
      </c>
      <c r="N14" s="9"/>
      <c r="O14" s="9"/>
      <c r="P14" s="9"/>
      <c r="Q14" s="42">
        <f>B14</f>
        <v>17</v>
      </c>
      <c r="R14" s="42">
        <f>SUM(C14:J14)</f>
        <v>9</v>
      </c>
      <c r="S14" s="42">
        <f>SUM(B15:B22)</f>
        <v>0</v>
      </c>
      <c r="T14" s="42">
        <v>0</v>
      </c>
      <c r="U14" s="40">
        <f t="shared" ref="U14:U21" si="16">(SUM(Q14,T14)/SUM(Q14,R14,S14,T14))</f>
        <v>0.653846153846154</v>
      </c>
      <c r="V14" s="40">
        <f t="shared" ref="V14:V21" si="17">Q14/(SUM(Q14,R14))</f>
        <v>0.653846153846154</v>
      </c>
      <c r="W14" s="40">
        <f t="shared" ref="W14:W21" si="18">Q14/SUM(Q14,S14)</f>
        <v>1</v>
      </c>
      <c r="X14" s="40">
        <f t="shared" ref="X14:X21" si="19">2*V14*W14/(SUM(V14,W14))</f>
        <v>0.790697674418605</v>
      </c>
    </row>
    <row r="15" spans="1:24">
      <c r="A15" s="15" t="s">
        <v>50</v>
      </c>
      <c r="B15" s="16"/>
      <c r="C15" s="17">
        <v>11</v>
      </c>
      <c r="D15" s="16"/>
      <c r="E15" s="16"/>
      <c r="F15" s="16"/>
      <c r="G15" s="16"/>
      <c r="H15" s="16"/>
      <c r="I15" s="16"/>
      <c r="J15" s="16">
        <v>4</v>
      </c>
      <c r="L15" s="1" t="s">
        <v>50</v>
      </c>
      <c r="M15" s="9" t="s">
        <v>59</v>
      </c>
      <c r="N15" s="9"/>
      <c r="O15" s="9"/>
      <c r="P15" s="9"/>
      <c r="Q15" s="41">
        <f>C15</f>
        <v>11</v>
      </c>
      <c r="R15" s="41">
        <f>SUM(B15,D15:J15)</f>
        <v>4</v>
      </c>
      <c r="S15" s="41">
        <f>SUM(C14,C16:C22)</f>
        <v>1</v>
      </c>
      <c r="T15" s="41">
        <v>0</v>
      </c>
      <c r="U15" s="43">
        <f t="shared" si="16"/>
        <v>0.6875</v>
      </c>
      <c r="V15" s="43">
        <f t="shared" si="17"/>
        <v>0.733333333333333</v>
      </c>
      <c r="W15" s="43">
        <f t="shared" si="18"/>
        <v>0.916666666666667</v>
      </c>
      <c r="X15" s="43">
        <f t="shared" si="19"/>
        <v>0.814814814814815</v>
      </c>
    </row>
    <row r="16" spans="1:24">
      <c r="A16" s="15" t="s">
        <v>51</v>
      </c>
      <c r="B16" s="16"/>
      <c r="C16" s="16"/>
      <c r="D16" s="17">
        <v>10</v>
      </c>
      <c r="E16" s="16"/>
      <c r="F16" s="16"/>
      <c r="G16" s="16"/>
      <c r="H16" s="16"/>
      <c r="I16" s="16"/>
      <c r="J16" s="34">
        <v>1</v>
      </c>
      <c r="L16" s="1" t="s">
        <v>51</v>
      </c>
      <c r="M16" s="9" t="s">
        <v>60</v>
      </c>
      <c r="N16" s="9"/>
      <c r="O16" s="9"/>
      <c r="P16" s="9"/>
      <c r="Q16" s="42">
        <f>D16</f>
        <v>10</v>
      </c>
      <c r="R16" s="42">
        <f>SUM(B16:C16,E16:J16)</f>
        <v>1</v>
      </c>
      <c r="S16" s="42">
        <f>SUM(D14:D15,D17:D22)</f>
        <v>0</v>
      </c>
      <c r="T16" s="42">
        <v>0</v>
      </c>
      <c r="U16" s="40">
        <f t="shared" si="16"/>
        <v>0.909090909090909</v>
      </c>
      <c r="V16" s="40">
        <f t="shared" si="17"/>
        <v>0.909090909090909</v>
      </c>
      <c r="W16" s="40">
        <f t="shared" si="18"/>
        <v>1</v>
      </c>
      <c r="X16" s="40">
        <f t="shared" si="19"/>
        <v>0.952380952380952</v>
      </c>
    </row>
    <row r="17" spans="1:24">
      <c r="A17" s="15" t="s">
        <v>52</v>
      </c>
      <c r="B17" s="16"/>
      <c r="C17" s="16"/>
      <c r="D17" s="16"/>
      <c r="E17" s="17">
        <v>21</v>
      </c>
      <c r="F17" s="16"/>
      <c r="G17" s="16"/>
      <c r="H17" s="16"/>
      <c r="I17" s="16">
        <v>3</v>
      </c>
      <c r="J17" s="34">
        <v>3</v>
      </c>
      <c r="L17" s="1" t="s">
        <v>52</v>
      </c>
      <c r="M17" s="9" t="s">
        <v>61</v>
      </c>
      <c r="N17" s="9"/>
      <c r="O17" s="9"/>
      <c r="P17" s="9"/>
      <c r="Q17" s="41">
        <f>E17</f>
        <v>21</v>
      </c>
      <c r="R17" s="41">
        <f>SUM(B17:D17,F17:J17)</f>
        <v>6</v>
      </c>
      <c r="S17" s="41">
        <f>SUM(E14:E16,E18:E22)</f>
        <v>1</v>
      </c>
      <c r="T17" s="41">
        <v>0</v>
      </c>
      <c r="U17" s="43">
        <f t="shared" si="16"/>
        <v>0.75</v>
      </c>
      <c r="V17" s="43">
        <f t="shared" si="17"/>
        <v>0.777777777777778</v>
      </c>
      <c r="W17" s="43">
        <f t="shared" si="18"/>
        <v>0.954545454545455</v>
      </c>
      <c r="X17" s="43">
        <f t="shared" si="19"/>
        <v>0.857142857142857</v>
      </c>
    </row>
    <row r="18" spans="1:24">
      <c r="A18" s="15" t="s">
        <v>53</v>
      </c>
      <c r="B18" s="16"/>
      <c r="C18" s="16"/>
      <c r="D18" s="16"/>
      <c r="E18" s="16">
        <v>1</v>
      </c>
      <c r="F18" s="17">
        <v>29</v>
      </c>
      <c r="G18" s="16">
        <v>1</v>
      </c>
      <c r="H18" s="16">
        <v>1</v>
      </c>
      <c r="I18" s="16">
        <v>1</v>
      </c>
      <c r="J18" s="34">
        <v>44</v>
      </c>
      <c r="L18" s="1" t="s">
        <v>53</v>
      </c>
      <c r="M18" s="9" t="s">
        <v>62</v>
      </c>
      <c r="N18" s="9"/>
      <c r="O18" s="9"/>
      <c r="P18" s="9"/>
      <c r="Q18" s="42">
        <f>F18</f>
        <v>29</v>
      </c>
      <c r="R18" s="42">
        <f>SUM(B18:E18,G18:J18)</f>
        <v>48</v>
      </c>
      <c r="S18" s="42">
        <f>SUM(F14:F17,F19:F22)</f>
        <v>1</v>
      </c>
      <c r="T18" s="42">
        <v>0</v>
      </c>
      <c r="U18" s="40">
        <f t="shared" si="16"/>
        <v>0.371794871794872</v>
      </c>
      <c r="V18" s="40">
        <f t="shared" si="17"/>
        <v>0.376623376623377</v>
      </c>
      <c r="W18" s="40">
        <f t="shared" si="18"/>
        <v>0.966666666666667</v>
      </c>
      <c r="X18" s="40">
        <f t="shared" si="19"/>
        <v>0.542056074766355</v>
      </c>
    </row>
    <row r="19" spans="1:24">
      <c r="A19" s="15" t="s">
        <v>54</v>
      </c>
      <c r="B19" s="16"/>
      <c r="C19" s="16"/>
      <c r="D19" s="16"/>
      <c r="E19" s="16"/>
      <c r="F19" s="16">
        <v>1</v>
      </c>
      <c r="G19" s="17">
        <v>30</v>
      </c>
      <c r="H19" s="16"/>
      <c r="I19" s="16"/>
      <c r="J19" s="34">
        <v>11</v>
      </c>
      <c r="L19" s="1" t="s">
        <v>54</v>
      </c>
      <c r="M19" s="9" t="s">
        <v>63</v>
      </c>
      <c r="N19" s="9"/>
      <c r="O19" s="9"/>
      <c r="P19" s="9"/>
      <c r="Q19" s="41">
        <f>G19</f>
        <v>30</v>
      </c>
      <c r="R19" s="41">
        <f>SUM(B19:F19,H19:J19)</f>
        <v>12</v>
      </c>
      <c r="S19" s="41">
        <f>SUM(G14:G18,G20:G22)</f>
        <v>2</v>
      </c>
      <c r="T19" s="41">
        <v>0</v>
      </c>
      <c r="U19" s="43">
        <f t="shared" si="16"/>
        <v>0.681818181818182</v>
      </c>
      <c r="V19" s="43">
        <f t="shared" si="17"/>
        <v>0.714285714285714</v>
      </c>
      <c r="W19" s="43">
        <f t="shared" si="18"/>
        <v>0.9375</v>
      </c>
      <c r="X19" s="43">
        <f t="shared" si="19"/>
        <v>0.810810810810811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>
        <v>11</v>
      </c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11</v>
      </c>
      <c r="R20" s="42">
        <f>SUM(B20:G20,I20:J20)</f>
        <v>0</v>
      </c>
      <c r="S20" s="42">
        <f>SUM(H14:H19,H21:H22)</f>
        <v>1</v>
      </c>
      <c r="T20" s="42">
        <v>0</v>
      </c>
      <c r="U20" s="40">
        <f t="shared" si="16"/>
        <v>0.916666666666667</v>
      </c>
      <c r="V20" s="40">
        <f t="shared" si="17"/>
        <v>1</v>
      </c>
      <c r="W20" s="40">
        <f t="shared" si="18"/>
        <v>0.916666666666667</v>
      </c>
      <c r="X20" s="40">
        <f t="shared" si="19"/>
        <v>0.956521739130435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>
        <v>11</v>
      </c>
      <c r="J21" s="34">
        <v>3</v>
      </c>
      <c r="L21" s="1" t="s">
        <v>56</v>
      </c>
      <c r="M21" s="9" t="s">
        <v>65</v>
      </c>
      <c r="N21" s="9"/>
      <c r="O21" s="9"/>
      <c r="P21" s="9"/>
      <c r="Q21" s="41">
        <f>I21</f>
        <v>11</v>
      </c>
      <c r="R21" s="41">
        <f>SUM(J21,B21:H21)</f>
        <v>3</v>
      </c>
      <c r="S21" s="41">
        <f>SUM(I14:I20,I22)</f>
        <v>4</v>
      </c>
      <c r="T21" s="41">
        <v>0</v>
      </c>
      <c r="U21" s="43">
        <f t="shared" si="16"/>
        <v>0.611111111111111</v>
      </c>
      <c r="V21" s="43">
        <f t="shared" si="17"/>
        <v>0.785714285714286</v>
      </c>
      <c r="W21" s="43">
        <f t="shared" si="18"/>
        <v>0.733333333333333</v>
      </c>
      <c r="X21" s="43">
        <f t="shared" si="19"/>
        <v>0.758620689655172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140</v>
      </c>
      <c r="R23" s="41">
        <f t="shared" si="20"/>
        <v>83</v>
      </c>
      <c r="S23" s="41">
        <f t="shared" si="20"/>
        <v>10</v>
      </c>
      <c r="T23" s="41">
        <f t="shared" si="20"/>
        <v>0</v>
      </c>
      <c r="U23" s="43">
        <f>(SUM(Q23,T23)/SUM(Q23,R23,S23,T23))</f>
        <v>0.600858369098712</v>
      </c>
      <c r="V23" s="43">
        <f>Q23/(SUM(Q23,R23))</f>
        <v>0.62780269058296</v>
      </c>
      <c r="W23" s="43">
        <f>Q23/SUM(Q23,S23)</f>
        <v>0.933333333333333</v>
      </c>
      <c r="X23" s="43">
        <f>2*V23*W23/(SUM(V23,W23))</f>
        <v>0.750670241286863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139</v>
      </c>
    </row>
    <row r="25" ht="14.25" spans="1:37">
      <c r="A25" s="21" t="str">
        <f>A1</f>
        <v>AlQalam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14</v>
      </c>
      <c r="AE26" s="42">
        <f>SUM(C26:AC26)</f>
        <v>0</v>
      </c>
      <c r="AF26" s="42">
        <f>SUM(B27:B53)</f>
        <v>2</v>
      </c>
      <c r="AG26" s="42">
        <v>0</v>
      </c>
      <c r="AH26" s="40">
        <f t="shared" ref="AH26:AH54" si="21">(SUM(AD26,AG26)/SUM(AD26,AE26,AF26,AG26))</f>
        <v>0.875</v>
      </c>
      <c r="AI26" s="40">
        <f t="shared" ref="AI26:AI54" si="22">AD26/(SUM(AD26,AE26))</f>
        <v>1</v>
      </c>
      <c r="AJ26" s="40">
        <f t="shared" ref="AJ26:AJ54" si="23">AD26/SUM(AD26,AF26)</f>
        <v>0.875</v>
      </c>
      <c r="AK26" s="40">
        <f t="shared" ref="AK26:AK54" si="24">2*AI26*AJ26/(SUM(AI26,AJ26))</f>
        <v>0.933333333333333</v>
      </c>
    </row>
    <row r="27" spans="1:37">
      <c r="A27" s="26" t="s">
        <v>40</v>
      </c>
      <c r="B27" s="27"/>
      <c r="C27" s="28">
        <v>22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22</v>
      </c>
      <c r="AE27" s="41">
        <f>SUM(D27:AC27,B27)</f>
        <v>0</v>
      </c>
      <c r="AF27" s="41">
        <f>SUM(C26,C28:C53)</f>
        <v>0</v>
      </c>
      <c r="AG27" s="41">
        <v>0</v>
      </c>
      <c r="AH27" s="43">
        <f t="shared" si="21"/>
        <v>1</v>
      </c>
      <c r="AI27" s="43">
        <f t="shared" si="22"/>
        <v>1</v>
      </c>
      <c r="AJ27" s="43">
        <f t="shared" si="23"/>
        <v>1</v>
      </c>
      <c r="AK27" s="43">
        <f t="shared" si="24"/>
        <v>1</v>
      </c>
    </row>
    <row r="28" spans="1:37">
      <c r="A28" s="26" t="s">
        <v>9</v>
      </c>
      <c r="B28" s="27"/>
      <c r="C28" s="27"/>
      <c r="D28" s="28">
        <v>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7</v>
      </c>
      <c r="AE28" s="42">
        <f>SUM(B28,C28,E28:AC28)</f>
        <v>0</v>
      </c>
      <c r="AF28" s="42">
        <f>SUM(D26,D27,D29:D53)</f>
        <v>0</v>
      </c>
      <c r="AG28" s="42">
        <v>0</v>
      </c>
      <c r="AH28" s="40">
        <f t="shared" si="21"/>
        <v>1</v>
      </c>
      <c r="AI28" s="40">
        <f t="shared" si="22"/>
        <v>1</v>
      </c>
      <c r="AJ28" s="40">
        <f t="shared" si="23"/>
        <v>1</v>
      </c>
      <c r="AK28" s="40">
        <f t="shared" si="24"/>
        <v>1</v>
      </c>
    </row>
    <row r="29" spans="1:37">
      <c r="A29" s="26" t="s">
        <v>10</v>
      </c>
      <c r="B29" s="27"/>
      <c r="C29" s="27"/>
      <c r="D29" s="27"/>
      <c r="E29" s="28">
        <v>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2</v>
      </c>
      <c r="AE29" s="41">
        <f>SUM(B29:D29,F29:AC29)</f>
        <v>0</v>
      </c>
      <c r="AF29" s="41">
        <f>SUM(E26:E28,E30:E53)</f>
        <v>0</v>
      </c>
      <c r="AG29" s="41">
        <v>0</v>
      </c>
      <c r="AH29" s="43">
        <f t="shared" si="21"/>
        <v>1</v>
      </c>
      <c r="AI29" s="43">
        <f t="shared" si="22"/>
        <v>1</v>
      </c>
      <c r="AJ29" s="43">
        <f t="shared" si="23"/>
        <v>1</v>
      </c>
      <c r="AK29" s="43">
        <f t="shared" si="24"/>
        <v>1</v>
      </c>
    </row>
    <row r="30" spans="1:37">
      <c r="A30" s="26" t="s">
        <v>11</v>
      </c>
      <c r="B30" s="27"/>
      <c r="C30" s="27"/>
      <c r="D30" s="27"/>
      <c r="E30" s="27"/>
      <c r="F30" s="28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1</v>
      </c>
      <c r="AE30" s="42">
        <f>SUM(B30:E30,G30:AC30)</f>
        <v>0</v>
      </c>
      <c r="AF30" s="42">
        <f>SUM(F26:F29,F31:F53)</f>
        <v>0</v>
      </c>
      <c r="AG30" s="42">
        <v>0</v>
      </c>
      <c r="AH30" s="40">
        <f t="shared" si="21"/>
        <v>1</v>
      </c>
      <c r="AI30" s="40">
        <f t="shared" si="22"/>
        <v>1</v>
      </c>
      <c r="AJ30" s="40">
        <f t="shared" si="23"/>
        <v>1</v>
      </c>
      <c r="AK30" s="40">
        <f t="shared" si="24"/>
        <v>1</v>
      </c>
    </row>
    <row r="31" spans="1:37">
      <c r="A31" s="26" t="s">
        <v>12</v>
      </c>
      <c r="B31" s="27">
        <v>2</v>
      </c>
      <c r="C31" s="27"/>
      <c r="D31" s="27"/>
      <c r="E31" s="27"/>
      <c r="F31" s="27"/>
      <c r="G31" s="28">
        <v>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2</v>
      </c>
      <c r="AE31" s="41">
        <f>SUM(B31:F31,H31:AC31)</f>
        <v>2</v>
      </c>
      <c r="AF31" s="41">
        <f>SUM(G26:G30,G32:G53)</f>
        <v>0</v>
      </c>
      <c r="AG31" s="41">
        <v>0</v>
      </c>
      <c r="AH31" s="43">
        <f t="shared" si="21"/>
        <v>0.5</v>
      </c>
      <c r="AI31" s="43">
        <f t="shared" si="22"/>
        <v>0.5</v>
      </c>
      <c r="AJ31" s="43">
        <f t="shared" si="23"/>
        <v>1</v>
      </c>
      <c r="AK31" s="43">
        <f t="shared" si="24"/>
        <v>0.666666666666667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>
        <v>2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2</v>
      </c>
      <c r="AE32" s="42">
        <f>SUM(B32:G32,I32:AC32)</f>
        <v>0</v>
      </c>
      <c r="AF32" s="42">
        <f>SUM(H26:H31,H33:H53)</f>
        <v>0</v>
      </c>
      <c r="AG32" s="42">
        <v>0</v>
      </c>
      <c r="AH32" s="40">
        <f t="shared" si="21"/>
        <v>1</v>
      </c>
      <c r="AI32" s="40">
        <f t="shared" si="22"/>
        <v>1</v>
      </c>
      <c r="AJ32" s="40">
        <f t="shared" si="23"/>
        <v>1</v>
      </c>
      <c r="AK32" s="40">
        <f t="shared" si="24"/>
        <v>1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>
        <v>5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5</v>
      </c>
      <c r="AE33" s="41">
        <f>SUM(B33:H33,J33:AC33)</f>
        <v>0</v>
      </c>
      <c r="AF33" s="41">
        <f>SUM(I26:I32,I34:I53)</f>
        <v>0</v>
      </c>
      <c r="AG33" s="42">
        <v>0</v>
      </c>
      <c r="AH33" s="43">
        <f t="shared" si="21"/>
        <v>1</v>
      </c>
      <c r="AI33" s="43">
        <f t="shared" si="22"/>
        <v>1</v>
      </c>
      <c r="AJ33" s="43">
        <f t="shared" si="23"/>
        <v>1</v>
      </c>
      <c r="AK33" s="43">
        <f t="shared" si="24"/>
        <v>1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>
        <v>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3</v>
      </c>
      <c r="AE34" s="42">
        <f>SUM(B34:I34,K34:AC34)</f>
        <v>0</v>
      </c>
      <c r="AF34" s="42">
        <f>SUM(J26:J33,J35:J53)</f>
        <v>0</v>
      </c>
      <c r="AG34" s="41">
        <v>0</v>
      </c>
      <c r="AH34" s="40">
        <f t="shared" si="21"/>
        <v>1</v>
      </c>
      <c r="AI34" s="40">
        <f t="shared" si="22"/>
        <v>1</v>
      </c>
      <c r="AJ34" s="40">
        <f t="shared" si="23"/>
        <v>1</v>
      </c>
      <c r="AK34" s="40">
        <f t="shared" si="24"/>
        <v>1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>
        <v>10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10</v>
      </c>
      <c r="AE35" s="41">
        <f>SUM(B35:J35,L35:AC35)</f>
        <v>0</v>
      </c>
      <c r="AF35" s="41">
        <f>SUM(K26:K34,K36:K53)</f>
        <v>0</v>
      </c>
      <c r="AG35" s="42">
        <v>0</v>
      </c>
      <c r="AH35" s="43">
        <f t="shared" si="21"/>
        <v>1</v>
      </c>
      <c r="AI35" s="43">
        <f t="shared" si="22"/>
        <v>1</v>
      </c>
      <c r="AJ35" s="43">
        <f t="shared" si="23"/>
        <v>1</v>
      </c>
      <c r="AK35" s="43">
        <f t="shared" si="24"/>
        <v>1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1</v>
      </c>
      <c r="AE36" s="42">
        <f>SUM(B36:K36,M36:AC36)</f>
        <v>0</v>
      </c>
      <c r="AF36" s="42">
        <f>SUM(L26:L35,L37:L53)</f>
        <v>0</v>
      </c>
      <c r="AG36" s="41">
        <v>0</v>
      </c>
      <c r="AH36" s="40">
        <f t="shared" si="21"/>
        <v>1</v>
      </c>
      <c r="AI36" s="40">
        <f t="shared" si="22"/>
        <v>1</v>
      </c>
      <c r="AJ36" s="40">
        <f t="shared" si="23"/>
        <v>1</v>
      </c>
      <c r="AK36" s="40">
        <f t="shared" si="24"/>
        <v>1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>
        <v>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2</v>
      </c>
      <c r="AE37" s="41">
        <f>SUM(B37:L37,N37:AC37)</f>
        <v>0</v>
      </c>
      <c r="AF37" s="41">
        <f>SUM(M26:M36,M38:M53)</f>
        <v>0</v>
      </c>
      <c r="AG37" s="42">
        <v>0</v>
      </c>
      <c r="AH37" s="43">
        <f t="shared" si="21"/>
        <v>1</v>
      </c>
      <c r="AI37" s="43">
        <f t="shared" si="22"/>
        <v>1</v>
      </c>
      <c r="AJ37" s="43">
        <f t="shared" si="23"/>
        <v>1</v>
      </c>
      <c r="AK37" s="43">
        <f t="shared" si="24"/>
        <v>1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>
        <v>2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2</v>
      </c>
      <c r="AE38" s="42">
        <f>SUM(B38:M38,O38:AC38)</f>
        <v>0</v>
      </c>
      <c r="AF38" s="42">
        <f>SUM(N26:N37,N39:N53)</f>
        <v>0</v>
      </c>
      <c r="AG38" s="41">
        <v>0</v>
      </c>
      <c r="AH38" s="40">
        <f t="shared" si="21"/>
        <v>1</v>
      </c>
      <c r="AI38" s="40">
        <f t="shared" si="22"/>
        <v>1</v>
      </c>
      <c r="AJ38" s="40">
        <f t="shared" si="23"/>
        <v>1</v>
      </c>
      <c r="AK38" s="40">
        <f t="shared" si="24"/>
        <v>1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>
        <v>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2</v>
      </c>
      <c r="AE39" s="41">
        <f>SUM(B39:N39,P39:AC39)</f>
        <v>0</v>
      </c>
      <c r="AF39" s="41">
        <f>SUM(O26:O38,O40:O53)</f>
        <v>0</v>
      </c>
      <c r="AG39" s="42">
        <v>0</v>
      </c>
      <c r="AH39" s="43">
        <f t="shared" si="21"/>
        <v>1</v>
      </c>
      <c r="AI39" s="43">
        <f t="shared" si="22"/>
        <v>1</v>
      </c>
      <c r="AJ39" s="43">
        <f t="shared" si="23"/>
        <v>1</v>
      </c>
      <c r="AK39" s="43">
        <f t="shared" si="24"/>
        <v>1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>
        <v>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1</v>
      </c>
      <c r="AE40" s="42">
        <f>SUM(B40:O40,Q40:AC40)</f>
        <v>0</v>
      </c>
      <c r="AF40" s="42">
        <f>SUM(P26:P39,P41:P53)</f>
        <v>0</v>
      </c>
      <c r="AG40" s="42">
        <v>0</v>
      </c>
      <c r="AH40" s="40">
        <f t="shared" si="21"/>
        <v>1</v>
      </c>
      <c r="AI40" s="40">
        <f t="shared" si="22"/>
        <v>1</v>
      </c>
      <c r="AJ40" s="40">
        <f t="shared" si="23"/>
        <v>1</v>
      </c>
      <c r="AK40" s="40">
        <f t="shared" si="24"/>
        <v>1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>
        <v>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1</v>
      </c>
      <c r="AE41" s="41">
        <f>SUM(B41:P41,R41:AC41)</f>
        <v>0</v>
      </c>
      <c r="AF41" s="41">
        <f>SUM(Q26:Q40,Q42:Q53)</f>
        <v>0</v>
      </c>
      <c r="AG41" s="41">
        <v>0</v>
      </c>
      <c r="AH41" s="43">
        <f t="shared" si="21"/>
        <v>1</v>
      </c>
      <c r="AI41" s="43">
        <f t="shared" si="22"/>
        <v>1</v>
      </c>
      <c r="AJ41" s="43">
        <f t="shared" si="23"/>
        <v>1</v>
      </c>
      <c r="AK41" s="43">
        <f t="shared" si="24"/>
        <v>1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1</v>
      </c>
      <c r="AE42" s="42">
        <f>SUM(B42:Q42,S42:AC42)</f>
        <v>0</v>
      </c>
      <c r="AF42" s="42">
        <f>SUM(R26:R41,R43:R53)</f>
        <v>0</v>
      </c>
      <c r="AG42" s="42">
        <v>0</v>
      </c>
      <c r="AH42" s="40">
        <f t="shared" si="21"/>
        <v>1</v>
      </c>
      <c r="AI42" s="40">
        <f t="shared" si="22"/>
        <v>1</v>
      </c>
      <c r="AJ42" s="40">
        <f t="shared" si="23"/>
        <v>1</v>
      </c>
      <c r="AK42" s="40">
        <f t="shared" si="24"/>
        <v>1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>
        <v>2</v>
      </c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2</v>
      </c>
      <c r="AE43" s="41">
        <f>SUM(B43:R43,T43:AC43)</f>
        <v>0</v>
      </c>
      <c r="AF43" s="41">
        <f>SUM(S26:S42,S44:S53)</f>
        <v>0</v>
      </c>
      <c r="AG43" s="41">
        <v>0</v>
      </c>
      <c r="AH43" s="43">
        <f t="shared" si="21"/>
        <v>1</v>
      </c>
      <c r="AI43" s="43">
        <f t="shared" si="22"/>
        <v>1</v>
      </c>
      <c r="AJ43" s="43">
        <f t="shared" si="23"/>
        <v>1</v>
      </c>
      <c r="AK43" s="43">
        <f t="shared" si="24"/>
        <v>1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2</v>
      </c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2</v>
      </c>
      <c r="AE44" s="42">
        <f>SUM(B44:S44,U44:AC44)</f>
        <v>0</v>
      </c>
      <c r="AF44" s="42">
        <f>SUM(T26:T43,T45:T53)</f>
        <v>0</v>
      </c>
      <c r="AG44" s="42">
        <v>0</v>
      </c>
      <c r="AH44" s="40">
        <f t="shared" si="21"/>
        <v>1</v>
      </c>
      <c r="AI44" s="40">
        <f t="shared" si="22"/>
        <v>1</v>
      </c>
      <c r="AJ44" s="40">
        <f t="shared" si="23"/>
        <v>1</v>
      </c>
      <c r="AK44" s="40">
        <f t="shared" si="24"/>
        <v>1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>
        <v>6</v>
      </c>
      <c r="V45" s="27"/>
      <c r="W45" s="27"/>
      <c r="X45" s="27"/>
      <c r="Y45" s="27"/>
      <c r="Z45" s="27"/>
      <c r="AA45" s="27"/>
      <c r="AB45" s="27">
        <v>1</v>
      </c>
      <c r="AC45" s="46"/>
      <c r="AD45" s="41">
        <f>U45</f>
        <v>6</v>
      </c>
      <c r="AE45" s="41">
        <f>SUM(B45:T45,V45:AC45)</f>
        <v>1</v>
      </c>
      <c r="AF45" s="41">
        <f>SUM(U26:U44,U46:U53)</f>
        <v>0</v>
      </c>
      <c r="AG45" s="41">
        <v>0</v>
      </c>
      <c r="AH45" s="43">
        <f t="shared" si="21"/>
        <v>0.857142857142857</v>
      </c>
      <c r="AI45" s="43">
        <f t="shared" si="22"/>
        <v>0.857142857142857</v>
      </c>
      <c r="AJ45" s="43">
        <f t="shared" si="23"/>
        <v>1</v>
      </c>
      <c r="AK45" s="43">
        <f t="shared" si="24"/>
        <v>0.923076923076923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>
        <v>3</v>
      </c>
      <c r="W46" s="27"/>
      <c r="X46" s="27"/>
      <c r="Y46" s="27"/>
      <c r="Z46" s="27"/>
      <c r="AA46" s="27"/>
      <c r="AB46" s="27"/>
      <c r="AC46" s="46"/>
      <c r="AD46" s="42">
        <f>V46</f>
        <v>3</v>
      </c>
      <c r="AE46" s="42">
        <f>SUM(B46:U46,W46:AC46)</f>
        <v>0</v>
      </c>
      <c r="AF46" s="42">
        <f>SUM(V26:V45,V47:V53)</f>
        <v>0</v>
      </c>
      <c r="AG46" s="42">
        <v>0</v>
      </c>
      <c r="AH46" s="40">
        <f t="shared" si="21"/>
        <v>1</v>
      </c>
      <c r="AI46" s="40">
        <f t="shared" si="22"/>
        <v>1</v>
      </c>
      <c r="AJ46" s="40">
        <f t="shared" si="23"/>
        <v>1</v>
      </c>
      <c r="AK46" s="40">
        <f t="shared" si="24"/>
        <v>1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>
        <v>6</v>
      </c>
      <c r="X47" s="27"/>
      <c r="Y47" s="27"/>
      <c r="Z47" s="27"/>
      <c r="AA47" s="27"/>
      <c r="AB47" s="27"/>
      <c r="AC47" s="46"/>
      <c r="AD47" s="41">
        <f>W47</f>
        <v>6</v>
      </c>
      <c r="AE47" s="41">
        <f>SUM(B47:V47,X47:AC47)</f>
        <v>0</v>
      </c>
      <c r="AF47" s="41">
        <f>SUM(W26:W46,W48:W53)</f>
        <v>0</v>
      </c>
      <c r="AG47" s="42">
        <v>0</v>
      </c>
      <c r="AH47" s="43">
        <f t="shared" si="21"/>
        <v>1</v>
      </c>
      <c r="AI47" s="43">
        <f t="shared" si="22"/>
        <v>1</v>
      </c>
      <c r="AJ47" s="43">
        <f t="shared" si="23"/>
        <v>1</v>
      </c>
      <c r="AK47" s="43">
        <f t="shared" si="24"/>
        <v>1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>
        <v>4</v>
      </c>
      <c r="Y48" s="27"/>
      <c r="Z48" s="27"/>
      <c r="AA48" s="27"/>
      <c r="AB48" s="27"/>
      <c r="AC48" s="46"/>
      <c r="AD48" s="42">
        <f>X48</f>
        <v>4</v>
      </c>
      <c r="AE48" s="42">
        <f>SUM(B48:W48,Y48:AC48)</f>
        <v>0</v>
      </c>
      <c r="AF48" s="42">
        <f>SUM(X26:X47,X49:X53)</f>
        <v>1</v>
      </c>
      <c r="AG48" s="41">
        <v>0</v>
      </c>
      <c r="AH48" s="40">
        <f t="shared" si="21"/>
        <v>0.8</v>
      </c>
      <c r="AI48" s="40">
        <f t="shared" si="22"/>
        <v>1</v>
      </c>
      <c r="AJ48" s="40">
        <f t="shared" si="23"/>
        <v>0.8</v>
      </c>
      <c r="AK48" s="40">
        <f t="shared" si="24"/>
        <v>0.888888888888889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>
        <v>1</v>
      </c>
      <c r="Y49" s="28">
        <v>22</v>
      </c>
      <c r="Z49" s="27"/>
      <c r="AA49" s="27"/>
      <c r="AB49" s="27"/>
      <c r="AC49" s="46"/>
      <c r="AD49" s="41">
        <f>Y49</f>
        <v>22</v>
      </c>
      <c r="AE49" s="41">
        <f>SUM(B49:X49,Z49:AC49)</f>
        <v>1</v>
      </c>
      <c r="AF49" s="41">
        <f>SUM(Y26:Y48,Y50:Y53)</f>
        <v>0</v>
      </c>
      <c r="AG49" s="42">
        <v>0</v>
      </c>
      <c r="AH49" s="43">
        <f t="shared" si="21"/>
        <v>0.956521739130435</v>
      </c>
      <c r="AI49" s="43">
        <f t="shared" si="22"/>
        <v>0.956521739130435</v>
      </c>
      <c r="AJ49" s="43">
        <f t="shared" si="23"/>
        <v>1</v>
      </c>
      <c r="AK49" s="43">
        <f t="shared" si="24"/>
        <v>0.977777777777778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>
        <v>4</v>
      </c>
      <c r="AA50" s="27"/>
      <c r="AB50" s="27"/>
      <c r="AC50" s="46"/>
      <c r="AD50" s="42">
        <f>Z50</f>
        <v>4</v>
      </c>
      <c r="AE50" s="42">
        <f>SUM(B50:Y50,AA50:AC50)</f>
        <v>0</v>
      </c>
      <c r="AF50" s="42">
        <f>SUM(Z26:Z49,Z51:Z53)</f>
        <v>0</v>
      </c>
      <c r="AG50" s="41">
        <v>0</v>
      </c>
      <c r="AH50" s="40">
        <f t="shared" si="21"/>
        <v>1</v>
      </c>
      <c r="AI50" s="40">
        <f t="shared" si="22"/>
        <v>1</v>
      </c>
      <c r="AJ50" s="40">
        <f t="shared" si="23"/>
        <v>1</v>
      </c>
      <c r="AK50" s="40">
        <f t="shared" si="24"/>
        <v>1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>
        <v>5</v>
      </c>
      <c r="AB51" s="27"/>
      <c r="AC51" s="46"/>
      <c r="AD51" s="41">
        <f>AA51</f>
        <v>5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>
        <f t="shared" si="21"/>
        <v>1</v>
      </c>
      <c r="AI51" s="43">
        <f t="shared" si="22"/>
        <v>1</v>
      </c>
      <c r="AJ51" s="43">
        <f t="shared" si="23"/>
        <v>1</v>
      </c>
      <c r="AK51" s="43">
        <f t="shared" si="24"/>
        <v>1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>
        <v>2</v>
      </c>
      <c r="AC52" s="46"/>
      <c r="AD52" s="42">
        <f>AB52</f>
        <v>2</v>
      </c>
      <c r="AE52" s="42">
        <f>SUM(B52:AA52,AC52)</f>
        <v>0</v>
      </c>
      <c r="AF52" s="42">
        <f>SUM(AB26:AB51,AB53)</f>
        <v>1</v>
      </c>
      <c r="AG52" s="42">
        <v>0</v>
      </c>
      <c r="AH52" s="40">
        <f t="shared" si="21"/>
        <v>0.666666666666667</v>
      </c>
      <c r="AI52" s="40">
        <f t="shared" si="22"/>
        <v>1</v>
      </c>
      <c r="AJ52" s="40">
        <f t="shared" si="23"/>
        <v>0.666666666666667</v>
      </c>
      <c r="AK52" s="40">
        <f t="shared" si="24"/>
        <v>0.8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>
        <v>1</v>
      </c>
      <c r="AD53" s="41">
        <f>AC53</f>
        <v>1</v>
      </c>
      <c r="AE53" s="41">
        <f>SUM(B53:AB53)</f>
        <v>0</v>
      </c>
      <c r="AF53" s="41">
        <f>SUM(AC26:AC52)</f>
        <v>0</v>
      </c>
      <c r="AG53" s="41">
        <v>0</v>
      </c>
      <c r="AH53" s="43">
        <f t="shared" si="21"/>
        <v>1</v>
      </c>
      <c r="AI53" s="43">
        <f t="shared" si="22"/>
        <v>1</v>
      </c>
      <c r="AJ53" s="43">
        <f t="shared" si="23"/>
        <v>1</v>
      </c>
      <c r="AK53" s="43">
        <f t="shared" si="24"/>
        <v>1</v>
      </c>
    </row>
    <row r="54" spans="28:37">
      <c r="AB54" s="37" t="s">
        <v>74</v>
      </c>
      <c r="AC54" s="37"/>
      <c r="AD54" s="42">
        <f t="shared" ref="AD54:AG54" si="25">SUM(AD26:AD53)</f>
        <v>135</v>
      </c>
      <c r="AE54" s="42">
        <f t="shared" si="25"/>
        <v>4</v>
      </c>
      <c r="AF54" s="42">
        <f t="shared" si="25"/>
        <v>4</v>
      </c>
      <c r="AG54" s="42">
        <v>0</v>
      </c>
      <c r="AH54" s="40">
        <f t="shared" si="21"/>
        <v>0.944055944055944</v>
      </c>
      <c r="AI54" s="40">
        <f t="shared" si="22"/>
        <v>0.971223021582734</v>
      </c>
      <c r="AJ54" s="40">
        <f t="shared" si="23"/>
        <v>0.971223021582734</v>
      </c>
      <c r="AK54" s="40">
        <f t="shared" si="24"/>
        <v>0.971223021582734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AlQalam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>
        <v>17</v>
      </c>
      <c r="C59" s="14">
        <v>1</v>
      </c>
      <c r="D59" s="14"/>
      <c r="E59" s="14"/>
      <c r="F59" s="14"/>
      <c r="G59" s="14">
        <v>1</v>
      </c>
      <c r="H59" s="14"/>
      <c r="I59" s="14"/>
      <c r="J59" s="33">
        <v>6</v>
      </c>
      <c r="L59" s="1" t="s">
        <v>49</v>
      </c>
      <c r="M59" s="9" t="s">
        <v>58</v>
      </c>
      <c r="N59" s="9"/>
      <c r="O59" s="9"/>
      <c r="P59" s="9"/>
      <c r="Q59" s="42">
        <f>B59</f>
        <v>17</v>
      </c>
      <c r="R59" s="42">
        <f>SUM(C59:J59)</f>
        <v>8</v>
      </c>
      <c r="S59" s="42">
        <f>SUM(B60:B67)</f>
        <v>0</v>
      </c>
      <c r="T59" s="42">
        <v>0</v>
      </c>
      <c r="U59" s="40">
        <f t="shared" ref="U59:U66" si="26">(SUM(Q59,T59)/SUM(Q59,R59,S59,T59))</f>
        <v>0.68</v>
      </c>
      <c r="V59" s="40">
        <f t="shared" ref="V59:V66" si="27">Q59/(SUM(Q59,R59))</f>
        <v>0.68</v>
      </c>
      <c r="W59" s="40">
        <f t="shared" ref="W59:W66" si="28">Q59/SUM(Q59,S59)</f>
        <v>1</v>
      </c>
      <c r="X59" s="40">
        <f t="shared" ref="X59:X66" si="29">2*V59*W59/(SUM(V59,W59))</f>
        <v>0.80952380952381</v>
      </c>
    </row>
    <row r="60" spans="1:24">
      <c r="A60" s="15" t="s">
        <v>50</v>
      </c>
      <c r="B60" s="16"/>
      <c r="C60" s="17">
        <v>11</v>
      </c>
      <c r="D60" s="16"/>
      <c r="E60" s="16"/>
      <c r="F60" s="16"/>
      <c r="G60" s="16"/>
      <c r="H60" s="16"/>
      <c r="I60" s="16"/>
      <c r="J60" s="16">
        <v>4</v>
      </c>
      <c r="L60" s="1" t="s">
        <v>50</v>
      </c>
      <c r="M60" s="9" t="s">
        <v>59</v>
      </c>
      <c r="N60" s="9"/>
      <c r="O60" s="9"/>
      <c r="P60" s="9"/>
      <c r="Q60" s="41">
        <f>C60</f>
        <v>11</v>
      </c>
      <c r="R60" s="41">
        <f>SUM(B60,D60:J60)</f>
        <v>4</v>
      </c>
      <c r="S60" s="41">
        <f>SUM(C59,C61:C67)</f>
        <v>1</v>
      </c>
      <c r="T60" s="41">
        <v>0</v>
      </c>
      <c r="U60" s="43">
        <f t="shared" si="26"/>
        <v>0.6875</v>
      </c>
      <c r="V60" s="43">
        <f t="shared" si="27"/>
        <v>0.733333333333333</v>
      </c>
      <c r="W60" s="43">
        <f t="shared" si="28"/>
        <v>0.916666666666667</v>
      </c>
      <c r="X60" s="43">
        <f t="shared" si="29"/>
        <v>0.814814814814815</v>
      </c>
    </row>
    <row r="61" spans="1:24">
      <c r="A61" s="15" t="s">
        <v>51</v>
      </c>
      <c r="B61" s="16"/>
      <c r="C61" s="16"/>
      <c r="D61" s="17">
        <v>10</v>
      </c>
      <c r="E61" s="16"/>
      <c r="F61" s="16"/>
      <c r="G61" s="16"/>
      <c r="H61" s="16"/>
      <c r="I61" s="16"/>
      <c r="J61" s="34">
        <v>1</v>
      </c>
      <c r="L61" s="1" t="s">
        <v>51</v>
      </c>
      <c r="M61" s="9" t="s">
        <v>60</v>
      </c>
      <c r="N61" s="9"/>
      <c r="O61" s="9"/>
      <c r="P61" s="9"/>
      <c r="Q61" s="42">
        <f>D61</f>
        <v>10</v>
      </c>
      <c r="R61" s="42">
        <f>SUM(B61:C61,E61:J61)</f>
        <v>1</v>
      </c>
      <c r="S61" s="42">
        <f>SUM(D59:D60,D62:D67)</f>
        <v>0</v>
      </c>
      <c r="T61" s="42">
        <v>0</v>
      </c>
      <c r="U61" s="40">
        <f t="shared" si="26"/>
        <v>0.909090909090909</v>
      </c>
      <c r="V61" s="40">
        <f t="shared" si="27"/>
        <v>0.909090909090909</v>
      </c>
      <c r="W61" s="40">
        <f t="shared" si="28"/>
        <v>1</v>
      </c>
      <c r="X61" s="40">
        <f t="shared" si="29"/>
        <v>0.952380952380952</v>
      </c>
    </row>
    <row r="62" spans="1:24">
      <c r="A62" s="15" t="s">
        <v>52</v>
      </c>
      <c r="B62" s="16"/>
      <c r="C62" s="16"/>
      <c r="D62" s="16"/>
      <c r="E62" s="17">
        <v>21</v>
      </c>
      <c r="F62" s="16"/>
      <c r="G62" s="16"/>
      <c r="H62" s="16"/>
      <c r="I62" s="16">
        <v>3</v>
      </c>
      <c r="J62" s="34">
        <v>3</v>
      </c>
      <c r="L62" s="1" t="s">
        <v>52</v>
      </c>
      <c r="M62" s="9" t="s">
        <v>61</v>
      </c>
      <c r="N62" s="9"/>
      <c r="O62" s="9"/>
      <c r="P62" s="9"/>
      <c r="Q62" s="41">
        <f>E62</f>
        <v>21</v>
      </c>
      <c r="R62" s="41">
        <f>SUM(B62:D62,F62:J62)</f>
        <v>6</v>
      </c>
      <c r="S62" s="41">
        <f>SUM(E59:E61,E63:E67)</f>
        <v>1</v>
      </c>
      <c r="T62" s="41">
        <v>0</v>
      </c>
      <c r="U62" s="43">
        <f t="shared" si="26"/>
        <v>0.75</v>
      </c>
      <c r="V62" s="43">
        <f t="shared" si="27"/>
        <v>0.777777777777778</v>
      </c>
      <c r="W62" s="43">
        <f t="shared" si="28"/>
        <v>0.954545454545455</v>
      </c>
      <c r="X62" s="43">
        <f t="shared" si="29"/>
        <v>0.857142857142857</v>
      </c>
    </row>
    <row r="63" spans="1:24">
      <c r="A63" s="15" t="s">
        <v>53</v>
      </c>
      <c r="B63" s="16"/>
      <c r="C63" s="16"/>
      <c r="D63" s="16"/>
      <c r="E63" s="16">
        <v>1</v>
      </c>
      <c r="F63" s="17">
        <v>29</v>
      </c>
      <c r="G63" s="16">
        <v>1</v>
      </c>
      <c r="H63" s="16"/>
      <c r="I63" s="16"/>
      <c r="J63" s="34">
        <v>10</v>
      </c>
      <c r="L63" s="1" t="s">
        <v>53</v>
      </c>
      <c r="M63" s="9" t="s">
        <v>62</v>
      </c>
      <c r="N63" s="9"/>
      <c r="O63" s="9"/>
      <c r="P63" s="9"/>
      <c r="Q63" s="42">
        <f>F63</f>
        <v>29</v>
      </c>
      <c r="R63" s="42">
        <f>SUM(B63:E63,G63:J63)</f>
        <v>12</v>
      </c>
      <c r="S63" s="42">
        <f>SUM(F59:F62,F64:F67)</f>
        <v>1</v>
      </c>
      <c r="T63" s="42">
        <v>0</v>
      </c>
      <c r="U63" s="40">
        <f t="shared" si="26"/>
        <v>0.69047619047619</v>
      </c>
      <c r="V63" s="40">
        <f t="shared" si="27"/>
        <v>0.707317073170732</v>
      </c>
      <c r="W63" s="40">
        <f t="shared" si="28"/>
        <v>0.966666666666667</v>
      </c>
      <c r="X63" s="40">
        <f t="shared" si="29"/>
        <v>0.816901408450704</v>
      </c>
    </row>
    <row r="64" spans="1:24">
      <c r="A64" s="15" t="s">
        <v>54</v>
      </c>
      <c r="B64" s="16"/>
      <c r="C64" s="16"/>
      <c r="D64" s="16"/>
      <c r="E64" s="16"/>
      <c r="F64" s="16">
        <v>1</v>
      </c>
      <c r="G64" s="17">
        <v>30</v>
      </c>
      <c r="H64" s="16"/>
      <c r="I64" s="16"/>
      <c r="J64" s="34">
        <v>3</v>
      </c>
      <c r="L64" s="1" t="s">
        <v>54</v>
      </c>
      <c r="M64" s="9" t="s">
        <v>63</v>
      </c>
      <c r="N64" s="9"/>
      <c r="O64" s="9"/>
      <c r="P64" s="9"/>
      <c r="Q64" s="41">
        <f>G64</f>
        <v>30</v>
      </c>
      <c r="R64" s="41">
        <f>SUM(B64:F64,H64:J64)</f>
        <v>4</v>
      </c>
      <c r="S64" s="41">
        <f>SUM(G59:G63,G65:G67)</f>
        <v>2</v>
      </c>
      <c r="T64" s="41">
        <v>0</v>
      </c>
      <c r="U64" s="43">
        <f t="shared" si="26"/>
        <v>0.833333333333333</v>
      </c>
      <c r="V64" s="43">
        <f t="shared" si="27"/>
        <v>0.882352941176471</v>
      </c>
      <c r="W64" s="43">
        <f t="shared" si="28"/>
        <v>0.9375</v>
      </c>
      <c r="X64" s="43">
        <f t="shared" si="29"/>
        <v>0.909090909090909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>
        <v>11</v>
      </c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11</v>
      </c>
      <c r="R65" s="42">
        <f>SUM(B65:G65,I65:J65)</f>
        <v>0</v>
      </c>
      <c r="S65" s="42">
        <f>SUM(H59:H64,H66:H67)</f>
        <v>0</v>
      </c>
      <c r="T65" s="42">
        <v>0</v>
      </c>
      <c r="U65" s="40">
        <f t="shared" si="26"/>
        <v>1</v>
      </c>
      <c r="V65" s="40">
        <f t="shared" si="27"/>
        <v>1</v>
      </c>
      <c r="W65" s="40">
        <f t="shared" si="28"/>
        <v>1</v>
      </c>
      <c r="X65" s="40">
        <f t="shared" si="29"/>
        <v>1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>
        <v>11</v>
      </c>
      <c r="J66" s="34">
        <v>1</v>
      </c>
      <c r="L66" s="1" t="s">
        <v>56</v>
      </c>
      <c r="M66" s="9" t="s">
        <v>65</v>
      </c>
      <c r="N66" s="9"/>
      <c r="O66" s="9"/>
      <c r="P66" s="9"/>
      <c r="Q66" s="41">
        <f>I66</f>
        <v>11</v>
      </c>
      <c r="R66" s="41">
        <f>SUM(J66,B66:H66)</f>
        <v>1</v>
      </c>
      <c r="S66" s="41">
        <f>SUM(I59:I65,I67)</f>
        <v>3</v>
      </c>
      <c r="T66" s="41">
        <v>0</v>
      </c>
      <c r="U66" s="43">
        <f t="shared" si="26"/>
        <v>0.733333333333333</v>
      </c>
      <c r="V66" s="43">
        <f t="shared" si="27"/>
        <v>0.916666666666667</v>
      </c>
      <c r="W66" s="43">
        <f t="shared" si="28"/>
        <v>0.785714285714286</v>
      </c>
      <c r="X66" s="43">
        <f t="shared" si="29"/>
        <v>0.846153846153846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140</v>
      </c>
      <c r="R68" s="41">
        <f t="shared" si="30"/>
        <v>36</v>
      </c>
      <c r="S68" s="41">
        <f t="shared" si="30"/>
        <v>8</v>
      </c>
      <c r="T68" s="41">
        <f t="shared" si="30"/>
        <v>0</v>
      </c>
      <c r="U68" s="43">
        <f>(SUM(Q68,T68)/SUM(Q68,R68,S68,T68))</f>
        <v>0.760869565217391</v>
      </c>
      <c r="V68" s="43">
        <f>Q68/(SUM(Q68,R68))</f>
        <v>0.795454545454545</v>
      </c>
      <c r="W68" s="43">
        <f>Q68/SUM(Q68,S68)</f>
        <v>0.945945945945946</v>
      </c>
      <c r="X68" s="43">
        <f>2*V68*W68/(SUM(V68,W68))</f>
        <v>0.864197530864197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139</v>
      </c>
    </row>
    <row r="70" ht="14.25" spans="1:37">
      <c r="A70" s="10" t="str">
        <f>A13</f>
        <v>AlQalam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>
        <v>14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14</v>
      </c>
      <c r="AE71" s="42">
        <f>SUM(C71:AC71)</f>
        <v>0</v>
      </c>
      <c r="AF71" s="42">
        <f>SUM(B72:B98)</f>
        <v>2</v>
      </c>
      <c r="AG71" s="42">
        <v>0</v>
      </c>
      <c r="AH71" s="40">
        <f t="shared" ref="AH71:AH99" si="31">(SUM(AD71,AG71)/SUM(AD71,AE71,AF71,AG71))</f>
        <v>0.875</v>
      </c>
      <c r="AI71" s="40">
        <f t="shared" ref="AI71:AI99" si="32">AD71/(SUM(AD71,AE71))</f>
        <v>1</v>
      </c>
      <c r="AJ71" s="40">
        <f t="shared" ref="AJ71:AJ99" si="33">AD71/SUM(AD71,AF71)</f>
        <v>0.875</v>
      </c>
      <c r="AK71" s="40">
        <f t="shared" ref="AK71:AK99" si="34">2*AI71*AJ71/(SUM(AI71,AJ71))</f>
        <v>0.933333333333333</v>
      </c>
    </row>
    <row r="72" spans="1:37">
      <c r="A72" s="26" t="s">
        <v>40</v>
      </c>
      <c r="B72" s="27"/>
      <c r="C72" s="28">
        <v>22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22</v>
      </c>
      <c r="AE72" s="41">
        <f>SUM(D72:AC72,B72)</f>
        <v>0</v>
      </c>
      <c r="AF72" s="41">
        <f>SUM(C71,C73:C98)</f>
        <v>0</v>
      </c>
      <c r="AG72" s="41">
        <v>0</v>
      </c>
      <c r="AH72" s="43">
        <f t="shared" si="31"/>
        <v>1</v>
      </c>
      <c r="AI72" s="43">
        <f t="shared" si="32"/>
        <v>1</v>
      </c>
      <c r="AJ72" s="43">
        <f t="shared" si="33"/>
        <v>1</v>
      </c>
      <c r="AK72" s="43">
        <f t="shared" si="34"/>
        <v>1</v>
      </c>
    </row>
    <row r="73" spans="1:37">
      <c r="A73" s="26" t="s">
        <v>9</v>
      </c>
      <c r="B73" s="27"/>
      <c r="C73" s="27"/>
      <c r="D73" s="28">
        <v>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7</v>
      </c>
      <c r="AE73" s="42">
        <f>SUM(B73,C73,E73:AC73)</f>
        <v>0</v>
      </c>
      <c r="AF73" s="42">
        <f>SUM(D71,D72,D74:D98)</f>
        <v>0</v>
      </c>
      <c r="AG73" s="42">
        <v>0</v>
      </c>
      <c r="AH73" s="40">
        <f t="shared" si="31"/>
        <v>1</v>
      </c>
      <c r="AI73" s="40">
        <f t="shared" si="32"/>
        <v>1</v>
      </c>
      <c r="AJ73" s="40">
        <f t="shared" si="33"/>
        <v>1</v>
      </c>
      <c r="AK73" s="40">
        <f t="shared" si="34"/>
        <v>1</v>
      </c>
    </row>
    <row r="74" spans="1:37">
      <c r="A74" s="26" t="s">
        <v>10</v>
      </c>
      <c r="B74" s="27"/>
      <c r="C74" s="27"/>
      <c r="D74" s="27"/>
      <c r="E74" s="28">
        <v>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2</v>
      </c>
      <c r="AE74" s="41">
        <f>SUM(B74:D74,F74:AC74)</f>
        <v>0</v>
      </c>
      <c r="AF74" s="41">
        <f>SUM(E71:E73,E75:E98)</f>
        <v>0</v>
      </c>
      <c r="AG74" s="41">
        <v>0</v>
      </c>
      <c r="AH74" s="43">
        <f t="shared" si="31"/>
        <v>1</v>
      </c>
      <c r="AI74" s="43">
        <f t="shared" si="32"/>
        <v>1</v>
      </c>
      <c r="AJ74" s="43">
        <f t="shared" si="33"/>
        <v>1</v>
      </c>
      <c r="AK74" s="43">
        <f t="shared" si="34"/>
        <v>1</v>
      </c>
    </row>
    <row r="75" spans="1:37">
      <c r="A75" s="26" t="s">
        <v>11</v>
      </c>
      <c r="B75" s="27"/>
      <c r="C75" s="27"/>
      <c r="D75" s="27"/>
      <c r="E75" s="27"/>
      <c r="F75" s="28">
        <v>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1</v>
      </c>
      <c r="AE75" s="42">
        <f>SUM(B75:E75,G75:AC75)</f>
        <v>0</v>
      </c>
      <c r="AF75" s="42">
        <f>SUM(F71:F74,F76:F98)</f>
        <v>0</v>
      </c>
      <c r="AG75" s="42">
        <v>0</v>
      </c>
      <c r="AH75" s="40">
        <f t="shared" si="31"/>
        <v>1</v>
      </c>
      <c r="AI75" s="40">
        <f t="shared" si="32"/>
        <v>1</v>
      </c>
      <c r="AJ75" s="40">
        <f t="shared" si="33"/>
        <v>1</v>
      </c>
      <c r="AK75" s="40">
        <f t="shared" si="34"/>
        <v>1</v>
      </c>
    </row>
    <row r="76" spans="1:37">
      <c r="A76" s="26" t="s">
        <v>12</v>
      </c>
      <c r="B76" s="27">
        <v>2</v>
      </c>
      <c r="C76" s="27"/>
      <c r="D76" s="27"/>
      <c r="E76" s="27"/>
      <c r="F76" s="27"/>
      <c r="G76" s="28">
        <v>2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2</v>
      </c>
      <c r="AE76" s="41">
        <f>SUM(B76:F76,H76:AC76)</f>
        <v>2</v>
      </c>
      <c r="AF76" s="41">
        <f>SUM(G71:G75,G77:G98)</f>
        <v>0</v>
      </c>
      <c r="AG76" s="41">
        <v>0</v>
      </c>
      <c r="AH76" s="43">
        <f t="shared" si="31"/>
        <v>0.5</v>
      </c>
      <c r="AI76" s="43">
        <f t="shared" si="32"/>
        <v>0.5</v>
      </c>
      <c r="AJ76" s="43">
        <f t="shared" si="33"/>
        <v>1</v>
      </c>
      <c r="AK76" s="43">
        <f t="shared" si="34"/>
        <v>0.666666666666667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>
        <v>2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2</v>
      </c>
      <c r="AE77" s="42">
        <f>SUM(B77:G77,I77:AC77)</f>
        <v>0</v>
      </c>
      <c r="AF77" s="42">
        <v>0</v>
      </c>
      <c r="AG77" s="42">
        <v>0</v>
      </c>
      <c r="AH77" s="40">
        <f t="shared" si="31"/>
        <v>1</v>
      </c>
      <c r="AI77" s="40">
        <f t="shared" si="32"/>
        <v>1</v>
      </c>
      <c r="AJ77" s="40">
        <f t="shared" si="33"/>
        <v>1</v>
      </c>
      <c r="AK77" s="40">
        <f t="shared" si="34"/>
        <v>1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>
        <v>5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5</v>
      </c>
      <c r="AE78" s="41">
        <f>SUM(B78:H78,J78:AC78)</f>
        <v>0</v>
      </c>
      <c r="AF78" s="41">
        <f>SUM(I71:I77,I79:I98)</f>
        <v>0</v>
      </c>
      <c r="AG78" s="42">
        <v>0</v>
      </c>
      <c r="AH78" s="43">
        <f t="shared" si="31"/>
        <v>1</v>
      </c>
      <c r="AI78" s="43">
        <f t="shared" si="32"/>
        <v>1</v>
      </c>
      <c r="AJ78" s="43">
        <f t="shared" si="33"/>
        <v>1</v>
      </c>
      <c r="AK78" s="43">
        <f t="shared" si="34"/>
        <v>1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>
        <v>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3</v>
      </c>
      <c r="AE79" s="42">
        <f>SUM(B79:I79,K79:AC79)</f>
        <v>0</v>
      </c>
      <c r="AF79" s="42">
        <f>SUM(J71:J78,J80:J98)</f>
        <v>0</v>
      </c>
      <c r="AG79" s="41">
        <v>0</v>
      </c>
      <c r="AH79" s="40">
        <f t="shared" si="31"/>
        <v>1</v>
      </c>
      <c r="AI79" s="40">
        <f t="shared" si="32"/>
        <v>1</v>
      </c>
      <c r="AJ79" s="40">
        <f t="shared" si="33"/>
        <v>1</v>
      </c>
      <c r="AK79" s="40">
        <f t="shared" si="34"/>
        <v>1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>
        <v>10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10</v>
      </c>
      <c r="AE80" s="41">
        <f>SUM(B80:J80,L80:AC80)</f>
        <v>0</v>
      </c>
      <c r="AF80" s="41">
        <f>SUM(K71:K79,K81:K98)</f>
        <v>0</v>
      </c>
      <c r="AG80" s="42">
        <v>0</v>
      </c>
      <c r="AH80" s="43">
        <f t="shared" si="31"/>
        <v>1</v>
      </c>
      <c r="AI80" s="43">
        <f t="shared" si="32"/>
        <v>1</v>
      </c>
      <c r="AJ80" s="43">
        <f t="shared" si="33"/>
        <v>1</v>
      </c>
      <c r="AK80" s="43">
        <f t="shared" si="34"/>
        <v>1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>
        <v>1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1</v>
      </c>
      <c r="AE81" s="42">
        <f>SUM(B81:K81,M81:AC81)</f>
        <v>0</v>
      </c>
      <c r="AF81" s="42">
        <f>SUM(L71:L80,L82:L98)</f>
        <v>0</v>
      </c>
      <c r="AG81" s="41">
        <v>0</v>
      </c>
      <c r="AH81" s="40">
        <f t="shared" si="31"/>
        <v>1</v>
      </c>
      <c r="AI81" s="40">
        <f t="shared" si="32"/>
        <v>1</v>
      </c>
      <c r="AJ81" s="40">
        <f t="shared" si="33"/>
        <v>1</v>
      </c>
      <c r="AK81" s="40">
        <f t="shared" si="34"/>
        <v>1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>
        <v>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2</v>
      </c>
      <c r="AE82" s="41">
        <f>SUM(B82:L82,N82:AC82)</f>
        <v>0</v>
      </c>
      <c r="AF82" s="41">
        <f>SUM(M71:M81,M83:M98)</f>
        <v>0</v>
      </c>
      <c r="AG82" s="42">
        <v>0</v>
      </c>
      <c r="AH82" s="43">
        <f t="shared" si="31"/>
        <v>1</v>
      </c>
      <c r="AI82" s="43">
        <f t="shared" si="32"/>
        <v>1</v>
      </c>
      <c r="AJ82" s="43">
        <f t="shared" si="33"/>
        <v>1</v>
      </c>
      <c r="AK82" s="43">
        <f t="shared" si="34"/>
        <v>1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>
        <v>2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2</v>
      </c>
      <c r="AE83" s="42">
        <f>SUM(B83:M83,O83:AC83)</f>
        <v>0</v>
      </c>
      <c r="AF83" s="42">
        <f>SUM(N71:N82,N84:N98)</f>
        <v>0</v>
      </c>
      <c r="AG83" s="41">
        <v>0</v>
      </c>
      <c r="AH83" s="40">
        <f t="shared" si="31"/>
        <v>1</v>
      </c>
      <c r="AI83" s="40">
        <f t="shared" si="32"/>
        <v>1</v>
      </c>
      <c r="AJ83" s="40">
        <f t="shared" si="33"/>
        <v>1</v>
      </c>
      <c r="AK83" s="40">
        <f t="shared" si="34"/>
        <v>1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>
        <v>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2</v>
      </c>
      <c r="AE84" s="41">
        <f>SUM(B84:N84,P84:AC84)</f>
        <v>0</v>
      </c>
      <c r="AF84" s="41">
        <f>SUM(O71:O83,O85:O98)</f>
        <v>0</v>
      </c>
      <c r="AG84" s="42">
        <v>0</v>
      </c>
      <c r="AH84" s="43">
        <f t="shared" si="31"/>
        <v>1</v>
      </c>
      <c r="AI84" s="43">
        <f t="shared" si="32"/>
        <v>1</v>
      </c>
      <c r="AJ84" s="43">
        <f t="shared" si="33"/>
        <v>1</v>
      </c>
      <c r="AK84" s="43">
        <f t="shared" si="34"/>
        <v>1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>
        <v>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1</v>
      </c>
      <c r="AE85" s="42">
        <f>SUM(B85:O85,Q85:AC85)</f>
        <v>0</v>
      </c>
      <c r="AF85" s="42">
        <f>SUM(P71:P84,P86:P98)</f>
        <v>0</v>
      </c>
      <c r="AG85" s="42">
        <v>0</v>
      </c>
      <c r="AH85" s="40">
        <f t="shared" si="31"/>
        <v>1</v>
      </c>
      <c r="AI85" s="40">
        <f t="shared" si="32"/>
        <v>1</v>
      </c>
      <c r="AJ85" s="40">
        <f t="shared" si="33"/>
        <v>1</v>
      </c>
      <c r="AK85" s="40">
        <f t="shared" si="34"/>
        <v>1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>
        <v>1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1</v>
      </c>
      <c r="AE86" s="41">
        <f>SUM(B86:P86,R86:AC86)</f>
        <v>0</v>
      </c>
      <c r="AF86" s="41">
        <f>SUM(Q71:Q85,Q87:Q98)</f>
        <v>0</v>
      </c>
      <c r="AG86" s="41">
        <v>0</v>
      </c>
      <c r="AH86" s="43">
        <f t="shared" si="31"/>
        <v>1</v>
      </c>
      <c r="AI86" s="43">
        <f t="shared" si="32"/>
        <v>1</v>
      </c>
      <c r="AJ86" s="43">
        <f t="shared" si="33"/>
        <v>1</v>
      </c>
      <c r="AK86" s="43">
        <f t="shared" si="34"/>
        <v>1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1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1</v>
      </c>
      <c r="AE87" s="42">
        <f>SUM(B87:Q87,S87:AC87)</f>
        <v>0</v>
      </c>
      <c r="AF87" s="42">
        <f>SUM(R71:R86,R88:R98)</f>
        <v>0</v>
      </c>
      <c r="AG87" s="42">
        <v>0</v>
      </c>
      <c r="AH87" s="40">
        <f t="shared" si="31"/>
        <v>1</v>
      </c>
      <c r="AI87" s="40">
        <f t="shared" si="32"/>
        <v>1</v>
      </c>
      <c r="AJ87" s="40">
        <f t="shared" si="33"/>
        <v>1</v>
      </c>
      <c r="AK87" s="40">
        <f t="shared" si="34"/>
        <v>1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>
        <v>2</v>
      </c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2</v>
      </c>
      <c r="AE88" s="41">
        <f>SUM(B88:R88,T88:AC88)</f>
        <v>0</v>
      </c>
      <c r="AF88" s="41">
        <f>SUM(S71:S87,S89:S98)</f>
        <v>0</v>
      </c>
      <c r="AG88" s="41">
        <v>0</v>
      </c>
      <c r="AH88" s="43">
        <f t="shared" si="31"/>
        <v>1</v>
      </c>
      <c r="AI88" s="43">
        <f t="shared" si="32"/>
        <v>1</v>
      </c>
      <c r="AJ88" s="43">
        <f t="shared" si="33"/>
        <v>1</v>
      </c>
      <c r="AK88" s="43">
        <f t="shared" si="34"/>
        <v>1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>
        <v>2</v>
      </c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2</v>
      </c>
      <c r="AE89" s="42">
        <f>SUM(B89:S89,U89:AC89)</f>
        <v>0</v>
      </c>
      <c r="AF89" s="42">
        <f>SUM(T71:T88,T90:T98)</f>
        <v>0</v>
      </c>
      <c r="AG89" s="42">
        <v>0</v>
      </c>
      <c r="AH89" s="40">
        <f t="shared" si="31"/>
        <v>1</v>
      </c>
      <c r="AI89" s="40">
        <f t="shared" si="32"/>
        <v>1</v>
      </c>
      <c r="AJ89" s="40">
        <f t="shared" si="33"/>
        <v>1</v>
      </c>
      <c r="AK89" s="40">
        <f t="shared" si="34"/>
        <v>1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>
        <v>6</v>
      </c>
      <c r="V90" s="27"/>
      <c r="W90" s="27"/>
      <c r="X90" s="27"/>
      <c r="Y90" s="27"/>
      <c r="Z90" s="27"/>
      <c r="AA90" s="27"/>
      <c r="AB90" s="27">
        <v>1</v>
      </c>
      <c r="AC90" s="46"/>
      <c r="AD90" s="41">
        <f>U90</f>
        <v>6</v>
      </c>
      <c r="AE90" s="41">
        <f>SUM(B90:T90,V90:AC90)</f>
        <v>1</v>
      </c>
      <c r="AF90" s="41">
        <f>SUM(U71:U89,U91:U98)</f>
        <v>0</v>
      </c>
      <c r="AG90" s="41">
        <v>0</v>
      </c>
      <c r="AH90" s="43">
        <f t="shared" si="31"/>
        <v>0.857142857142857</v>
      </c>
      <c r="AI90" s="43">
        <f t="shared" si="32"/>
        <v>0.857142857142857</v>
      </c>
      <c r="AJ90" s="43">
        <f t="shared" si="33"/>
        <v>1</v>
      </c>
      <c r="AK90" s="43">
        <f t="shared" si="34"/>
        <v>0.923076923076923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>
        <v>3</v>
      </c>
      <c r="W91" s="27"/>
      <c r="X91" s="27"/>
      <c r="Y91" s="27"/>
      <c r="Z91" s="27"/>
      <c r="AA91" s="27"/>
      <c r="AB91" s="27"/>
      <c r="AC91" s="46"/>
      <c r="AD91" s="42">
        <f>V91</f>
        <v>3</v>
      </c>
      <c r="AE91" s="42">
        <f>SUM(B91:U91,W91:AC91)</f>
        <v>0</v>
      </c>
      <c r="AF91" s="42">
        <f>SUM(V71:V90,V92:V98)</f>
        <v>0</v>
      </c>
      <c r="AG91" s="42">
        <v>0</v>
      </c>
      <c r="AH91" s="40">
        <f t="shared" si="31"/>
        <v>1</v>
      </c>
      <c r="AI91" s="40">
        <f t="shared" si="32"/>
        <v>1</v>
      </c>
      <c r="AJ91" s="40">
        <f t="shared" si="33"/>
        <v>1</v>
      </c>
      <c r="AK91" s="40">
        <f t="shared" si="34"/>
        <v>1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>
        <v>6</v>
      </c>
      <c r="X92" s="27"/>
      <c r="Y92" s="27"/>
      <c r="Z92" s="27"/>
      <c r="AA92" s="27"/>
      <c r="AB92" s="27"/>
      <c r="AC92" s="46"/>
      <c r="AD92" s="41">
        <f>W92</f>
        <v>6</v>
      </c>
      <c r="AE92" s="41">
        <f>SUM(B92:V92,X92:AC92)</f>
        <v>0</v>
      </c>
      <c r="AF92" s="41">
        <f>SUM(W71:W91,W93:W98)</f>
        <v>0</v>
      </c>
      <c r="AG92" s="42">
        <v>0</v>
      </c>
      <c r="AH92" s="43">
        <f t="shared" si="31"/>
        <v>1</v>
      </c>
      <c r="AI92" s="43">
        <f t="shared" si="32"/>
        <v>1</v>
      </c>
      <c r="AJ92" s="43">
        <f t="shared" si="33"/>
        <v>1</v>
      </c>
      <c r="AK92" s="43">
        <f t="shared" si="34"/>
        <v>1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>
        <v>4</v>
      </c>
      <c r="Y93" s="27"/>
      <c r="Z93" s="27"/>
      <c r="AA93" s="27"/>
      <c r="AB93" s="27"/>
      <c r="AC93" s="46"/>
      <c r="AD93" s="42">
        <f>X93</f>
        <v>4</v>
      </c>
      <c r="AE93" s="42">
        <f>SUM(B93:W93,Y93:AC93)</f>
        <v>0</v>
      </c>
      <c r="AF93" s="42">
        <f>SUM(X71:X92,X94:X98)</f>
        <v>1</v>
      </c>
      <c r="AG93" s="41">
        <v>0</v>
      </c>
      <c r="AH93" s="40">
        <f t="shared" si="31"/>
        <v>0.8</v>
      </c>
      <c r="AI93" s="40">
        <f t="shared" si="32"/>
        <v>1</v>
      </c>
      <c r="AJ93" s="40">
        <f t="shared" si="33"/>
        <v>0.8</v>
      </c>
      <c r="AK93" s="40">
        <f t="shared" si="34"/>
        <v>0.888888888888889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>
        <v>1</v>
      </c>
      <c r="Y94" s="28">
        <v>22</v>
      </c>
      <c r="Z94" s="27"/>
      <c r="AA94" s="27"/>
      <c r="AB94" s="27"/>
      <c r="AC94" s="46"/>
      <c r="AD94" s="41">
        <f>Y94</f>
        <v>22</v>
      </c>
      <c r="AE94" s="41">
        <f>SUM(B94:X94,Z94:AC94)</f>
        <v>1</v>
      </c>
      <c r="AF94" s="41">
        <f>SUM(Y71:Y93,Y95:Y98)</f>
        <v>0</v>
      </c>
      <c r="AG94" s="42">
        <v>0</v>
      </c>
      <c r="AH94" s="43">
        <f t="shared" si="31"/>
        <v>0.956521739130435</v>
      </c>
      <c r="AI94" s="43">
        <f t="shared" si="32"/>
        <v>0.956521739130435</v>
      </c>
      <c r="AJ94" s="43">
        <f t="shared" si="33"/>
        <v>1</v>
      </c>
      <c r="AK94" s="43">
        <f t="shared" si="34"/>
        <v>0.977777777777778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>
        <v>4</v>
      </c>
      <c r="AA95" s="27"/>
      <c r="AB95" s="27"/>
      <c r="AC95" s="46"/>
      <c r="AD95" s="42">
        <f>Z95</f>
        <v>4</v>
      </c>
      <c r="AE95" s="42">
        <f>SUM(B95:Y95,AA95:AC95)</f>
        <v>0</v>
      </c>
      <c r="AF95" s="42">
        <f>SUM(Z71:Z94,Z96:Z98)</f>
        <v>0</v>
      </c>
      <c r="AG95" s="41">
        <v>0</v>
      </c>
      <c r="AH95" s="40">
        <f t="shared" si="31"/>
        <v>1</v>
      </c>
      <c r="AI95" s="40">
        <f t="shared" si="32"/>
        <v>1</v>
      </c>
      <c r="AJ95" s="40">
        <f t="shared" si="33"/>
        <v>1</v>
      </c>
      <c r="AK95" s="40">
        <f t="shared" si="34"/>
        <v>1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>
        <v>5</v>
      </c>
      <c r="AB96" s="27"/>
      <c r="AC96" s="46"/>
      <c r="AD96" s="41">
        <f>AA96</f>
        <v>5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>
        <f t="shared" si="31"/>
        <v>1</v>
      </c>
      <c r="AI96" s="43">
        <f t="shared" si="32"/>
        <v>1</v>
      </c>
      <c r="AJ96" s="43">
        <f t="shared" si="33"/>
        <v>1</v>
      </c>
      <c r="AK96" s="43">
        <f t="shared" si="34"/>
        <v>1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>
        <v>2</v>
      </c>
      <c r="AC97" s="46"/>
      <c r="AD97" s="42">
        <f>AB97</f>
        <v>2</v>
      </c>
      <c r="AE97" s="42">
        <f>SUM(B97:AA97,AC97)</f>
        <v>0</v>
      </c>
      <c r="AF97" s="42">
        <f>SUM(AB71:AB96,AB98)</f>
        <v>1</v>
      </c>
      <c r="AG97" s="42">
        <v>0</v>
      </c>
      <c r="AH97" s="40">
        <f t="shared" si="31"/>
        <v>0.666666666666667</v>
      </c>
      <c r="AI97" s="40">
        <f t="shared" si="32"/>
        <v>1</v>
      </c>
      <c r="AJ97" s="40">
        <f t="shared" si="33"/>
        <v>0.666666666666667</v>
      </c>
      <c r="AK97" s="40">
        <f t="shared" si="34"/>
        <v>0.8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>
        <v>1</v>
      </c>
      <c r="AD98" s="41">
        <f>AC98</f>
        <v>1</v>
      </c>
      <c r="AE98" s="41">
        <f>SUM(B98:AB98)</f>
        <v>0</v>
      </c>
      <c r="AF98" s="41">
        <f>SUM(AC71:AC97)</f>
        <v>0</v>
      </c>
      <c r="AG98" s="41">
        <v>0</v>
      </c>
      <c r="AH98" s="43">
        <f t="shared" si="31"/>
        <v>1</v>
      </c>
      <c r="AI98" s="43">
        <f t="shared" si="32"/>
        <v>1</v>
      </c>
      <c r="AJ98" s="43">
        <f t="shared" si="33"/>
        <v>1</v>
      </c>
      <c r="AK98" s="43">
        <f t="shared" si="34"/>
        <v>1</v>
      </c>
    </row>
    <row r="99" spans="28:37">
      <c r="AB99" s="37" t="s">
        <v>74</v>
      </c>
      <c r="AC99" s="37"/>
      <c r="AD99" s="42">
        <f t="shared" ref="AD99:AG99" si="35">SUM(AD71:AD98)</f>
        <v>135</v>
      </c>
      <c r="AE99" s="42">
        <f t="shared" si="35"/>
        <v>4</v>
      </c>
      <c r="AF99" s="42">
        <f t="shared" si="35"/>
        <v>4</v>
      </c>
      <c r="AG99" s="42">
        <v>0</v>
      </c>
      <c r="AH99" s="40">
        <f t="shared" si="31"/>
        <v>0.944055944055944</v>
      </c>
      <c r="AI99" s="40">
        <f t="shared" si="32"/>
        <v>0.971223021582734</v>
      </c>
      <c r="AJ99" s="40">
        <f t="shared" si="33"/>
        <v>0.971223021582734</v>
      </c>
      <c r="AK99" s="40">
        <f t="shared" si="34"/>
        <v>0.971223021582734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AlQalam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/>
      <c r="E104" s="14"/>
      <c r="F104" s="14"/>
      <c r="G104" s="14">
        <v>1</v>
      </c>
      <c r="H104" s="14"/>
      <c r="I104" s="14"/>
      <c r="J104" s="33">
        <v>4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6</v>
      </c>
      <c r="S104" s="42">
        <f>SUM(B105:B112)</f>
        <v>0</v>
      </c>
      <c r="T104" s="42">
        <v>0</v>
      </c>
      <c r="U104" s="40">
        <f t="shared" ref="U104:U111" si="36">(SUM(Q104,T104)/SUM(Q104,R104,S104,T104))</f>
        <v>0.739130434782609</v>
      </c>
      <c r="V104" s="40">
        <f t="shared" ref="V104:V111" si="37">Q104/(SUM(Q104,R104))</f>
        <v>0.739130434782609</v>
      </c>
      <c r="W104" s="40">
        <f t="shared" ref="W104:W111" si="38">Q104/SUM(Q104,S104)</f>
        <v>1</v>
      </c>
      <c r="X104" s="40">
        <f t="shared" ref="X104:X111" si="39">2*V104*W104/(SUM(V104,W104))</f>
        <v>0.85</v>
      </c>
    </row>
    <row r="105" spans="1:24">
      <c r="A105" s="15" t="s">
        <v>50</v>
      </c>
      <c r="B105" s="16"/>
      <c r="C105" s="17">
        <v>11</v>
      </c>
      <c r="D105" s="16"/>
      <c r="E105" s="16"/>
      <c r="F105" s="16"/>
      <c r="G105" s="16"/>
      <c r="H105" s="16"/>
      <c r="I105" s="16"/>
      <c r="J105" s="16">
        <v>3</v>
      </c>
      <c r="L105" s="1" t="s">
        <v>50</v>
      </c>
      <c r="M105" s="9" t="s">
        <v>59</v>
      </c>
      <c r="N105" s="9"/>
      <c r="O105" s="9"/>
      <c r="P105" s="9"/>
      <c r="Q105" s="41">
        <f>C105</f>
        <v>11</v>
      </c>
      <c r="R105" s="41">
        <f>SUM(B105,D105:J105)</f>
        <v>3</v>
      </c>
      <c r="S105" s="41">
        <f>SUM(C104,C106:C112)</f>
        <v>1</v>
      </c>
      <c r="T105" s="41">
        <v>0</v>
      </c>
      <c r="U105" s="43">
        <f t="shared" si="36"/>
        <v>0.733333333333333</v>
      </c>
      <c r="V105" s="43">
        <f t="shared" si="37"/>
        <v>0.785714285714286</v>
      </c>
      <c r="W105" s="43">
        <f t="shared" si="38"/>
        <v>0.916666666666667</v>
      </c>
      <c r="X105" s="43">
        <f t="shared" si="39"/>
        <v>0.846153846153846</v>
      </c>
    </row>
    <row r="106" spans="1:24">
      <c r="A106" s="15" t="s">
        <v>51</v>
      </c>
      <c r="B106" s="16"/>
      <c r="C106" s="16"/>
      <c r="D106" s="17">
        <v>9</v>
      </c>
      <c r="E106" s="16"/>
      <c r="F106" s="16"/>
      <c r="G106" s="16"/>
      <c r="H106" s="16"/>
      <c r="I106" s="16"/>
      <c r="J106" s="34">
        <v>2</v>
      </c>
      <c r="L106" s="1" t="s">
        <v>51</v>
      </c>
      <c r="M106" s="9" t="s">
        <v>60</v>
      </c>
      <c r="N106" s="9"/>
      <c r="O106" s="9"/>
      <c r="P106" s="9"/>
      <c r="Q106" s="42">
        <f>D106</f>
        <v>9</v>
      </c>
      <c r="R106" s="42">
        <f>SUM(B106:C106,E106:J106)</f>
        <v>2</v>
      </c>
      <c r="S106" s="42">
        <f>SUM(D104:D105,D107:D112)</f>
        <v>0</v>
      </c>
      <c r="T106" s="42">
        <v>0</v>
      </c>
      <c r="U106" s="40">
        <f t="shared" si="36"/>
        <v>0.818181818181818</v>
      </c>
      <c r="V106" s="40">
        <f t="shared" si="37"/>
        <v>0.818181818181818</v>
      </c>
      <c r="W106" s="40">
        <f t="shared" si="38"/>
        <v>1</v>
      </c>
      <c r="X106" s="40">
        <f t="shared" si="39"/>
        <v>0.9</v>
      </c>
    </row>
    <row r="107" spans="1:24">
      <c r="A107" s="15" t="s">
        <v>52</v>
      </c>
      <c r="B107" s="16"/>
      <c r="C107" s="16"/>
      <c r="D107" s="16"/>
      <c r="E107" s="17">
        <v>20</v>
      </c>
      <c r="F107" s="16"/>
      <c r="G107" s="16">
        <v>1</v>
      </c>
      <c r="H107" s="16"/>
      <c r="I107" s="16">
        <v>2</v>
      </c>
      <c r="J107" s="34">
        <v>2</v>
      </c>
      <c r="L107" s="1" t="s">
        <v>52</v>
      </c>
      <c r="M107" s="9" t="s">
        <v>61</v>
      </c>
      <c r="N107" s="9"/>
      <c r="O107" s="9"/>
      <c r="P107" s="9"/>
      <c r="Q107" s="41">
        <f>E107</f>
        <v>20</v>
      </c>
      <c r="R107" s="41">
        <f>SUM(B107:D107,F107:J107)</f>
        <v>5</v>
      </c>
      <c r="S107" s="41">
        <f>SUM(E104:E106,E108:E112)</f>
        <v>1</v>
      </c>
      <c r="T107" s="41">
        <v>0</v>
      </c>
      <c r="U107" s="43">
        <f t="shared" si="36"/>
        <v>0.769230769230769</v>
      </c>
      <c r="V107" s="43">
        <f t="shared" si="37"/>
        <v>0.8</v>
      </c>
      <c r="W107" s="43">
        <f t="shared" si="38"/>
        <v>0.952380952380952</v>
      </c>
      <c r="X107" s="43">
        <f t="shared" si="39"/>
        <v>0.869565217391304</v>
      </c>
    </row>
    <row r="108" spans="1:24">
      <c r="A108" s="15" t="s">
        <v>53</v>
      </c>
      <c r="B108" s="16"/>
      <c r="C108" s="16"/>
      <c r="D108" s="16"/>
      <c r="E108" s="16">
        <v>1</v>
      </c>
      <c r="F108" s="17">
        <v>29</v>
      </c>
      <c r="G108" s="16"/>
      <c r="H108" s="16"/>
      <c r="I108" s="16"/>
      <c r="J108" s="34">
        <v>6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7</v>
      </c>
      <c r="S108" s="42">
        <f>SUM(F104:F107,F109:F112)</f>
        <v>0</v>
      </c>
      <c r="T108" s="42">
        <v>0</v>
      </c>
      <c r="U108" s="40">
        <f t="shared" si="36"/>
        <v>0.805555555555556</v>
      </c>
      <c r="V108" s="40">
        <f t="shared" si="37"/>
        <v>0.805555555555556</v>
      </c>
      <c r="W108" s="40">
        <f t="shared" si="38"/>
        <v>1</v>
      </c>
      <c r="X108" s="40">
        <f t="shared" si="39"/>
        <v>0.892307692307692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28</v>
      </c>
      <c r="H109" s="16"/>
      <c r="I109" s="16"/>
      <c r="J109" s="34">
        <v>3</v>
      </c>
      <c r="L109" s="1" t="s">
        <v>54</v>
      </c>
      <c r="M109" s="9" t="s">
        <v>63</v>
      </c>
      <c r="N109" s="9"/>
      <c r="O109" s="9"/>
      <c r="P109" s="9"/>
      <c r="Q109" s="41">
        <f>G109</f>
        <v>28</v>
      </c>
      <c r="R109" s="41">
        <f>SUM(B109:F109,H109:J109)</f>
        <v>3</v>
      </c>
      <c r="S109" s="41">
        <f>SUM(G104:G108,G110:G112)</f>
        <v>2</v>
      </c>
      <c r="T109" s="41">
        <v>0</v>
      </c>
      <c r="U109" s="43">
        <f t="shared" si="36"/>
        <v>0.848484848484849</v>
      </c>
      <c r="V109" s="43">
        <f t="shared" si="37"/>
        <v>0.903225806451613</v>
      </c>
      <c r="W109" s="43">
        <f t="shared" si="38"/>
        <v>0.933333333333333</v>
      </c>
      <c r="X109" s="43">
        <f t="shared" si="39"/>
        <v>0.918032786885246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/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0</v>
      </c>
      <c r="S110" s="42">
        <f>SUM(H104:H109,H111:H112)</f>
        <v>0</v>
      </c>
      <c r="T110" s="42">
        <v>0</v>
      </c>
      <c r="U110" s="40">
        <f t="shared" si="36"/>
        <v>1</v>
      </c>
      <c r="V110" s="40">
        <f t="shared" si="37"/>
        <v>1</v>
      </c>
      <c r="W110" s="40">
        <f t="shared" si="38"/>
        <v>1</v>
      </c>
      <c r="X110" s="40">
        <f t="shared" si="39"/>
        <v>1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11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11</v>
      </c>
      <c r="R111" s="41">
        <f>SUM(J111,B111:H111)</f>
        <v>1</v>
      </c>
      <c r="S111" s="41">
        <f>SUM(I104:I110,I112)</f>
        <v>2</v>
      </c>
      <c r="T111" s="41">
        <v>0</v>
      </c>
      <c r="U111" s="43">
        <f t="shared" si="36"/>
        <v>0.785714285714286</v>
      </c>
      <c r="V111" s="43">
        <f t="shared" si="37"/>
        <v>0.916666666666667</v>
      </c>
      <c r="W111" s="43">
        <f t="shared" si="38"/>
        <v>0.846153846153846</v>
      </c>
      <c r="X111" s="43">
        <f t="shared" si="39"/>
        <v>0.88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136</v>
      </c>
      <c r="R113" s="41">
        <f t="shared" si="40"/>
        <v>27</v>
      </c>
      <c r="S113" s="41">
        <f t="shared" si="40"/>
        <v>6</v>
      </c>
      <c r="T113" s="41">
        <f t="shared" si="40"/>
        <v>0</v>
      </c>
      <c r="U113" s="43">
        <f>(SUM(Q113,T113)/SUM(Q113,R113,S113,T113))</f>
        <v>0.804733727810651</v>
      </c>
      <c r="V113" s="43">
        <f>Q113/(SUM(Q113,R113))</f>
        <v>0.834355828220859</v>
      </c>
      <c r="W113" s="43">
        <f>Q113/SUM(Q113,S113)</f>
        <v>0.957746478873239</v>
      </c>
      <c r="X113" s="43">
        <f>2*V113*W113/(SUM(V113,W113))</f>
        <v>0.891803278688525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137</v>
      </c>
    </row>
    <row r="115" ht="14.25" spans="1:37">
      <c r="A115" s="21" t="str">
        <f>A1</f>
        <v>AlQalam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14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14</v>
      </c>
      <c r="AE116" s="42">
        <f>SUM(C116:AC116)</f>
        <v>0</v>
      </c>
      <c r="AF116" s="42">
        <f>SUM(B117:B143)</f>
        <v>2</v>
      </c>
      <c r="AG116" s="42">
        <v>0</v>
      </c>
      <c r="AH116" s="40">
        <f t="shared" ref="AH116:AH144" si="41">(SUM(AD116,AG116)/SUM(AD116,AE116,AF116,AG116))</f>
        <v>0.875</v>
      </c>
      <c r="AI116" s="40">
        <f t="shared" ref="AI116:AI144" si="42">AD116/(SUM(AD116,AE116))</f>
        <v>1</v>
      </c>
      <c r="AJ116" s="40">
        <f t="shared" ref="AJ116:AJ144" si="43">AD116/SUM(AD116,AF116)</f>
        <v>0.875</v>
      </c>
      <c r="AK116" s="40">
        <f t="shared" ref="AK116:AK144" si="44">2*AI116*AJ116/(SUM(AI116,AJ116))</f>
        <v>0.933333333333333</v>
      </c>
    </row>
    <row r="117" spans="1:37">
      <c r="A117" s="26" t="s">
        <v>40</v>
      </c>
      <c r="B117" s="27"/>
      <c r="C117" s="28">
        <v>22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22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41"/>
        <v>1</v>
      </c>
      <c r="AI117" s="43">
        <f t="shared" si="42"/>
        <v>1</v>
      </c>
      <c r="AJ117" s="43">
        <f t="shared" si="43"/>
        <v>1</v>
      </c>
      <c r="AK117" s="43">
        <f t="shared" si="44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1"/>
        <v>1</v>
      </c>
      <c r="AI118" s="40">
        <f t="shared" si="42"/>
        <v>1</v>
      </c>
      <c r="AJ118" s="40">
        <f t="shared" si="43"/>
        <v>1</v>
      </c>
      <c r="AK118" s="40">
        <f t="shared" si="44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27">
        <v>2</v>
      </c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2</v>
      </c>
      <c r="AF121" s="41">
        <f>SUM(G116:G120,G122:G143)</f>
        <v>0</v>
      </c>
      <c r="AG121" s="41">
        <v>0</v>
      </c>
      <c r="AH121" s="43">
        <f t="shared" si="41"/>
        <v>0.5</v>
      </c>
      <c r="AI121" s="43">
        <f t="shared" si="42"/>
        <v>0.5</v>
      </c>
      <c r="AJ121" s="43">
        <f t="shared" si="43"/>
        <v>1</v>
      </c>
      <c r="AK121" s="43">
        <f t="shared" si="44"/>
        <v>0.666666666666667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v>0</v>
      </c>
      <c r="AH122" s="40">
        <f t="shared" si="41"/>
        <v>1</v>
      </c>
      <c r="AI122" s="40">
        <f t="shared" si="42"/>
        <v>1</v>
      </c>
      <c r="AJ122" s="40">
        <f t="shared" si="43"/>
        <v>1</v>
      </c>
      <c r="AK122" s="40">
        <f t="shared" si="44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1"/>
        <v>1</v>
      </c>
      <c r="AI123" s="43">
        <f t="shared" si="42"/>
        <v>1</v>
      </c>
      <c r="AJ123" s="43">
        <f t="shared" si="43"/>
        <v>1</v>
      </c>
      <c r="AK123" s="43">
        <f t="shared" si="44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41"/>
        <v>1</v>
      </c>
      <c r="AI124" s="40">
        <f t="shared" si="42"/>
        <v>1</v>
      </c>
      <c r="AJ124" s="40">
        <f t="shared" si="43"/>
        <v>1</v>
      </c>
      <c r="AK124" s="40">
        <f t="shared" si="44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1"/>
        <v>1</v>
      </c>
      <c r="AI125" s="43">
        <f t="shared" si="42"/>
        <v>1</v>
      </c>
      <c r="AJ125" s="43">
        <f t="shared" si="43"/>
        <v>1</v>
      </c>
      <c r="AK125" s="43">
        <f t="shared" si="44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>
        <f t="shared" si="41"/>
        <v>1</v>
      </c>
      <c r="AI126" s="40">
        <f t="shared" si="42"/>
        <v>1</v>
      </c>
      <c r="AJ126" s="40">
        <f t="shared" si="43"/>
        <v>1</v>
      </c>
      <c r="AK126" s="40">
        <f t="shared" si="44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1"/>
        <v>1</v>
      </c>
      <c r="AI130" s="40">
        <f t="shared" si="42"/>
        <v>1</v>
      </c>
      <c r="AJ130" s="40">
        <f t="shared" si="43"/>
        <v>1</v>
      </c>
      <c r="AK130" s="40">
        <f t="shared" si="44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1"/>
        <v>1</v>
      </c>
      <c r="AI132" s="40">
        <f t="shared" si="42"/>
        <v>1</v>
      </c>
      <c r="AJ132" s="40">
        <f t="shared" si="43"/>
        <v>1</v>
      </c>
      <c r="AK132" s="40">
        <f t="shared" si="44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>
        <v>1</v>
      </c>
      <c r="AC135" s="46"/>
      <c r="AD135" s="41">
        <f>U135</f>
        <v>6</v>
      </c>
      <c r="AE135" s="41">
        <f>SUM(B135:T135,V135:AC135)</f>
        <v>1</v>
      </c>
      <c r="AF135" s="41">
        <f>SUM(U116:U134,U136:U143)</f>
        <v>0</v>
      </c>
      <c r="AG135" s="41">
        <v>0</v>
      </c>
      <c r="AH135" s="43">
        <f t="shared" si="41"/>
        <v>0.857142857142857</v>
      </c>
      <c r="AI135" s="43">
        <f t="shared" si="42"/>
        <v>0.857142857142857</v>
      </c>
      <c r="AJ135" s="43">
        <f t="shared" si="43"/>
        <v>1</v>
      </c>
      <c r="AK135" s="43">
        <f t="shared" si="44"/>
        <v>0.923076923076923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5</v>
      </c>
      <c r="X137" s="27"/>
      <c r="Y137" s="27"/>
      <c r="Z137" s="27"/>
      <c r="AA137" s="27"/>
      <c r="AB137" s="27"/>
      <c r="AC137" s="46"/>
      <c r="AD137" s="41">
        <f>W137</f>
        <v>5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1"/>
        <v>1</v>
      </c>
      <c r="AI137" s="43">
        <f t="shared" si="42"/>
        <v>1</v>
      </c>
      <c r="AJ137" s="43">
        <f t="shared" si="43"/>
        <v>1</v>
      </c>
      <c r="AK137" s="43">
        <f t="shared" si="44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4</v>
      </c>
      <c r="Y138" s="27"/>
      <c r="Z138" s="27"/>
      <c r="AA138" s="27"/>
      <c r="AB138" s="27"/>
      <c r="AC138" s="46"/>
      <c r="AD138" s="42">
        <f>X138</f>
        <v>4</v>
      </c>
      <c r="AE138" s="42">
        <f>SUM(B138:W138,Y138:AC138)</f>
        <v>0</v>
      </c>
      <c r="AF138" s="42">
        <f>SUM(X116:X137,X139:X143)</f>
        <v>1</v>
      </c>
      <c r="AG138" s="41">
        <v>0</v>
      </c>
      <c r="AH138" s="40">
        <f t="shared" si="41"/>
        <v>0.8</v>
      </c>
      <c r="AI138" s="40">
        <f t="shared" si="42"/>
        <v>1</v>
      </c>
      <c r="AJ138" s="40">
        <f t="shared" si="43"/>
        <v>0.8</v>
      </c>
      <c r="AK138" s="40">
        <f t="shared" si="44"/>
        <v>0.888888888888889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>
        <v>1</v>
      </c>
      <c r="Y139" s="28">
        <v>21</v>
      </c>
      <c r="Z139" s="27"/>
      <c r="AA139" s="27"/>
      <c r="AB139" s="27"/>
      <c r="AC139" s="46"/>
      <c r="AD139" s="41">
        <f>Y139</f>
        <v>21</v>
      </c>
      <c r="AE139" s="41">
        <f>SUM(B139:X139,Z139:AC139)</f>
        <v>1</v>
      </c>
      <c r="AF139" s="41">
        <f>SUM(Y116:Y138,Y140:Y143)</f>
        <v>0</v>
      </c>
      <c r="AG139" s="42">
        <v>0</v>
      </c>
      <c r="AH139" s="43">
        <f t="shared" si="41"/>
        <v>0.954545454545455</v>
      </c>
      <c r="AI139" s="43">
        <f t="shared" si="42"/>
        <v>0.954545454545455</v>
      </c>
      <c r="AJ139" s="43">
        <f t="shared" si="43"/>
        <v>1</v>
      </c>
      <c r="AK139" s="43">
        <f t="shared" si="44"/>
        <v>0.976744186046512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1">
        <v>0</v>
      </c>
      <c r="AH140" s="40">
        <f t="shared" si="41"/>
        <v>1</v>
      </c>
      <c r="AI140" s="40">
        <f t="shared" si="42"/>
        <v>1</v>
      </c>
      <c r="AJ140" s="40">
        <f t="shared" si="43"/>
        <v>1</v>
      </c>
      <c r="AK140" s="40">
        <f t="shared" si="44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5</v>
      </c>
      <c r="AB141" s="27"/>
      <c r="AC141" s="46"/>
      <c r="AD141" s="41">
        <f>AA141</f>
        <v>5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2</v>
      </c>
      <c r="AC142" s="46"/>
      <c r="AD142" s="42">
        <f>AB142</f>
        <v>2</v>
      </c>
      <c r="AE142" s="42">
        <f>SUM(B142:AA142,AC142)</f>
        <v>0</v>
      </c>
      <c r="AF142" s="42">
        <f>SUM(AB116:AB141,AB143)</f>
        <v>1</v>
      </c>
      <c r="AG142" s="42">
        <v>0</v>
      </c>
      <c r="AH142" s="40">
        <f t="shared" si="41"/>
        <v>0.666666666666667</v>
      </c>
      <c r="AI142" s="40">
        <f t="shared" si="42"/>
        <v>1</v>
      </c>
      <c r="AJ142" s="40">
        <f t="shared" si="43"/>
        <v>0.666666666666667</v>
      </c>
      <c r="AK142" s="40">
        <f t="shared" si="44"/>
        <v>0.8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G144" si="45">SUM(AD116:AD143)</f>
        <v>133</v>
      </c>
      <c r="AE144" s="42">
        <f t="shared" si="45"/>
        <v>4</v>
      </c>
      <c r="AF144" s="42">
        <f t="shared" si="45"/>
        <v>4</v>
      </c>
      <c r="AG144" s="42">
        <v>0</v>
      </c>
      <c r="AH144" s="40">
        <f t="shared" si="41"/>
        <v>0.943262411347518</v>
      </c>
      <c r="AI144" s="40">
        <f t="shared" si="42"/>
        <v>0.970802919708029</v>
      </c>
      <c r="AJ144" s="40">
        <f t="shared" si="43"/>
        <v>0.970802919708029</v>
      </c>
      <c r="AK144" s="40">
        <f t="shared" si="44"/>
        <v>0.970802919708029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AlQalam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>
        <v>17</v>
      </c>
      <c r="C149" s="14">
        <v>1</v>
      </c>
      <c r="D149" s="14"/>
      <c r="E149" s="14"/>
      <c r="F149" s="14"/>
      <c r="G149" s="14">
        <v>1</v>
      </c>
      <c r="H149" s="14"/>
      <c r="I149" s="14"/>
      <c r="J149" s="33">
        <v>4</v>
      </c>
      <c r="L149" s="1" t="s">
        <v>49</v>
      </c>
      <c r="M149" s="9" t="s">
        <v>58</v>
      </c>
      <c r="N149" s="9"/>
      <c r="O149" s="9"/>
      <c r="P149" s="9"/>
      <c r="Q149" s="42">
        <f>B149</f>
        <v>17</v>
      </c>
      <c r="R149" s="42">
        <f>SUM(C149:J149)</f>
        <v>6</v>
      </c>
      <c r="S149" s="42">
        <f>SUM(B150:B157)</f>
        <v>0</v>
      </c>
      <c r="T149" s="42">
        <v>0</v>
      </c>
      <c r="U149" s="40">
        <f t="shared" ref="U149:U156" si="46">(SUM(Q149,T149)/SUM(Q149,R149,S149,T149))</f>
        <v>0.739130434782609</v>
      </c>
      <c r="V149" s="40">
        <f t="shared" ref="V149:V156" si="47">Q149/(SUM(Q149,R149))</f>
        <v>0.739130434782609</v>
      </c>
      <c r="W149" s="40">
        <f t="shared" ref="W149:W156" si="48">Q149/SUM(Q149,S149)</f>
        <v>1</v>
      </c>
      <c r="X149" s="40">
        <f t="shared" ref="X149:X156" si="49">2*V149*W149/(SUM(V149,W149))</f>
        <v>0.85</v>
      </c>
    </row>
    <row r="150" spans="1:24">
      <c r="A150" s="15" t="s">
        <v>50</v>
      </c>
      <c r="B150" s="16"/>
      <c r="C150" s="17">
        <v>11</v>
      </c>
      <c r="D150" s="16"/>
      <c r="E150" s="16"/>
      <c r="F150" s="16"/>
      <c r="G150" s="16"/>
      <c r="H150" s="16"/>
      <c r="I150" s="16"/>
      <c r="J150" s="16">
        <v>4</v>
      </c>
      <c r="L150" s="1" t="s">
        <v>50</v>
      </c>
      <c r="M150" s="9" t="s">
        <v>59</v>
      </c>
      <c r="N150" s="9"/>
      <c r="O150" s="9"/>
      <c r="P150" s="9"/>
      <c r="Q150" s="41">
        <f>C150</f>
        <v>11</v>
      </c>
      <c r="R150" s="41">
        <f>SUM(B150,D150:J150)</f>
        <v>4</v>
      </c>
      <c r="S150" s="41">
        <f>SUM(C149,C151:C157)</f>
        <v>1</v>
      </c>
      <c r="T150" s="41">
        <v>0</v>
      </c>
      <c r="U150" s="43">
        <f t="shared" si="46"/>
        <v>0.6875</v>
      </c>
      <c r="V150" s="43">
        <f t="shared" si="47"/>
        <v>0.733333333333333</v>
      </c>
      <c r="W150" s="43">
        <f t="shared" si="48"/>
        <v>0.916666666666667</v>
      </c>
      <c r="X150" s="43">
        <f t="shared" si="49"/>
        <v>0.814814814814815</v>
      </c>
    </row>
    <row r="151" spans="1:24">
      <c r="A151" s="15" t="s">
        <v>51</v>
      </c>
      <c r="B151" s="16"/>
      <c r="C151" s="16"/>
      <c r="D151" s="17">
        <v>9</v>
      </c>
      <c r="E151" s="16"/>
      <c r="F151" s="16"/>
      <c r="G151" s="16"/>
      <c r="H151" s="16"/>
      <c r="I151" s="16"/>
      <c r="J151" s="34">
        <v>1</v>
      </c>
      <c r="L151" s="1" t="s">
        <v>51</v>
      </c>
      <c r="M151" s="9" t="s">
        <v>60</v>
      </c>
      <c r="N151" s="9"/>
      <c r="O151" s="9"/>
      <c r="P151" s="9"/>
      <c r="Q151" s="42">
        <f>D151</f>
        <v>9</v>
      </c>
      <c r="R151" s="42">
        <f>SUM(B151:C151,E151:J151)</f>
        <v>1</v>
      </c>
      <c r="S151" s="42">
        <f>SUM(D149:D150,D152:D157)</f>
        <v>0</v>
      </c>
      <c r="T151" s="42">
        <v>0</v>
      </c>
      <c r="U151" s="40">
        <f t="shared" si="46"/>
        <v>0.9</v>
      </c>
      <c r="V151" s="40">
        <f t="shared" si="47"/>
        <v>0.9</v>
      </c>
      <c r="W151" s="40">
        <f t="shared" si="48"/>
        <v>1</v>
      </c>
      <c r="X151" s="40">
        <f t="shared" si="49"/>
        <v>0.947368421052632</v>
      </c>
    </row>
    <row r="152" spans="1:24">
      <c r="A152" s="15" t="s">
        <v>52</v>
      </c>
      <c r="B152" s="16"/>
      <c r="C152" s="16"/>
      <c r="D152" s="16"/>
      <c r="E152" s="17">
        <v>20</v>
      </c>
      <c r="F152" s="16"/>
      <c r="G152" s="16"/>
      <c r="H152" s="16"/>
      <c r="I152" s="16">
        <v>3</v>
      </c>
      <c r="J152" s="34">
        <v>1</v>
      </c>
      <c r="L152" s="1" t="s">
        <v>52</v>
      </c>
      <c r="M152" s="9" t="s">
        <v>61</v>
      </c>
      <c r="N152" s="9"/>
      <c r="O152" s="9"/>
      <c r="P152" s="9"/>
      <c r="Q152" s="41">
        <f>E152</f>
        <v>20</v>
      </c>
      <c r="R152" s="41">
        <f>SUM(B152:D152,F152:J152)</f>
        <v>4</v>
      </c>
      <c r="S152" s="41">
        <f>SUM(E149:E151,E153:E157)</f>
        <v>0</v>
      </c>
      <c r="T152" s="41">
        <v>0</v>
      </c>
      <c r="U152" s="43">
        <f t="shared" si="46"/>
        <v>0.833333333333333</v>
      </c>
      <c r="V152" s="43">
        <f t="shared" si="47"/>
        <v>0.833333333333333</v>
      </c>
      <c r="W152" s="43">
        <f t="shared" si="48"/>
        <v>1</v>
      </c>
      <c r="X152" s="43">
        <f t="shared" si="49"/>
        <v>0.909090909090909</v>
      </c>
    </row>
    <row r="153" spans="1:24">
      <c r="A153" s="15" t="s">
        <v>53</v>
      </c>
      <c r="B153" s="16"/>
      <c r="C153" s="16"/>
      <c r="D153" s="16"/>
      <c r="E153" s="16"/>
      <c r="F153" s="17">
        <v>27</v>
      </c>
      <c r="G153" s="16"/>
      <c r="H153" s="16"/>
      <c r="I153" s="16"/>
      <c r="J153" s="34">
        <v>3</v>
      </c>
      <c r="L153" s="1" t="s">
        <v>53</v>
      </c>
      <c r="M153" s="9" t="s">
        <v>62</v>
      </c>
      <c r="N153" s="9"/>
      <c r="O153" s="9"/>
      <c r="P153" s="9"/>
      <c r="Q153" s="42">
        <f>F153</f>
        <v>27</v>
      </c>
      <c r="R153" s="42">
        <f>SUM(B153:E153,G153:J153)</f>
        <v>3</v>
      </c>
      <c r="S153" s="42">
        <f>SUM(F149:F152,F154:F157)</f>
        <v>0</v>
      </c>
      <c r="T153" s="42">
        <v>0</v>
      </c>
      <c r="U153" s="40">
        <f t="shared" si="46"/>
        <v>0.9</v>
      </c>
      <c r="V153" s="40">
        <f t="shared" si="47"/>
        <v>0.9</v>
      </c>
      <c r="W153" s="40">
        <f t="shared" si="48"/>
        <v>1</v>
      </c>
      <c r="X153" s="40">
        <f t="shared" si="49"/>
        <v>0.947368421052632</v>
      </c>
    </row>
    <row r="154" spans="1:24">
      <c r="A154" s="15" t="s">
        <v>54</v>
      </c>
      <c r="B154" s="16"/>
      <c r="C154" s="16"/>
      <c r="D154" s="16"/>
      <c r="E154" s="16"/>
      <c r="F154" s="16"/>
      <c r="G154" s="17">
        <v>26</v>
      </c>
      <c r="H154" s="16"/>
      <c r="I154" s="16"/>
      <c r="J154" s="34">
        <v>3</v>
      </c>
      <c r="L154" s="1" t="s">
        <v>54</v>
      </c>
      <c r="M154" s="9" t="s">
        <v>63</v>
      </c>
      <c r="N154" s="9"/>
      <c r="O154" s="9"/>
      <c r="P154" s="9"/>
      <c r="Q154" s="41">
        <f>G154</f>
        <v>26</v>
      </c>
      <c r="R154" s="41">
        <f>SUM(B154:F154,H154:J154)</f>
        <v>3</v>
      </c>
      <c r="S154" s="41">
        <f>SUM(G149:G153,G155:G157)</f>
        <v>1</v>
      </c>
      <c r="T154" s="41">
        <v>0</v>
      </c>
      <c r="U154" s="43">
        <f t="shared" si="46"/>
        <v>0.866666666666667</v>
      </c>
      <c r="V154" s="43">
        <f t="shared" si="47"/>
        <v>0.896551724137931</v>
      </c>
      <c r="W154" s="43">
        <f t="shared" si="48"/>
        <v>0.962962962962963</v>
      </c>
      <c r="X154" s="43">
        <f t="shared" si="49"/>
        <v>0.928571428571429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>
        <v>11</v>
      </c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11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>
        <f t="shared" si="46"/>
        <v>1</v>
      </c>
      <c r="V155" s="40">
        <f t="shared" si="47"/>
        <v>1</v>
      </c>
      <c r="W155" s="40">
        <f t="shared" si="48"/>
        <v>1</v>
      </c>
      <c r="X155" s="40">
        <f t="shared" si="49"/>
        <v>1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>
        <v>11</v>
      </c>
      <c r="J156" s="34">
        <v>1</v>
      </c>
      <c r="L156" s="1" t="s">
        <v>56</v>
      </c>
      <c r="M156" s="9" t="s">
        <v>65</v>
      </c>
      <c r="N156" s="9"/>
      <c r="O156" s="9"/>
      <c r="P156" s="9"/>
      <c r="Q156" s="41">
        <f>I156</f>
        <v>11</v>
      </c>
      <c r="R156" s="41">
        <f>SUM(J156,B156:H156)</f>
        <v>1</v>
      </c>
      <c r="S156" s="41">
        <f>SUM(I149:I155,I157)</f>
        <v>3</v>
      </c>
      <c r="T156" s="41">
        <v>0</v>
      </c>
      <c r="U156" s="43">
        <f t="shared" si="46"/>
        <v>0.733333333333333</v>
      </c>
      <c r="V156" s="43">
        <f t="shared" si="47"/>
        <v>0.916666666666667</v>
      </c>
      <c r="W156" s="43">
        <f t="shared" si="48"/>
        <v>0.785714285714286</v>
      </c>
      <c r="X156" s="43">
        <f t="shared" si="49"/>
        <v>0.846153846153846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132</v>
      </c>
      <c r="R158" s="41">
        <f t="shared" si="50"/>
        <v>22</v>
      </c>
      <c r="S158" s="41">
        <f t="shared" si="50"/>
        <v>5</v>
      </c>
      <c r="T158" s="41">
        <f t="shared" si="50"/>
        <v>0</v>
      </c>
      <c r="U158" s="43">
        <f>(SUM(Q158,T158)/SUM(Q158,R158,S158,T158))</f>
        <v>0.830188679245283</v>
      </c>
      <c r="V158" s="43">
        <f>Q158/(SUM(Q158,R158))</f>
        <v>0.857142857142857</v>
      </c>
      <c r="W158" s="43">
        <f>Q158/SUM(Q158,S158)</f>
        <v>0.963503649635037</v>
      </c>
      <c r="X158" s="43">
        <f>2*V158*W158/(SUM(V158,W158))</f>
        <v>0.907216494845361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133</v>
      </c>
    </row>
    <row r="160" ht="14.25" spans="1:37">
      <c r="A160" s="21" t="str">
        <f>A1</f>
        <v>AlQalam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>
        <v>14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14</v>
      </c>
      <c r="AE161" s="42">
        <f>SUM(C161:AC161)</f>
        <v>0</v>
      </c>
      <c r="AF161" s="42">
        <f>SUM(B162:B188)</f>
        <v>2</v>
      </c>
      <c r="AG161" s="42">
        <v>0</v>
      </c>
      <c r="AH161" s="40">
        <f t="shared" ref="AH161:AH189" si="51">(SUM(AD161,AG161)/SUM(AD161,AE161,AF161,AG161))</f>
        <v>0.875</v>
      </c>
      <c r="AI161" s="40">
        <f t="shared" ref="AI161:AI189" si="52">AD161/(SUM(AD161,AE161))</f>
        <v>1</v>
      </c>
      <c r="AJ161" s="40">
        <f t="shared" ref="AJ161:AJ189" si="53">AD161/SUM(AD161,AF161)</f>
        <v>0.875</v>
      </c>
      <c r="AK161" s="40">
        <f t="shared" ref="AK161:AK189" si="54">2*AI161*AJ161/(SUM(AI161,AJ161))</f>
        <v>0.933333333333333</v>
      </c>
    </row>
    <row r="162" spans="1:37">
      <c r="A162" s="26" t="s">
        <v>40</v>
      </c>
      <c r="B162" s="27"/>
      <c r="C162" s="28">
        <v>22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22</v>
      </c>
      <c r="AE162" s="41">
        <f>SUM(D162:AC162,B162)</f>
        <v>0</v>
      </c>
      <c r="AF162" s="41">
        <f>SUM(C161,C163:C188)</f>
        <v>0</v>
      </c>
      <c r="AG162" s="41">
        <v>0</v>
      </c>
      <c r="AH162" s="43">
        <f t="shared" si="51"/>
        <v>1</v>
      </c>
      <c r="AI162" s="43">
        <f t="shared" si="52"/>
        <v>1</v>
      </c>
      <c r="AJ162" s="43">
        <f t="shared" si="53"/>
        <v>1</v>
      </c>
      <c r="AK162" s="43">
        <f t="shared" si="54"/>
        <v>1</v>
      </c>
    </row>
    <row r="163" spans="1:37">
      <c r="A163" s="26" t="s">
        <v>9</v>
      </c>
      <c r="B163" s="27"/>
      <c r="C163" s="27"/>
      <c r="D163" s="28">
        <v>7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7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>
        <f t="shared" si="51"/>
        <v>1</v>
      </c>
      <c r="AI163" s="40">
        <f t="shared" si="52"/>
        <v>1</v>
      </c>
      <c r="AJ163" s="40">
        <f t="shared" si="53"/>
        <v>1</v>
      </c>
      <c r="AK163" s="40">
        <f t="shared" si="54"/>
        <v>1</v>
      </c>
    </row>
    <row r="164" spans="1:37">
      <c r="A164" s="26" t="s">
        <v>10</v>
      </c>
      <c r="B164" s="27"/>
      <c r="C164" s="27"/>
      <c r="D164" s="27"/>
      <c r="E164" s="28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2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>
        <f t="shared" si="51"/>
        <v>1</v>
      </c>
      <c r="AI164" s="43">
        <f t="shared" si="52"/>
        <v>1</v>
      </c>
      <c r="AJ164" s="43">
        <f t="shared" si="53"/>
        <v>1</v>
      </c>
      <c r="AK164" s="43">
        <f t="shared" si="54"/>
        <v>1</v>
      </c>
    </row>
    <row r="165" spans="1:37">
      <c r="A165" s="26" t="s">
        <v>11</v>
      </c>
      <c r="B165" s="27"/>
      <c r="C165" s="27"/>
      <c r="D165" s="27"/>
      <c r="E165" s="27"/>
      <c r="F165" s="28">
        <v>0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1"/>
        <v>#DIV/0!</v>
      </c>
      <c r="AI165" s="40" t="e">
        <f t="shared" si="52"/>
        <v>#DIV/0!</v>
      </c>
      <c r="AJ165" s="40" t="e">
        <f t="shared" si="53"/>
        <v>#DIV/0!</v>
      </c>
      <c r="AK165" s="40" t="e">
        <f t="shared" si="54"/>
        <v>#DIV/0!</v>
      </c>
    </row>
    <row r="166" spans="1:37">
      <c r="A166" s="26" t="s">
        <v>12</v>
      </c>
      <c r="B166" s="27">
        <v>2</v>
      </c>
      <c r="C166" s="27"/>
      <c r="D166" s="27"/>
      <c r="E166" s="27"/>
      <c r="F166" s="27"/>
      <c r="G166" s="28">
        <v>2</v>
      </c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2</v>
      </c>
      <c r="AE166" s="41">
        <f>SUM(B166:F166,H166:AC166)</f>
        <v>2</v>
      </c>
      <c r="AF166" s="41">
        <f>SUM(G161:G165,G167:G188)</f>
        <v>0</v>
      </c>
      <c r="AG166" s="41">
        <v>0</v>
      </c>
      <c r="AH166" s="43">
        <f t="shared" si="51"/>
        <v>0.5</v>
      </c>
      <c r="AI166" s="43">
        <f t="shared" si="52"/>
        <v>0.5</v>
      </c>
      <c r="AJ166" s="43">
        <f t="shared" si="53"/>
        <v>1</v>
      </c>
      <c r="AK166" s="43">
        <f t="shared" si="54"/>
        <v>0.666666666666667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>
        <v>2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2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>
        <f t="shared" si="51"/>
        <v>1</v>
      </c>
      <c r="AI167" s="40">
        <f t="shared" si="52"/>
        <v>1</v>
      </c>
      <c r="AJ167" s="40">
        <f t="shared" si="53"/>
        <v>1</v>
      </c>
      <c r="AK167" s="40">
        <f t="shared" si="54"/>
        <v>1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>
        <v>5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5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>
        <f t="shared" si="51"/>
        <v>1</v>
      </c>
      <c r="AI168" s="43">
        <f t="shared" si="52"/>
        <v>1</v>
      </c>
      <c r="AJ168" s="43">
        <f t="shared" si="53"/>
        <v>1</v>
      </c>
      <c r="AK168" s="43">
        <f t="shared" si="54"/>
        <v>1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>
        <v>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3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>
        <f t="shared" si="51"/>
        <v>1</v>
      </c>
      <c r="AI169" s="40">
        <f t="shared" si="52"/>
        <v>1</v>
      </c>
      <c r="AJ169" s="40">
        <f t="shared" si="53"/>
        <v>1</v>
      </c>
      <c r="AK169" s="40">
        <f t="shared" si="54"/>
        <v>1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>
        <v>10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10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>
        <f t="shared" si="51"/>
        <v>1</v>
      </c>
      <c r="AI170" s="43">
        <f t="shared" si="52"/>
        <v>1</v>
      </c>
      <c r="AJ170" s="43">
        <f t="shared" si="53"/>
        <v>1</v>
      </c>
      <c r="AK170" s="43">
        <f t="shared" si="54"/>
        <v>1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>
        <v>1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1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>
        <f t="shared" si="51"/>
        <v>1</v>
      </c>
      <c r="AI171" s="40">
        <f t="shared" si="52"/>
        <v>1</v>
      </c>
      <c r="AJ171" s="40">
        <f t="shared" si="53"/>
        <v>1</v>
      </c>
      <c r="AK171" s="40">
        <f t="shared" si="54"/>
        <v>1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>
        <v>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2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>
        <f t="shared" si="51"/>
        <v>1</v>
      </c>
      <c r="AI172" s="43">
        <f t="shared" si="52"/>
        <v>1</v>
      </c>
      <c r="AJ172" s="43">
        <f t="shared" si="53"/>
        <v>1</v>
      </c>
      <c r="AK172" s="43">
        <f t="shared" si="54"/>
        <v>1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>
        <v>2</v>
      </c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2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>
        <f t="shared" si="51"/>
        <v>1</v>
      </c>
      <c r="AI173" s="40">
        <f t="shared" si="52"/>
        <v>1</v>
      </c>
      <c r="AJ173" s="40">
        <f t="shared" si="53"/>
        <v>1</v>
      </c>
      <c r="AK173" s="40">
        <f t="shared" si="54"/>
        <v>1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>
        <v>2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2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>
        <f t="shared" si="51"/>
        <v>1</v>
      </c>
      <c r="AI174" s="43">
        <f t="shared" si="52"/>
        <v>1</v>
      </c>
      <c r="AJ174" s="43">
        <f t="shared" si="53"/>
        <v>1</v>
      </c>
      <c r="AK174" s="43">
        <f t="shared" si="54"/>
        <v>1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>
        <v>1</v>
      </c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1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>
        <f t="shared" si="51"/>
        <v>1</v>
      </c>
      <c r="AI175" s="40">
        <f t="shared" si="52"/>
        <v>1</v>
      </c>
      <c r="AJ175" s="40">
        <f t="shared" si="53"/>
        <v>1</v>
      </c>
      <c r="AK175" s="40">
        <f t="shared" si="54"/>
        <v>1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>
        <v>1</v>
      </c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1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>
        <f t="shared" si="51"/>
        <v>1</v>
      </c>
      <c r="AI176" s="43">
        <f t="shared" si="52"/>
        <v>1</v>
      </c>
      <c r="AJ176" s="43">
        <f t="shared" si="53"/>
        <v>1</v>
      </c>
      <c r="AK176" s="43">
        <f t="shared" si="54"/>
        <v>1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1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>
        <f t="shared" si="51"/>
        <v>1</v>
      </c>
      <c r="AI177" s="40">
        <f t="shared" si="52"/>
        <v>1</v>
      </c>
      <c r="AJ177" s="40">
        <f t="shared" si="53"/>
        <v>1</v>
      </c>
      <c r="AK177" s="40">
        <f t="shared" si="54"/>
        <v>1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>
        <v>2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2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>
        <f t="shared" si="51"/>
        <v>1</v>
      </c>
      <c r="AI178" s="43">
        <f t="shared" si="52"/>
        <v>1</v>
      </c>
      <c r="AJ178" s="43">
        <f t="shared" si="53"/>
        <v>1</v>
      </c>
      <c r="AK178" s="43">
        <f t="shared" si="54"/>
        <v>1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>
        <v>2</v>
      </c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2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>
        <f t="shared" si="51"/>
        <v>1</v>
      </c>
      <c r="AI179" s="40">
        <f t="shared" si="52"/>
        <v>1</v>
      </c>
      <c r="AJ179" s="40">
        <f t="shared" si="53"/>
        <v>1</v>
      </c>
      <c r="AK179" s="40">
        <f t="shared" si="54"/>
        <v>1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>
        <v>5</v>
      </c>
      <c r="V180" s="27"/>
      <c r="W180" s="27"/>
      <c r="X180" s="27"/>
      <c r="Y180" s="27"/>
      <c r="Z180" s="27"/>
      <c r="AA180" s="27"/>
      <c r="AB180" s="27">
        <v>1</v>
      </c>
      <c r="AC180" s="46"/>
      <c r="AD180" s="41">
        <f>U180</f>
        <v>5</v>
      </c>
      <c r="AE180" s="41">
        <f>SUM(B180:T180,V180:AC180)</f>
        <v>1</v>
      </c>
      <c r="AF180" s="41">
        <f>SUM(U161:U179,U181:U188)</f>
        <v>0</v>
      </c>
      <c r="AG180" s="41">
        <v>0</v>
      </c>
      <c r="AH180" s="43">
        <f t="shared" si="51"/>
        <v>0.833333333333333</v>
      </c>
      <c r="AI180" s="43">
        <f t="shared" si="52"/>
        <v>0.833333333333333</v>
      </c>
      <c r="AJ180" s="43">
        <f t="shared" si="53"/>
        <v>1</v>
      </c>
      <c r="AK180" s="43">
        <f t="shared" si="54"/>
        <v>0.909090909090909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>
        <v>2</v>
      </c>
      <c r="W181" s="27"/>
      <c r="X181" s="27"/>
      <c r="Y181" s="27"/>
      <c r="Z181" s="27"/>
      <c r="AA181" s="27"/>
      <c r="AB181" s="27"/>
      <c r="AC181" s="46"/>
      <c r="AD181" s="42">
        <f>V181</f>
        <v>2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>
        <f t="shared" si="51"/>
        <v>1</v>
      </c>
      <c r="AI181" s="40">
        <f t="shared" si="52"/>
        <v>1</v>
      </c>
      <c r="AJ181" s="40">
        <f t="shared" si="53"/>
        <v>1</v>
      </c>
      <c r="AK181" s="40">
        <f t="shared" si="54"/>
        <v>1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>
        <v>4</v>
      </c>
      <c r="X182" s="27"/>
      <c r="Y182" s="27"/>
      <c r="Z182" s="27"/>
      <c r="AA182" s="27"/>
      <c r="AB182" s="27"/>
      <c r="AC182" s="46"/>
      <c r="AD182" s="41">
        <f>W182</f>
        <v>4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>
        <f t="shared" si="51"/>
        <v>1</v>
      </c>
      <c r="AI182" s="43">
        <f t="shared" si="52"/>
        <v>1</v>
      </c>
      <c r="AJ182" s="43">
        <f t="shared" si="53"/>
        <v>1</v>
      </c>
      <c r="AK182" s="43">
        <f t="shared" si="54"/>
        <v>1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>
        <v>4</v>
      </c>
      <c r="Y183" s="27"/>
      <c r="Z183" s="27"/>
      <c r="AA183" s="27"/>
      <c r="AB183" s="27"/>
      <c r="AC183" s="46"/>
      <c r="AD183" s="42">
        <f>X183</f>
        <v>4</v>
      </c>
      <c r="AE183" s="42">
        <f>SUM(B183:W183,Y183:AC183)</f>
        <v>0</v>
      </c>
      <c r="AF183" s="42">
        <f>SUM(X161:X182,X184:X188)</f>
        <v>1</v>
      </c>
      <c r="AG183" s="41">
        <v>0</v>
      </c>
      <c r="AH183" s="40">
        <f t="shared" si="51"/>
        <v>0.8</v>
      </c>
      <c r="AI183" s="40">
        <f t="shared" si="52"/>
        <v>1</v>
      </c>
      <c r="AJ183" s="40">
        <f t="shared" si="53"/>
        <v>0.8</v>
      </c>
      <c r="AK183" s="40">
        <f t="shared" si="54"/>
        <v>0.888888888888889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>
        <v>1</v>
      </c>
      <c r="Y184" s="28">
        <v>21</v>
      </c>
      <c r="Z184" s="27"/>
      <c r="AA184" s="27"/>
      <c r="AB184" s="27"/>
      <c r="AC184" s="46"/>
      <c r="AD184" s="41">
        <f>Y184</f>
        <v>21</v>
      </c>
      <c r="AE184" s="41">
        <f>SUM(B184:X184,Z184:AC184)</f>
        <v>1</v>
      </c>
      <c r="AF184" s="41">
        <f>SUM(Y161:Y183,Y185:Y188)</f>
        <v>0</v>
      </c>
      <c r="AG184" s="42">
        <v>0</v>
      </c>
      <c r="AH184" s="43">
        <f t="shared" si="51"/>
        <v>0.954545454545455</v>
      </c>
      <c r="AI184" s="43">
        <f t="shared" si="52"/>
        <v>0.954545454545455</v>
      </c>
      <c r="AJ184" s="43">
        <f t="shared" si="53"/>
        <v>1</v>
      </c>
      <c r="AK184" s="43">
        <f t="shared" si="54"/>
        <v>0.976744186046512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>
        <v>4</v>
      </c>
      <c r="AA185" s="27"/>
      <c r="AB185" s="27"/>
      <c r="AC185" s="46"/>
      <c r="AD185" s="42">
        <f>Z185</f>
        <v>4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>
        <f t="shared" si="51"/>
        <v>1</v>
      </c>
      <c r="AI185" s="40">
        <f t="shared" si="52"/>
        <v>1</v>
      </c>
      <c r="AJ185" s="40">
        <f t="shared" si="53"/>
        <v>1</v>
      </c>
      <c r="AK185" s="40">
        <f t="shared" si="54"/>
        <v>1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>
        <v>5</v>
      </c>
      <c r="AB186" s="27"/>
      <c r="AC186" s="46"/>
      <c r="AD186" s="41">
        <f>AA186</f>
        <v>5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>
        <f t="shared" si="51"/>
        <v>1</v>
      </c>
      <c r="AI186" s="43">
        <f t="shared" si="52"/>
        <v>1</v>
      </c>
      <c r="AJ186" s="43">
        <f t="shared" si="53"/>
        <v>1</v>
      </c>
      <c r="AK186" s="43">
        <f t="shared" si="54"/>
        <v>1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>
        <v>2</v>
      </c>
      <c r="AC187" s="46"/>
      <c r="AD187" s="42">
        <f>AB187</f>
        <v>2</v>
      </c>
      <c r="AE187" s="42">
        <f>SUM(B187:AA187,AC187)</f>
        <v>0</v>
      </c>
      <c r="AF187" s="42">
        <f>SUM(AB161:AB186,AB188)</f>
        <v>1</v>
      </c>
      <c r="AG187" s="42">
        <v>0</v>
      </c>
      <c r="AH187" s="40">
        <f t="shared" si="51"/>
        <v>0.666666666666667</v>
      </c>
      <c r="AI187" s="40">
        <f t="shared" si="52"/>
        <v>1</v>
      </c>
      <c r="AJ187" s="40">
        <f t="shared" si="53"/>
        <v>0.666666666666667</v>
      </c>
      <c r="AK187" s="40">
        <f t="shared" si="54"/>
        <v>0.8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>
        <v>1</v>
      </c>
      <c r="AD188" s="41">
        <f>AC188</f>
        <v>1</v>
      </c>
      <c r="AE188" s="41">
        <f>SUM(B188:AB188)</f>
        <v>0</v>
      </c>
      <c r="AF188" s="41">
        <f>SUM(AC161:AC187)</f>
        <v>0</v>
      </c>
      <c r="AG188" s="41">
        <v>0</v>
      </c>
      <c r="AH188" s="43">
        <f t="shared" si="51"/>
        <v>1</v>
      </c>
      <c r="AI188" s="43">
        <f t="shared" si="52"/>
        <v>1</v>
      </c>
      <c r="AJ188" s="43">
        <f t="shared" si="53"/>
        <v>1</v>
      </c>
      <c r="AK188" s="43">
        <f t="shared" si="54"/>
        <v>1</v>
      </c>
    </row>
    <row r="189" spans="28:37">
      <c r="AB189" s="37" t="s">
        <v>74</v>
      </c>
      <c r="AC189" s="37"/>
      <c r="AD189" s="42">
        <f t="shared" ref="AD189:AG189" si="55">SUM(AD161:AD188)</f>
        <v>129</v>
      </c>
      <c r="AE189" s="42">
        <f t="shared" si="55"/>
        <v>4</v>
      </c>
      <c r="AF189" s="42">
        <f t="shared" si="55"/>
        <v>4</v>
      </c>
      <c r="AG189" s="42">
        <v>0</v>
      </c>
      <c r="AH189" s="40">
        <f t="shared" si="51"/>
        <v>0.941605839416058</v>
      </c>
      <c r="AI189" s="40">
        <f t="shared" si="52"/>
        <v>0.969924812030075</v>
      </c>
      <c r="AJ189" s="40">
        <f t="shared" si="53"/>
        <v>0.969924812030075</v>
      </c>
      <c r="AK189" s="40">
        <f t="shared" si="54"/>
        <v>0.969924812030075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AlQalam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>
        <v>1</v>
      </c>
      <c r="D194" s="14"/>
      <c r="E194" s="14"/>
      <c r="F194" s="14"/>
      <c r="G194" s="14">
        <v>1</v>
      </c>
      <c r="H194" s="14"/>
      <c r="I194" s="14"/>
      <c r="J194" s="33">
        <v>4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6</v>
      </c>
      <c r="S194" s="42">
        <f>SUM(B195:B202)</f>
        <v>0</v>
      </c>
      <c r="T194" s="42">
        <v>0</v>
      </c>
      <c r="U194" s="40">
        <f t="shared" ref="U194:U201" si="56">(SUM(Q194,T194)/SUM(Q194,R194,S194,T194))</f>
        <v>0.739130434782609</v>
      </c>
      <c r="V194" s="40">
        <f t="shared" ref="V194:V201" si="57">Q194/(SUM(Q194,R194))</f>
        <v>0.739130434782609</v>
      </c>
      <c r="W194" s="40">
        <f t="shared" ref="W194:W201" si="58">Q194/SUM(Q194,S194)</f>
        <v>1</v>
      </c>
      <c r="X194" s="40">
        <f t="shared" ref="X194:X201" si="59">2*V194*W194/(SUM(V194,W194))</f>
        <v>0.85</v>
      </c>
    </row>
    <row r="195" spans="1:24">
      <c r="A195" s="15" t="s">
        <v>50</v>
      </c>
      <c r="B195" s="16"/>
      <c r="C195" s="17">
        <v>11</v>
      </c>
      <c r="D195" s="16"/>
      <c r="E195" s="16"/>
      <c r="F195" s="16"/>
      <c r="G195" s="16"/>
      <c r="H195" s="16"/>
      <c r="I195" s="16"/>
      <c r="J195" s="16">
        <v>3</v>
      </c>
      <c r="L195" s="1" t="s">
        <v>50</v>
      </c>
      <c r="M195" s="9" t="s">
        <v>59</v>
      </c>
      <c r="N195" s="9"/>
      <c r="O195" s="9"/>
      <c r="P195" s="9"/>
      <c r="Q195" s="41">
        <f>C195</f>
        <v>11</v>
      </c>
      <c r="R195" s="41">
        <f>SUM(B195,D195:J195)</f>
        <v>3</v>
      </c>
      <c r="S195" s="41">
        <f>SUM(C194,C196:C202)</f>
        <v>1</v>
      </c>
      <c r="T195" s="41">
        <v>0</v>
      </c>
      <c r="U195" s="43">
        <f t="shared" si="56"/>
        <v>0.733333333333333</v>
      </c>
      <c r="V195" s="43">
        <f t="shared" si="57"/>
        <v>0.785714285714286</v>
      </c>
      <c r="W195" s="43">
        <f t="shared" si="58"/>
        <v>0.916666666666667</v>
      </c>
      <c r="X195" s="43">
        <f t="shared" si="59"/>
        <v>0.846153846153846</v>
      </c>
    </row>
    <row r="196" spans="1:24">
      <c r="A196" s="15" t="s">
        <v>51</v>
      </c>
      <c r="B196" s="16"/>
      <c r="C196" s="16"/>
      <c r="D196" s="17">
        <v>9</v>
      </c>
      <c r="E196" s="16"/>
      <c r="F196" s="16"/>
      <c r="G196" s="16"/>
      <c r="H196" s="16"/>
      <c r="I196" s="16"/>
      <c r="J196" s="34">
        <v>1</v>
      </c>
      <c r="L196" s="1" t="s">
        <v>51</v>
      </c>
      <c r="M196" s="9" t="s">
        <v>60</v>
      </c>
      <c r="N196" s="9"/>
      <c r="O196" s="9"/>
      <c r="P196" s="9"/>
      <c r="Q196" s="42">
        <f>D196</f>
        <v>9</v>
      </c>
      <c r="R196" s="42">
        <f>SUM(B196:C196,E196:J196)</f>
        <v>1</v>
      </c>
      <c r="S196" s="42">
        <f>SUM(D194:D195,D197:D202)</f>
        <v>0</v>
      </c>
      <c r="T196" s="42">
        <v>0</v>
      </c>
      <c r="U196" s="40">
        <f t="shared" si="56"/>
        <v>0.9</v>
      </c>
      <c r="V196" s="40">
        <f t="shared" si="57"/>
        <v>0.9</v>
      </c>
      <c r="W196" s="40">
        <f t="shared" si="58"/>
        <v>1</v>
      </c>
      <c r="X196" s="40">
        <f t="shared" si="59"/>
        <v>0.947368421052632</v>
      </c>
    </row>
    <row r="197" spans="1:24">
      <c r="A197" s="15" t="s">
        <v>52</v>
      </c>
      <c r="B197" s="16"/>
      <c r="C197" s="16"/>
      <c r="D197" s="16"/>
      <c r="E197" s="17">
        <v>20</v>
      </c>
      <c r="F197" s="16"/>
      <c r="G197" s="16"/>
      <c r="H197" s="16"/>
      <c r="I197" s="16">
        <v>3</v>
      </c>
      <c r="J197" s="34">
        <v>1</v>
      </c>
      <c r="L197" s="1" t="s">
        <v>52</v>
      </c>
      <c r="M197" s="9" t="s">
        <v>61</v>
      </c>
      <c r="N197" s="9"/>
      <c r="O197" s="9"/>
      <c r="P197" s="9"/>
      <c r="Q197" s="41">
        <f>E197</f>
        <v>20</v>
      </c>
      <c r="R197" s="41">
        <f>SUM(B197:D197,F197:J197)</f>
        <v>4</v>
      </c>
      <c r="S197" s="41">
        <f>SUM(E194:E196,E198:E202)</f>
        <v>0</v>
      </c>
      <c r="T197" s="41">
        <v>0</v>
      </c>
      <c r="U197" s="43">
        <f t="shared" si="56"/>
        <v>0.833333333333333</v>
      </c>
      <c r="V197" s="43">
        <f t="shared" si="57"/>
        <v>0.833333333333333</v>
      </c>
      <c r="W197" s="43">
        <f t="shared" si="58"/>
        <v>1</v>
      </c>
      <c r="X197" s="43">
        <f t="shared" si="59"/>
        <v>0.909090909090909</v>
      </c>
    </row>
    <row r="198" spans="1:24">
      <c r="A198" s="15" t="s">
        <v>53</v>
      </c>
      <c r="B198" s="16"/>
      <c r="C198" s="16"/>
      <c r="D198" s="16"/>
      <c r="E198" s="16"/>
      <c r="F198" s="17">
        <v>27</v>
      </c>
      <c r="G198" s="16"/>
      <c r="H198" s="16"/>
      <c r="I198" s="16"/>
      <c r="J198" s="34">
        <v>2</v>
      </c>
      <c r="L198" s="1" t="s">
        <v>53</v>
      </c>
      <c r="M198" s="9" t="s">
        <v>62</v>
      </c>
      <c r="N198" s="9"/>
      <c r="O198" s="9"/>
      <c r="P198" s="9"/>
      <c r="Q198" s="42">
        <f>F198</f>
        <v>27</v>
      </c>
      <c r="R198" s="42">
        <v>2</v>
      </c>
      <c r="S198" s="42">
        <f>SUM(F194:F197,F199:F202)</f>
        <v>0</v>
      </c>
      <c r="T198" s="42">
        <v>0</v>
      </c>
      <c r="U198" s="40">
        <f t="shared" si="56"/>
        <v>0.931034482758621</v>
      </c>
      <c r="V198" s="40">
        <f t="shared" si="57"/>
        <v>0.931034482758621</v>
      </c>
      <c r="W198" s="40">
        <f t="shared" si="58"/>
        <v>1</v>
      </c>
      <c r="X198" s="40">
        <f t="shared" si="59"/>
        <v>0.964285714285714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26</v>
      </c>
      <c r="H199" s="16"/>
      <c r="I199" s="16"/>
      <c r="J199" s="34">
        <v>3</v>
      </c>
      <c r="L199" s="1" t="s">
        <v>54</v>
      </c>
      <c r="M199" s="9" t="s">
        <v>63</v>
      </c>
      <c r="N199" s="9"/>
      <c r="O199" s="9"/>
      <c r="P199" s="9"/>
      <c r="Q199" s="41">
        <f>G199</f>
        <v>26</v>
      </c>
      <c r="R199" s="41">
        <f>SUM(B199:F199,H199:J199)</f>
        <v>3</v>
      </c>
      <c r="S199" s="41">
        <f>SUM(G194:G198,G200:G202)</f>
        <v>1</v>
      </c>
      <c r="T199" s="41">
        <v>0</v>
      </c>
      <c r="U199" s="43">
        <f t="shared" si="56"/>
        <v>0.866666666666667</v>
      </c>
      <c r="V199" s="43">
        <f t="shared" si="57"/>
        <v>0.896551724137931</v>
      </c>
      <c r="W199" s="43">
        <f t="shared" si="58"/>
        <v>0.962962962962963</v>
      </c>
      <c r="X199" s="43">
        <f t="shared" si="59"/>
        <v>0.928571428571429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0</v>
      </c>
      <c r="S200" s="42">
        <f>SUM(H194:H199,H201:H202)</f>
        <v>0</v>
      </c>
      <c r="T200" s="42">
        <v>0</v>
      </c>
      <c r="U200" s="40">
        <f t="shared" si="56"/>
        <v>1</v>
      </c>
      <c r="V200" s="40">
        <f t="shared" si="57"/>
        <v>1</v>
      </c>
      <c r="W200" s="40">
        <f t="shared" si="58"/>
        <v>1</v>
      </c>
      <c r="X200" s="40">
        <f t="shared" si="59"/>
        <v>1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11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11</v>
      </c>
      <c r="R201" s="41">
        <f>SUM(J201,B201:H201)</f>
        <v>1</v>
      </c>
      <c r="S201" s="41">
        <f>SUM(I194:I200,I202)</f>
        <v>3</v>
      </c>
      <c r="T201" s="41">
        <v>0</v>
      </c>
      <c r="U201" s="43">
        <f t="shared" si="56"/>
        <v>0.733333333333333</v>
      </c>
      <c r="V201" s="43">
        <f t="shared" si="57"/>
        <v>0.916666666666667</v>
      </c>
      <c r="W201" s="43">
        <f t="shared" si="58"/>
        <v>0.785714285714286</v>
      </c>
      <c r="X201" s="43">
        <f t="shared" si="59"/>
        <v>0.846153846153846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132</v>
      </c>
      <c r="R203" s="41">
        <f t="shared" si="60"/>
        <v>20</v>
      </c>
      <c r="S203" s="41">
        <f t="shared" si="60"/>
        <v>5</v>
      </c>
      <c r="T203" s="41">
        <f t="shared" si="60"/>
        <v>0</v>
      </c>
      <c r="U203" s="43">
        <f>(SUM(Q203,T203)/SUM(Q203,R203,S203,T203))</f>
        <v>0.840764331210191</v>
      </c>
      <c r="V203" s="43">
        <f>Q203/(SUM(Q203,R203))</f>
        <v>0.868421052631579</v>
      </c>
      <c r="W203" s="43">
        <f>Q203/SUM(Q203,S203)</f>
        <v>0.963503649635037</v>
      </c>
      <c r="X203" s="43">
        <f>2*V203*W203/(SUM(V203,W203))</f>
        <v>0.913494809688581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133</v>
      </c>
    </row>
    <row r="205" ht="14.25" spans="1:37">
      <c r="A205" s="21" t="str">
        <f>A1</f>
        <v>AlQalam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14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14</v>
      </c>
      <c r="AE206" s="42">
        <f>SUM(C206:AC206)</f>
        <v>0</v>
      </c>
      <c r="AF206" s="42">
        <f>SUM(B207:B233)</f>
        <v>2</v>
      </c>
      <c r="AG206" s="42">
        <v>0</v>
      </c>
      <c r="AH206" s="40">
        <f t="shared" ref="AH206:AH234" si="61">(SUM(AD206,AG206)/SUM(AD206,AE206,AF206,AG206))</f>
        <v>0.875</v>
      </c>
      <c r="AI206" s="40">
        <f t="shared" ref="AI206:AI234" si="62">AD206/(SUM(AD206,AE206))</f>
        <v>1</v>
      </c>
      <c r="AJ206" s="40">
        <f t="shared" ref="AJ206:AJ234" si="63">AD206/SUM(AD206,AF206)</f>
        <v>0.875</v>
      </c>
      <c r="AK206" s="40">
        <f t="shared" ref="AK206:AK234" si="64">2*AI206*AJ206/(SUM(AI206,AJ206))</f>
        <v>0.933333333333333</v>
      </c>
    </row>
    <row r="207" spans="1:37">
      <c r="A207" s="26" t="s">
        <v>40</v>
      </c>
      <c r="B207" s="27"/>
      <c r="C207" s="28">
        <v>22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22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61"/>
        <v>1</v>
      </c>
      <c r="AI207" s="43">
        <f t="shared" si="62"/>
        <v>1</v>
      </c>
      <c r="AJ207" s="43">
        <f t="shared" si="63"/>
        <v>1</v>
      </c>
      <c r="AK207" s="43">
        <f t="shared" si="64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1"/>
        <v>1</v>
      </c>
      <c r="AI208" s="40">
        <f t="shared" si="62"/>
        <v>1</v>
      </c>
      <c r="AJ208" s="40">
        <f t="shared" si="63"/>
        <v>1</v>
      </c>
      <c r="AK208" s="40">
        <f t="shared" si="64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0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0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 t="e">
        <f t="shared" si="61"/>
        <v>#DIV/0!</v>
      </c>
      <c r="AI210" s="40" t="e">
        <f t="shared" si="62"/>
        <v>#DIV/0!</v>
      </c>
      <c r="AJ210" s="40" t="e">
        <f t="shared" si="63"/>
        <v>#DIV/0!</v>
      </c>
      <c r="AK210" s="40" t="e">
        <f t="shared" si="64"/>
        <v>#DIV/0!</v>
      </c>
    </row>
    <row r="211" spans="1:37">
      <c r="A211" s="26" t="s">
        <v>12</v>
      </c>
      <c r="B211" s="27">
        <v>2</v>
      </c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2</v>
      </c>
      <c r="AF211" s="41">
        <f>SUM(G206:G210,G212:G233)</f>
        <v>0</v>
      </c>
      <c r="AG211" s="41">
        <v>0</v>
      </c>
      <c r="AH211" s="43">
        <f t="shared" si="61"/>
        <v>0.5</v>
      </c>
      <c r="AI211" s="43">
        <f t="shared" si="62"/>
        <v>0.5</v>
      </c>
      <c r="AJ211" s="43">
        <f t="shared" si="63"/>
        <v>1</v>
      </c>
      <c r="AK211" s="43">
        <f t="shared" si="64"/>
        <v>0.666666666666667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v>0</v>
      </c>
      <c r="AH212" s="40">
        <f t="shared" si="61"/>
        <v>1</v>
      </c>
      <c r="AI212" s="40">
        <f t="shared" si="62"/>
        <v>1</v>
      </c>
      <c r="AJ212" s="40">
        <f t="shared" si="63"/>
        <v>1</v>
      </c>
      <c r="AK212" s="40">
        <f t="shared" si="64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1"/>
        <v>1</v>
      </c>
      <c r="AI213" s="43">
        <f t="shared" si="62"/>
        <v>1</v>
      </c>
      <c r="AJ213" s="43">
        <f t="shared" si="63"/>
        <v>1</v>
      </c>
      <c r="AK213" s="43">
        <f t="shared" si="64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61"/>
        <v>1</v>
      </c>
      <c r="AI214" s="40">
        <f t="shared" si="62"/>
        <v>1</v>
      </c>
      <c r="AJ214" s="40">
        <f t="shared" si="63"/>
        <v>1</v>
      </c>
      <c r="AK214" s="40">
        <f t="shared" si="64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1"/>
        <v>1</v>
      </c>
      <c r="AI215" s="43">
        <f t="shared" si="62"/>
        <v>1</v>
      </c>
      <c r="AJ215" s="43">
        <f t="shared" si="63"/>
        <v>1</v>
      </c>
      <c r="AK215" s="43">
        <f t="shared" si="64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>
        <f t="shared" si="61"/>
        <v>1</v>
      </c>
      <c r="AI216" s="40">
        <f t="shared" si="62"/>
        <v>1</v>
      </c>
      <c r="AJ216" s="40">
        <f t="shared" si="63"/>
        <v>1</v>
      </c>
      <c r="AK216" s="40">
        <f t="shared" si="64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1"/>
        <v>1</v>
      </c>
      <c r="AI220" s="40">
        <f t="shared" si="62"/>
        <v>1</v>
      </c>
      <c r="AJ220" s="40">
        <f t="shared" si="63"/>
        <v>1</v>
      </c>
      <c r="AK220" s="40">
        <f t="shared" si="64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1"/>
        <v>1</v>
      </c>
      <c r="AI222" s="40">
        <f t="shared" si="62"/>
        <v>1</v>
      </c>
      <c r="AJ222" s="40">
        <f t="shared" si="63"/>
        <v>1</v>
      </c>
      <c r="AK222" s="40">
        <f t="shared" si="64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5</v>
      </c>
      <c r="V225" s="27"/>
      <c r="W225" s="27"/>
      <c r="X225" s="27"/>
      <c r="Y225" s="27"/>
      <c r="Z225" s="27"/>
      <c r="AA225" s="27"/>
      <c r="AB225" s="27">
        <v>1</v>
      </c>
      <c r="AC225" s="46"/>
      <c r="AD225" s="41">
        <f>U225</f>
        <v>5</v>
      </c>
      <c r="AE225" s="41">
        <f>SUM(B225:T225,V225:AC225)</f>
        <v>1</v>
      </c>
      <c r="AF225" s="41">
        <f>SUM(U206:U224,U226:U233)</f>
        <v>0</v>
      </c>
      <c r="AG225" s="41">
        <v>0</v>
      </c>
      <c r="AH225" s="43">
        <f t="shared" si="61"/>
        <v>0.833333333333333</v>
      </c>
      <c r="AI225" s="43">
        <f t="shared" si="62"/>
        <v>0.833333333333333</v>
      </c>
      <c r="AJ225" s="43">
        <f t="shared" si="63"/>
        <v>1</v>
      </c>
      <c r="AK225" s="43">
        <f t="shared" si="64"/>
        <v>0.909090909090909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2</v>
      </c>
      <c r="W226" s="27"/>
      <c r="X226" s="27"/>
      <c r="Y226" s="27"/>
      <c r="Z226" s="27"/>
      <c r="AA226" s="27"/>
      <c r="AB226" s="27"/>
      <c r="AC226" s="46"/>
      <c r="AD226" s="42">
        <f>V226</f>
        <v>2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4</v>
      </c>
      <c r="X227" s="27"/>
      <c r="Y227" s="27"/>
      <c r="Z227" s="27"/>
      <c r="AA227" s="27"/>
      <c r="AB227" s="27"/>
      <c r="AC227" s="46"/>
      <c r="AD227" s="41">
        <f>W227</f>
        <v>4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1"/>
        <v>1</v>
      </c>
      <c r="AI227" s="43">
        <f t="shared" si="62"/>
        <v>1</v>
      </c>
      <c r="AJ227" s="43">
        <f t="shared" si="63"/>
        <v>1</v>
      </c>
      <c r="AK227" s="43">
        <f t="shared" si="64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4</v>
      </c>
      <c r="Y228" s="27"/>
      <c r="Z228" s="27"/>
      <c r="AA228" s="27"/>
      <c r="AB228" s="27"/>
      <c r="AC228" s="46"/>
      <c r="AD228" s="42">
        <f>X228</f>
        <v>4</v>
      </c>
      <c r="AE228" s="42">
        <f>SUM(B228:W228,Y228:AC228)</f>
        <v>0</v>
      </c>
      <c r="AF228" s="42">
        <f>SUM(X206:X227,X229:X233)</f>
        <v>1</v>
      </c>
      <c r="AG228" s="41">
        <v>0</v>
      </c>
      <c r="AH228" s="40">
        <f t="shared" si="61"/>
        <v>0.8</v>
      </c>
      <c r="AI228" s="40">
        <f t="shared" si="62"/>
        <v>1</v>
      </c>
      <c r="AJ228" s="40">
        <f t="shared" si="63"/>
        <v>0.8</v>
      </c>
      <c r="AK228" s="40">
        <f t="shared" si="64"/>
        <v>0.888888888888889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>
        <v>1</v>
      </c>
      <c r="Y229" s="28">
        <v>21</v>
      </c>
      <c r="Z229" s="27"/>
      <c r="AA229" s="27"/>
      <c r="AB229" s="27"/>
      <c r="AC229" s="46"/>
      <c r="AD229" s="41">
        <f>Y229</f>
        <v>21</v>
      </c>
      <c r="AE229" s="41">
        <f>SUM(B229:X229,Z229:AC229)</f>
        <v>1</v>
      </c>
      <c r="AF229" s="41">
        <f>SUM(Y206:Y228,Y230:Y233)</f>
        <v>0</v>
      </c>
      <c r="AG229" s="42">
        <v>0</v>
      </c>
      <c r="AH229" s="43">
        <f t="shared" si="61"/>
        <v>0.954545454545455</v>
      </c>
      <c r="AI229" s="43">
        <f t="shared" si="62"/>
        <v>0.954545454545455</v>
      </c>
      <c r="AJ229" s="43">
        <f t="shared" si="63"/>
        <v>1</v>
      </c>
      <c r="AK229" s="43">
        <f t="shared" si="64"/>
        <v>0.976744186046512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1">
        <v>0</v>
      </c>
      <c r="AH230" s="40">
        <f t="shared" si="61"/>
        <v>1</v>
      </c>
      <c r="AI230" s="40">
        <f t="shared" si="62"/>
        <v>1</v>
      </c>
      <c r="AJ230" s="40">
        <f t="shared" si="63"/>
        <v>1</v>
      </c>
      <c r="AK230" s="40">
        <f t="shared" si="64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5</v>
      </c>
      <c r="AB231" s="27"/>
      <c r="AC231" s="46"/>
      <c r="AD231" s="41">
        <f>AA231</f>
        <v>5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2</v>
      </c>
      <c r="AC232" s="46"/>
      <c r="AD232" s="42">
        <f>AB232</f>
        <v>2</v>
      </c>
      <c r="AE232" s="42">
        <f>SUM(B232:AA232,AC232)</f>
        <v>0</v>
      </c>
      <c r="AF232" s="42">
        <f>SUM(AB206:AB231,AB233)</f>
        <v>1</v>
      </c>
      <c r="AG232" s="42">
        <v>0</v>
      </c>
      <c r="AH232" s="40">
        <f t="shared" si="61"/>
        <v>0.666666666666667</v>
      </c>
      <c r="AI232" s="40">
        <f t="shared" si="62"/>
        <v>1</v>
      </c>
      <c r="AJ232" s="40">
        <f t="shared" si="63"/>
        <v>0.666666666666667</v>
      </c>
      <c r="AK232" s="40">
        <f t="shared" si="64"/>
        <v>0.8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G234" si="65">SUM(AD206:AD233)</f>
        <v>129</v>
      </c>
      <c r="AE234" s="42">
        <f t="shared" si="65"/>
        <v>4</v>
      </c>
      <c r="AF234" s="42">
        <f t="shared" si="65"/>
        <v>4</v>
      </c>
      <c r="AG234" s="42">
        <v>0</v>
      </c>
      <c r="AH234" s="40">
        <f t="shared" si="61"/>
        <v>0.941605839416058</v>
      </c>
      <c r="AI234" s="40">
        <f t="shared" si="62"/>
        <v>0.969924812030075</v>
      </c>
      <c r="AJ234" s="40">
        <f t="shared" si="63"/>
        <v>0.969924812030075</v>
      </c>
      <c r="AK234" s="40">
        <f t="shared" si="64"/>
        <v>0.969924812030075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>
        <v>17</v>
      </c>
      <c r="C239" s="14">
        <v>1</v>
      </c>
      <c r="D239" s="14"/>
      <c r="E239" s="14"/>
      <c r="F239" s="14"/>
      <c r="G239" s="14">
        <v>1</v>
      </c>
      <c r="H239" s="14"/>
      <c r="I239" s="14"/>
      <c r="J239" s="33">
        <v>4</v>
      </c>
      <c r="L239" s="1" t="s">
        <v>49</v>
      </c>
      <c r="M239" s="9" t="s">
        <v>58</v>
      </c>
      <c r="N239" s="9"/>
      <c r="O239" s="9"/>
      <c r="P239" s="9"/>
      <c r="Q239" s="42">
        <f>B239</f>
        <v>17</v>
      </c>
      <c r="R239" s="42">
        <f>SUM(C239:J239)</f>
        <v>6</v>
      </c>
      <c r="S239" s="42">
        <f>SUM(B240:B247)</f>
        <v>0</v>
      </c>
      <c r="T239" s="42">
        <v>0</v>
      </c>
      <c r="U239" s="40">
        <f t="shared" ref="U239:U246" si="66">(SUM(Q239,T239)/SUM(Q239,R239,S239,T239))</f>
        <v>0.739130434782609</v>
      </c>
      <c r="V239" s="40">
        <f t="shared" ref="V239:V246" si="67">Q239/(SUM(Q239,R239))</f>
        <v>0.739130434782609</v>
      </c>
      <c r="W239" s="40">
        <f t="shared" ref="W239:W246" si="68">Q239/SUM(Q239,S239)</f>
        <v>1</v>
      </c>
      <c r="X239" s="40">
        <f t="shared" ref="X239:X246" si="69">2*V239*W239/(SUM(V239,W239))</f>
        <v>0.85</v>
      </c>
    </row>
    <row r="240" spans="1:24">
      <c r="A240" s="15" t="s">
        <v>50</v>
      </c>
      <c r="B240" s="16"/>
      <c r="C240" s="17">
        <v>11</v>
      </c>
      <c r="D240" s="16"/>
      <c r="E240" s="16"/>
      <c r="F240" s="16"/>
      <c r="G240" s="16"/>
      <c r="H240" s="16"/>
      <c r="I240" s="16"/>
      <c r="J240" s="16">
        <v>3</v>
      </c>
      <c r="L240" s="1" t="s">
        <v>50</v>
      </c>
      <c r="M240" s="9" t="s">
        <v>59</v>
      </c>
      <c r="N240" s="9"/>
      <c r="O240" s="9"/>
      <c r="P240" s="9"/>
      <c r="Q240" s="41">
        <f>C240</f>
        <v>11</v>
      </c>
      <c r="R240" s="41">
        <f>SUM(B240,D240:J240)</f>
        <v>3</v>
      </c>
      <c r="S240" s="41">
        <f>SUM(C239,C241:C247)</f>
        <v>1</v>
      </c>
      <c r="T240" s="41">
        <v>0</v>
      </c>
      <c r="U240" s="43">
        <f t="shared" si="66"/>
        <v>0.733333333333333</v>
      </c>
      <c r="V240" s="43">
        <f t="shared" si="67"/>
        <v>0.785714285714286</v>
      </c>
      <c r="W240" s="43">
        <f t="shared" si="68"/>
        <v>0.916666666666667</v>
      </c>
      <c r="X240" s="43">
        <f t="shared" si="69"/>
        <v>0.846153846153846</v>
      </c>
    </row>
    <row r="241" spans="1:24">
      <c r="A241" s="15" t="s">
        <v>51</v>
      </c>
      <c r="B241" s="16"/>
      <c r="C241" s="16"/>
      <c r="D241" s="17">
        <v>9</v>
      </c>
      <c r="E241" s="16"/>
      <c r="F241" s="16"/>
      <c r="G241" s="16"/>
      <c r="H241" s="16"/>
      <c r="I241" s="16"/>
      <c r="J241" s="34">
        <v>1</v>
      </c>
      <c r="L241" s="1" t="s">
        <v>51</v>
      </c>
      <c r="M241" s="9" t="s">
        <v>60</v>
      </c>
      <c r="N241" s="9"/>
      <c r="O241" s="9"/>
      <c r="P241" s="9"/>
      <c r="Q241" s="42">
        <f>D241</f>
        <v>9</v>
      </c>
      <c r="R241" s="42">
        <f>SUM(B241:C241,E241:J241)</f>
        <v>1</v>
      </c>
      <c r="S241" s="42">
        <f>SUM(D239:D240,D242:D247)</f>
        <v>0</v>
      </c>
      <c r="T241" s="42">
        <v>0</v>
      </c>
      <c r="U241" s="40">
        <f t="shared" si="66"/>
        <v>0.9</v>
      </c>
      <c r="V241" s="40">
        <f t="shared" si="67"/>
        <v>0.9</v>
      </c>
      <c r="W241" s="40">
        <f t="shared" si="68"/>
        <v>1</v>
      </c>
      <c r="X241" s="40">
        <f t="shared" si="69"/>
        <v>0.947368421052632</v>
      </c>
    </row>
    <row r="242" spans="1:24">
      <c r="A242" s="15" t="s">
        <v>52</v>
      </c>
      <c r="B242" s="16"/>
      <c r="C242" s="16"/>
      <c r="D242" s="16"/>
      <c r="E242" s="17">
        <v>20</v>
      </c>
      <c r="F242" s="16"/>
      <c r="G242" s="16"/>
      <c r="H242" s="16"/>
      <c r="I242" s="16">
        <v>3</v>
      </c>
      <c r="J242" s="34">
        <v>1</v>
      </c>
      <c r="L242" s="1" t="s">
        <v>52</v>
      </c>
      <c r="M242" s="9" t="s">
        <v>61</v>
      </c>
      <c r="N242" s="9"/>
      <c r="O242" s="9"/>
      <c r="P242" s="9"/>
      <c r="Q242" s="41">
        <f>E242</f>
        <v>20</v>
      </c>
      <c r="R242" s="41">
        <f>SUM(B242:D242,F242:J242)</f>
        <v>4</v>
      </c>
      <c r="S242" s="41">
        <f>SUM(E239:E241,E243:E247)</f>
        <v>0</v>
      </c>
      <c r="T242" s="41">
        <v>0</v>
      </c>
      <c r="U242" s="43">
        <f t="shared" si="66"/>
        <v>0.833333333333333</v>
      </c>
      <c r="V242" s="43">
        <f t="shared" si="67"/>
        <v>0.833333333333333</v>
      </c>
      <c r="W242" s="43">
        <f t="shared" si="68"/>
        <v>1</v>
      </c>
      <c r="X242" s="43">
        <f t="shared" si="69"/>
        <v>0.909090909090909</v>
      </c>
    </row>
    <row r="243" spans="1:24">
      <c r="A243" s="15" t="s">
        <v>53</v>
      </c>
      <c r="B243" s="16"/>
      <c r="C243" s="16"/>
      <c r="D243" s="16"/>
      <c r="E243" s="16"/>
      <c r="F243" s="17">
        <v>27</v>
      </c>
      <c r="G243" s="16"/>
      <c r="H243" s="16"/>
      <c r="I243" s="16"/>
      <c r="J243" s="34">
        <v>2</v>
      </c>
      <c r="L243" s="1" t="s">
        <v>53</v>
      </c>
      <c r="M243" s="9" t="s">
        <v>62</v>
      </c>
      <c r="N243" s="9"/>
      <c r="O243" s="9"/>
      <c r="P243" s="9"/>
      <c r="Q243" s="42">
        <f>F243</f>
        <v>27</v>
      </c>
      <c r="R243" s="42">
        <f>SUM(B243:E243,G243:J243)</f>
        <v>2</v>
      </c>
      <c r="S243" s="42">
        <f>SUM(F239:F242,F244:F247)</f>
        <v>0</v>
      </c>
      <c r="T243" s="42">
        <v>0</v>
      </c>
      <c r="U243" s="40">
        <f t="shared" si="66"/>
        <v>0.931034482758621</v>
      </c>
      <c r="V243" s="40">
        <f t="shared" si="67"/>
        <v>0.931034482758621</v>
      </c>
      <c r="W243" s="40">
        <f t="shared" si="68"/>
        <v>1</v>
      </c>
      <c r="X243" s="40">
        <f t="shared" si="69"/>
        <v>0.964285714285714</v>
      </c>
    </row>
    <row r="244" spans="1:24">
      <c r="A244" s="15" t="s">
        <v>54</v>
      </c>
      <c r="B244" s="16"/>
      <c r="C244" s="16"/>
      <c r="D244" s="16"/>
      <c r="E244" s="16"/>
      <c r="F244" s="16"/>
      <c r="G244" s="17">
        <v>26</v>
      </c>
      <c r="H244" s="16"/>
      <c r="I244" s="16"/>
      <c r="J244" s="34">
        <v>3</v>
      </c>
      <c r="L244" s="1" t="s">
        <v>54</v>
      </c>
      <c r="M244" s="9" t="s">
        <v>63</v>
      </c>
      <c r="N244" s="9"/>
      <c r="O244" s="9"/>
      <c r="P244" s="9"/>
      <c r="Q244" s="41">
        <f>G244</f>
        <v>26</v>
      </c>
      <c r="R244" s="41">
        <f>SUM(B244:F244,H244:J244)</f>
        <v>3</v>
      </c>
      <c r="S244" s="41">
        <f>SUM(G239:G243,G245:G247)</f>
        <v>1</v>
      </c>
      <c r="T244" s="41">
        <v>0</v>
      </c>
      <c r="U244" s="43">
        <f t="shared" si="66"/>
        <v>0.866666666666667</v>
      </c>
      <c r="V244" s="43">
        <f t="shared" si="67"/>
        <v>0.896551724137931</v>
      </c>
      <c r="W244" s="43">
        <f t="shared" si="68"/>
        <v>0.962962962962963</v>
      </c>
      <c r="X244" s="43">
        <f t="shared" si="69"/>
        <v>0.928571428571429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>
        <v>11</v>
      </c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11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>
        <f t="shared" si="66"/>
        <v>1</v>
      </c>
      <c r="V245" s="40">
        <f t="shared" si="67"/>
        <v>1</v>
      </c>
      <c r="W245" s="40">
        <f t="shared" si="68"/>
        <v>1</v>
      </c>
      <c r="X245" s="40">
        <f t="shared" si="69"/>
        <v>1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>
        <v>11</v>
      </c>
      <c r="J246" s="34">
        <v>1</v>
      </c>
      <c r="L246" s="1" t="s">
        <v>56</v>
      </c>
      <c r="M246" s="9" t="s">
        <v>65</v>
      </c>
      <c r="N246" s="9"/>
      <c r="O246" s="9"/>
      <c r="P246" s="9"/>
      <c r="Q246" s="41">
        <f>I246</f>
        <v>11</v>
      </c>
      <c r="R246" s="41">
        <f>SUM(J246,B246:H246)</f>
        <v>1</v>
      </c>
      <c r="S246" s="41">
        <f>SUM(I239:I245,I247)</f>
        <v>3</v>
      </c>
      <c r="T246" s="41">
        <v>0</v>
      </c>
      <c r="U246" s="43">
        <f t="shared" si="66"/>
        <v>0.733333333333333</v>
      </c>
      <c r="V246" s="43">
        <f t="shared" si="67"/>
        <v>0.916666666666667</v>
      </c>
      <c r="W246" s="43">
        <f t="shared" si="68"/>
        <v>0.785714285714286</v>
      </c>
      <c r="X246" s="43">
        <f t="shared" si="69"/>
        <v>0.846153846153846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132</v>
      </c>
      <c r="R248" s="41">
        <f t="shared" si="70"/>
        <v>20</v>
      </c>
      <c r="S248" s="41">
        <f t="shared" si="70"/>
        <v>5</v>
      </c>
      <c r="T248" s="41">
        <f t="shared" si="70"/>
        <v>0</v>
      </c>
      <c r="U248" s="43">
        <f>(SUM(Q248,T248)/SUM(Q248,R248,S248,T248))</f>
        <v>0.840764331210191</v>
      </c>
      <c r="V248" s="43">
        <f>Q248/(SUM(Q248,R248))</f>
        <v>0.868421052631579</v>
      </c>
      <c r="W248" s="43">
        <f>Q248/SUM(Q248,S248)</f>
        <v>0.963503649635037</v>
      </c>
      <c r="X248" s="43">
        <f>2*V248*W248/(SUM(V248,W248))</f>
        <v>0.913494809688581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133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>
        <v>14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14</v>
      </c>
      <c r="AE251" s="42">
        <f>SUM(C251:AC251)</f>
        <v>0</v>
      </c>
      <c r="AF251" s="42">
        <f>SUM(B252:B278)</f>
        <v>2</v>
      </c>
      <c r="AG251" s="42">
        <v>0</v>
      </c>
      <c r="AH251" s="40">
        <f t="shared" ref="AH251:AH279" si="71">(SUM(AD251,AG251)/SUM(AD251,AE251,AF251,AG251))</f>
        <v>0.875</v>
      </c>
      <c r="AI251" s="40">
        <f t="shared" ref="AI251:AI279" si="72">AD251/(SUM(AD251,AE251))</f>
        <v>1</v>
      </c>
      <c r="AJ251" s="40">
        <f t="shared" ref="AJ251:AJ279" si="73">AD251/SUM(AD251,AF251)</f>
        <v>0.875</v>
      </c>
      <c r="AK251" s="40">
        <f t="shared" ref="AK251:AK279" si="74">2*AI251*AJ251/(SUM(AI251,AJ251))</f>
        <v>0.933333333333333</v>
      </c>
    </row>
    <row r="252" spans="1:37">
      <c r="A252" s="26" t="s">
        <v>40</v>
      </c>
      <c r="B252" s="27"/>
      <c r="C252" s="28">
        <v>22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22</v>
      </c>
      <c r="AE252" s="41">
        <f>SUM(D252:AC252,B252)</f>
        <v>0</v>
      </c>
      <c r="AF252" s="41">
        <f>SUM(C251,C253:C278)</f>
        <v>0</v>
      </c>
      <c r="AG252" s="41">
        <v>0</v>
      </c>
      <c r="AH252" s="43">
        <f t="shared" si="71"/>
        <v>1</v>
      </c>
      <c r="AI252" s="43">
        <f t="shared" si="72"/>
        <v>1</v>
      </c>
      <c r="AJ252" s="43">
        <f t="shared" si="73"/>
        <v>1</v>
      </c>
      <c r="AK252" s="43">
        <f t="shared" si="74"/>
        <v>1</v>
      </c>
    </row>
    <row r="253" spans="1:37">
      <c r="A253" s="26" t="s">
        <v>9</v>
      </c>
      <c r="B253" s="27"/>
      <c r="C253" s="27"/>
      <c r="D253" s="28">
        <v>7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7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>
        <f t="shared" si="71"/>
        <v>1</v>
      </c>
      <c r="AI253" s="40">
        <f t="shared" si="72"/>
        <v>1</v>
      </c>
      <c r="AJ253" s="40">
        <f t="shared" si="73"/>
        <v>1</v>
      </c>
      <c r="AK253" s="40">
        <f t="shared" si="74"/>
        <v>1</v>
      </c>
    </row>
    <row r="254" spans="1:37">
      <c r="A254" s="26" t="s">
        <v>10</v>
      </c>
      <c r="B254" s="27"/>
      <c r="C254" s="27"/>
      <c r="D254" s="27"/>
      <c r="E254" s="28">
        <v>2</v>
      </c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2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>
        <f t="shared" si="71"/>
        <v>1</v>
      </c>
      <c r="AI254" s="43">
        <f t="shared" si="72"/>
        <v>1</v>
      </c>
      <c r="AJ254" s="43">
        <f t="shared" si="73"/>
        <v>1</v>
      </c>
      <c r="AK254" s="43">
        <f t="shared" si="74"/>
        <v>1</v>
      </c>
    </row>
    <row r="255" spans="1:37">
      <c r="A255" s="26" t="s">
        <v>11</v>
      </c>
      <c r="B255" s="27"/>
      <c r="C255" s="27"/>
      <c r="D255" s="27"/>
      <c r="E255" s="27"/>
      <c r="F255" s="28">
        <v>0</v>
      </c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1"/>
        <v>#DIV/0!</v>
      </c>
      <c r="AI255" s="40" t="e">
        <f t="shared" si="72"/>
        <v>#DIV/0!</v>
      </c>
      <c r="AJ255" s="40" t="e">
        <f t="shared" si="73"/>
        <v>#DIV/0!</v>
      </c>
      <c r="AK255" s="40" t="e">
        <f t="shared" si="74"/>
        <v>#DIV/0!</v>
      </c>
    </row>
    <row r="256" spans="1:37">
      <c r="A256" s="26" t="s">
        <v>12</v>
      </c>
      <c r="B256" s="27">
        <v>2</v>
      </c>
      <c r="C256" s="27"/>
      <c r="D256" s="27"/>
      <c r="E256" s="27"/>
      <c r="F256" s="27"/>
      <c r="G256" s="28">
        <v>2</v>
      </c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2</v>
      </c>
      <c r="AE256" s="41">
        <f>SUM(B256:F256,H256:AC256)</f>
        <v>2</v>
      </c>
      <c r="AF256" s="41">
        <f>SUM(G251:G255,G257:G278)</f>
        <v>0</v>
      </c>
      <c r="AG256" s="41">
        <v>0</v>
      </c>
      <c r="AH256" s="43">
        <f t="shared" si="71"/>
        <v>0.5</v>
      </c>
      <c r="AI256" s="43">
        <f t="shared" si="72"/>
        <v>0.5</v>
      </c>
      <c r="AJ256" s="43">
        <f t="shared" si="73"/>
        <v>1</v>
      </c>
      <c r="AK256" s="43">
        <f t="shared" si="74"/>
        <v>0.666666666666667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>
        <v>2</v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2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>
        <f t="shared" si="71"/>
        <v>1</v>
      </c>
      <c r="AI257" s="40">
        <f t="shared" si="72"/>
        <v>1</v>
      </c>
      <c r="AJ257" s="40">
        <f t="shared" si="73"/>
        <v>1</v>
      </c>
      <c r="AK257" s="40">
        <f t="shared" si="74"/>
        <v>1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>
        <v>5</v>
      </c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5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>
        <f t="shared" si="71"/>
        <v>1</v>
      </c>
      <c r="AI258" s="43">
        <f t="shared" si="72"/>
        <v>1</v>
      </c>
      <c r="AJ258" s="43">
        <f t="shared" si="73"/>
        <v>1</v>
      </c>
      <c r="AK258" s="43">
        <f t="shared" si="74"/>
        <v>1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>
        <v>3</v>
      </c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3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>
        <f t="shared" si="71"/>
        <v>1</v>
      </c>
      <c r="AI259" s="40">
        <f t="shared" si="72"/>
        <v>1</v>
      </c>
      <c r="AJ259" s="40">
        <f t="shared" si="73"/>
        <v>1</v>
      </c>
      <c r="AK259" s="40">
        <f t="shared" si="74"/>
        <v>1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>
        <v>10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10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>
        <f t="shared" si="71"/>
        <v>1</v>
      </c>
      <c r="AI260" s="43">
        <f t="shared" si="72"/>
        <v>1</v>
      </c>
      <c r="AJ260" s="43">
        <f t="shared" si="73"/>
        <v>1</v>
      </c>
      <c r="AK260" s="43">
        <f t="shared" si="74"/>
        <v>1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>
        <v>1</v>
      </c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1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>
        <f t="shared" si="71"/>
        <v>1</v>
      </c>
      <c r="AI261" s="40">
        <f t="shared" si="72"/>
        <v>1</v>
      </c>
      <c r="AJ261" s="40">
        <f t="shared" si="73"/>
        <v>1</v>
      </c>
      <c r="AK261" s="40">
        <f t="shared" si="74"/>
        <v>1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>
        <v>2</v>
      </c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2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>
        <f t="shared" si="71"/>
        <v>1</v>
      </c>
      <c r="AI262" s="43">
        <f t="shared" si="72"/>
        <v>1</v>
      </c>
      <c r="AJ262" s="43">
        <f t="shared" si="73"/>
        <v>1</v>
      </c>
      <c r="AK262" s="43">
        <f t="shared" si="74"/>
        <v>1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>
        <v>2</v>
      </c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2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>
        <f t="shared" si="71"/>
        <v>1</v>
      </c>
      <c r="AI263" s="40">
        <f t="shared" si="72"/>
        <v>1</v>
      </c>
      <c r="AJ263" s="40">
        <f t="shared" si="73"/>
        <v>1</v>
      </c>
      <c r="AK263" s="40">
        <f t="shared" si="74"/>
        <v>1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>
        <v>2</v>
      </c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2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>
        <f t="shared" si="71"/>
        <v>1</v>
      </c>
      <c r="AI264" s="43">
        <f t="shared" si="72"/>
        <v>1</v>
      </c>
      <c r="AJ264" s="43">
        <f t="shared" si="73"/>
        <v>1</v>
      </c>
      <c r="AK264" s="43">
        <f t="shared" si="74"/>
        <v>1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>
        <v>1</v>
      </c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1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>
        <f t="shared" si="71"/>
        <v>1</v>
      </c>
      <c r="AI265" s="40">
        <f t="shared" si="72"/>
        <v>1</v>
      </c>
      <c r="AJ265" s="40">
        <f t="shared" si="73"/>
        <v>1</v>
      </c>
      <c r="AK265" s="40">
        <f t="shared" si="74"/>
        <v>1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>
        <v>1</v>
      </c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1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>
        <f t="shared" si="71"/>
        <v>1</v>
      </c>
      <c r="AI266" s="43">
        <f t="shared" si="72"/>
        <v>1</v>
      </c>
      <c r="AJ266" s="43">
        <f t="shared" si="73"/>
        <v>1</v>
      </c>
      <c r="AK266" s="43">
        <f t="shared" si="74"/>
        <v>1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>
        <v>1</v>
      </c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1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>
        <f t="shared" si="71"/>
        <v>1</v>
      </c>
      <c r="AI267" s="40">
        <f t="shared" si="72"/>
        <v>1</v>
      </c>
      <c r="AJ267" s="40">
        <f t="shared" si="73"/>
        <v>1</v>
      </c>
      <c r="AK267" s="40">
        <f t="shared" si="74"/>
        <v>1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>
        <v>2</v>
      </c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2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>
        <f t="shared" si="71"/>
        <v>1</v>
      </c>
      <c r="AI268" s="43">
        <f t="shared" si="72"/>
        <v>1</v>
      </c>
      <c r="AJ268" s="43">
        <f t="shared" si="73"/>
        <v>1</v>
      </c>
      <c r="AK268" s="43">
        <f t="shared" si="74"/>
        <v>1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>
        <v>2</v>
      </c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2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>
        <f t="shared" si="71"/>
        <v>1</v>
      </c>
      <c r="AI269" s="40">
        <f t="shared" si="72"/>
        <v>1</v>
      </c>
      <c r="AJ269" s="40">
        <f t="shared" si="73"/>
        <v>1</v>
      </c>
      <c r="AK269" s="40">
        <f t="shared" si="74"/>
        <v>1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>
        <v>5</v>
      </c>
      <c r="V270" s="27"/>
      <c r="W270" s="27"/>
      <c r="X270" s="27"/>
      <c r="Y270" s="27"/>
      <c r="Z270" s="27"/>
      <c r="AA270" s="27"/>
      <c r="AB270" s="27">
        <v>1</v>
      </c>
      <c r="AC270" s="46"/>
      <c r="AD270" s="41">
        <f>U270</f>
        <v>5</v>
      </c>
      <c r="AE270" s="41">
        <f>SUM(B270:T270,V270:AC270)</f>
        <v>1</v>
      </c>
      <c r="AF270" s="41">
        <f>SUM(U251:U269,U271:U278)</f>
        <v>0</v>
      </c>
      <c r="AG270" s="41">
        <v>0</v>
      </c>
      <c r="AH270" s="43">
        <f t="shared" si="71"/>
        <v>0.833333333333333</v>
      </c>
      <c r="AI270" s="43">
        <f t="shared" si="72"/>
        <v>0.833333333333333</v>
      </c>
      <c r="AJ270" s="43">
        <f t="shared" si="73"/>
        <v>1</v>
      </c>
      <c r="AK270" s="43">
        <f t="shared" si="74"/>
        <v>0.909090909090909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>
        <v>2</v>
      </c>
      <c r="W271" s="27"/>
      <c r="X271" s="27"/>
      <c r="Y271" s="27"/>
      <c r="Z271" s="27"/>
      <c r="AA271" s="27"/>
      <c r="AB271" s="27"/>
      <c r="AC271" s="46"/>
      <c r="AD271" s="42">
        <f>V271</f>
        <v>2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>
        <f t="shared" si="71"/>
        <v>1</v>
      </c>
      <c r="AI271" s="40">
        <f t="shared" si="72"/>
        <v>1</v>
      </c>
      <c r="AJ271" s="40">
        <f t="shared" si="73"/>
        <v>1</v>
      </c>
      <c r="AK271" s="40">
        <f t="shared" si="74"/>
        <v>1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>
        <v>4</v>
      </c>
      <c r="X272" s="27"/>
      <c r="Y272" s="27"/>
      <c r="Z272" s="27"/>
      <c r="AA272" s="27"/>
      <c r="AB272" s="27"/>
      <c r="AC272" s="46"/>
      <c r="AD272" s="41">
        <f>W272</f>
        <v>4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>
        <f t="shared" si="71"/>
        <v>1</v>
      </c>
      <c r="AI272" s="43">
        <f t="shared" si="72"/>
        <v>1</v>
      </c>
      <c r="AJ272" s="43">
        <f t="shared" si="73"/>
        <v>1</v>
      </c>
      <c r="AK272" s="43">
        <f t="shared" si="74"/>
        <v>1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>
        <v>4</v>
      </c>
      <c r="Y273" s="27"/>
      <c r="Z273" s="27"/>
      <c r="AA273" s="27"/>
      <c r="AB273" s="27"/>
      <c r="AC273" s="46"/>
      <c r="AD273" s="42">
        <f>X273</f>
        <v>4</v>
      </c>
      <c r="AE273" s="42">
        <f>SUM(B273:W273,Y273:AC273)</f>
        <v>0</v>
      </c>
      <c r="AF273" s="42">
        <f>SUM(X251:X272,X274:X278)</f>
        <v>1</v>
      </c>
      <c r="AG273" s="41">
        <v>0</v>
      </c>
      <c r="AH273" s="40">
        <f t="shared" si="71"/>
        <v>0.8</v>
      </c>
      <c r="AI273" s="40">
        <f t="shared" si="72"/>
        <v>1</v>
      </c>
      <c r="AJ273" s="40">
        <f t="shared" si="73"/>
        <v>0.8</v>
      </c>
      <c r="AK273" s="40">
        <f t="shared" si="74"/>
        <v>0.888888888888889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>
        <v>1</v>
      </c>
      <c r="Y274" s="28">
        <v>21</v>
      </c>
      <c r="Z274" s="27"/>
      <c r="AA274" s="27"/>
      <c r="AB274" s="27"/>
      <c r="AC274" s="46"/>
      <c r="AD274" s="41">
        <f>Y274</f>
        <v>21</v>
      </c>
      <c r="AE274" s="41">
        <f>SUM(B274:X274,Z274:AC274)</f>
        <v>1</v>
      </c>
      <c r="AF274" s="41">
        <f>SUM(Y251:Y273,Y275:Y278)</f>
        <v>0</v>
      </c>
      <c r="AG274" s="42">
        <v>0</v>
      </c>
      <c r="AH274" s="43">
        <f t="shared" si="71"/>
        <v>0.954545454545455</v>
      </c>
      <c r="AI274" s="43">
        <f t="shared" si="72"/>
        <v>0.954545454545455</v>
      </c>
      <c r="AJ274" s="43">
        <f t="shared" si="73"/>
        <v>1</v>
      </c>
      <c r="AK274" s="43">
        <f t="shared" si="74"/>
        <v>0.976744186046512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>
        <v>4</v>
      </c>
      <c r="AA275" s="27"/>
      <c r="AB275" s="27"/>
      <c r="AC275" s="46"/>
      <c r="AD275" s="42">
        <f>Z275</f>
        <v>4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>
        <f t="shared" si="71"/>
        <v>1</v>
      </c>
      <c r="AI275" s="40">
        <f t="shared" si="72"/>
        <v>1</v>
      </c>
      <c r="AJ275" s="40">
        <f t="shared" si="73"/>
        <v>1</v>
      </c>
      <c r="AK275" s="40">
        <f t="shared" si="74"/>
        <v>1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>
        <v>5</v>
      </c>
      <c r="AB276" s="27"/>
      <c r="AC276" s="46"/>
      <c r="AD276" s="41">
        <f>AA276</f>
        <v>5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>
        <f t="shared" si="71"/>
        <v>1</v>
      </c>
      <c r="AI276" s="43">
        <f t="shared" si="72"/>
        <v>1</v>
      </c>
      <c r="AJ276" s="43">
        <f t="shared" si="73"/>
        <v>1</v>
      </c>
      <c r="AK276" s="43">
        <f t="shared" si="74"/>
        <v>1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>
        <v>2</v>
      </c>
      <c r="AC277" s="46"/>
      <c r="AD277" s="42">
        <f>AB277</f>
        <v>2</v>
      </c>
      <c r="AE277" s="42">
        <f>SUM(B277:AA277,AC277)</f>
        <v>0</v>
      </c>
      <c r="AF277" s="42">
        <f>SUM(AB251:AB276,AB278)</f>
        <v>1</v>
      </c>
      <c r="AG277" s="42">
        <v>0</v>
      </c>
      <c r="AH277" s="40">
        <f t="shared" si="71"/>
        <v>0.666666666666667</v>
      </c>
      <c r="AI277" s="40">
        <f t="shared" si="72"/>
        <v>1</v>
      </c>
      <c r="AJ277" s="40">
        <f t="shared" si="73"/>
        <v>0.666666666666667</v>
      </c>
      <c r="AK277" s="40">
        <f t="shared" si="74"/>
        <v>0.8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>
        <v>1</v>
      </c>
      <c r="AD278" s="41">
        <f>AC278</f>
        <v>1</v>
      </c>
      <c r="AE278" s="41">
        <f>SUM(B278:AB278)</f>
        <v>0</v>
      </c>
      <c r="AF278" s="41">
        <f>SUM(AC251:AC277)</f>
        <v>0</v>
      </c>
      <c r="AG278" s="41">
        <v>0</v>
      </c>
      <c r="AH278" s="43">
        <f t="shared" si="71"/>
        <v>1</v>
      </c>
      <c r="AI278" s="43">
        <f t="shared" si="72"/>
        <v>1</v>
      </c>
      <c r="AJ278" s="43">
        <f t="shared" si="73"/>
        <v>1</v>
      </c>
      <c r="AK278" s="43">
        <f t="shared" si="74"/>
        <v>1</v>
      </c>
    </row>
    <row r="279" spans="28:37">
      <c r="AB279" s="37" t="s">
        <v>74</v>
      </c>
      <c r="AC279" s="37"/>
      <c r="AD279" s="42">
        <f t="shared" ref="AD279:AF279" si="75">SUM(AD251:AD278)</f>
        <v>129</v>
      </c>
      <c r="AE279" s="42">
        <f t="shared" si="75"/>
        <v>4</v>
      </c>
      <c r="AF279" s="42">
        <f t="shared" si="75"/>
        <v>4</v>
      </c>
      <c r="AG279" s="42">
        <v>0</v>
      </c>
      <c r="AH279" s="40">
        <f t="shared" si="71"/>
        <v>0.941605839416058</v>
      </c>
      <c r="AI279" s="40">
        <f t="shared" si="72"/>
        <v>0.969924812030075</v>
      </c>
      <c r="AJ279" s="40">
        <f t="shared" si="73"/>
        <v>0.969924812030075</v>
      </c>
      <c r="AK279" s="40">
        <f t="shared" si="74"/>
        <v>0.969924812030075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>
        <v>1</v>
      </c>
      <c r="D284" s="14"/>
      <c r="E284" s="14"/>
      <c r="F284" s="14"/>
      <c r="G284" s="14">
        <v>1</v>
      </c>
      <c r="H284" s="14"/>
      <c r="I284" s="14"/>
      <c r="J284" s="33">
        <v>4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6</v>
      </c>
      <c r="S284" s="42">
        <f>SUM(B285:B292)</f>
        <v>0</v>
      </c>
      <c r="T284" s="42">
        <v>0</v>
      </c>
      <c r="U284" s="40">
        <f t="shared" ref="U284:U291" si="76">(SUM(Q284,T284)/SUM(Q284,R284,S284,T284))</f>
        <v>0.739130434782609</v>
      </c>
      <c r="V284" s="40">
        <f t="shared" ref="V284:V291" si="77">Q284/(SUM(Q284,R284))</f>
        <v>0.739130434782609</v>
      </c>
      <c r="W284" s="40">
        <f t="shared" ref="W284:W291" si="78">Q284/SUM(Q284,S284)</f>
        <v>1</v>
      </c>
      <c r="X284" s="40">
        <f t="shared" ref="X284:X291" si="79">2*V284*W284/(SUM(V284,W284))</f>
        <v>0.85</v>
      </c>
    </row>
    <row r="285" spans="1:24">
      <c r="A285" s="15" t="s">
        <v>50</v>
      </c>
      <c r="B285" s="16"/>
      <c r="C285" s="17">
        <v>11</v>
      </c>
      <c r="D285" s="16"/>
      <c r="E285" s="16"/>
      <c r="F285" s="16"/>
      <c r="G285" s="16"/>
      <c r="H285" s="16"/>
      <c r="I285" s="16"/>
      <c r="J285" s="16">
        <v>3</v>
      </c>
      <c r="L285" s="1" t="s">
        <v>50</v>
      </c>
      <c r="M285" s="9" t="s">
        <v>59</v>
      </c>
      <c r="N285" s="9"/>
      <c r="O285" s="9"/>
      <c r="P285" s="9"/>
      <c r="Q285" s="41">
        <f>C285</f>
        <v>11</v>
      </c>
      <c r="R285" s="41">
        <f>SUM(B285,D285:J285)</f>
        <v>3</v>
      </c>
      <c r="S285" s="41">
        <f>SUM(C284,C286:C292)</f>
        <v>1</v>
      </c>
      <c r="T285" s="41">
        <v>0</v>
      </c>
      <c r="U285" s="43">
        <f t="shared" si="76"/>
        <v>0.733333333333333</v>
      </c>
      <c r="V285" s="43">
        <f t="shared" si="77"/>
        <v>0.785714285714286</v>
      </c>
      <c r="W285" s="43">
        <f t="shared" si="78"/>
        <v>0.916666666666667</v>
      </c>
      <c r="X285" s="43">
        <f t="shared" si="79"/>
        <v>0.846153846153846</v>
      </c>
    </row>
    <row r="286" spans="1:24">
      <c r="A286" s="15" t="s">
        <v>51</v>
      </c>
      <c r="B286" s="16"/>
      <c r="C286" s="16"/>
      <c r="D286" s="17">
        <v>9</v>
      </c>
      <c r="E286" s="16"/>
      <c r="F286" s="16"/>
      <c r="G286" s="16"/>
      <c r="H286" s="16"/>
      <c r="I286" s="16"/>
      <c r="J286" s="34">
        <v>1</v>
      </c>
      <c r="L286" s="1" t="s">
        <v>51</v>
      </c>
      <c r="M286" s="9" t="s">
        <v>60</v>
      </c>
      <c r="N286" s="9"/>
      <c r="O286" s="9"/>
      <c r="P286" s="9"/>
      <c r="Q286" s="42">
        <f>D286</f>
        <v>9</v>
      </c>
      <c r="R286" s="42">
        <f>SUM(B286:C286,E286:J286)</f>
        <v>1</v>
      </c>
      <c r="S286" s="42">
        <f>SUM(D284:D285,D287:D292)</f>
        <v>0</v>
      </c>
      <c r="T286" s="42">
        <v>0</v>
      </c>
      <c r="U286" s="40">
        <f t="shared" si="76"/>
        <v>0.9</v>
      </c>
      <c r="V286" s="40">
        <f t="shared" si="77"/>
        <v>0.9</v>
      </c>
      <c r="W286" s="40">
        <f t="shared" si="78"/>
        <v>1</v>
      </c>
      <c r="X286" s="40">
        <f t="shared" si="79"/>
        <v>0.947368421052632</v>
      </c>
    </row>
    <row r="287" spans="1:24">
      <c r="A287" s="15" t="s">
        <v>52</v>
      </c>
      <c r="B287" s="16"/>
      <c r="C287" s="16"/>
      <c r="D287" s="16"/>
      <c r="E287" s="17">
        <v>20</v>
      </c>
      <c r="F287" s="16"/>
      <c r="G287" s="16"/>
      <c r="H287" s="16"/>
      <c r="I287" s="16">
        <v>3</v>
      </c>
      <c r="J287" s="34">
        <v>1</v>
      </c>
      <c r="L287" s="1" t="s">
        <v>52</v>
      </c>
      <c r="M287" s="9" t="s">
        <v>61</v>
      </c>
      <c r="N287" s="9"/>
      <c r="O287" s="9"/>
      <c r="P287" s="9"/>
      <c r="Q287" s="41">
        <f>E287</f>
        <v>20</v>
      </c>
      <c r="R287" s="41">
        <f>SUM(B287:D287,F287:J287)</f>
        <v>4</v>
      </c>
      <c r="S287" s="41">
        <f>SUM(E284:E286,E288:E292)</f>
        <v>0</v>
      </c>
      <c r="T287" s="41">
        <v>0</v>
      </c>
      <c r="U287" s="43">
        <f t="shared" si="76"/>
        <v>0.833333333333333</v>
      </c>
      <c r="V287" s="43">
        <f t="shared" si="77"/>
        <v>0.833333333333333</v>
      </c>
      <c r="W287" s="43">
        <f t="shared" si="78"/>
        <v>1</v>
      </c>
      <c r="X287" s="43">
        <f t="shared" si="79"/>
        <v>0.909090909090909</v>
      </c>
    </row>
    <row r="288" spans="1:24">
      <c r="A288" s="15" t="s">
        <v>53</v>
      </c>
      <c r="B288" s="16"/>
      <c r="C288" s="16"/>
      <c r="D288" s="16"/>
      <c r="E288" s="16"/>
      <c r="F288" s="17">
        <v>27</v>
      </c>
      <c r="G288" s="16"/>
      <c r="H288" s="16"/>
      <c r="I288" s="16"/>
      <c r="J288" s="34">
        <v>2</v>
      </c>
      <c r="L288" s="1" t="s">
        <v>53</v>
      </c>
      <c r="M288" s="9" t="s">
        <v>62</v>
      </c>
      <c r="N288" s="9"/>
      <c r="O288" s="9"/>
      <c r="P288" s="9"/>
      <c r="Q288" s="42">
        <f>F288</f>
        <v>27</v>
      </c>
      <c r="R288" s="42">
        <f>SUM(B288:E288,G288:J288)</f>
        <v>2</v>
      </c>
      <c r="S288" s="42">
        <f>SUM(F284:F287,F289:F292)</f>
        <v>0</v>
      </c>
      <c r="T288" s="42">
        <v>0</v>
      </c>
      <c r="U288" s="40">
        <f t="shared" si="76"/>
        <v>0.931034482758621</v>
      </c>
      <c r="V288" s="40">
        <f t="shared" si="77"/>
        <v>0.931034482758621</v>
      </c>
      <c r="W288" s="40">
        <f t="shared" si="78"/>
        <v>1</v>
      </c>
      <c r="X288" s="40">
        <f t="shared" si="79"/>
        <v>0.964285714285714</v>
      </c>
    </row>
    <row r="289" spans="1:24">
      <c r="A289" s="15" t="s">
        <v>54</v>
      </c>
      <c r="B289" s="16"/>
      <c r="C289" s="16"/>
      <c r="D289" s="16"/>
      <c r="E289" s="16"/>
      <c r="F289" s="16"/>
      <c r="G289" s="17">
        <v>26</v>
      </c>
      <c r="H289" s="16"/>
      <c r="I289" s="16"/>
      <c r="J289" s="34">
        <v>3</v>
      </c>
      <c r="L289" s="1" t="s">
        <v>54</v>
      </c>
      <c r="M289" s="9" t="s">
        <v>63</v>
      </c>
      <c r="N289" s="9"/>
      <c r="O289" s="9"/>
      <c r="P289" s="9"/>
      <c r="Q289" s="41">
        <f>G289</f>
        <v>26</v>
      </c>
      <c r="R289" s="41">
        <f>SUM(B289:F289,H289:J289)</f>
        <v>3</v>
      </c>
      <c r="S289" s="41">
        <f>SUM(G284:G288,G290:G292)</f>
        <v>1</v>
      </c>
      <c r="T289" s="41">
        <v>0</v>
      </c>
      <c r="U289" s="43">
        <f t="shared" si="76"/>
        <v>0.866666666666667</v>
      </c>
      <c r="V289" s="43">
        <f t="shared" si="77"/>
        <v>0.896551724137931</v>
      </c>
      <c r="W289" s="43">
        <f t="shared" si="78"/>
        <v>0.962962962962963</v>
      </c>
      <c r="X289" s="43">
        <f t="shared" si="79"/>
        <v>0.928571428571429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11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11</v>
      </c>
      <c r="R290" s="42">
        <f>SUM(B290:G290,I290:J290)</f>
        <v>0</v>
      </c>
      <c r="S290" s="42">
        <f>SUM(H284:H289,H291:H292)</f>
        <v>0</v>
      </c>
      <c r="T290" s="42">
        <v>0</v>
      </c>
      <c r="U290" s="40">
        <f t="shared" si="76"/>
        <v>1</v>
      </c>
      <c r="V290" s="40">
        <f t="shared" si="77"/>
        <v>1</v>
      </c>
      <c r="W290" s="40">
        <f t="shared" si="78"/>
        <v>1</v>
      </c>
      <c r="X290" s="40">
        <f t="shared" si="79"/>
        <v>1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11</v>
      </c>
      <c r="J291" s="34">
        <v>1</v>
      </c>
      <c r="L291" s="1" t="s">
        <v>56</v>
      </c>
      <c r="M291" s="9" t="s">
        <v>65</v>
      </c>
      <c r="N291" s="9"/>
      <c r="O291" s="9"/>
      <c r="P291" s="9"/>
      <c r="Q291" s="41">
        <f>I291</f>
        <v>11</v>
      </c>
      <c r="R291" s="41">
        <f>SUM(J291,B291:H291)</f>
        <v>1</v>
      </c>
      <c r="S291" s="41">
        <f>SUM(I284:I290,I292)</f>
        <v>3</v>
      </c>
      <c r="T291" s="41">
        <v>0</v>
      </c>
      <c r="U291" s="43">
        <f t="shared" si="76"/>
        <v>0.733333333333333</v>
      </c>
      <c r="V291" s="43">
        <f t="shared" si="77"/>
        <v>0.916666666666667</v>
      </c>
      <c r="W291" s="43">
        <f t="shared" si="78"/>
        <v>0.785714285714286</v>
      </c>
      <c r="X291" s="43">
        <f t="shared" si="79"/>
        <v>0.846153846153846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132</v>
      </c>
      <c r="R293" s="41">
        <f t="shared" si="80"/>
        <v>20</v>
      </c>
      <c r="S293" s="41">
        <f t="shared" si="80"/>
        <v>5</v>
      </c>
      <c r="T293" s="41">
        <f t="shared" si="80"/>
        <v>0</v>
      </c>
      <c r="U293" s="43">
        <f>(SUM(Q293,T293)/SUM(Q293,R293,S293,T293))</f>
        <v>0.840764331210191</v>
      </c>
      <c r="V293" s="43">
        <f>Q293/(SUM(Q293,R293))</f>
        <v>0.868421052631579</v>
      </c>
      <c r="W293" s="43">
        <f>Q293/SUM(Q293,S293)</f>
        <v>0.963503649635037</v>
      </c>
      <c r="X293" s="43">
        <f>2*V293*W293/(SUM(V293,W293))</f>
        <v>0.913494809688581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133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14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14</v>
      </c>
      <c r="AE296" s="42">
        <f>SUM(C296:AC296)</f>
        <v>0</v>
      </c>
      <c r="AF296" s="42">
        <f>SUM(B297:B323)</f>
        <v>2</v>
      </c>
      <c r="AG296" s="42">
        <v>0</v>
      </c>
      <c r="AH296" s="40">
        <f t="shared" ref="AH296:AH324" si="81">(SUM(AD296,AG296)/SUM(AD296,AE296,AF296,AG296))</f>
        <v>0.875</v>
      </c>
      <c r="AI296" s="40">
        <f t="shared" ref="AI296:AI324" si="82">AD296/(SUM(AD296,AE296))</f>
        <v>1</v>
      </c>
      <c r="AJ296" s="40">
        <f t="shared" ref="AJ296:AJ324" si="83">AD296/SUM(AD296,AF296)</f>
        <v>0.875</v>
      </c>
      <c r="AK296" s="40">
        <f t="shared" ref="AK296:AK324" si="84">2*AI296*AJ296/(SUM(AI296,AJ296))</f>
        <v>0.933333333333333</v>
      </c>
    </row>
    <row r="297" spans="1:37">
      <c r="A297" s="26" t="s">
        <v>40</v>
      </c>
      <c r="B297" s="27"/>
      <c r="C297" s="28">
        <v>22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22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81"/>
        <v>1</v>
      </c>
      <c r="AI297" s="43">
        <f t="shared" si="82"/>
        <v>1</v>
      </c>
      <c r="AJ297" s="43">
        <f t="shared" si="83"/>
        <v>1</v>
      </c>
      <c r="AK297" s="43">
        <f t="shared" si="84"/>
        <v>1</v>
      </c>
    </row>
    <row r="298" spans="1:37">
      <c r="A298" s="26" t="s">
        <v>9</v>
      </c>
      <c r="B298" s="27"/>
      <c r="C298" s="27"/>
      <c r="D298" s="28">
        <v>7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7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1"/>
        <v>1</v>
      </c>
      <c r="AI298" s="40">
        <f t="shared" si="82"/>
        <v>1</v>
      </c>
      <c r="AJ298" s="40">
        <f t="shared" si="83"/>
        <v>1</v>
      </c>
      <c r="AK298" s="40">
        <f t="shared" si="84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0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0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 t="e">
        <f t="shared" si="81"/>
        <v>#DIV/0!</v>
      </c>
      <c r="AI300" s="40" t="e">
        <f t="shared" si="82"/>
        <v>#DIV/0!</v>
      </c>
      <c r="AJ300" s="40" t="e">
        <f t="shared" si="83"/>
        <v>#DIV/0!</v>
      </c>
      <c r="AK300" s="40" t="e">
        <f t="shared" si="84"/>
        <v>#DIV/0!</v>
      </c>
    </row>
    <row r="301" spans="1:37">
      <c r="A301" s="26" t="s">
        <v>12</v>
      </c>
      <c r="B301" s="27">
        <v>2</v>
      </c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2</v>
      </c>
      <c r="AF301" s="41">
        <f>SUM(G296:G300,G302:G323)</f>
        <v>0</v>
      </c>
      <c r="AG301" s="41">
        <v>0</v>
      </c>
      <c r="AH301" s="43">
        <f t="shared" si="81"/>
        <v>0.5</v>
      </c>
      <c r="AI301" s="43">
        <f t="shared" si="82"/>
        <v>0.5</v>
      </c>
      <c r="AJ301" s="43">
        <f t="shared" si="83"/>
        <v>1</v>
      </c>
      <c r="AK301" s="43">
        <f t="shared" si="84"/>
        <v>0.666666666666667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0</v>
      </c>
      <c r="AF302" s="42">
        <f>SUM(H296:H301,H303:H323)</f>
        <v>0</v>
      </c>
      <c r="AG302" s="42">
        <v>0</v>
      </c>
      <c r="AH302" s="40">
        <f t="shared" si="81"/>
        <v>1</v>
      </c>
      <c r="AI302" s="40">
        <f t="shared" si="82"/>
        <v>1</v>
      </c>
      <c r="AJ302" s="40">
        <f t="shared" si="83"/>
        <v>1</v>
      </c>
      <c r="AK302" s="40">
        <f t="shared" si="84"/>
        <v>1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1"/>
        <v>1</v>
      </c>
      <c r="AI303" s="43">
        <f t="shared" si="82"/>
        <v>1</v>
      </c>
      <c r="AJ303" s="43">
        <f t="shared" si="83"/>
        <v>1</v>
      </c>
      <c r="AK303" s="43">
        <f t="shared" si="84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3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3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81"/>
        <v>1</v>
      </c>
      <c r="AI304" s="40">
        <f t="shared" si="82"/>
        <v>1</v>
      </c>
      <c r="AJ304" s="40">
        <f t="shared" si="83"/>
        <v>1</v>
      </c>
      <c r="AK304" s="40">
        <f t="shared" si="84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10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10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1"/>
        <v>1</v>
      </c>
      <c r="AI305" s="43">
        <f t="shared" si="82"/>
        <v>1</v>
      </c>
      <c r="AJ305" s="43">
        <f t="shared" si="83"/>
        <v>1</v>
      </c>
      <c r="AK305" s="43">
        <f t="shared" si="84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>
        <v>1</v>
      </c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1</v>
      </c>
      <c r="AE306" s="42">
        <f>SUM(B306:K306,M306:AC306)</f>
        <v>0</v>
      </c>
      <c r="AF306" s="42">
        <f>SUM(L296:L305,L307:L323)</f>
        <v>0</v>
      </c>
      <c r="AG306" s="41">
        <v>0</v>
      </c>
      <c r="AH306" s="40">
        <f t="shared" si="81"/>
        <v>1</v>
      </c>
      <c r="AI306" s="40">
        <f t="shared" si="82"/>
        <v>1</v>
      </c>
      <c r="AJ306" s="40">
        <f t="shared" si="83"/>
        <v>1</v>
      </c>
      <c r="AK306" s="40">
        <f t="shared" si="84"/>
        <v>1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1"/>
        <v>1</v>
      </c>
      <c r="AI310" s="40">
        <f t="shared" si="82"/>
        <v>1</v>
      </c>
      <c r="AJ310" s="40">
        <f t="shared" si="83"/>
        <v>1</v>
      </c>
      <c r="AK310" s="40">
        <f t="shared" si="84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1"/>
        <v>1</v>
      </c>
      <c r="AI312" s="40">
        <f t="shared" si="82"/>
        <v>1</v>
      </c>
      <c r="AJ312" s="40">
        <f t="shared" si="83"/>
        <v>1</v>
      </c>
      <c r="AK312" s="40">
        <f t="shared" si="84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5</v>
      </c>
      <c r="V315" s="27"/>
      <c r="W315" s="27"/>
      <c r="X315" s="27"/>
      <c r="Y315" s="27"/>
      <c r="Z315" s="27"/>
      <c r="AA315" s="27"/>
      <c r="AB315" s="27">
        <v>1</v>
      </c>
      <c r="AC315" s="46"/>
      <c r="AD315" s="41">
        <f>U315</f>
        <v>5</v>
      </c>
      <c r="AE315" s="41">
        <f>SUM(B315:T315,V315:AC315)</f>
        <v>1</v>
      </c>
      <c r="AF315" s="41">
        <f>SUM(U296:U314,U316:U323)</f>
        <v>0</v>
      </c>
      <c r="AG315" s="41">
        <v>0</v>
      </c>
      <c r="AH315" s="43">
        <f t="shared" si="81"/>
        <v>0.833333333333333</v>
      </c>
      <c r="AI315" s="43">
        <f t="shared" si="82"/>
        <v>0.833333333333333</v>
      </c>
      <c r="AJ315" s="43">
        <f t="shared" si="83"/>
        <v>1</v>
      </c>
      <c r="AK315" s="43">
        <f t="shared" si="84"/>
        <v>0.909090909090909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2</v>
      </c>
      <c r="W316" s="27"/>
      <c r="X316" s="27"/>
      <c r="Y316" s="27"/>
      <c r="Z316" s="27"/>
      <c r="AA316" s="27"/>
      <c r="AB316" s="27"/>
      <c r="AC316" s="46"/>
      <c r="AD316" s="42">
        <f>V316</f>
        <v>2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4</v>
      </c>
      <c r="X317" s="27"/>
      <c r="Y317" s="27"/>
      <c r="Z317" s="27"/>
      <c r="AA317" s="27"/>
      <c r="AB317" s="27"/>
      <c r="AC317" s="46"/>
      <c r="AD317" s="41">
        <f>W317</f>
        <v>4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1"/>
        <v>1</v>
      </c>
      <c r="AI317" s="43">
        <f t="shared" si="82"/>
        <v>1</v>
      </c>
      <c r="AJ317" s="43">
        <f t="shared" si="83"/>
        <v>1</v>
      </c>
      <c r="AK317" s="43">
        <f t="shared" si="84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4</v>
      </c>
      <c r="Y318" s="27"/>
      <c r="Z318" s="27"/>
      <c r="AA318" s="27"/>
      <c r="AB318" s="27"/>
      <c r="AC318" s="46"/>
      <c r="AD318" s="42">
        <f>X318</f>
        <v>4</v>
      </c>
      <c r="AE318" s="42">
        <f>SUM(B318:W318,Y318:AC318)</f>
        <v>0</v>
      </c>
      <c r="AF318" s="42">
        <f>SUM(X296:X317,X319:X323)</f>
        <v>1</v>
      </c>
      <c r="AG318" s="41">
        <v>0</v>
      </c>
      <c r="AH318" s="40">
        <f t="shared" si="81"/>
        <v>0.8</v>
      </c>
      <c r="AI318" s="40">
        <f t="shared" si="82"/>
        <v>1</v>
      </c>
      <c r="AJ318" s="40">
        <f t="shared" si="83"/>
        <v>0.8</v>
      </c>
      <c r="AK318" s="40">
        <f t="shared" si="84"/>
        <v>0.888888888888889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>
        <v>1</v>
      </c>
      <c r="Y319" s="28">
        <v>21</v>
      </c>
      <c r="Z319" s="27"/>
      <c r="AA319" s="27"/>
      <c r="AB319" s="27"/>
      <c r="AC319" s="46"/>
      <c r="AD319" s="41">
        <f>Y319</f>
        <v>21</v>
      </c>
      <c r="AE319" s="41">
        <f>SUM(B319:X319,Z319:AC319)</f>
        <v>1</v>
      </c>
      <c r="AF319" s="41">
        <f>SUM(Y296:Y318,Y320:Y323)</f>
        <v>0</v>
      </c>
      <c r="AG319" s="42">
        <v>0</v>
      </c>
      <c r="AH319" s="43">
        <f t="shared" si="81"/>
        <v>0.954545454545455</v>
      </c>
      <c r="AI319" s="43">
        <f t="shared" si="82"/>
        <v>0.954545454545455</v>
      </c>
      <c r="AJ319" s="43">
        <f t="shared" si="83"/>
        <v>1</v>
      </c>
      <c r="AK319" s="43">
        <f t="shared" si="84"/>
        <v>0.976744186046512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4</v>
      </c>
      <c r="AA320" s="27"/>
      <c r="AB320" s="27"/>
      <c r="AC320" s="46"/>
      <c r="AD320" s="42">
        <f>Z320</f>
        <v>4</v>
      </c>
      <c r="AE320" s="42">
        <f>SUM(B320:Y320,AA320:AC320)</f>
        <v>0</v>
      </c>
      <c r="AF320" s="42">
        <f>SUM(Z296:Z319,Z321:Z323)</f>
        <v>0</v>
      </c>
      <c r="AG320" s="41">
        <v>0</v>
      </c>
      <c r="AH320" s="40">
        <f t="shared" si="81"/>
        <v>1</v>
      </c>
      <c r="AI320" s="40">
        <f t="shared" si="82"/>
        <v>1</v>
      </c>
      <c r="AJ320" s="40">
        <f t="shared" si="83"/>
        <v>1</v>
      </c>
      <c r="AK320" s="40">
        <f t="shared" si="84"/>
        <v>1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5</v>
      </c>
      <c r="AB321" s="27"/>
      <c r="AC321" s="46"/>
      <c r="AD321" s="41">
        <f>AA321</f>
        <v>5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2</v>
      </c>
      <c r="AC322" s="46"/>
      <c r="AD322" s="42">
        <f>AB322</f>
        <v>2</v>
      </c>
      <c r="AE322" s="42">
        <f>SUM(B322:AA322,AC322)</f>
        <v>0</v>
      </c>
      <c r="AF322" s="42">
        <f>SUM(AB296:AB321,AB323)</f>
        <v>1</v>
      </c>
      <c r="AG322" s="42">
        <v>0</v>
      </c>
      <c r="AH322" s="40">
        <f t="shared" si="81"/>
        <v>0.666666666666667</v>
      </c>
      <c r="AI322" s="40">
        <f t="shared" si="82"/>
        <v>1</v>
      </c>
      <c r="AJ322" s="40">
        <f t="shared" si="83"/>
        <v>0.666666666666667</v>
      </c>
      <c r="AK322" s="40">
        <f t="shared" si="84"/>
        <v>0.8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129</v>
      </c>
      <c r="AE324" s="42">
        <f t="shared" si="85"/>
        <v>4</v>
      </c>
      <c r="AF324" s="42">
        <f t="shared" si="85"/>
        <v>4</v>
      </c>
      <c r="AG324" s="42">
        <v>0</v>
      </c>
      <c r="AH324" s="40">
        <f t="shared" si="81"/>
        <v>0.941605839416058</v>
      </c>
      <c r="AI324" s="40">
        <f t="shared" si="82"/>
        <v>0.969924812030075</v>
      </c>
      <c r="AJ324" s="40">
        <f t="shared" si="83"/>
        <v>0.969924812030075</v>
      </c>
      <c r="AK324" s="40">
        <f t="shared" si="84"/>
        <v>0.969924812030075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workbookViewId="0">
      <selection activeCell="R105" sqref="R105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26</v>
      </c>
      <c r="H4" s="53">
        <v>0</v>
      </c>
      <c r="I4" s="6">
        <v>0</v>
      </c>
      <c r="J4" s="53">
        <v>50</v>
      </c>
      <c r="K4" s="6">
        <v>47</v>
      </c>
      <c r="L4" s="53">
        <v>0</v>
      </c>
      <c r="M4" s="6">
        <v>0</v>
      </c>
      <c r="N4" s="1">
        <v>141</v>
      </c>
      <c r="P4" s="43">
        <f>H24</f>
        <v>136</v>
      </c>
      <c r="Q4" s="40">
        <f t="shared" ref="Q4:Q8" si="0">N4-P4</f>
        <v>5</v>
      </c>
      <c r="R4" s="41">
        <f t="shared" ref="R4:Y4" si="1">AD54</f>
        <v>134</v>
      </c>
      <c r="S4" s="42">
        <f t="shared" si="1"/>
        <v>2</v>
      </c>
      <c r="T4" s="41">
        <f t="shared" si="1"/>
        <v>2</v>
      </c>
      <c r="U4" s="42">
        <f t="shared" si="1"/>
        <v>0</v>
      </c>
      <c r="V4" s="40">
        <f t="shared" si="1"/>
        <v>0.971014492753623</v>
      </c>
      <c r="W4" s="40">
        <f t="shared" si="1"/>
        <v>0.985294117647059</v>
      </c>
      <c r="X4" s="40">
        <f t="shared" si="1"/>
        <v>0.985294117647059</v>
      </c>
      <c r="Y4" s="40">
        <f t="shared" si="1"/>
        <v>0.985294117647059</v>
      </c>
      <c r="Z4" s="42">
        <f t="shared" ref="Z4:AG4" si="2">Q23</f>
        <v>139</v>
      </c>
      <c r="AA4" s="42">
        <f t="shared" si="2"/>
        <v>79</v>
      </c>
      <c r="AB4" s="42">
        <f t="shared" si="2"/>
        <v>9</v>
      </c>
      <c r="AC4" s="42">
        <f t="shared" si="2"/>
        <v>0</v>
      </c>
      <c r="AD4" s="43">
        <f t="shared" si="2"/>
        <v>0.612334801762115</v>
      </c>
      <c r="AE4" s="40">
        <f t="shared" si="2"/>
        <v>0.637614678899083</v>
      </c>
      <c r="AF4" s="43">
        <f t="shared" si="2"/>
        <v>0.939189189189189</v>
      </c>
      <c r="AG4" s="40">
        <f t="shared" si="2"/>
        <v>0.759562841530055</v>
      </c>
    </row>
    <row r="5" ht="15" spans="1:33">
      <c r="A5" s="6" t="s">
        <v>41</v>
      </c>
      <c r="B5" s="53">
        <v>49</v>
      </c>
      <c r="C5" s="6">
        <v>2</v>
      </c>
      <c r="D5" s="53">
        <v>0</v>
      </c>
      <c r="E5" s="6">
        <v>0</v>
      </c>
      <c r="F5" s="53">
        <v>42</v>
      </c>
      <c r="G5" s="6">
        <v>23</v>
      </c>
      <c r="H5" s="53">
        <v>0</v>
      </c>
      <c r="I5" s="6">
        <v>0</v>
      </c>
      <c r="J5" s="53">
        <v>50</v>
      </c>
      <c r="K5" s="6">
        <v>29</v>
      </c>
      <c r="L5" s="53">
        <v>0</v>
      </c>
      <c r="M5" s="6">
        <v>0</v>
      </c>
      <c r="N5">
        <v>141</v>
      </c>
      <c r="P5" s="43">
        <f>H69</f>
        <v>136</v>
      </c>
      <c r="Q5" s="40">
        <f t="shared" si="0"/>
        <v>5</v>
      </c>
      <c r="R5" s="41">
        <f t="shared" ref="R5:Y5" si="3">AD99</f>
        <v>134</v>
      </c>
      <c r="S5" s="42">
        <f t="shared" si="3"/>
        <v>2</v>
      </c>
      <c r="T5" s="41">
        <f t="shared" si="3"/>
        <v>2</v>
      </c>
      <c r="U5" s="42">
        <f t="shared" si="3"/>
        <v>0</v>
      </c>
      <c r="V5" s="43">
        <f t="shared" si="3"/>
        <v>0.971014492753623</v>
      </c>
      <c r="W5" s="43">
        <f t="shared" si="3"/>
        <v>0.985294117647059</v>
      </c>
      <c r="X5" s="43">
        <f t="shared" si="3"/>
        <v>0.985294117647059</v>
      </c>
      <c r="Y5" s="43">
        <f t="shared" si="3"/>
        <v>0.985294117647059</v>
      </c>
      <c r="Z5" s="41">
        <f t="shared" ref="Z5:AG5" si="4">Q68</f>
        <v>139</v>
      </c>
      <c r="AA5" s="41">
        <f t="shared" si="4"/>
        <v>53</v>
      </c>
      <c r="AB5" s="41">
        <f t="shared" si="4"/>
        <v>9</v>
      </c>
      <c r="AC5" s="41">
        <f t="shared" si="4"/>
        <v>0</v>
      </c>
      <c r="AD5" s="43">
        <f t="shared" si="4"/>
        <v>0.691542288557214</v>
      </c>
      <c r="AE5" s="40">
        <f t="shared" si="4"/>
        <v>0.723958333333333</v>
      </c>
      <c r="AF5" s="43">
        <f t="shared" si="4"/>
        <v>0.939189189189189</v>
      </c>
      <c r="AG5" s="40">
        <f t="shared" si="4"/>
        <v>0.817647058823529</v>
      </c>
    </row>
    <row r="6" ht="15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42</v>
      </c>
      <c r="G6" s="6">
        <v>21</v>
      </c>
      <c r="H6" s="53">
        <v>0</v>
      </c>
      <c r="I6" s="6">
        <v>0</v>
      </c>
      <c r="J6" s="53">
        <v>50</v>
      </c>
      <c r="K6" s="6">
        <v>24</v>
      </c>
      <c r="L6" s="53">
        <v>0</v>
      </c>
      <c r="M6" s="6">
        <v>0</v>
      </c>
      <c r="N6">
        <v>141</v>
      </c>
      <c r="P6" s="43">
        <f>H114</f>
        <v>136</v>
      </c>
      <c r="Q6" s="40">
        <f t="shared" si="0"/>
        <v>5</v>
      </c>
      <c r="R6" s="41">
        <f t="shared" ref="R6:Y6" si="5">AD144</f>
        <v>134</v>
      </c>
      <c r="S6" s="42">
        <f t="shared" si="5"/>
        <v>2</v>
      </c>
      <c r="T6" s="41">
        <f t="shared" si="5"/>
        <v>2</v>
      </c>
      <c r="U6" s="42">
        <f t="shared" si="5"/>
        <v>0</v>
      </c>
      <c r="V6" s="40">
        <f t="shared" si="5"/>
        <v>0.971014492753623</v>
      </c>
      <c r="W6" s="40">
        <f t="shared" si="5"/>
        <v>0.985294117647059</v>
      </c>
      <c r="X6" s="40">
        <f t="shared" si="5"/>
        <v>0.985294117647059</v>
      </c>
      <c r="Y6" s="40">
        <f t="shared" si="5"/>
        <v>0.985294117647059</v>
      </c>
      <c r="Z6" s="42">
        <f t="shared" ref="Z6:AG6" si="6">Q113</f>
        <v>139</v>
      </c>
      <c r="AA6" s="42">
        <f t="shared" si="6"/>
        <v>48</v>
      </c>
      <c r="AB6" s="42">
        <f t="shared" si="6"/>
        <v>9</v>
      </c>
      <c r="AC6" s="42">
        <f t="shared" si="6"/>
        <v>0</v>
      </c>
      <c r="AD6" s="43">
        <f t="shared" si="6"/>
        <v>0.709183673469388</v>
      </c>
      <c r="AE6" s="40">
        <f t="shared" si="6"/>
        <v>0.74331550802139</v>
      </c>
      <c r="AF6" s="43">
        <f t="shared" si="6"/>
        <v>0.939189189189189</v>
      </c>
      <c r="AG6" s="40">
        <f t="shared" si="6"/>
        <v>0.829850746268657</v>
      </c>
    </row>
    <row r="7" ht="15" spans="1:33">
      <c r="A7" s="6" t="s">
        <v>43</v>
      </c>
      <c r="B7" s="53">
        <v>49</v>
      </c>
      <c r="C7" s="6">
        <v>1</v>
      </c>
      <c r="D7" s="53">
        <v>0</v>
      </c>
      <c r="E7" s="6">
        <v>0</v>
      </c>
      <c r="F7" s="53">
        <v>42</v>
      </c>
      <c r="G7" s="6">
        <v>19</v>
      </c>
      <c r="H7" s="53">
        <v>0</v>
      </c>
      <c r="I7" s="6">
        <v>0</v>
      </c>
      <c r="J7" s="53">
        <v>50</v>
      </c>
      <c r="K7" s="6">
        <v>5</v>
      </c>
      <c r="L7" s="53">
        <v>0</v>
      </c>
      <c r="M7" s="6">
        <v>0</v>
      </c>
      <c r="N7">
        <v>141</v>
      </c>
      <c r="P7" s="43">
        <f>H159</f>
        <v>136</v>
      </c>
      <c r="Q7" s="40">
        <f t="shared" si="0"/>
        <v>5</v>
      </c>
      <c r="R7" s="41">
        <f t="shared" ref="R7:Y7" si="7">AD189</f>
        <v>134</v>
      </c>
      <c r="S7" s="42">
        <f t="shared" si="7"/>
        <v>2</v>
      </c>
      <c r="T7" s="41">
        <f t="shared" si="7"/>
        <v>2</v>
      </c>
      <c r="U7" s="42">
        <f t="shared" si="7"/>
        <v>0</v>
      </c>
      <c r="V7" s="43">
        <f t="shared" si="7"/>
        <v>0.971014492753623</v>
      </c>
      <c r="W7" s="43">
        <f t="shared" si="7"/>
        <v>0.985294117647059</v>
      </c>
      <c r="X7" s="43">
        <f t="shared" si="7"/>
        <v>0.985294117647059</v>
      </c>
      <c r="Y7" s="43">
        <f t="shared" si="7"/>
        <v>0.985294117647059</v>
      </c>
      <c r="Z7" s="41">
        <f t="shared" ref="Z7:AG7" si="8">Q158</f>
        <v>139</v>
      </c>
      <c r="AA7" s="41">
        <f t="shared" si="8"/>
        <v>28</v>
      </c>
      <c r="AB7" s="41">
        <f t="shared" si="8"/>
        <v>6</v>
      </c>
      <c r="AC7" s="41">
        <f t="shared" si="8"/>
        <v>0</v>
      </c>
      <c r="AD7" s="43">
        <f t="shared" si="8"/>
        <v>0.803468208092486</v>
      </c>
      <c r="AE7" s="40">
        <f t="shared" si="8"/>
        <v>0.832335329341317</v>
      </c>
      <c r="AF7" s="43">
        <f t="shared" si="8"/>
        <v>0.958620689655172</v>
      </c>
      <c r="AG7" s="40">
        <f t="shared" si="8"/>
        <v>0.891025641025641</v>
      </c>
    </row>
    <row r="8" ht="15" spans="1:33">
      <c r="A8" s="6" t="s">
        <v>44</v>
      </c>
      <c r="B8" s="53">
        <v>49</v>
      </c>
      <c r="C8" s="6">
        <v>1</v>
      </c>
      <c r="D8" s="53">
        <v>0</v>
      </c>
      <c r="E8" s="6">
        <v>0</v>
      </c>
      <c r="F8" s="53">
        <v>42</v>
      </c>
      <c r="G8" s="6">
        <v>16</v>
      </c>
      <c r="H8" s="53">
        <v>0</v>
      </c>
      <c r="I8" s="6">
        <v>0</v>
      </c>
      <c r="J8" s="53">
        <v>50</v>
      </c>
      <c r="K8" s="6">
        <v>5</v>
      </c>
      <c r="L8" s="53">
        <v>0</v>
      </c>
      <c r="M8" s="6">
        <v>0</v>
      </c>
      <c r="N8">
        <v>141</v>
      </c>
      <c r="P8" s="43">
        <f>H204</f>
        <v>136</v>
      </c>
      <c r="Q8" s="40">
        <f t="shared" si="0"/>
        <v>5</v>
      </c>
      <c r="R8" s="41">
        <f t="shared" ref="R8:Y8" si="9">AD234</f>
        <v>134</v>
      </c>
      <c r="S8" s="42">
        <f t="shared" si="9"/>
        <v>2</v>
      </c>
      <c r="T8" s="41">
        <f t="shared" si="9"/>
        <v>2</v>
      </c>
      <c r="U8" s="42">
        <f t="shared" si="9"/>
        <v>0</v>
      </c>
      <c r="V8" s="40">
        <f t="shared" si="9"/>
        <v>0.971014492753623</v>
      </c>
      <c r="W8" s="40">
        <f t="shared" si="9"/>
        <v>0.985294117647059</v>
      </c>
      <c r="X8" s="40">
        <f t="shared" si="9"/>
        <v>0.985294117647059</v>
      </c>
      <c r="Y8" s="40">
        <f t="shared" si="9"/>
        <v>0.985294117647059</v>
      </c>
      <c r="Z8" s="42">
        <f t="shared" ref="Z8:AG8" si="10">Q203</f>
        <v>139</v>
      </c>
      <c r="AA8" s="42">
        <f t="shared" si="10"/>
        <v>21</v>
      </c>
      <c r="AB8" s="42">
        <f t="shared" si="10"/>
        <v>4</v>
      </c>
      <c r="AC8" s="42">
        <f t="shared" si="10"/>
        <v>0</v>
      </c>
      <c r="AD8" s="43">
        <f t="shared" si="10"/>
        <v>0.847560975609756</v>
      </c>
      <c r="AE8" s="40">
        <f t="shared" si="10"/>
        <v>0.86875</v>
      </c>
      <c r="AF8" s="43">
        <f t="shared" si="10"/>
        <v>0.972027972027972</v>
      </c>
      <c r="AG8" s="40">
        <f t="shared" si="10"/>
        <v>0.917491749174917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LPMQ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>
        <v>17</v>
      </c>
      <c r="C14" s="14"/>
      <c r="D14" s="14"/>
      <c r="E14" s="14"/>
      <c r="F14" s="14"/>
      <c r="G14" s="14">
        <v>1</v>
      </c>
      <c r="H14" s="14"/>
      <c r="I14" s="14"/>
      <c r="J14" s="33">
        <v>7</v>
      </c>
      <c r="L14" s="1" t="s">
        <v>49</v>
      </c>
      <c r="M14" s="9" t="s">
        <v>58</v>
      </c>
      <c r="N14" s="9"/>
      <c r="O14" s="9"/>
      <c r="P14" s="9"/>
      <c r="Q14" s="42">
        <f>B14</f>
        <v>17</v>
      </c>
      <c r="R14" s="42">
        <f>SUM(C14:J14)</f>
        <v>8</v>
      </c>
      <c r="S14" s="42">
        <f>SUM(B15:B22)</f>
        <v>0</v>
      </c>
      <c r="T14" s="42">
        <v>0</v>
      </c>
      <c r="U14" s="40">
        <f t="shared" ref="U14:U21" si="11">(SUM(Q14,T14)/SUM(Q14,R14,S14,T14))</f>
        <v>0.68</v>
      </c>
      <c r="V14" s="40">
        <f t="shared" ref="V14:V21" si="12">Q14/(SUM(Q14,R14))</f>
        <v>0.68</v>
      </c>
      <c r="W14" s="40">
        <f t="shared" ref="W14:W21" si="13">Q14/SUM(Q14,S14)</f>
        <v>1</v>
      </c>
      <c r="X14" s="40">
        <f t="shared" ref="X14:X21" si="14">2*V14*W14/(SUM(V14,W14))</f>
        <v>0.80952380952381</v>
      </c>
    </row>
    <row r="15" spans="1:24">
      <c r="A15" s="15" t="s">
        <v>50</v>
      </c>
      <c r="B15" s="16"/>
      <c r="C15" s="17">
        <v>12</v>
      </c>
      <c r="D15" s="16"/>
      <c r="E15" s="16"/>
      <c r="F15" s="16"/>
      <c r="G15" s="16"/>
      <c r="H15" s="16"/>
      <c r="I15" s="16"/>
      <c r="J15" s="16">
        <v>4</v>
      </c>
      <c r="L15" s="1" t="s">
        <v>50</v>
      </c>
      <c r="M15" s="9" t="s">
        <v>59</v>
      </c>
      <c r="N15" s="9"/>
      <c r="O15" s="9"/>
      <c r="P15" s="9"/>
      <c r="Q15" s="41">
        <f>C15</f>
        <v>12</v>
      </c>
      <c r="R15" s="41">
        <f>SUM(B15,D15:J15)</f>
        <v>4</v>
      </c>
      <c r="S15" s="41">
        <f>SUM(C14,C16:C22)</f>
        <v>0</v>
      </c>
      <c r="T15" s="41">
        <v>0</v>
      </c>
      <c r="U15" s="43">
        <f t="shared" si="11"/>
        <v>0.75</v>
      </c>
      <c r="V15" s="43">
        <f t="shared" si="12"/>
        <v>0.75</v>
      </c>
      <c r="W15" s="43">
        <f t="shared" si="13"/>
        <v>1</v>
      </c>
      <c r="X15" s="43">
        <f t="shared" si="14"/>
        <v>0.857142857142857</v>
      </c>
    </row>
    <row r="16" spans="1:24">
      <c r="A16" s="15" t="s">
        <v>51</v>
      </c>
      <c r="B16" s="16"/>
      <c r="C16" s="16"/>
      <c r="D16" s="17">
        <v>10</v>
      </c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10</v>
      </c>
      <c r="R16" s="42">
        <f>SUM(B16:C16,E16:J16)</f>
        <v>0</v>
      </c>
      <c r="S16" s="42">
        <f>SUM(D14:D15,D17:D22)</f>
        <v>0</v>
      </c>
      <c r="T16" s="42">
        <v>0</v>
      </c>
      <c r="U16" s="40">
        <f t="shared" si="11"/>
        <v>1</v>
      </c>
      <c r="V16" s="40">
        <f t="shared" si="12"/>
        <v>1</v>
      </c>
      <c r="W16" s="40">
        <f t="shared" si="13"/>
        <v>1</v>
      </c>
      <c r="X16" s="40">
        <f t="shared" si="14"/>
        <v>1</v>
      </c>
    </row>
    <row r="17" spans="1:24">
      <c r="A17" s="15" t="s">
        <v>52</v>
      </c>
      <c r="B17" s="16"/>
      <c r="C17" s="16"/>
      <c r="D17" s="16"/>
      <c r="E17" s="17">
        <v>21</v>
      </c>
      <c r="F17" s="16"/>
      <c r="G17" s="16"/>
      <c r="H17" s="16"/>
      <c r="I17" s="16">
        <v>3</v>
      </c>
      <c r="J17" s="34">
        <v>1</v>
      </c>
      <c r="L17" s="1" t="s">
        <v>52</v>
      </c>
      <c r="M17" s="9" t="s">
        <v>61</v>
      </c>
      <c r="N17" s="9"/>
      <c r="O17" s="9"/>
      <c r="P17" s="9"/>
      <c r="Q17" s="41">
        <f>E17</f>
        <v>21</v>
      </c>
      <c r="R17" s="41">
        <f>SUM(B17:D17,F17:J17)</f>
        <v>4</v>
      </c>
      <c r="S17" s="41">
        <f>SUM(E14:E16,E18:E22)</f>
        <v>1</v>
      </c>
      <c r="T17" s="41">
        <v>0</v>
      </c>
      <c r="U17" s="43">
        <f t="shared" si="11"/>
        <v>0.807692307692308</v>
      </c>
      <c r="V17" s="43">
        <f t="shared" si="12"/>
        <v>0.84</v>
      </c>
      <c r="W17" s="43">
        <f t="shared" si="13"/>
        <v>0.954545454545455</v>
      </c>
      <c r="X17" s="43">
        <f t="shared" si="14"/>
        <v>0.893617021276596</v>
      </c>
    </row>
    <row r="18" spans="1:24">
      <c r="A18" s="15" t="s">
        <v>53</v>
      </c>
      <c r="B18" s="16"/>
      <c r="C18" s="16"/>
      <c r="D18" s="16"/>
      <c r="E18" s="16">
        <v>1</v>
      </c>
      <c r="F18" s="17">
        <v>29</v>
      </c>
      <c r="G18" s="16">
        <v>1</v>
      </c>
      <c r="H18" s="16">
        <v>1</v>
      </c>
      <c r="I18" s="16">
        <v>1</v>
      </c>
      <c r="J18" s="34">
        <v>44</v>
      </c>
      <c r="L18" s="1" t="s">
        <v>53</v>
      </c>
      <c r="M18" s="9" t="s">
        <v>62</v>
      </c>
      <c r="N18" s="9"/>
      <c r="O18" s="9"/>
      <c r="P18" s="9"/>
      <c r="Q18" s="42">
        <f>F18</f>
        <v>29</v>
      </c>
      <c r="R18" s="42">
        <f>SUM(B18:E18,G18:J18)</f>
        <v>48</v>
      </c>
      <c r="S18" s="42">
        <f>SUM(F14:F17,F19:F22)</f>
        <v>1</v>
      </c>
      <c r="T18" s="42">
        <v>0</v>
      </c>
      <c r="U18" s="40">
        <f t="shared" si="11"/>
        <v>0.371794871794872</v>
      </c>
      <c r="V18" s="40">
        <f t="shared" si="12"/>
        <v>0.376623376623377</v>
      </c>
      <c r="W18" s="40">
        <f t="shared" si="13"/>
        <v>0.966666666666667</v>
      </c>
      <c r="X18" s="40">
        <f t="shared" si="14"/>
        <v>0.542056074766355</v>
      </c>
    </row>
    <row r="19" spans="1:24">
      <c r="A19" s="15" t="s">
        <v>54</v>
      </c>
      <c r="B19" s="16"/>
      <c r="C19" s="16"/>
      <c r="D19" s="16"/>
      <c r="E19" s="16"/>
      <c r="F19" s="16">
        <v>1</v>
      </c>
      <c r="G19" s="17">
        <v>30</v>
      </c>
      <c r="H19" s="16"/>
      <c r="I19" s="16"/>
      <c r="J19" s="34">
        <v>11</v>
      </c>
      <c r="L19" s="1" t="s">
        <v>54</v>
      </c>
      <c r="M19" s="9" t="s">
        <v>63</v>
      </c>
      <c r="N19" s="9"/>
      <c r="O19" s="9"/>
      <c r="P19" s="9"/>
      <c r="Q19" s="41">
        <f>G19</f>
        <v>30</v>
      </c>
      <c r="R19" s="41">
        <f>SUM(B19:F19,H19:J19)</f>
        <v>12</v>
      </c>
      <c r="S19" s="41">
        <f>SUM(G14:G18,G20:G22)</f>
        <v>2</v>
      </c>
      <c r="T19" s="41">
        <v>0</v>
      </c>
      <c r="U19" s="43">
        <f t="shared" si="11"/>
        <v>0.681818181818182</v>
      </c>
      <c r="V19" s="43">
        <f t="shared" si="12"/>
        <v>0.714285714285714</v>
      </c>
      <c r="W19" s="43">
        <f t="shared" si="13"/>
        <v>0.9375</v>
      </c>
      <c r="X19" s="43">
        <f t="shared" si="14"/>
        <v>0.810810810810811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>
        <v>10</v>
      </c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10</v>
      </c>
      <c r="R20" s="42">
        <f>SUM(B20:G20,I20:J20)</f>
        <v>0</v>
      </c>
      <c r="S20" s="42">
        <f>SUM(H14:H19,H21:H22)</f>
        <v>1</v>
      </c>
      <c r="T20" s="42">
        <v>0</v>
      </c>
      <c r="U20" s="40">
        <f t="shared" si="11"/>
        <v>0.909090909090909</v>
      </c>
      <c r="V20" s="40">
        <f t="shared" si="12"/>
        <v>1</v>
      </c>
      <c r="W20" s="40">
        <f t="shared" si="13"/>
        <v>0.909090909090909</v>
      </c>
      <c r="X20" s="40">
        <f t="shared" si="14"/>
        <v>0.952380952380952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>
        <v>10</v>
      </c>
      <c r="J21" s="34">
        <v>3</v>
      </c>
      <c r="L21" s="1" t="s">
        <v>56</v>
      </c>
      <c r="M21" s="9" t="s">
        <v>65</v>
      </c>
      <c r="N21" s="9"/>
      <c r="O21" s="9"/>
      <c r="P21" s="9"/>
      <c r="Q21" s="41">
        <f>I21</f>
        <v>10</v>
      </c>
      <c r="R21" s="41">
        <f>SUM(J21,B21:H21)</f>
        <v>3</v>
      </c>
      <c r="S21" s="41">
        <f>SUM(I14:I20,I22)</f>
        <v>4</v>
      </c>
      <c r="T21" s="41">
        <v>0</v>
      </c>
      <c r="U21" s="43">
        <f t="shared" si="11"/>
        <v>0.588235294117647</v>
      </c>
      <c r="V21" s="43">
        <f t="shared" si="12"/>
        <v>0.769230769230769</v>
      </c>
      <c r="W21" s="43">
        <f t="shared" si="13"/>
        <v>0.714285714285714</v>
      </c>
      <c r="X21" s="43">
        <f t="shared" si="14"/>
        <v>0.740740740740741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15">SUM(Q14:Q21)</f>
        <v>139</v>
      </c>
      <c r="R23" s="41">
        <f t="shared" si="15"/>
        <v>79</v>
      </c>
      <c r="S23" s="41">
        <f t="shared" si="15"/>
        <v>9</v>
      </c>
      <c r="T23" s="41">
        <f t="shared" si="15"/>
        <v>0</v>
      </c>
      <c r="U23" s="43">
        <f>(SUM(Q23,T23)/SUM(Q23,R23,S23,T23))</f>
        <v>0.612334801762115</v>
      </c>
      <c r="V23" s="43">
        <f>Q23/(SUM(Q23,R23))</f>
        <v>0.637614678899083</v>
      </c>
      <c r="W23" s="43">
        <f>Q23/SUM(Q23,S23)</f>
        <v>0.939189189189189</v>
      </c>
      <c r="X23" s="43">
        <f>2*V23*W23/(SUM(V23,W23))</f>
        <v>0.759562841530055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136</v>
      </c>
    </row>
    <row r="25" ht="14.25" spans="1:37">
      <c r="A25" s="21" t="str">
        <f>A1</f>
        <v>LPMQ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>
        <v>16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16</v>
      </c>
      <c r="AE26" s="42">
        <f>SUM(C26:AC26)</f>
        <v>0</v>
      </c>
      <c r="AF26" s="42">
        <f>SUM(B27:B53)</f>
        <v>0</v>
      </c>
      <c r="AG26" s="42">
        <v>0</v>
      </c>
      <c r="AH26" s="40">
        <f t="shared" ref="AH26:AH54" si="16">(SUM(AD26,AG26)/SUM(AD26,AE26,AF26,AG26))</f>
        <v>1</v>
      </c>
      <c r="AI26" s="40">
        <f t="shared" ref="AI26:AI54" si="17">AD26/(SUM(AD26,AE26))</f>
        <v>1</v>
      </c>
      <c r="AJ26" s="40">
        <f t="shared" ref="AJ26:AJ54" si="18">AD26/SUM(AD26,AF26)</f>
        <v>1</v>
      </c>
      <c r="AK26" s="40">
        <f t="shared" ref="AK26:AK54" si="19">2*AI26*AJ26/(SUM(AI26,AJ26))</f>
        <v>1</v>
      </c>
    </row>
    <row r="27" spans="1:37">
      <c r="A27" s="26" t="s">
        <v>40</v>
      </c>
      <c r="B27" s="27"/>
      <c r="C27" s="28">
        <v>20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20</v>
      </c>
      <c r="AE27" s="41">
        <f>SUM(D27:AC27,B27)</f>
        <v>0</v>
      </c>
      <c r="AF27" s="41">
        <f>SUM(C26,C28:C53)</f>
        <v>0</v>
      </c>
      <c r="AG27" s="41">
        <v>0</v>
      </c>
      <c r="AH27" s="43">
        <f t="shared" si="16"/>
        <v>1</v>
      </c>
      <c r="AI27" s="43">
        <f t="shared" si="17"/>
        <v>1</v>
      </c>
      <c r="AJ27" s="43">
        <f t="shared" si="18"/>
        <v>1</v>
      </c>
      <c r="AK27" s="43">
        <f t="shared" si="19"/>
        <v>1</v>
      </c>
    </row>
    <row r="28" spans="1:37">
      <c r="A28" s="26" t="s">
        <v>9</v>
      </c>
      <c r="B28" s="27"/>
      <c r="C28" s="27"/>
      <c r="D28" s="28">
        <v>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7</v>
      </c>
      <c r="AE28" s="42">
        <f>SUM(B28,C28,E28:AC28)</f>
        <v>0</v>
      </c>
      <c r="AF28" s="42">
        <f>SUM(D26,D27,D29:D53)</f>
        <v>0</v>
      </c>
      <c r="AG28" s="42">
        <v>0</v>
      </c>
      <c r="AH28" s="40">
        <f t="shared" si="16"/>
        <v>1</v>
      </c>
      <c r="AI28" s="40">
        <f t="shared" si="17"/>
        <v>1</v>
      </c>
      <c r="AJ28" s="40">
        <f t="shared" si="18"/>
        <v>1</v>
      </c>
      <c r="AK28" s="40">
        <f t="shared" si="19"/>
        <v>1</v>
      </c>
    </row>
    <row r="29" spans="1:37">
      <c r="A29" s="26" t="s">
        <v>10</v>
      </c>
      <c r="B29" s="27"/>
      <c r="C29" s="27"/>
      <c r="D29" s="27"/>
      <c r="E29" s="28">
        <v>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2</v>
      </c>
      <c r="AE29" s="41">
        <f>SUM(B29:D29,F29:AC29)</f>
        <v>0</v>
      </c>
      <c r="AF29" s="41">
        <f>SUM(E26:E28,E30:E53)</f>
        <v>0</v>
      </c>
      <c r="AG29" s="41">
        <v>0</v>
      </c>
      <c r="AH29" s="43">
        <f t="shared" si="16"/>
        <v>1</v>
      </c>
      <c r="AI29" s="43">
        <f t="shared" si="17"/>
        <v>1</v>
      </c>
      <c r="AJ29" s="43">
        <f t="shared" si="18"/>
        <v>1</v>
      </c>
      <c r="AK29" s="43">
        <f t="shared" si="19"/>
        <v>1</v>
      </c>
    </row>
    <row r="30" spans="1:37">
      <c r="A30" s="26" t="s">
        <v>11</v>
      </c>
      <c r="B30" s="27"/>
      <c r="C30" s="27"/>
      <c r="D30" s="27"/>
      <c r="E30" s="27"/>
      <c r="F30" s="28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1</v>
      </c>
      <c r="AE30" s="42">
        <f>SUM(B30:E30,G30:AC30)</f>
        <v>0</v>
      </c>
      <c r="AF30" s="42">
        <f>SUM(F26:F29,F31:F53)</f>
        <v>0</v>
      </c>
      <c r="AG30" s="42">
        <v>0</v>
      </c>
      <c r="AH30" s="40">
        <f t="shared" si="16"/>
        <v>1</v>
      </c>
      <c r="AI30" s="40">
        <f t="shared" si="17"/>
        <v>1</v>
      </c>
      <c r="AJ30" s="40">
        <f t="shared" si="18"/>
        <v>1</v>
      </c>
      <c r="AK30" s="40">
        <f t="shared" si="19"/>
        <v>1</v>
      </c>
    </row>
    <row r="31" spans="1:37">
      <c r="A31" s="26" t="s">
        <v>12</v>
      </c>
      <c r="B31" s="27"/>
      <c r="C31" s="27"/>
      <c r="D31" s="27"/>
      <c r="E31" s="27"/>
      <c r="F31" s="27"/>
      <c r="G31" s="28">
        <v>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2</v>
      </c>
      <c r="AE31" s="41">
        <f>SUM(B31:F31,H31:AC31)</f>
        <v>0</v>
      </c>
      <c r="AF31" s="41">
        <f>SUM(G26:G30,G32:G53)</f>
        <v>0</v>
      </c>
      <c r="AG31" s="41">
        <v>0</v>
      </c>
      <c r="AH31" s="43">
        <f t="shared" si="16"/>
        <v>1</v>
      </c>
      <c r="AI31" s="43">
        <f t="shared" si="17"/>
        <v>1</v>
      </c>
      <c r="AJ31" s="43">
        <f t="shared" si="18"/>
        <v>1</v>
      </c>
      <c r="AK31" s="43">
        <f t="shared" si="19"/>
        <v>1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>
        <v>2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2</v>
      </c>
      <c r="AE32" s="42">
        <f>SUM(B32:G32,I32:AC32)</f>
        <v>0</v>
      </c>
      <c r="AF32" s="42">
        <f>SUM(H26:H31,H33:H53)</f>
        <v>0</v>
      </c>
      <c r="AG32" s="42">
        <v>0</v>
      </c>
      <c r="AH32" s="40">
        <f t="shared" si="16"/>
        <v>1</v>
      </c>
      <c r="AI32" s="40">
        <f t="shared" si="17"/>
        <v>1</v>
      </c>
      <c r="AJ32" s="40">
        <f t="shared" si="18"/>
        <v>1</v>
      </c>
      <c r="AK32" s="40">
        <f t="shared" si="19"/>
        <v>1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>
        <v>3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3</v>
      </c>
      <c r="AE33" s="41">
        <f>SUM(B33:H33,J33:AC33)</f>
        <v>0</v>
      </c>
      <c r="AF33" s="41">
        <f>SUM(I26:I32,I34:I53)</f>
        <v>2</v>
      </c>
      <c r="AG33" s="42">
        <v>0</v>
      </c>
      <c r="AH33" s="43">
        <f t="shared" si="16"/>
        <v>0.6</v>
      </c>
      <c r="AI33" s="43">
        <f t="shared" si="17"/>
        <v>1</v>
      </c>
      <c r="AJ33" s="43">
        <f t="shared" si="18"/>
        <v>0.6</v>
      </c>
      <c r="AK33" s="43">
        <f t="shared" si="19"/>
        <v>0.75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>
        <v>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3</v>
      </c>
      <c r="AE34" s="42">
        <f>SUM(B34:I34,K34:AC34)</f>
        <v>0</v>
      </c>
      <c r="AF34" s="42">
        <f>SUM(J26:J33,J35:J53)</f>
        <v>0</v>
      </c>
      <c r="AG34" s="41">
        <v>0</v>
      </c>
      <c r="AH34" s="40">
        <f t="shared" si="16"/>
        <v>1</v>
      </c>
      <c r="AI34" s="40">
        <f t="shared" si="17"/>
        <v>1</v>
      </c>
      <c r="AJ34" s="40">
        <f t="shared" si="18"/>
        <v>1</v>
      </c>
      <c r="AK34" s="40">
        <f t="shared" si="19"/>
        <v>1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>
        <v>10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10</v>
      </c>
      <c r="AE35" s="41">
        <f>SUM(B35:J35,L35:AC35)</f>
        <v>0</v>
      </c>
      <c r="AF35" s="41">
        <f>SUM(K26:K34,K36:K53)</f>
        <v>0</v>
      </c>
      <c r="AG35" s="42">
        <v>0</v>
      </c>
      <c r="AH35" s="43">
        <f t="shared" si="16"/>
        <v>1</v>
      </c>
      <c r="AI35" s="43">
        <f t="shared" si="17"/>
        <v>1</v>
      </c>
      <c r="AJ35" s="43">
        <f t="shared" si="18"/>
        <v>1</v>
      </c>
      <c r="AK35" s="43">
        <f t="shared" si="19"/>
        <v>1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1</v>
      </c>
      <c r="AE36" s="42">
        <f>SUM(B36:K36,M36:AC36)</f>
        <v>0</v>
      </c>
      <c r="AF36" s="42">
        <f>SUM(L26:L35,L37:L53)</f>
        <v>0</v>
      </c>
      <c r="AG36" s="41">
        <v>0</v>
      </c>
      <c r="AH36" s="40">
        <f t="shared" si="16"/>
        <v>1</v>
      </c>
      <c r="AI36" s="40">
        <f t="shared" si="17"/>
        <v>1</v>
      </c>
      <c r="AJ36" s="40">
        <f t="shared" si="18"/>
        <v>1</v>
      </c>
      <c r="AK36" s="40">
        <f t="shared" si="19"/>
        <v>1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>
        <v>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2</v>
      </c>
      <c r="AE37" s="41">
        <f>SUM(B37:L37,N37:AC37)</f>
        <v>0</v>
      </c>
      <c r="AF37" s="41">
        <f>SUM(M26:M36,M38:M53)</f>
        <v>0</v>
      </c>
      <c r="AG37" s="42">
        <v>0</v>
      </c>
      <c r="AH37" s="43">
        <f t="shared" si="16"/>
        <v>1</v>
      </c>
      <c r="AI37" s="43">
        <f t="shared" si="17"/>
        <v>1</v>
      </c>
      <c r="AJ37" s="43">
        <f t="shared" si="18"/>
        <v>1</v>
      </c>
      <c r="AK37" s="43">
        <f t="shared" si="19"/>
        <v>1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>
        <v>1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1</v>
      </c>
      <c r="AE38" s="42">
        <f>SUM(B38:M38,O38:AC38)</f>
        <v>0</v>
      </c>
      <c r="AF38" s="42">
        <f>SUM(N26:N37,N39:N53)</f>
        <v>0</v>
      </c>
      <c r="AG38" s="41">
        <v>0</v>
      </c>
      <c r="AH38" s="40">
        <f t="shared" si="16"/>
        <v>1</v>
      </c>
      <c r="AI38" s="40">
        <f t="shared" si="17"/>
        <v>1</v>
      </c>
      <c r="AJ38" s="40">
        <f t="shared" si="18"/>
        <v>1</v>
      </c>
      <c r="AK38" s="40">
        <f t="shared" si="19"/>
        <v>1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>
        <v>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2</v>
      </c>
      <c r="AE39" s="41">
        <f>SUM(B39:N39,P39:AC39)</f>
        <v>0</v>
      </c>
      <c r="AF39" s="41">
        <f>SUM(O26:O38,O40:O53)</f>
        <v>0</v>
      </c>
      <c r="AG39" s="42">
        <v>0</v>
      </c>
      <c r="AH39" s="43">
        <f t="shared" si="16"/>
        <v>1</v>
      </c>
      <c r="AI39" s="43">
        <f t="shared" si="17"/>
        <v>1</v>
      </c>
      <c r="AJ39" s="43">
        <f t="shared" si="18"/>
        <v>1</v>
      </c>
      <c r="AK39" s="43">
        <f t="shared" si="19"/>
        <v>1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>
        <v>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1</v>
      </c>
      <c r="AE40" s="42">
        <f>SUM(B40:O40,Q40:AC40)</f>
        <v>0</v>
      </c>
      <c r="AF40" s="42">
        <f>SUM(P26:P39,P41:P53)</f>
        <v>0</v>
      </c>
      <c r="AG40" s="42">
        <v>0</v>
      </c>
      <c r="AH40" s="40">
        <f t="shared" si="16"/>
        <v>1</v>
      </c>
      <c r="AI40" s="40">
        <f t="shared" si="17"/>
        <v>1</v>
      </c>
      <c r="AJ40" s="40">
        <f t="shared" si="18"/>
        <v>1</v>
      </c>
      <c r="AK40" s="40">
        <f t="shared" si="19"/>
        <v>1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>
        <v>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1</v>
      </c>
      <c r="AE41" s="41">
        <f>SUM(B41:P41,R41:AC41)</f>
        <v>0</v>
      </c>
      <c r="AF41" s="41">
        <f>SUM(Q26:Q40,Q42:Q53)</f>
        <v>0</v>
      </c>
      <c r="AG41" s="41">
        <v>0</v>
      </c>
      <c r="AH41" s="43">
        <f t="shared" si="16"/>
        <v>1</v>
      </c>
      <c r="AI41" s="43">
        <f t="shared" si="17"/>
        <v>1</v>
      </c>
      <c r="AJ41" s="43">
        <f t="shared" si="18"/>
        <v>1</v>
      </c>
      <c r="AK41" s="43">
        <f t="shared" si="19"/>
        <v>1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1</v>
      </c>
      <c r="AE42" s="42">
        <f>SUM(B42:Q42,S42:AC42)</f>
        <v>0</v>
      </c>
      <c r="AF42" s="42">
        <f>SUM(R26:R41,R43:R53)</f>
        <v>0</v>
      </c>
      <c r="AG42" s="42">
        <v>0</v>
      </c>
      <c r="AH42" s="40">
        <f t="shared" si="16"/>
        <v>1</v>
      </c>
      <c r="AI42" s="40">
        <f t="shared" si="17"/>
        <v>1</v>
      </c>
      <c r="AJ42" s="40">
        <f t="shared" si="18"/>
        <v>1</v>
      </c>
      <c r="AK42" s="40">
        <f t="shared" si="19"/>
        <v>1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>
        <v>2</v>
      </c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2</v>
      </c>
      <c r="AE43" s="41">
        <f>SUM(B43:R43,T43:AC43)</f>
        <v>0</v>
      </c>
      <c r="AF43" s="41">
        <f>SUM(S26:S42,S44:S53)</f>
        <v>0</v>
      </c>
      <c r="AG43" s="41">
        <v>0</v>
      </c>
      <c r="AH43" s="43">
        <f t="shared" si="16"/>
        <v>1</v>
      </c>
      <c r="AI43" s="43">
        <f t="shared" si="17"/>
        <v>1</v>
      </c>
      <c r="AJ43" s="43">
        <f t="shared" si="18"/>
        <v>1</v>
      </c>
      <c r="AK43" s="43">
        <f t="shared" si="19"/>
        <v>1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2</v>
      </c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2</v>
      </c>
      <c r="AE44" s="42">
        <f>SUM(B44:S44,U44:AC44)</f>
        <v>0</v>
      </c>
      <c r="AF44" s="42">
        <f>SUM(T26:T43,T45:T53)</f>
        <v>0</v>
      </c>
      <c r="AG44" s="42">
        <v>0</v>
      </c>
      <c r="AH44" s="40">
        <f t="shared" si="16"/>
        <v>1</v>
      </c>
      <c r="AI44" s="40">
        <f t="shared" si="17"/>
        <v>1</v>
      </c>
      <c r="AJ44" s="40">
        <f t="shared" si="18"/>
        <v>1</v>
      </c>
      <c r="AK44" s="40">
        <f t="shared" si="19"/>
        <v>1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>
        <v>6</v>
      </c>
      <c r="V45" s="27"/>
      <c r="W45" s="27"/>
      <c r="X45" s="27"/>
      <c r="Y45" s="27"/>
      <c r="Z45" s="27"/>
      <c r="AA45" s="27"/>
      <c r="AB45" s="27"/>
      <c r="AC45" s="46"/>
      <c r="AD45" s="41">
        <f>U45</f>
        <v>6</v>
      </c>
      <c r="AE45" s="41">
        <f>SUM(B45:T45,V45:AC45)</f>
        <v>0</v>
      </c>
      <c r="AF45" s="41">
        <f>SUM(U26:U44,U46:U53)</f>
        <v>0</v>
      </c>
      <c r="AG45" s="41">
        <v>0</v>
      </c>
      <c r="AH45" s="43">
        <f t="shared" si="16"/>
        <v>1</v>
      </c>
      <c r="AI45" s="43">
        <f t="shared" si="17"/>
        <v>1</v>
      </c>
      <c r="AJ45" s="43">
        <f t="shared" si="18"/>
        <v>1</v>
      </c>
      <c r="AK45" s="43">
        <f t="shared" si="19"/>
        <v>1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>
        <v>3</v>
      </c>
      <c r="W46" s="27"/>
      <c r="X46" s="27"/>
      <c r="Y46" s="27"/>
      <c r="Z46" s="27"/>
      <c r="AA46" s="27"/>
      <c r="AB46" s="27"/>
      <c r="AC46" s="46"/>
      <c r="AD46" s="42">
        <f>V46</f>
        <v>3</v>
      </c>
      <c r="AE46" s="42">
        <f>SUM(B46:U46,W46:AC46)</f>
        <v>0</v>
      </c>
      <c r="AF46" s="42">
        <f>SUM(V26:V45,V47:V53)</f>
        <v>0</v>
      </c>
      <c r="AG46" s="42">
        <v>0</v>
      </c>
      <c r="AH46" s="40">
        <f t="shared" si="16"/>
        <v>1</v>
      </c>
      <c r="AI46" s="40">
        <f t="shared" si="17"/>
        <v>1</v>
      </c>
      <c r="AJ46" s="40">
        <f t="shared" si="18"/>
        <v>1</v>
      </c>
      <c r="AK46" s="40">
        <f t="shared" si="19"/>
        <v>1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>
        <v>6</v>
      </c>
      <c r="X47" s="27"/>
      <c r="Y47" s="27"/>
      <c r="Z47" s="27"/>
      <c r="AA47" s="27"/>
      <c r="AB47" s="27"/>
      <c r="AC47" s="46"/>
      <c r="AD47" s="41">
        <f>W47</f>
        <v>6</v>
      </c>
      <c r="AE47" s="41">
        <f>SUM(B47:V47,X47:AC47)</f>
        <v>0</v>
      </c>
      <c r="AF47" s="41">
        <f>SUM(W26:W46,W48:W53)</f>
        <v>0</v>
      </c>
      <c r="AG47" s="42">
        <v>0</v>
      </c>
      <c r="AH47" s="43">
        <f t="shared" si="16"/>
        <v>1</v>
      </c>
      <c r="AI47" s="43">
        <f t="shared" si="17"/>
        <v>1</v>
      </c>
      <c r="AJ47" s="43">
        <f t="shared" si="18"/>
        <v>1</v>
      </c>
      <c r="AK47" s="43">
        <f t="shared" si="19"/>
        <v>1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>
        <v>2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>
        <v>5</v>
      </c>
      <c r="Y48" s="27"/>
      <c r="Z48" s="27"/>
      <c r="AA48" s="27"/>
      <c r="AB48" s="27"/>
      <c r="AC48" s="46"/>
      <c r="AD48" s="42">
        <f>X48</f>
        <v>5</v>
      </c>
      <c r="AE48" s="42">
        <f>SUM(B48:W48,Y48:AC48)</f>
        <v>2</v>
      </c>
      <c r="AF48" s="42">
        <f>SUM(X26:X47,X49:X53)</f>
        <v>0</v>
      </c>
      <c r="AG48" s="41">
        <v>0</v>
      </c>
      <c r="AH48" s="40">
        <f t="shared" si="16"/>
        <v>0.714285714285714</v>
      </c>
      <c r="AI48" s="40">
        <f t="shared" si="17"/>
        <v>0.714285714285714</v>
      </c>
      <c r="AJ48" s="40">
        <f t="shared" si="18"/>
        <v>1</v>
      </c>
      <c r="AK48" s="40">
        <f t="shared" si="19"/>
        <v>0.833333333333333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>
        <v>22</v>
      </c>
      <c r="Z49" s="27"/>
      <c r="AA49" s="27"/>
      <c r="AB49" s="27"/>
      <c r="AC49" s="46"/>
      <c r="AD49" s="41">
        <f>Y49</f>
        <v>22</v>
      </c>
      <c r="AE49" s="41">
        <f>SUM(B49:X49,Z49:AC49)</f>
        <v>0</v>
      </c>
      <c r="AF49" s="41">
        <f>SUM(Y26:Y48,Y50:Y53)</f>
        <v>0</v>
      </c>
      <c r="AG49" s="42">
        <v>0</v>
      </c>
      <c r="AH49" s="43">
        <f t="shared" si="16"/>
        <v>1</v>
      </c>
      <c r="AI49" s="43">
        <f t="shared" si="17"/>
        <v>1</v>
      </c>
      <c r="AJ49" s="43">
        <f t="shared" si="18"/>
        <v>1</v>
      </c>
      <c r="AK49" s="43">
        <f t="shared" si="19"/>
        <v>1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>
        <v>3</v>
      </c>
      <c r="AA50" s="27"/>
      <c r="AB50" s="27"/>
      <c r="AC50" s="46"/>
      <c r="AD50" s="42">
        <f>Z50</f>
        <v>3</v>
      </c>
      <c r="AE50" s="42">
        <f>SUM(B50:Y50,AA50:AC50)</f>
        <v>0</v>
      </c>
      <c r="AF50" s="42">
        <f>SUM(Z26:Z49,Z51:Z53)</f>
        <v>0</v>
      </c>
      <c r="AG50" s="41">
        <v>0</v>
      </c>
      <c r="AH50" s="40">
        <f t="shared" si="16"/>
        <v>1</v>
      </c>
      <c r="AI50" s="40">
        <f t="shared" si="17"/>
        <v>1</v>
      </c>
      <c r="AJ50" s="40">
        <f t="shared" si="18"/>
        <v>1</v>
      </c>
      <c r="AK50" s="40">
        <f t="shared" si="19"/>
        <v>1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>
        <v>6</v>
      </c>
      <c r="AB51" s="27"/>
      <c r="AC51" s="46"/>
      <c r="AD51" s="41">
        <f>AA51</f>
        <v>6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>
        <f t="shared" si="16"/>
        <v>1</v>
      </c>
      <c r="AI51" s="43">
        <f t="shared" si="17"/>
        <v>1</v>
      </c>
      <c r="AJ51" s="43">
        <f t="shared" si="18"/>
        <v>1</v>
      </c>
      <c r="AK51" s="43">
        <f t="shared" si="19"/>
        <v>1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>
        <v>3</v>
      </c>
      <c r="AC52" s="46"/>
      <c r="AD52" s="42">
        <f>AB52</f>
        <v>3</v>
      </c>
      <c r="AE52" s="42">
        <f>SUM(B52:AA52,AC52)</f>
        <v>0</v>
      </c>
      <c r="AF52" s="42">
        <f>SUM(AB26:AB51,AB53)</f>
        <v>0</v>
      </c>
      <c r="AG52" s="42">
        <v>0</v>
      </c>
      <c r="AH52" s="40">
        <f t="shared" si="16"/>
        <v>1</v>
      </c>
      <c r="AI52" s="40">
        <f t="shared" si="17"/>
        <v>1</v>
      </c>
      <c r="AJ52" s="40">
        <f t="shared" si="18"/>
        <v>1</v>
      </c>
      <c r="AK52" s="40">
        <f t="shared" si="19"/>
        <v>1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>
        <v>1</v>
      </c>
      <c r="AD53" s="41">
        <f>AC53</f>
        <v>1</v>
      </c>
      <c r="AE53" s="41">
        <f>SUM(B53:AB53)</f>
        <v>0</v>
      </c>
      <c r="AF53" s="41">
        <f>SUM(AC26:AC52)</f>
        <v>0</v>
      </c>
      <c r="AG53" s="41">
        <v>0</v>
      </c>
      <c r="AH53" s="43">
        <f t="shared" si="16"/>
        <v>1</v>
      </c>
      <c r="AI53" s="43">
        <f t="shared" si="17"/>
        <v>1</v>
      </c>
      <c r="AJ53" s="43">
        <f t="shared" si="18"/>
        <v>1</v>
      </c>
      <c r="AK53" s="43">
        <f t="shared" si="19"/>
        <v>1</v>
      </c>
    </row>
    <row r="54" spans="28:37">
      <c r="AB54" s="37" t="s">
        <v>74</v>
      </c>
      <c r="AC54" s="37"/>
      <c r="AD54" s="42">
        <f t="shared" ref="AD54:AF54" si="20">SUM(AD26:AD53)</f>
        <v>134</v>
      </c>
      <c r="AE54" s="42">
        <f t="shared" si="20"/>
        <v>2</v>
      </c>
      <c r="AF54" s="42">
        <f t="shared" si="20"/>
        <v>2</v>
      </c>
      <c r="AG54" s="42">
        <v>0</v>
      </c>
      <c r="AH54" s="40">
        <f t="shared" si="16"/>
        <v>0.971014492753623</v>
      </c>
      <c r="AI54" s="40">
        <f t="shared" si="17"/>
        <v>0.985294117647059</v>
      </c>
      <c r="AJ54" s="40">
        <f t="shared" si="18"/>
        <v>0.985294117647059</v>
      </c>
      <c r="AK54" s="40">
        <f t="shared" si="19"/>
        <v>0.985294117647059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LPMQ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>
        <v>17</v>
      </c>
      <c r="C59" s="14"/>
      <c r="D59" s="14"/>
      <c r="E59" s="14"/>
      <c r="F59" s="14"/>
      <c r="G59" s="14">
        <v>1</v>
      </c>
      <c r="H59" s="14"/>
      <c r="I59" s="14"/>
      <c r="J59" s="33">
        <v>6</v>
      </c>
      <c r="L59" s="1" t="s">
        <v>49</v>
      </c>
      <c r="M59" s="9" t="s">
        <v>58</v>
      </c>
      <c r="N59" s="9"/>
      <c r="O59" s="9"/>
      <c r="P59" s="9"/>
      <c r="Q59" s="42">
        <f>B59</f>
        <v>17</v>
      </c>
      <c r="R59" s="42">
        <f>SUM(C59:J59)</f>
        <v>7</v>
      </c>
      <c r="S59" s="42">
        <f>SUM(B60:B67)</f>
        <v>0</v>
      </c>
      <c r="T59" s="42">
        <v>0</v>
      </c>
      <c r="U59" s="40">
        <f t="shared" ref="U59:U66" si="21">(SUM(Q59,T59)/SUM(Q59,R59,S59,T59))</f>
        <v>0.708333333333333</v>
      </c>
      <c r="V59" s="40">
        <f t="shared" ref="V59:V66" si="22">Q59/(SUM(Q59,R59))</f>
        <v>0.708333333333333</v>
      </c>
      <c r="W59" s="40">
        <f t="shared" ref="W59:W66" si="23">Q59/SUM(Q59,S59)</f>
        <v>1</v>
      </c>
      <c r="X59" s="40">
        <f t="shared" ref="X59:X66" si="24">2*V59*W59/(SUM(V59,W59))</f>
        <v>0.829268292682927</v>
      </c>
    </row>
    <row r="60" spans="1:24">
      <c r="A60" s="15" t="s">
        <v>50</v>
      </c>
      <c r="B60" s="16"/>
      <c r="C60" s="17">
        <v>12</v>
      </c>
      <c r="D60" s="16"/>
      <c r="E60" s="16"/>
      <c r="F60" s="16"/>
      <c r="G60" s="16"/>
      <c r="H60" s="16"/>
      <c r="I60" s="16"/>
      <c r="J60" s="16">
        <v>4</v>
      </c>
      <c r="L60" s="1" t="s">
        <v>50</v>
      </c>
      <c r="M60" s="9" t="s">
        <v>59</v>
      </c>
      <c r="N60" s="9"/>
      <c r="O60" s="9"/>
      <c r="P60" s="9"/>
      <c r="Q60" s="41">
        <f>C60</f>
        <v>12</v>
      </c>
      <c r="R60" s="41">
        <f>SUM(B60,D60:J60)</f>
        <v>4</v>
      </c>
      <c r="S60" s="41">
        <f>SUM(C59,C61:C67)</f>
        <v>0</v>
      </c>
      <c r="T60" s="41">
        <v>0</v>
      </c>
      <c r="U60" s="43">
        <f t="shared" si="21"/>
        <v>0.75</v>
      </c>
      <c r="V60" s="43">
        <f t="shared" si="22"/>
        <v>0.75</v>
      </c>
      <c r="W60" s="43">
        <f t="shared" si="23"/>
        <v>1</v>
      </c>
      <c r="X60" s="43">
        <f t="shared" si="24"/>
        <v>0.857142857142857</v>
      </c>
    </row>
    <row r="61" spans="1:24">
      <c r="A61" s="15" t="s">
        <v>51</v>
      </c>
      <c r="B61" s="16"/>
      <c r="C61" s="16"/>
      <c r="D61" s="17">
        <v>10</v>
      </c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10</v>
      </c>
      <c r="R61" s="42">
        <f>SUM(B61:C61,E61:J61)</f>
        <v>0</v>
      </c>
      <c r="S61" s="42">
        <f>SUM(D59:D60,D62:D67)</f>
        <v>0</v>
      </c>
      <c r="T61" s="42">
        <v>0</v>
      </c>
      <c r="U61" s="40">
        <f t="shared" si="21"/>
        <v>1</v>
      </c>
      <c r="V61" s="40">
        <f t="shared" si="22"/>
        <v>1</v>
      </c>
      <c r="W61" s="40">
        <f t="shared" si="23"/>
        <v>1</v>
      </c>
      <c r="X61" s="40">
        <f t="shared" si="24"/>
        <v>1</v>
      </c>
    </row>
    <row r="62" spans="1:24">
      <c r="A62" s="15" t="s">
        <v>52</v>
      </c>
      <c r="B62" s="16"/>
      <c r="C62" s="16"/>
      <c r="D62" s="16"/>
      <c r="E62" s="17">
        <v>21</v>
      </c>
      <c r="F62" s="16"/>
      <c r="G62" s="16"/>
      <c r="H62" s="16"/>
      <c r="I62" s="16">
        <v>3</v>
      </c>
      <c r="J62" s="34">
        <v>1</v>
      </c>
      <c r="L62" s="1" t="s">
        <v>52</v>
      </c>
      <c r="M62" s="9" t="s">
        <v>61</v>
      </c>
      <c r="N62" s="9"/>
      <c r="O62" s="9"/>
      <c r="P62" s="9"/>
      <c r="Q62" s="41">
        <f>E62</f>
        <v>21</v>
      </c>
      <c r="R62" s="41">
        <v>4</v>
      </c>
      <c r="S62" s="41">
        <f>SUM(E59:E61,E63:E67)</f>
        <v>1</v>
      </c>
      <c r="T62" s="41">
        <v>0</v>
      </c>
      <c r="U62" s="43">
        <f t="shared" si="21"/>
        <v>0.807692307692308</v>
      </c>
      <c r="V62" s="43">
        <f t="shared" si="22"/>
        <v>0.84</v>
      </c>
      <c r="W62" s="43">
        <f t="shared" si="23"/>
        <v>0.954545454545455</v>
      </c>
      <c r="X62" s="43">
        <f t="shared" si="24"/>
        <v>0.893617021276596</v>
      </c>
    </row>
    <row r="63" spans="1:24">
      <c r="A63" s="15" t="s">
        <v>53</v>
      </c>
      <c r="B63" s="16"/>
      <c r="C63" s="16"/>
      <c r="D63" s="16"/>
      <c r="E63" s="16">
        <v>1</v>
      </c>
      <c r="F63" s="17">
        <v>29</v>
      </c>
      <c r="G63" s="16">
        <v>1</v>
      </c>
      <c r="H63" s="16">
        <v>1</v>
      </c>
      <c r="I63" s="16">
        <v>1</v>
      </c>
      <c r="J63" s="34">
        <v>23</v>
      </c>
      <c r="L63" s="1" t="s">
        <v>53</v>
      </c>
      <c r="M63" s="9" t="s">
        <v>62</v>
      </c>
      <c r="N63" s="9"/>
      <c r="O63" s="9"/>
      <c r="P63" s="9"/>
      <c r="Q63" s="42">
        <f>F63</f>
        <v>29</v>
      </c>
      <c r="R63" s="42">
        <f>SUM(B63:E63,G63:J63)</f>
        <v>27</v>
      </c>
      <c r="S63" s="42">
        <f>SUM(F59:F62,F64:F67)</f>
        <v>1</v>
      </c>
      <c r="T63" s="42">
        <v>0</v>
      </c>
      <c r="U63" s="40">
        <f t="shared" si="21"/>
        <v>0.508771929824561</v>
      </c>
      <c r="V63" s="40">
        <f t="shared" si="22"/>
        <v>0.517857142857143</v>
      </c>
      <c r="W63" s="40">
        <f t="shared" si="23"/>
        <v>0.966666666666667</v>
      </c>
      <c r="X63" s="40">
        <f t="shared" si="24"/>
        <v>0.674418604651163</v>
      </c>
    </row>
    <row r="64" spans="1:24">
      <c r="A64" s="15" t="s">
        <v>54</v>
      </c>
      <c r="B64" s="16"/>
      <c r="C64" s="16"/>
      <c r="D64" s="16"/>
      <c r="E64" s="16"/>
      <c r="F64" s="16">
        <v>1</v>
      </c>
      <c r="G64" s="17">
        <v>30</v>
      </c>
      <c r="H64" s="16"/>
      <c r="I64" s="16"/>
      <c r="J64" s="34">
        <v>7</v>
      </c>
      <c r="L64" s="1" t="s">
        <v>54</v>
      </c>
      <c r="M64" s="9" t="s">
        <v>63</v>
      </c>
      <c r="N64" s="9"/>
      <c r="O64" s="9"/>
      <c r="P64" s="9"/>
      <c r="Q64" s="41">
        <f>G64</f>
        <v>30</v>
      </c>
      <c r="R64" s="41">
        <f>SUM(B64:F64,H64:J64)</f>
        <v>8</v>
      </c>
      <c r="S64" s="41">
        <f>SUM(G59:G63,G65:G67)</f>
        <v>2</v>
      </c>
      <c r="T64" s="41">
        <v>0</v>
      </c>
      <c r="U64" s="43">
        <f t="shared" si="21"/>
        <v>0.75</v>
      </c>
      <c r="V64" s="43">
        <f t="shared" si="22"/>
        <v>0.789473684210526</v>
      </c>
      <c r="W64" s="43">
        <f t="shared" si="23"/>
        <v>0.9375</v>
      </c>
      <c r="X64" s="43">
        <f t="shared" si="24"/>
        <v>0.857142857142857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>
        <v>10</v>
      </c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10</v>
      </c>
      <c r="R65" s="42">
        <f>SUM(B65:G65,I65:J65)</f>
        <v>0</v>
      </c>
      <c r="S65" s="42">
        <f>SUM(H59:H64,H66:H67)</f>
        <v>1</v>
      </c>
      <c r="T65" s="42">
        <v>0</v>
      </c>
      <c r="U65" s="40">
        <f t="shared" si="21"/>
        <v>0.909090909090909</v>
      </c>
      <c r="V65" s="40">
        <f t="shared" si="22"/>
        <v>1</v>
      </c>
      <c r="W65" s="40">
        <f t="shared" si="23"/>
        <v>0.909090909090909</v>
      </c>
      <c r="X65" s="40">
        <f t="shared" si="24"/>
        <v>0.952380952380952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>
        <v>10</v>
      </c>
      <c r="J66" s="34">
        <v>3</v>
      </c>
      <c r="L66" s="1" t="s">
        <v>56</v>
      </c>
      <c r="M66" s="9" t="s">
        <v>65</v>
      </c>
      <c r="N66" s="9"/>
      <c r="O66" s="9"/>
      <c r="P66" s="9"/>
      <c r="Q66" s="41">
        <f>I66</f>
        <v>10</v>
      </c>
      <c r="R66" s="41">
        <f>SUM(J66,B66:H66)</f>
        <v>3</v>
      </c>
      <c r="S66" s="41">
        <f>SUM(I59:I65,I67)</f>
        <v>4</v>
      </c>
      <c r="T66" s="41">
        <v>0</v>
      </c>
      <c r="U66" s="43">
        <f t="shared" si="21"/>
        <v>0.588235294117647</v>
      </c>
      <c r="V66" s="43">
        <f t="shared" si="22"/>
        <v>0.769230769230769</v>
      </c>
      <c r="W66" s="43">
        <f t="shared" si="23"/>
        <v>0.714285714285714</v>
      </c>
      <c r="X66" s="43">
        <f t="shared" si="24"/>
        <v>0.740740740740741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25">SUM(Q59:Q66)</f>
        <v>139</v>
      </c>
      <c r="R68" s="41">
        <f t="shared" si="25"/>
        <v>53</v>
      </c>
      <c r="S68" s="41">
        <f t="shared" si="25"/>
        <v>9</v>
      </c>
      <c r="T68" s="41">
        <f t="shared" si="25"/>
        <v>0</v>
      </c>
      <c r="U68" s="43">
        <f>(SUM(Q68,T68)/SUM(Q68,R68,S68,T68))</f>
        <v>0.691542288557214</v>
      </c>
      <c r="V68" s="43">
        <f>Q68/(SUM(Q68,R68))</f>
        <v>0.723958333333333</v>
      </c>
      <c r="W68" s="43">
        <f>Q68/SUM(Q68,S68)</f>
        <v>0.939189189189189</v>
      </c>
      <c r="X68" s="43">
        <f>2*V68*W68/(SUM(V68,W68))</f>
        <v>0.817647058823529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136</v>
      </c>
    </row>
    <row r="70" ht="14.25" spans="1:37">
      <c r="A70" s="10" t="str">
        <f>A13</f>
        <v>LPMQ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>
        <v>16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16</v>
      </c>
      <c r="AE71" s="42">
        <f>SUM(C71:AC71)</f>
        <v>0</v>
      </c>
      <c r="AF71" s="42">
        <f>SUM(B72:B98)</f>
        <v>0</v>
      </c>
      <c r="AG71" s="42">
        <v>0</v>
      </c>
      <c r="AH71" s="40">
        <f t="shared" ref="AH71:AH99" si="26">(SUM(AD71,AG71)/SUM(AD71,AE71,AF71,AG71))</f>
        <v>1</v>
      </c>
      <c r="AI71" s="40">
        <f t="shared" ref="AI71:AI99" si="27">AD71/(SUM(AD71,AE71))</f>
        <v>1</v>
      </c>
      <c r="AJ71" s="40">
        <f t="shared" ref="AJ71:AJ99" si="28">AD71/SUM(AD71,AF71)</f>
        <v>1</v>
      </c>
      <c r="AK71" s="40">
        <f t="shared" ref="AK71:AK99" si="29">2*AI71*AJ71/(SUM(AI71,AJ71))</f>
        <v>1</v>
      </c>
    </row>
    <row r="72" spans="1:37">
      <c r="A72" s="26" t="s">
        <v>40</v>
      </c>
      <c r="B72" s="27"/>
      <c r="C72" s="28">
        <v>20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20</v>
      </c>
      <c r="AE72" s="41">
        <f>SUM(D72:AC72,B72)</f>
        <v>0</v>
      </c>
      <c r="AF72" s="41">
        <f>SUM(C71,C73:C98)</f>
        <v>0</v>
      </c>
      <c r="AG72" s="41">
        <v>0</v>
      </c>
      <c r="AH72" s="43">
        <f t="shared" si="26"/>
        <v>1</v>
      </c>
      <c r="AI72" s="43">
        <f t="shared" si="27"/>
        <v>1</v>
      </c>
      <c r="AJ72" s="43">
        <f t="shared" si="28"/>
        <v>1</v>
      </c>
      <c r="AK72" s="43">
        <f t="shared" si="29"/>
        <v>1</v>
      </c>
    </row>
    <row r="73" spans="1:37">
      <c r="A73" s="26" t="s">
        <v>9</v>
      </c>
      <c r="B73" s="27"/>
      <c r="C73" s="27"/>
      <c r="D73" s="28">
        <v>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7</v>
      </c>
      <c r="AE73" s="42">
        <f>SUM(B73,C73,E73:AC73)</f>
        <v>0</v>
      </c>
      <c r="AF73" s="42">
        <f>SUM(D71,D72,D74:D98)</f>
        <v>0</v>
      </c>
      <c r="AG73" s="42">
        <v>0</v>
      </c>
      <c r="AH73" s="40">
        <f t="shared" si="26"/>
        <v>1</v>
      </c>
      <c r="AI73" s="40">
        <f t="shared" si="27"/>
        <v>1</v>
      </c>
      <c r="AJ73" s="40">
        <f t="shared" si="28"/>
        <v>1</v>
      </c>
      <c r="AK73" s="40">
        <f t="shared" si="29"/>
        <v>1</v>
      </c>
    </row>
    <row r="74" spans="1:37">
      <c r="A74" s="26" t="s">
        <v>10</v>
      </c>
      <c r="B74" s="27"/>
      <c r="C74" s="27"/>
      <c r="D74" s="27"/>
      <c r="E74" s="28">
        <v>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2</v>
      </c>
      <c r="AE74" s="41">
        <f>SUM(B74:D74,F74:AC74)</f>
        <v>0</v>
      </c>
      <c r="AF74" s="41">
        <f>SUM(E71:E73,E75:E98)</f>
        <v>0</v>
      </c>
      <c r="AG74" s="41">
        <v>0</v>
      </c>
      <c r="AH74" s="43">
        <f t="shared" si="26"/>
        <v>1</v>
      </c>
      <c r="AI74" s="43">
        <f t="shared" si="27"/>
        <v>1</v>
      </c>
      <c r="AJ74" s="43">
        <f t="shared" si="28"/>
        <v>1</v>
      </c>
      <c r="AK74" s="43">
        <f t="shared" si="29"/>
        <v>1</v>
      </c>
    </row>
    <row r="75" spans="1:37">
      <c r="A75" s="26" t="s">
        <v>11</v>
      </c>
      <c r="B75" s="27"/>
      <c r="C75" s="27"/>
      <c r="D75" s="27"/>
      <c r="E75" s="27"/>
      <c r="F75" s="28">
        <v>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1</v>
      </c>
      <c r="AE75" s="42">
        <f>SUM(B75:E75,G75:AC75)</f>
        <v>0</v>
      </c>
      <c r="AF75" s="42">
        <f>SUM(F71:F74,F76:F98)</f>
        <v>0</v>
      </c>
      <c r="AG75" s="42">
        <v>0</v>
      </c>
      <c r="AH75" s="40">
        <f t="shared" si="26"/>
        <v>1</v>
      </c>
      <c r="AI75" s="40">
        <f t="shared" si="27"/>
        <v>1</v>
      </c>
      <c r="AJ75" s="40">
        <f t="shared" si="28"/>
        <v>1</v>
      </c>
      <c r="AK75" s="40">
        <f t="shared" si="29"/>
        <v>1</v>
      </c>
    </row>
    <row r="76" spans="1:37">
      <c r="A76" s="26" t="s">
        <v>12</v>
      </c>
      <c r="B76" s="27"/>
      <c r="C76" s="27"/>
      <c r="D76" s="27"/>
      <c r="E76" s="27"/>
      <c r="F76" s="27"/>
      <c r="G76" s="28">
        <v>2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2</v>
      </c>
      <c r="AE76" s="41">
        <f>SUM(B76:F76,H76:AC76)</f>
        <v>0</v>
      </c>
      <c r="AF76" s="41">
        <f>SUM(G71:G75,G77:G98)</f>
        <v>0</v>
      </c>
      <c r="AG76" s="41">
        <v>0</v>
      </c>
      <c r="AH76" s="43">
        <f t="shared" si="26"/>
        <v>1</v>
      </c>
      <c r="AI76" s="43">
        <f t="shared" si="27"/>
        <v>1</v>
      </c>
      <c r="AJ76" s="43">
        <f t="shared" si="28"/>
        <v>1</v>
      </c>
      <c r="AK76" s="43">
        <f t="shared" si="29"/>
        <v>1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>
        <v>2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2</v>
      </c>
      <c r="AE77" s="42">
        <f>SUM(B77:G77,I77:AC77)</f>
        <v>0</v>
      </c>
      <c r="AF77" s="42">
        <f>SUM(H71:H76,H78:H98)</f>
        <v>0</v>
      </c>
      <c r="AG77" s="42">
        <v>0</v>
      </c>
      <c r="AH77" s="40">
        <f t="shared" si="26"/>
        <v>1</v>
      </c>
      <c r="AI77" s="40">
        <f t="shared" si="27"/>
        <v>1</v>
      </c>
      <c r="AJ77" s="40">
        <f t="shared" si="28"/>
        <v>1</v>
      </c>
      <c r="AK77" s="40">
        <f t="shared" si="29"/>
        <v>1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>
        <v>3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3</v>
      </c>
      <c r="AE78" s="41">
        <f>SUM(B78:H78,J78:AC78)</f>
        <v>0</v>
      </c>
      <c r="AF78" s="41">
        <f>SUM(I71:I77,I79:I98)</f>
        <v>2</v>
      </c>
      <c r="AG78" s="42">
        <v>0</v>
      </c>
      <c r="AH78" s="43">
        <f t="shared" si="26"/>
        <v>0.6</v>
      </c>
      <c r="AI78" s="43">
        <f t="shared" si="27"/>
        <v>1</v>
      </c>
      <c r="AJ78" s="43">
        <f t="shared" si="28"/>
        <v>0.6</v>
      </c>
      <c r="AK78" s="43">
        <f t="shared" si="29"/>
        <v>0.75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>
        <v>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3</v>
      </c>
      <c r="AE79" s="42">
        <f>SUM(B79:I79,K79:AC79)</f>
        <v>0</v>
      </c>
      <c r="AF79" s="42">
        <f>SUM(J71:J78,J80:J98)</f>
        <v>0</v>
      </c>
      <c r="AG79" s="41">
        <v>0</v>
      </c>
      <c r="AH79" s="40">
        <f t="shared" si="26"/>
        <v>1</v>
      </c>
      <c r="AI79" s="40">
        <f t="shared" si="27"/>
        <v>1</v>
      </c>
      <c r="AJ79" s="40">
        <f t="shared" si="28"/>
        <v>1</v>
      </c>
      <c r="AK79" s="40">
        <f t="shared" si="29"/>
        <v>1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>
        <v>10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10</v>
      </c>
      <c r="AE80" s="41">
        <f>SUM(B80:J80,L80:AC80)</f>
        <v>0</v>
      </c>
      <c r="AF80" s="41">
        <f>SUM(K71:K79,K81:K98)</f>
        <v>0</v>
      </c>
      <c r="AG80" s="42">
        <v>0</v>
      </c>
      <c r="AH80" s="43">
        <f t="shared" si="26"/>
        <v>1</v>
      </c>
      <c r="AI80" s="43">
        <f t="shared" si="27"/>
        <v>1</v>
      </c>
      <c r="AJ80" s="43">
        <f t="shared" si="28"/>
        <v>1</v>
      </c>
      <c r="AK80" s="43">
        <f t="shared" si="29"/>
        <v>1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>
        <v>1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1</v>
      </c>
      <c r="AE81" s="42">
        <f>SUM(B81:K81,M81:AC81)</f>
        <v>0</v>
      </c>
      <c r="AF81" s="42">
        <f>SUM(L71:L80,L82:L98)</f>
        <v>0</v>
      </c>
      <c r="AG81" s="41">
        <v>0</v>
      </c>
      <c r="AH81" s="40">
        <f t="shared" si="26"/>
        <v>1</v>
      </c>
      <c r="AI81" s="40">
        <f t="shared" si="27"/>
        <v>1</v>
      </c>
      <c r="AJ81" s="40">
        <f t="shared" si="28"/>
        <v>1</v>
      </c>
      <c r="AK81" s="40">
        <f t="shared" si="29"/>
        <v>1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>
        <v>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2</v>
      </c>
      <c r="AE82" s="41">
        <f>SUM(B82:L82,N82:AC82)</f>
        <v>0</v>
      </c>
      <c r="AF82" s="41">
        <f>SUM(M71:M81,M83:M98)</f>
        <v>0</v>
      </c>
      <c r="AG82" s="42">
        <v>0</v>
      </c>
      <c r="AH82" s="43">
        <f t="shared" si="26"/>
        <v>1</v>
      </c>
      <c r="AI82" s="43">
        <f t="shared" si="27"/>
        <v>1</v>
      </c>
      <c r="AJ82" s="43">
        <f t="shared" si="28"/>
        <v>1</v>
      </c>
      <c r="AK82" s="43">
        <f t="shared" si="29"/>
        <v>1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>
        <v>1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1</v>
      </c>
      <c r="AE83" s="42">
        <f>SUM(B83:M83,O83:AC83)</f>
        <v>0</v>
      </c>
      <c r="AF83" s="42">
        <f>SUM(N71:N82,N84:N98)</f>
        <v>0</v>
      </c>
      <c r="AG83" s="41">
        <v>0</v>
      </c>
      <c r="AH83" s="40">
        <f t="shared" si="26"/>
        <v>1</v>
      </c>
      <c r="AI83" s="40">
        <f t="shared" si="27"/>
        <v>1</v>
      </c>
      <c r="AJ83" s="40">
        <f t="shared" si="28"/>
        <v>1</v>
      </c>
      <c r="AK83" s="40">
        <f t="shared" si="29"/>
        <v>1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>
        <v>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2</v>
      </c>
      <c r="AE84" s="41">
        <f>SUM(B84:N84,P84:AC84)</f>
        <v>0</v>
      </c>
      <c r="AF84" s="41">
        <f>SUM(O71:O83,O85:O98)</f>
        <v>0</v>
      </c>
      <c r="AG84" s="42">
        <v>0</v>
      </c>
      <c r="AH84" s="43">
        <f t="shared" si="26"/>
        <v>1</v>
      </c>
      <c r="AI84" s="43">
        <f t="shared" si="27"/>
        <v>1</v>
      </c>
      <c r="AJ84" s="43">
        <f t="shared" si="28"/>
        <v>1</v>
      </c>
      <c r="AK84" s="43">
        <f t="shared" si="29"/>
        <v>1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>
        <v>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1</v>
      </c>
      <c r="AE85" s="42">
        <f>SUM(B85:O85,Q85:AC85)</f>
        <v>0</v>
      </c>
      <c r="AF85" s="42">
        <v>0</v>
      </c>
      <c r="AG85" s="42">
        <v>0</v>
      </c>
      <c r="AH85" s="40">
        <f t="shared" si="26"/>
        <v>1</v>
      </c>
      <c r="AI85" s="40">
        <f t="shared" si="27"/>
        <v>1</v>
      </c>
      <c r="AJ85" s="40">
        <f t="shared" si="28"/>
        <v>1</v>
      </c>
      <c r="AK85" s="40">
        <f t="shared" si="29"/>
        <v>1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>
        <v>1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1</v>
      </c>
      <c r="AE86" s="41">
        <f>SUM(B86:P86,R86:AC86)</f>
        <v>0</v>
      </c>
      <c r="AF86" s="41">
        <f>SUM(Q71:Q85,Q87:Q98)</f>
        <v>0</v>
      </c>
      <c r="AG86" s="41">
        <v>0</v>
      </c>
      <c r="AH86" s="43">
        <f t="shared" si="26"/>
        <v>1</v>
      </c>
      <c r="AI86" s="43">
        <f t="shared" si="27"/>
        <v>1</v>
      </c>
      <c r="AJ86" s="43">
        <f t="shared" si="28"/>
        <v>1</v>
      </c>
      <c r="AK86" s="43">
        <f t="shared" si="29"/>
        <v>1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1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1</v>
      </c>
      <c r="AE87" s="42">
        <f>SUM(B87:Q87,S87:AC87)</f>
        <v>0</v>
      </c>
      <c r="AF87" s="42">
        <f>SUM(R71:R86,R88:R98)</f>
        <v>0</v>
      </c>
      <c r="AG87" s="42">
        <v>0</v>
      </c>
      <c r="AH87" s="40">
        <f t="shared" si="26"/>
        <v>1</v>
      </c>
      <c r="AI87" s="40">
        <f t="shared" si="27"/>
        <v>1</v>
      </c>
      <c r="AJ87" s="40">
        <f t="shared" si="28"/>
        <v>1</v>
      </c>
      <c r="AK87" s="40">
        <f t="shared" si="29"/>
        <v>1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>
        <v>2</v>
      </c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2</v>
      </c>
      <c r="AE88" s="41">
        <f>SUM(B88:R88,T88:AC88)</f>
        <v>0</v>
      </c>
      <c r="AF88" s="41">
        <f>SUM(S71:S87,S89:S98)</f>
        <v>0</v>
      </c>
      <c r="AG88" s="41">
        <v>0</v>
      </c>
      <c r="AH88" s="43">
        <f t="shared" si="26"/>
        <v>1</v>
      </c>
      <c r="AI88" s="43">
        <f t="shared" si="27"/>
        <v>1</v>
      </c>
      <c r="AJ88" s="43">
        <f t="shared" si="28"/>
        <v>1</v>
      </c>
      <c r="AK88" s="43">
        <f t="shared" si="29"/>
        <v>1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>
        <v>2</v>
      </c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2</v>
      </c>
      <c r="AE89" s="42">
        <f>SUM(B89:S89,U89:AC89)</f>
        <v>0</v>
      </c>
      <c r="AF89" s="42">
        <f>SUM(T71:T88,T90:T98)</f>
        <v>0</v>
      </c>
      <c r="AG89" s="42">
        <v>0</v>
      </c>
      <c r="AH89" s="40">
        <f t="shared" si="26"/>
        <v>1</v>
      </c>
      <c r="AI89" s="40">
        <f t="shared" si="27"/>
        <v>1</v>
      </c>
      <c r="AJ89" s="40">
        <f t="shared" si="28"/>
        <v>1</v>
      </c>
      <c r="AK89" s="40">
        <f t="shared" si="29"/>
        <v>1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>
        <v>6</v>
      </c>
      <c r="V90" s="27"/>
      <c r="W90" s="27"/>
      <c r="X90" s="27"/>
      <c r="Y90" s="27"/>
      <c r="Z90" s="27"/>
      <c r="AA90" s="27"/>
      <c r="AB90" s="27"/>
      <c r="AC90" s="46"/>
      <c r="AD90" s="41">
        <f>U90</f>
        <v>6</v>
      </c>
      <c r="AE90" s="41">
        <f>SUM(B90:T90,V90:AC90)</f>
        <v>0</v>
      </c>
      <c r="AF90" s="41">
        <f>SUM(U71:U89,U91:U98)</f>
        <v>0</v>
      </c>
      <c r="AG90" s="41">
        <v>0</v>
      </c>
      <c r="AH90" s="43">
        <f t="shared" si="26"/>
        <v>1</v>
      </c>
      <c r="AI90" s="43">
        <f t="shared" si="27"/>
        <v>1</v>
      </c>
      <c r="AJ90" s="43">
        <f t="shared" si="28"/>
        <v>1</v>
      </c>
      <c r="AK90" s="43">
        <f t="shared" si="29"/>
        <v>1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>
        <v>3</v>
      </c>
      <c r="W91" s="27"/>
      <c r="X91" s="27"/>
      <c r="Y91" s="27"/>
      <c r="Z91" s="27"/>
      <c r="AA91" s="27"/>
      <c r="AB91" s="27"/>
      <c r="AC91" s="46"/>
      <c r="AD91" s="42">
        <f>V91</f>
        <v>3</v>
      </c>
      <c r="AE91" s="42">
        <f>SUM(B91:U91,W91:AC91)</f>
        <v>0</v>
      </c>
      <c r="AF91" s="42">
        <f>SUM(V71:V90,V92:V98)</f>
        <v>0</v>
      </c>
      <c r="AG91" s="42">
        <v>0</v>
      </c>
      <c r="AH91" s="40">
        <f t="shared" si="26"/>
        <v>1</v>
      </c>
      <c r="AI91" s="40">
        <f t="shared" si="27"/>
        <v>1</v>
      </c>
      <c r="AJ91" s="40">
        <f t="shared" si="28"/>
        <v>1</v>
      </c>
      <c r="AK91" s="40">
        <f t="shared" si="29"/>
        <v>1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>
        <v>6</v>
      </c>
      <c r="X92" s="27"/>
      <c r="Y92" s="27"/>
      <c r="Z92" s="27"/>
      <c r="AA92" s="27"/>
      <c r="AB92" s="27"/>
      <c r="AC92" s="46"/>
      <c r="AD92" s="41">
        <f>W92</f>
        <v>6</v>
      </c>
      <c r="AE92" s="41">
        <f>SUM(B92:V92,X92:AC92)</f>
        <v>0</v>
      </c>
      <c r="AF92" s="41">
        <f>SUM(W71:W91,W93:W98)</f>
        <v>0</v>
      </c>
      <c r="AG92" s="42">
        <v>0</v>
      </c>
      <c r="AH92" s="43">
        <f t="shared" si="26"/>
        <v>1</v>
      </c>
      <c r="AI92" s="43">
        <f t="shared" si="27"/>
        <v>1</v>
      </c>
      <c r="AJ92" s="43">
        <f t="shared" si="28"/>
        <v>1</v>
      </c>
      <c r="AK92" s="43">
        <f t="shared" si="29"/>
        <v>1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>
        <v>2</v>
      </c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>
        <v>5</v>
      </c>
      <c r="Y93" s="27"/>
      <c r="Z93" s="27"/>
      <c r="AA93" s="27"/>
      <c r="AB93" s="27"/>
      <c r="AC93" s="46"/>
      <c r="AD93" s="42">
        <f>X93</f>
        <v>5</v>
      </c>
      <c r="AE93" s="42">
        <f>SUM(B93:W93,Y93:AC93)</f>
        <v>2</v>
      </c>
      <c r="AF93" s="42">
        <f>SUM(X71:X92,X94:X98)</f>
        <v>0</v>
      </c>
      <c r="AG93" s="41">
        <v>0</v>
      </c>
      <c r="AH93" s="40">
        <f t="shared" si="26"/>
        <v>0.714285714285714</v>
      </c>
      <c r="AI93" s="40">
        <f t="shared" si="27"/>
        <v>0.714285714285714</v>
      </c>
      <c r="AJ93" s="40">
        <f t="shared" si="28"/>
        <v>1</v>
      </c>
      <c r="AK93" s="40">
        <f t="shared" si="29"/>
        <v>0.833333333333333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>
        <v>22</v>
      </c>
      <c r="Z94" s="27"/>
      <c r="AA94" s="27"/>
      <c r="AB94" s="27"/>
      <c r="AC94" s="46"/>
      <c r="AD94" s="41">
        <f>Y94</f>
        <v>22</v>
      </c>
      <c r="AE94" s="41">
        <f>SUM(B94:X94,Z94:AC94)</f>
        <v>0</v>
      </c>
      <c r="AF94" s="41">
        <f>SUM(Y71:Y93,Y95:Y98)</f>
        <v>0</v>
      </c>
      <c r="AG94" s="42">
        <v>0</v>
      </c>
      <c r="AH94" s="43">
        <f t="shared" si="26"/>
        <v>1</v>
      </c>
      <c r="AI94" s="43">
        <f t="shared" si="27"/>
        <v>1</v>
      </c>
      <c r="AJ94" s="43">
        <f t="shared" si="28"/>
        <v>1</v>
      </c>
      <c r="AK94" s="43">
        <f t="shared" si="29"/>
        <v>1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>
        <v>3</v>
      </c>
      <c r="AA95" s="27"/>
      <c r="AB95" s="27"/>
      <c r="AC95" s="46"/>
      <c r="AD95" s="42">
        <f>Z95</f>
        <v>3</v>
      </c>
      <c r="AE95" s="42">
        <f>SUM(B95:Y95,AA95:AC95)</f>
        <v>0</v>
      </c>
      <c r="AF95" s="42">
        <f>SUM(Z71:Z94,Z96:Z98)</f>
        <v>0</v>
      </c>
      <c r="AG95" s="41">
        <v>0</v>
      </c>
      <c r="AH95" s="40">
        <f t="shared" si="26"/>
        <v>1</v>
      </c>
      <c r="AI95" s="40">
        <f t="shared" si="27"/>
        <v>1</v>
      </c>
      <c r="AJ95" s="40">
        <f t="shared" si="28"/>
        <v>1</v>
      </c>
      <c r="AK95" s="40">
        <f t="shared" si="29"/>
        <v>1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>
        <v>6</v>
      </c>
      <c r="AB96" s="27"/>
      <c r="AC96" s="46"/>
      <c r="AD96" s="41">
        <f>AA96</f>
        <v>6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>
        <f t="shared" si="26"/>
        <v>1</v>
      </c>
      <c r="AI96" s="43">
        <f t="shared" si="27"/>
        <v>1</v>
      </c>
      <c r="AJ96" s="43">
        <f t="shared" si="28"/>
        <v>1</v>
      </c>
      <c r="AK96" s="43">
        <f t="shared" si="29"/>
        <v>1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>
        <v>3</v>
      </c>
      <c r="AC97" s="46"/>
      <c r="AD97" s="42">
        <f>AB97</f>
        <v>3</v>
      </c>
      <c r="AE97" s="42">
        <f>SUM(B97:AA97,AC97)</f>
        <v>0</v>
      </c>
      <c r="AF97" s="42">
        <f>SUM(AB71:AB96,AB98)</f>
        <v>0</v>
      </c>
      <c r="AG97" s="42">
        <v>0</v>
      </c>
      <c r="AH97" s="40">
        <f t="shared" si="26"/>
        <v>1</v>
      </c>
      <c r="AI97" s="40">
        <f t="shared" si="27"/>
        <v>1</v>
      </c>
      <c r="AJ97" s="40">
        <f t="shared" si="28"/>
        <v>1</v>
      </c>
      <c r="AK97" s="40">
        <f t="shared" si="29"/>
        <v>1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>
        <v>1</v>
      </c>
      <c r="AD98" s="41">
        <f>AC98</f>
        <v>1</v>
      </c>
      <c r="AE98" s="41">
        <f>SUM(B98:AB98)</f>
        <v>0</v>
      </c>
      <c r="AF98" s="41">
        <f>SUM(AC71:AC97)</f>
        <v>0</v>
      </c>
      <c r="AG98" s="41">
        <v>0</v>
      </c>
      <c r="AH98" s="43">
        <f t="shared" si="26"/>
        <v>1</v>
      </c>
      <c r="AI98" s="43">
        <f t="shared" si="27"/>
        <v>1</v>
      </c>
      <c r="AJ98" s="43">
        <f t="shared" si="28"/>
        <v>1</v>
      </c>
      <c r="AK98" s="43">
        <f t="shared" si="29"/>
        <v>1</v>
      </c>
    </row>
    <row r="99" spans="28:37">
      <c r="AB99" s="37" t="s">
        <v>74</v>
      </c>
      <c r="AC99" s="37"/>
      <c r="AD99" s="42">
        <f t="shared" ref="AD99:AF99" si="30">SUM(AD71:AD98)</f>
        <v>134</v>
      </c>
      <c r="AE99" s="42">
        <f t="shared" si="30"/>
        <v>2</v>
      </c>
      <c r="AF99" s="42">
        <f t="shared" si="30"/>
        <v>2</v>
      </c>
      <c r="AG99" s="42">
        <v>0</v>
      </c>
      <c r="AH99" s="40">
        <f t="shared" si="26"/>
        <v>0.971014492753623</v>
      </c>
      <c r="AI99" s="40">
        <f t="shared" si="27"/>
        <v>0.985294117647059</v>
      </c>
      <c r="AJ99" s="40">
        <f t="shared" si="28"/>
        <v>0.985294117647059</v>
      </c>
      <c r="AK99" s="40">
        <f t="shared" si="29"/>
        <v>0.985294117647059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LPMQ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/>
      <c r="D104" s="14"/>
      <c r="E104" s="14"/>
      <c r="F104" s="14"/>
      <c r="G104" s="14">
        <v>1</v>
      </c>
      <c r="H104" s="14"/>
      <c r="I104" s="14"/>
      <c r="J104" s="33">
        <v>5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6</v>
      </c>
      <c r="S104" s="42">
        <f>SUM(B105:B112)</f>
        <v>0</v>
      </c>
      <c r="T104" s="42">
        <v>0</v>
      </c>
      <c r="U104" s="40">
        <v>0.739130434782609</v>
      </c>
      <c r="V104" s="40">
        <f t="shared" ref="V104:V111" si="31">Q104/(SUM(Q104,R104))</f>
        <v>0.739130434782609</v>
      </c>
      <c r="W104" s="40">
        <v>1</v>
      </c>
      <c r="X104" s="40">
        <v>0.85</v>
      </c>
    </row>
    <row r="105" ht="15" spans="1:24">
      <c r="A105" s="15" t="s">
        <v>50</v>
      </c>
      <c r="B105" s="16"/>
      <c r="C105" s="17">
        <v>12</v>
      </c>
      <c r="D105" s="16"/>
      <c r="E105" s="16"/>
      <c r="F105" s="16"/>
      <c r="G105" s="16"/>
      <c r="H105" s="16"/>
      <c r="I105" s="16"/>
      <c r="J105" s="16">
        <v>4</v>
      </c>
      <c r="L105" s="1" t="s">
        <v>50</v>
      </c>
      <c r="M105" s="9" t="s">
        <v>59</v>
      </c>
      <c r="N105" s="9"/>
      <c r="O105" s="9"/>
      <c r="P105" s="9"/>
      <c r="Q105" s="41">
        <f>C105</f>
        <v>12</v>
      </c>
      <c r="R105" s="41">
        <f>SUM(B105,D105:J105)</f>
        <v>4</v>
      </c>
      <c r="S105" s="41">
        <f>SUM(C104,C106:C112)</f>
        <v>0</v>
      </c>
      <c r="T105" s="41">
        <v>0</v>
      </c>
      <c r="U105">
        <v>0.75</v>
      </c>
      <c r="V105" s="43">
        <f t="shared" si="31"/>
        <v>0.75</v>
      </c>
      <c r="W105">
        <v>1</v>
      </c>
      <c r="X105">
        <v>0.857142857142857</v>
      </c>
    </row>
    <row r="106" ht="15" spans="1:24">
      <c r="A106" s="15" t="s">
        <v>51</v>
      </c>
      <c r="B106" s="16"/>
      <c r="C106" s="16"/>
      <c r="D106" s="17">
        <v>10</v>
      </c>
      <c r="E106" s="16"/>
      <c r="F106" s="16"/>
      <c r="G106" s="16"/>
      <c r="H106" s="16"/>
      <c r="I106" s="16"/>
      <c r="J106" s="34"/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0</v>
      </c>
      <c r="S106" s="42">
        <f>SUM(D104:D105,D107:D112)</f>
        <v>0</v>
      </c>
      <c r="T106" s="42">
        <v>0</v>
      </c>
      <c r="U106">
        <v>1</v>
      </c>
      <c r="V106" s="40">
        <f t="shared" si="31"/>
        <v>1</v>
      </c>
      <c r="W106">
        <v>1</v>
      </c>
      <c r="X106">
        <v>1</v>
      </c>
    </row>
    <row r="107" ht="15" spans="1:24">
      <c r="A107" s="15" t="s">
        <v>52</v>
      </c>
      <c r="B107" s="16"/>
      <c r="C107" s="16"/>
      <c r="D107" s="16"/>
      <c r="E107" s="17">
        <v>21</v>
      </c>
      <c r="F107" s="16"/>
      <c r="G107" s="16"/>
      <c r="H107" s="16"/>
      <c r="I107" s="16">
        <v>3</v>
      </c>
      <c r="J107" s="34">
        <v>1</v>
      </c>
      <c r="L107" s="1" t="s">
        <v>52</v>
      </c>
      <c r="M107" s="9" t="s">
        <v>61</v>
      </c>
      <c r="N107" s="9"/>
      <c r="O107" s="9"/>
      <c r="P107" s="9"/>
      <c r="Q107" s="41">
        <f>E107</f>
        <v>21</v>
      </c>
      <c r="R107" s="41">
        <f>SUM(B107:D107,F107:J107)</f>
        <v>4</v>
      </c>
      <c r="S107" s="41">
        <f>SUM(E104:E106,E108:E112)</f>
        <v>1</v>
      </c>
      <c r="T107" s="41">
        <v>0</v>
      </c>
      <c r="U107">
        <v>0.807692307692308</v>
      </c>
      <c r="V107" s="43">
        <f t="shared" si="31"/>
        <v>0.84</v>
      </c>
      <c r="W107">
        <v>0.954545454545455</v>
      </c>
      <c r="X107">
        <v>0.893617021276596</v>
      </c>
    </row>
    <row r="108" ht="15" spans="1:24">
      <c r="A108" s="15" t="s">
        <v>53</v>
      </c>
      <c r="B108" s="16"/>
      <c r="C108" s="16"/>
      <c r="D108" s="16"/>
      <c r="E108" s="16">
        <v>1</v>
      </c>
      <c r="F108" s="17">
        <v>29</v>
      </c>
      <c r="G108" s="16">
        <v>1</v>
      </c>
      <c r="H108" s="16">
        <v>1</v>
      </c>
      <c r="I108" s="16">
        <v>1</v>
      </c>
      <c r="J108" s="34">
        <v>20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24</v>
      </c>
      <c r="S108" s="42">
        <f>SUM(F104:F107,F109:F112)</f>
        <v>1</v>
      </c>
      <c r="T108" s="42">
        <v>0</v>
      </c>
      <c r="U108">
        <v>0.537037037037037</v>
      </c>
      <c r="V108" s="40">
        <f t="shared" si="31"/>
        <v>0.547169811320755</v>
      </c>
      <c r="W108">
        <v>0.966666666666667</v>
      </c>
      <c r="X108">
        <v>0.698795180722892</v>
      </c>
    </row>
    <row r="109" ht="15" spans="1:24">
      <c r="A109" s="15" t="s">
        <v>54</v>
      </c>
      <c r="B109" s="16"/>
      <c r="C109" s="16"/>
      <c r="D109" s="16"/>
      <c r="E109" s="16"/>
      <c r="F109" s="16">
        <v>1</v>
      </c>
      <c r="G109" s="17">
        <v>30</v>
      </c>
      <c r="H109" s="16"/>
      <c r="I109" s="16"/>
      <c r="J109" s="34">
        <v>6</v>
      </c>
      <c r="L109" s="1" t="s">
        <v>54</v>
      </c>
      <c r="M109" s="9" t="s">
        <v>63</v>
      </c>
      <c r="N109" s="9"/>
      <c r="O109" s="9"/>
      <c r="P109" s="9"/>
      <c r="Q109" s="41">
        <f>G109</f>
        <v>30</v>
      </c>
      <c r="R109" s="41">
        <f>SUM(B109:F109,H109:J109)</f>
        <v>7</v>
      </c>
      <c r="S109" s="41">
        <f>SUM(G104:G108,G110:G112)</f>
        <v>2</v>
      </c>
      <c r="T109" s="41">
        <v>0</v>
      </c>
      <c r="U109">
        <v>0.769230769230769</v>
      </c>
      <c r="V109" s="43">
        <f t="shared" si="31"/>
        <v>0.810810810810811</v>
      </c>
      <c r="W109">
        <v>0.9375</v>
      </c>
      <c r="X109">
        <v>0.869565217391304</v>
      </c>
    </row>
    <row r="110" ht="15" spans="1:24">
      <c r="A110" s="15" t="s">
        <v>55</v>
      </c>
      <c r="B110" s="16"/>
      <c r="C110" s="16"/>
      <c r="D110" s="16"/>
      <c r="E110" s="16"/>
      <c r="F110" s="16"/>
      <c r="G110" s="16"/>
      <c r="H110" s="17">
        <v>10</v>
      </c>
      <c r="I110" s="16"/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10</v>
      </c>
      <c r="R110" s="42">
        <f>SUM(B110:G110,I110:J110)</f>
        <v>0</v>
      </c>
      <c r="S110" s="42">
        <f>SUM(H104:H109,H111:H112)</f>
        <v>1</v>
      </c>
      <c r="T110" s="42">
        <v>0</v>
      </c>
      <c r="U110">
        <v>0.909090909090909</v>
      </c>
      <c r="V110" s="40">
        <f t="shared" si="31"/>
        <v>1</v>
      </c>
      <c r="W110">
        <v>0.909090909090909</v>
      </c>
      <c r="X110">
        <v>0.952380952380952</v>
      </c>
    </row>
    <row r="111" ht="15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10</v>
      </c>
      <c r="J111" s="34">
        <v>3</v>
      </c>
      <c r="L111" s="1" t="s">
        <v>56</v>
      </c>
      <c r="M111" s="9" t="s">
        <v>65</v>
      </c>
      <c r="N111" s="9"/>
      <c r="O111" s="9"/>
      <c r="P111" s="9"/>
      <c r="Q111" s="41">
        <f>I111</f>
        <v>10</v>
      </c>
      <c r="R111" s="41">
        <f>SUM(J111,B111:H111)</f>
        <v>3</v>
      </c>
      <c r="S111" s="41">
        <f>SUM(I104:I110,I112)</f>
        <v>4</v>
      </c>
      <c r="T111" s="41">
        <v>0</v>
      </c>
      <c r="U111">
        <v>0.588235294117647</v>
      </c>
      <c r="V111" s="43">
        <f t="shared" si="31"/>
        <v>0.769230769230769</v>
      </c>
      <c r="W111">
        <v>0.714285714285714</v>
      </c>
      <c r="X111">
        <v>0.740740740740741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32">SUM(Q104:Q111)</f>
        <v>139</v>
      </c>
      <c r="R113" s="41">
        <f t="shared" si="32"/>
        <v>48</v>
      </c>
      <c r="S113" s="41">
        <f t="shared" si="32"/>
        <v>9</v>
      </c>
      <c r="T113" s="41">
        <f t="shared" si="32"/>
        <v>0</v>
      </c>
      <c r="U113" s="43">
        <f>(SUM(Q113,T113)/SUM(Q113,R113,S113,T113))</f>
        <v>0.709183673469388</v>
      </c>
      <c r="V113" s="43">
        <f>Q113/(SUM(Q113,R113))</f>
        <v>0.74331550802139</v>
      </c>
      <c r="W113" s="43">
        <f>Q113/SUM(Q113,S113)</f>
        <v>0.939189189189189</v>
      </c>
      <c r="X113" s="43">
        <f>2*V113*W113/(SUM(V113,W113))</f>
        <v>0.829850746268657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136</v>
      </c>
    </row>
    <row r="115" ht="14.25" spans="1:37">
      <c r="A115" s="21" t="str">
        <f>A1</f>
        <v>LPMQ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16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16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33">(SUM(AD116,AG116)/SUM(AD116,AE116,AF116,AG116))</f>
        <v>1</v>
      </c>
      <c r="AI116" s="40">
        <f t="shared" ref="AI116:AI144" si="34">AD116/(SUM(AD116,AE116))</f>
        <v>1</v>
      </c>
      <c r="AJ116" s="40">
        <f t="shared" ref="AJ116:AJ144" si="35">AD116/SUM(AD116,AF116)</f>
        <v>1</v>
      </c>
      <c r="AK116" s="40">
        <f t="shared" ref="AK116:AK144" si="36">2*AI116*AJ116/(SUM(AI116,AJ116))</f>
        <v>1</v>
      </c>
    </row>
    <row r="117" spans="1:37">
      <c r="A117" s="26" t="s">
        <v>40</v>
      </c>
      <c r="B117" s="27"/>
      <c r="C117" s="28">
        <v>20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20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33"/>
        <v>1</v>
      </c>
      <c r="AI117" s="43">
        <f t="shared" si="34"/>
        <v>1</v>
      </c>
      <c r="AJ117" s="43">
        <f t="shared" si="35"/>
        <v>1</v>
      </c>
      <c r="AK117" s="43">
        <f t="shared" si="36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33"/>
        <v>1</v>
      </c>
      <c r="AI118" s="40">
        <f t="shared" si="34"/>
        <v>1</v>
      </c>
      <c r="AJ118" s="40">
        <f t="shared" si="35"/>
        <v>1</v>
      </c>
      <c r="AK118" s="40">
        <f t="shared" si="36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33"/>
        <v>1</v>
      </c>
      <c r="AI119" s="43">
        <f t="shared" si="34"/>
        <v>1</v>
      </c>
      <c r="AJ119" s="43">
        <f t="shared" si="35"/>
        <v>1</v>
      </c>
      <c r="AK119" s="43">
        <f t="shared" si="36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33"/>
        <v>1</v>
      </c>
      <c r="AI120" s="40">
        <f t="shared" si="34"/>
        <v>1</v>
      </c>
      <c r="AJ120" s="40">
        <f t="shared" si="35"/>
        <v>1</v>
      </c>
      <c r="AK120" s="40">
        <f t="shared" si="36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33"/>
        <v>1</v>
      </c>
      <c r="AI121" s="43">
        <f t="shared" si="34"/>
        <v>1</v>
      </c>
      <c r="AJ121" s="43">
        <f t="shared" si="35"/>
        <v>1</v>
      </c>
      <c r="AK121" s="43">
        <f t="shared" si="36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v>0</v>
      </c>
      <c r="AH122" s="40">
        <f t="shared" si="33"/>
        <v>1</v>
      </c>
      <c r="AI122" s="40">
        <f t="shared" si="34"/>
        <v>1</v>
      </c>
      <c r="AJ122" s="40">
        <f t="shared" si="35"/>
        <v>1</v>
      </c>
      <c r="AK122" s="40">
        <f t="shared" si="36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3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3</v>
      </c>
      <c r="AE123" s="41">
        <f>SUM(B123:H123,J123:AC123)</f>
        <v>0</v>
      </c>
      <c r="AF123" s="41">
        <f>SUM(I116:I122,I124:I143)</f>
        <v>2</v>
      </c>
      <c r="AG123" s="42">
        <v>0</v>
      </c>
      <c r="AH123" s="43">
        <f t="shared" si="33"/>
        <v>0.6</v>
      </c>
      <c r="AI123" s="43">
        <f t="shared" si="34"/>
        <v>1</v>
      </c>
      <c r="AJ123" s="43">
        <f t="shared" si="35"/>
        <v>0.6</v>
      </c>
      <c r="AK123" s="43">
        <f t="shared" si="36"/>
        <v>0.75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33"/>
        <v>1</v>
      </c>
      <c r="AI124" s="40">
        <f t="shared" si="34"/>
        <v>1</v>
      </c>
      <c r="AJ124" s="40">
        <f t="shared" si="35"/>
        <v>1</v>
      </c>
      <c r="AK124" s="40">
        <f t="shared" si="36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33"/>
        <v>1</v>
      </c>
      <c r="AI125" s="43">
        <f t="shared" si="34"/>
        <v>1</v>
      </c>
      <c r="AJ125" s="43">
        <f t="shared" si="35"/>
        <v>1</v>
      </c>
      <c r="AK125" s="43">
        <f t="shared" si="36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>
        <f t="shared" si="33"/>
        <v>1</v>
      </c>
      <c r="AI126" s="40">
        <f t="shared" si="34"/>
        <v>1</v>
      </c>
      <c r="AJ126" s="40">
        <f t="shared" si="35"/>
        <v>1</v>
      </c>
      <c r="AK126" s="40">
        <f t="shared" si="36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33"/>
        <v>1</v>
      </c>
      <c r="AI127" s="43">
        <f t="shared" si="34"/>
        <v>1</v>
      </c>
      <c r="AJ127" s="43">
        <f t="shared" si="35"/>
        <v>1</v>
      </c>
      <c r="AK127" s="43">
        <f t="shared" si="36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1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1</v>
      </c>
      <c r="AE128" s="42">
        <f>SUM(B128:M128,O128:AC128)</f>
        <v>0</v>
      </c>
      <c r="AF128" s="42">
        <v>0</v>
      </c>
      <c r="AG128" s="41">
        <v>0</v>
      </c>
      <c r="AH128" s="40">
        <f t="shared" si="33"/>
        <v>1</v>
      </c>
      <c r="AI128" s="40">
        <f t="shared" si="34"/>
        <v>1</v>
      </c>
      <c r="AJ128" s="40">
        <f t="shared" si="35"/>
        <v>1</v>
      </c>
      <c r="AK128" s="40">
        <f t="shared" si="36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33"/>
        <v>1</v>
      </c>
      <c r="AI129" s="43">
        <f t="shared" si="34"/>
        <v>1</v>
      </c>
      <c r="AJ129" s="43">
        <f t="shared" si="35"/>
        <v>1</v>
      </c>
      <c r="AK129" s="43">
        <f t="shared" si="36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33"/>
        <v>1</v>
      </c>
      <c r="AI130" s="40">
        <f t="shared" si="34"/>
        <v>1</v>
      </c>
      <c r="AJ130" s="40">
        <f t="shared" si="35"/>
        <v>1</v>
      </c>
      <c r="AK130" s="40">
        <f t="shared" si="36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33"/>
        <v>1</v>
      </c>
      <c r="AI131" s="43">
        <f t="shared" si="34"/>
        <v>1</v>
      </c>
      <c r="AJ131" s="43">
        <f t="shared" si="35"/>
        <v>1</v>
      </c>
      <c r="AK131" s="43">
        <f t="shared" si="36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33"/>
        <v>1</v>
      </c>
      <c r="AI132" s="40">
        <f t="shared" si="34"/>
        <v>1</v>
      </c>
      <c r="AJ132" s="40">
        <f t="shared" si="35"/>
        <v>1</v>
      </c>
      <c r="AK132" s="40">
        <f t="shared" si="36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33"/>
        <v>1</v>
      </c>
      <c r="AI133" s="43">
        <f t="shared" si="34"/>
        <v>1</v>
      </c>
      <c r="AJ133" s="43">
        <f t="shared" si="35"/>
        <v>1</v>
      </c>
      <c r="AK133" s="43">
        <f t="shared" si="36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33"/>
        <v>1</v>
      </c>
      <c r="AI134" s="40">
        <f t="shared" si="34"/>
        <v>1</v>
      </c>
      <c r="AJ134" s="40">
        <f t="shared" si="35"/>
        <v>1</v>
      </c>
      <c r="AK134" s="40">
        <f t="shared" si="36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6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33"/>
        <v>1</v>
      </c>
      <c r="AI135" s="43">
        <f t="shared" si="34"/>
        <v>1</v>
      </c>
      <c r="AJ135" s="43">
        <f t="shared" si="35"/>
        <v>1</v>
      </c>
      <c r="AK135" s="43">
        <f t="shared" si="36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33"/>
        <v>1</v>
      </c>
      <c r="AI136" s="40">
        <f t="shared" si="34"/>
        <v>1</v>
      </c>
      <c r="AJ136" s="40">
        <f t="shared" si="35"/>
        <v>1</v>
      </c>
      <c r="AK136" s="40">
        <f t="shared" si="36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33"/>
        <v>1</v>
      </c>
      <c r="AI137" s="43">
        <f t="shared" si="34"/>
        <v>1</v>
      </c>
      <c r="AJ137" s="43">
        <f t="shared" si="35"/>
        <v>1</v>
      </c>
      <c r="AK137" s="43">
        <f t="shared" si="36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>
        <v>2</v>
      </c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5</v>
      </c>
      <c r="Y138" s="27"/>
      <c r="Z138" s="27"/>
      <c r="AA138" s="27"/>
      <c r="AB138" s="27"/>
      <c r="AC138" s="46"/>
      <c r="AD138" s="42">
        <f>X138</f>
        <v>5</v>
      </c>
      <c r="AE138" s="42">
        <f>SUM(B138:W138,Y138:AC138)</f>
        <v>2</v>
      </c>
      <c r="AF138" s="42">
        <f>SUM(X116:X137,X139:X143)</f>
        <v>0</v>
      </c>
      <c r="AG138" s="41">
        <v>0</v>
      </c>
      <c r="AH138" s="40">
        <f t="shared" si="33"/>
        <v>0.714285714285714</v>
      </c>
      <c r="AI138" s="40">
        <f t="shared" si="34"/>
        <v>0.714285714285714</v>
      </c>
      <c r="AJ138" s="40">
        <f t="shared" si="35"/>
        <v>1</v>
      </c>
      <c r="AK138" s="40">
        <f t="shared" si="36"/>
        <v>0.833333333333333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8">
        <v>22</v>
      </c>
      <c r="Z139" s="27"/>
      <c r="AA139" s="27"/>
      <c r="AB139" s="27"/>
      <c r="AC139" s="46"/>
      <c r="AD139" s="41">
        <f>Y139</f>
        <v>22</v>
      </c>
      <c r="AE139" s="41">
        <f>SUM(B139:X139,Z139:AC139)</f>
        <v>0</v>
      </c>
      <c r="AF139" s="41">
        <f>SUM(Y116:Y138,Y140:Y143)</f>
        <v>0</v>
      </c>
      <c r="AG139" s="42">
        <v>0</v>
      </c>
      <c r="AH139" s="43">
        <f t="shared" si="33"/>
        <v>1</v>
      </c>
      <c r="AI139" s="43">
        <f t="shared" si="34"/>
        <v>1</v>
      </c>
      <c r="AJ139" s="43">
        <f t="shared" si="35"/>
        <v>1</v>
      </c>
      <c r="AK139" s="43">
        <f t="shared" si="36"/>
        <v>1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3</v>
      </c>
      <c r="AA140" s="27"/>
      <c r="AB140" s="27"/>
      <c r="AC140" s="46"/>
      <c r="AD140" s="42">
        <f>Z140</f>
        <v>3</v>
      </c>
      <c r="AE140" s="42">
        <f>SUM(B140:Y140,AA140:AC140)</f>
        <v>0</v>
      </c>
      <c r="AF140" s="42">
        <f>SUM(Z116:Z139,Z141:Z143)</f>
        <v>0</v>
      </c>
      <c r="AG140" s="41">
        <v>0</v>
      </c>
      <c r="AH140" s="40">
        <f t="shared" si="33"/>
        <v>1</v>
      </c>
      <c r="AI140" s="40">
        <f t="shared" si="34"/>
        <v>1</v>
      </c>
      <c r="AJ140" s="40">
        <f t="shared" si="35"/>
        <v>1</v>
      </c>
      <c r="AK140" s="40">
        <f t="shared" si="36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33"/>
        <v>1</v>
      </c>
      <c r="AI141" s="43">
        <f t="shared" si="34"/>
        <v>1</v>
      </c>
      <c r="AJ141" s="43">
        <f t="shared" si="35"/>
        <v>1</v>
      </c>
      <c r="AK141" s="43">
        <f t="shared" si="36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33"/>
        <v>1</v>
      </c>
      <c r="AI142" s="40">
        <f t="shared" si="34"/>
        <v>1</v>
      </c>
      <c r="AJ142" s="40">
        <f t="shared" si="35"/>
        <v>1</v>
      </c>
      <c r="AK142" s="40">
        <f t="shared" si="36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33"/>
        <v>1</v>
      </c>
      <c r="AI143" s="43">
        <f t="shared" si="34"/>
        <v>1</v>
      </c>
      <c r="AJ143" s="43">
        <f t="shared" si="35"/>
        <v>1</v>
      </c>
      <c r="AK143" s="43">
        <f t="shared" si="36"/>
        <v>1</v>
      </c>
    </row>
    <row r="144" spans="28:37">
      <c r="AB144" s="37" t="s">
        <v>74</v>
      </c>
      <c r="AC144" s="37"/>
      <c r="AD144" s="42">
        <f t="shared" ref="AD144:AF144" si="37">SUM(AD116:AD143)</f>
        <v>134</v>
      </c>
      <c r="AE144" s="42">
        <f t="shared" si="37"/>
        <v>2</v>
      </c>
      <c r="AF144" s="42">
        <f t="shared" si="37"/>
        <v>2</v>
      </c>
      <c r="AG144" s="42">
        <v>0</v>
      </c>
      <c r="AH144" s="40">
        <f t="shared" si="33"/>
        <v>0.971014492753623</v>
      </c>
      <c r="AI144" s="40">
        <f t="shared" si="34"/>
        <v>0.985294117647059</v>
      </c>
      <c r="AJ144" s="40">
        <f t="shared" si="35"/>
        <v>0.985294117647059</v>
      </c>
      <c r="AK144" s="40">
        <f t="shared" si="36"/>
        <v>0.985294117647059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LPMQ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>
        <v>17</v>
      </c>
      <c r="C149" s="14"/>
      <c r="D149" s="14"/>
      <c r="E149" s="14"/>
      <c r="F149" s="14"/>
      <c r="G149" s="14">
        <v>1</v>
      </c>
      <c r="H149" s="14"/>
      <c r="I149" s="14"/>
      <c r="J149" s="33">
        <v>4</v>
      </c>
      <c r="L149" s="1" t="s">
        <v>49</v>
      </c>
      <c r="M149" s="9" t="s">
        <v>58</v>
      </c>
      <c r="N149" s="9"/>
      <c r="O149" s="9"/>
      <c r="P149" s="9"/>
      <c r="Q149" s="42">
        <f>B149</f>
        <v>17</v>
      </c>
      <c r="R149" s="42">
        <f>SUM(C149:J149)</f>
        <v>5</v>
      </c>
      <c r="S149" s="42">
        <f>SUM(B150:B157)</f>
        <v>0</v>
      </c>
      <c r="T149" s="42">
        <v>0</v>
      </c>
      <c r="U149" s="40">
        <f t="shared" ref="U149:U156" si="38">(SUM(Q149,T149)/SUM(Q149,R149,S149,T149))</f>
        <v>0.772727272727273</v>
      </c>
      <c r="V149" s="40">
        <f t="shared" ref="V149:V156" si="39">Q149/(SUM(Q149,R149))</f>
        <v>0.772727272727273</v>
      </c>
      <c r="W149" s="40">
        <f t="shared" ref="W149:W156" si="40">Q149/SUM(Q149,S149)</f>
        <v>1</v>
      </c>
      <c r="X149" s="40">
        <f t="shared" ref="X149:X156" si="41">2*V149*W149/(SUM(V149,W149))</f>
        <v>0.871794871794872</v>
      </c>
    </row>
    <row r="150" spans="1:24">
      <c r="A150" s="15" t="s">
        <v>50</v>
      </c>
      <c r="B150" s="16"/>
      <c r="C150" s="17">
        <v>12</v>
      </c>
      <c r="D150" s="16"/>
      <c r="E150" s="16"/>
      <c r="F150" s="16"/>
      <c r="G150" s="16"/>
      <c r="H150" s="16"/>
      <c r="I150" s="16"/>
      <c r="J150" s="16">
        <v>4</v>
      </c>
      <c r="L150" s="1" t="s">
        <v>50</v>
      </c>
      <c r="M150" s="9" t="s">
        <v>59</v>
      </c>
      <c r="N150" s="9"/>
      <c r="O150" s="9"/>
      <c r="P150" s="9"/>
      <c r="Q150" s="41">
        <f>C150</f>
        <v>12</v>
      </c>
      <c r="R150" s="41">
        <f>SUM(B150,D150:J150)</f>
        <v>4</v>
      </c>
      <c r="S150" s="41">
        <f>SUM(C149,C151:C157)</f>
        <v>0</v>
      </c>
      <c r="T150" s="41">
        <v>0</v>
      </c>
      <c r="U150" s="43">
        <f t="shared" si="38"/>
        <v>0.75</v>
      </c>
      <c r="V150" s="43">
        <f t="shared" si="39"/>
        <v>0.75</v>
      </c>
      <c r="W150" s="43">
        <f t="shared" si="40"/>
        <v>1</v>
      </c>
      <c r="X150" s="43">
        <f t="shared" si="41"/>
        <v>0.857142857142857</v>
      </c>
    </row>
    <row r="151" spans="1:24">
      <c r="A151" s="15" t="s">
        <v>51</v>
      </c>
      <c r="B151" s="16"/>
      <c r="C151" s="16"/>
      <c r="D151" s="17">
        <v>10</v>
      </c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10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>
        <f t="shared" si="38"/>
        <v>1</v>
      </c>
      <c r="V151" s="40">
        <f t="shared" si="39"/>
        <v>1</v>
      </c>
      <c r="W151" s="40">
        <f t="shared" si="40"/>
        <v>1</v>
      </c>
      <c r="X151" s="40">
        <f t="shared" si="41"/>
        <v>1</v>
      </c>
    </row>
    <row r="152" spans="1:24">
      <c r="A152" s="15" t="s">
        <v>52</v>
      </c>
      <c r="B152" s="16"/>
      <c r="C152" s="16"/>
      <c r="D152" s="16"/>
      <c r="E152" s="17">
        <v>21</v>
      </c>
      <c r="F152" s="16"/>
      <c r="G152" s="16"/>
      <c r="H152" s="16"/>
      <c r="I152" s="16">
        <v>3</v>
      </c>
      <c r="J152" s="34">
        <v>1</v>
      </c>
      <c r="L152" s="1" t="s">
        <v>52</v>
      </c>
      <c r="M152" s="9" t="s">
        <v>61</v>
      </c>
      <c r="N152" s="9"/>
      <c r="O152" s="9"/>
      <c r="P152" s="9"/>
      <c r="Q152" s="41">
        <f>E152</f>
        <v>21</v>
      </c>
      <c r="R152" s="41">
        <f>SUM(B152:D152,F152:J152)</f>
        <v>4</v>
      </c>
      <c r="S152" s="41">
        <f>SUM(E149:E151,E153:E157)</f>
        <v>0</v>
      </c>
      <c r="T152" s="41">
        <v>0</v>
      </c>
      <c r="U152" s="43">
        <f t="shared" si="38"/>
        <v>0.84</v>
      </c>
      <c r="V152" s="43">
        <f t="shared" si="39"/>
        <v>0.84</v>
      </c>
      <c r="W152" s="43">
        <f t="shared" si="40"/>
        <v>1</v>
      </c>
      <c r="X152" s="43">
        <f t="shared" si="41"/>
        <v>0.91304347826087</v>
      </c>
    </row>
    <row r="153" spans="1:24">
      <c r="A153" s="15" t="s">
        <v>53</v>
      </c>
      <c r="B153" s="16"/>
      <c r="C153" s="16"/>
      <c r="D153" s="16"/>
      <c r="E153" s="16">
        <v>0</v>
      </c>
      <c r="F153" s="17">
        <v>29</v>
      </c>
      <c r="G153" s="16">
        <v>1</v>
      </c>
      <c r="H153" s="16">
        <v>1</v>
      </c>
      <c r="I153" s="16">
        <v>0</v>
      </c>
      <c r="J153" s="34">
        <v>5</v>
      </c>
      <c r="L153" s="1" t="s">
        <v>53</v>
      </c>
      <c r="M153" s="9" t="s">
        <v>62</v>
      </c>
      <c r="N153" s="9"/>
      <c r="O153" s="9"/>
      <c r="P153" s="9"/>
      <c r="Q153" s="42">
        <f>F153</f>
        <v>29</v>
      </c>
      <c r="R153" s="42">
        <f>SUM(B153:E153,G153:J153)</f>
        <v>7</v>
      </c>
      <c r="S153" s="42">
        <f>SUM(F149:F152,F154:F157)</f>
        <v>0</v>
      </c>
      <c r="T153" s="42">
        <v>0</v>
      </c>
      <c r="U153" s="40">
        <f t="shared" si="38"/>
        <v>0.805555555555556</v>
      </c>
      <c r="V153" s="40">
        <f t="shared" si="39"/>
        <v>0.805555555555556</v>
      </c>
      <c r="W153" s="40">
        <f t="shared" si="40"/>
        <v>1</v>
      </c>
      <c r="X153" s="40">
        <f t="shared" si="41"/>
        <v>0.892307692307692</v>
      </c>
    </row>
    <row r="154" spans="1:24">
      <c r="A154" s="15" t="s">
        <v>54</v>
      </c>
      <c r="B154" s="16"/>
      <c r="C154" s="16"/>
      <c r="D154" s="16"/>
      <c r="E154" s="16"/>
      <c r="F154" s="16">
        <v>0</v>
      </c>
      <c r="G154" s="17">
        <v>30</v>
      </c>
      <c r="H154" s="16"/>
      <c r="I154" s="16"/>
      <c r="J154" s="34">
        <v>6</v>
      </c>
      <c r="L154" s="1" t="s">
        <v>54</v>
      </c>
      <c r="M154" s="9" t="s">
        <v>63</v>
      </c>
      <c r="N154" s="9"/>
      <c r="O154" s="9"/>
      <c r="P154" s="9"/>
      <c r="Q154" s="41">
        <f>G154</f>
        <v>30</v>
      </c>
      <c r="R154" s="41">
        <f>SUM(B154:F154,H154:J154)</f>
        <v>6</v>
      </c>
      <c r="S154" s="41">
        <f>SUM(G149:G153,G155:G157)</f>
        <v>2</v>
      </c>
      <c r="T154" s="41">
        <v>0</v>
      </c>
      <c r="U154" s="43">
        <f t="shared" si="38"/>
        <v>0.789473684210526</v>
      </c>
      <c r="V154" s="43">
        <f t="shared" si="39"/>
        <v>0.833333333333333</v>
      </c>
      <c r="W154" s="43">
        <f t="shared" si="40"/>
        <v>0.9375</v>
      </c>
      <c r="X154" s="43">
        <f t="shared" si="41"/>
        <v>0.882352941176471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>
        <v>10</v>
      </c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10</v>
      </c>
      <c r="R155" s="42">
        <f>SUM(B155:G155,I155:J155)</f>
        <v>0</v>
      </c>
      <c r="S155" s="42">
        <f>SUM(H149:H154,H156:H157)</f>
        <v>1</v>
      </c>
      <c r="T155" s="42">
        <v>0</v>
      </c>
      <c r="U155" s="40">
        <f t="shared" si="38"/>
        <v>0.909090909090909</v>
      </c>
      <c r="V155" s="40">
        <f t="shared" si="39"/>
        <v>1</v>
      </c>
      <c r="W155" s="40">
        <f t="shared" si="40"/>
        <v>0.909090909090909</v>
      </c>
      <c r="X155" s="40">
        <f t="shared" si="41"/>
        <v>0.952380952380952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>
        <v>10</v>
      </c>
      <c r="J156" s="34">
        <v>2</v>
      </c>
      <c r="L156" s="1" t="s">
        <v>56</v>
      </c>
      <c r="M156" s="9" t="s">
        <v>65</v>
      </c>
      <c r="N156" s="9"/>
      <c r="O156" s="9"/>
      <c r="P156" s="9"/>
      <c r="Q156" s="41">
        <f>I156</f>
        <v>10</v>
      </c>
      <c r="R156" s="41">
        <f>SUM(J156,B156:H156)</f>
        <v>2</v>
      </c>
      <c r="S156" s="41">
        <f>SUM(I149:I155,I157)</f>
        <v>3</v>
      </c>
      <c r="T156" s="41">
        <v>0</v>
      </c>
      <c r="U156" s="43">
        <f t="shared" si="38"/>
        <v>0.666666666666667</v>
      </c>
      <c r="V156" s="43">
        <f t="shared" si="39"/>
        <v>0.833333333333333</v>
      </c>
      <c r="W156" s="43">
        <f t="shared" si="40"/>
        <v>0.769230769230769</v>
      </c>
      <c r="X156" s="43">
        <f t="shared" si="41"/>
        <v>0.8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42">SUM(Q149:Q156)</f>
        <v>139</v>
      </c>
      <c r="R158" s="41">
        <f t="shared" si="42"/>
        <v>28</v>
      </c>
      <c r="S158" s="41">
        <f t="shared" si="42"/>
        <v>6</v>
      </c>
      <c r="T158" s="41">
        <f t="shared" si="42"/>
        <v>0</v>
      </c>
      <c r="U158" s="43">
        <f>(SUM(Q158,T158)/SUM(Q158,R158,S158,T158))</f>
        <v>0.803468208092486</v>
      </c>
      <c r="V158" s="43">
        <f>Q158/(SUM(Q158,R158))</f>
        <v>0.832335329341317</v>
      </c>
      <c r="W158" s="43">
        <f>Q158/SUM(Q158,S158)</f>
        <v>0.958620689655172</v>
      </c>
      <c r="X158" s="43">
        <f>2*V158*W158/(SUM(V158,W158))</f>
        <v>0.891025641025641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136</v>
      </c>
    </row>
    <row r="160" ht="14.25" spans="1:37">
      <c r="A160" s="21" t="str">
        <f>A1</f>
        <v>LPMQ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>
        <v>16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16</v>
      </c>
      <c r="AE161" s="42">
        <f>SUM(C161:AC161)</f>
        <v>0</v>
      </c>
      <c r="AF161" s="42">
        <f>SUM(B162:B188)</f>
        <v>0</v>
      </c>
      <c r="AG161" s="42">
        <v>0</v>
      </c>
      <c r="AH161" s="40">
        <f t="shared" ref="AH161:AH189" si="43">(SUM(AD161,AG161)/SUM(AD161,AE161,AF161,AG161))</f>
        <v>1</v>
      </c>
      <c r="AI161" s="40">
        <f t="shared" ref="AI161:AI189" si="44">AD161/(SUM(AD161,AE161))</f>
        <v>1</v>
      </c>
      <c r="AJ161" s="40">
        <f t="shared" ref="AJ161:AJ189" si="45">AD161/SUM(AD161,AF161)</f>
        <v>1</v>
      </c>
      <c r="AK161" s="40">
        <f t="shared" ref="AK161:AK189" si="46">2*AI161*AJ161/(SUM(AI161,AJ161))</f>
        <v>1</v>
      </c>
    </row>
    <row r="162" spans="1:37">
      <c r="A162" s="26" t="s">
        <v>40</v>
      </c>
      <c r="B162" s="27"/>
      <c r="C162" s="28">
        <v>20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20</v>
      </c>
      <c r="AE162" s="41">
        <f>SUM(D162:AC162,B162)</f>
        <v>0</v>
      </c>
      <c r="AF162" s="41">
        <f>SUM(C161,C163:C188)</f>
        <v>0</v>
      </c>
      <c r="AG162" s="41">
        <v>0</v>
      </c>
      <c r="AH162" s="43">
        <f t="shared" si="43"/>
        <v>1</v>
      </c>
      <c r="AI162" s="43">
        <f t="shared" si="44"/>
        <v>1</v>
      </c>
      <c r="AJ162" s="43">
        <f t="shared" si="45"/>
        <v>1</v>
      </c>
      <c r="AK162" s="43">
        <f t="shared" si="46"/>
        <v>1</v>
      </c>
    </row>
    <row r="163" spans="1:37">
      <c r="A163" s="26" t="s">
        <v>9</v>
      </c>
      <c r="B163" s="27"/>
      <c r="C163" s="27"/>
      <c r="D163" s="28">
        <v>7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7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>
        <f t="shared" si="43"/>
        <v>1</v>
      </c>
      <c r="AI163" s="40">
        <f t="shared" si="44"/>
        <v>1</v>
      </c>
      <c r="AJ163" s="40">
        <f t="shared" si="45"/>
        <v>1</v>
      </c>
      <c r="AK163" s="40">
        <f t="shared" si="46"/>
        <v>1</v>
      </c>
    </row>
    <row r="164" spans="1:37">
      <c r="A164" s="26" t="s">
        <v>10</v>
      </c>
      <c r="B164" s="27"/>
      <c r="C164" s="27"/>
      <c r="D164" s="27"/>
      <c r="E164" s="28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2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>
        <f t="shared" si="43"/>
        <v>1</v>
      </c>
      <c r="AI164" s="43">
        <f t="shared" si="44"/>
        <v>1</v>
      </c>
      <c r="AJ164" s="43">
        <f t="shared" si="45"/>
        <v>1</v>
      </c>
      <c r="AK164" s="43">
        <f t="shared" si="46"/>
        <v>1</v>
      </c>
    </row>
    <row r="165" spans="1:37">
      <c r="A165" s="26" t="s">
        <v>11</v>
      </c>
      <c r="B165" s="27"/>
      <c r="C165" s="27"/>
      <c r="D165" s="27"/>
      <c r="E165" s="27"/>
      <c r="F165" s="28">
        <v>1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1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>
        <f t="shared" si="43"/>
        <v>1</v>
      </c>
      <c r="AI165" s="40">
        <f t="shared" si="44"/>
        <v>1</v>
      </c>
      <c r="AJ165" s="40">
        <f t="shared" si="45"/>
        <v>1</v>
      </c>
      <c r="AK165" s="40">
        <f t="shared" si="46"/>
        <v>1</v>
      </c>
    </row>
    <row r="166" spans="1:37">
      <c r="A166" s="26" t="s">
        <v>12</v>
      </c>
      <c r="B166" s="27"/>
      <c r="C166" s="27"/>
      <c r="D166" s="27"/>
      <c r="E166" s="27"/>
      <c r="F166" s="27"/>
      <c r="G166" s="28">
        <v>2</v>
      </c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2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>
        <f t="shared" si="43"/>
        <v>1</v>
      </c>
      <c r="AI166" s="43">
        <f t="shared" si="44"/>
        <v>1</v>
      </c>
      <c r="AJ166" s="43">
        <f t="shared" si="45"/>
        <v>1</v>
      </c>
      <c r="AK166" s="43">
        <f t="shared" si="46"/>
        <v>1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>
        <v>2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2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>
        <f t="shared" si="43"/>
        <v>1</v>
      </c>
      <c r="AI167" s="40">
        <f t="shared" si="44"/>
        <v>1</v>
      </c>
      <c r="AJ167" s="40">
        <f t="shared" si="45"/>
        <v>1</v>
      </c>
      <c r="AK167" s="40">
        <f t="shared" si="46"/>
        <v>1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>
        <v>3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3</v>
      </c>
      <c r="AE168" s="41">
        <f>SUM(B168:H168,J168:AC168)</f>
        <v>0</v>
      </c>
      <c r="AF168" s="41">
        <f>SUM(I161:I167,I169:I188)</f>
        <v>2</v>
      </c>
      <c r="AG168" s="42">
        <v>0</v>
      </c>
      <c r="AH168" s="43">
        <f t="shared" si="43"/>
        <v>0.6</v>
      </c>
      <c r="AI168" s="43">
        <f t="shared" si="44"/>
        <v>1</v>
      </c>
      <c r="AJ168" s="43">
        <f t="shared" si="45"/>
        <v>0.6</v>
      </c>
      <c r="AK168" s="43">
        <f t="shared" si="46"/>
        <v>0.75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>
        <v>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3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>
        <f t="shared" si="43"/>
        <v>1</v>
      </c>
      <c r="AI169" s="40">
        <f t="shared" si="44"/>
        <v>1</v>
      </c>
      <c r="AJ169" s="40">
        <f t="shared" si="45"/>
        <v>1</v>
      </c>
      <c r="AK169" s="40">
        <f t="shared" si="46"/>
        <v>1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>
        <v>10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10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>
        <f t="shared" si="43"/>
        <v>1</v>
      </c>
      <c r="AI170" s="43">
        <f t="shared" si="44"/>
        <v>1</v>
      </c>
      <c r="AJ170" s="43">
        <f t="shared" si="45"/>
        <v>1</v>
      </c>
      <c r="AK170" s="43">
        <f t="shared" si="46"/>
        <v>1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>
        <v>1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1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>
        <f t="shared" si="43"/>
        <v>1</v>
      </c>
      <c r="AI171" s="40">
        <f t="shared" si="44"/>
        <v>1</v>
      </c>
      <c r="AJ171" s="40">
        <f t="shared" si="45"/>
        <v>1</v>
      </c>
      <c r="AK171" s="40">
        <f t="shared" si="46"/>
        <v>1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>
        <v>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2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>
        <f t="shared" si="43"/>
        <v>1</v>
      </c>
      <c r="AI172" s="43">
        <f t="shared" si="44"/>
        <v>1</v>
      </c>
      <c r="AJ172" s="43">
        <f t="shared" si="45"/>
        <v>1</v>
      </c>
      <c r="AK172" s="43">
        <f t="shared" si="46"/>
        <v>1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>
        <v>1</v>
      </c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1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>
        <f t="shared" si="43"/>
        <v>1</v>
      </c>
      <c r="AI173" s="40">
        <f t="shared" si="44"/>
        <v>1</v>
      </c>
      <c r="AJ173" s="40">
        <f t="shared" si="45"/>
        <v>1</v>
      </c>
      <c r="AK173" s="40">
        <f t="shared" si="46"/>
        <v>1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>
        <v>2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2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>
        <f t="shared" si="43"/>
        <v>1</v>
      </c>
      <c r="AI174" s="43">
        <f t="shared" si="44"/>
        <v>1</v>
      </c>
      <c r="AJ174" s="43">
        <f t="shared" si="45"/>
        <v>1</v>
      </c>
      <c r="AK174" s="43">
        <f t="shared" si="46"/>
        <v>1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>
        <v>1</v>
      </c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1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>
        <f t="shared" si="43"/>
        <v>1</v>
      </c>
      <c r="AI175" s="40">
        <f t="shared" si="44"/>
        <v>1</v>
      </c>
      <c r="AJ175" s="40">
        <f t="shared" si="45"/>
        <v>1</v>
      </c>
      <c r="AK175" s="40">
        <f t="shared" si="46"/>
        <v>1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>
        <v>1</v>
      </c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1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>
        <f t="shared" si="43"/>
        <v>1</v>
      </c>
      <c r="AI176" s="43">
        <f t="shared" si="44"/>
        <v>1</v>
      </c>
      <c r="AJ176" s="43">
        <f t="shared" si="45"/>
        <v>1</v>
      </c>
      <c r="AK176" s="43">
        <f t="shared" si="46"/>
        <v>1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1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>
        <f t="shared" si="43"/>
        <v>1</v>
      </c>
      <c r="AI177" s="40">
        <f t="shared" si="44"/>
        <v>1</v>
      </c>
      <c r="AJ177" s="40">
        <f t="shared" si="45"/>
        <v>1</v>
      </c>
      <c r="AK177" s="40">
        <f t="shared" si="46"/>
        <v>1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>
        <v>2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2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>
        <f t="shared" si="43"/>
        <v>1</v>
      </c>
      <c r="AI178" s="43">
        <f t="shared" si="44"/>
        <v>1</v>
      </c>
      <c r="AJ178" s="43">
        <f t="shared" si="45"/>
        <v>1</v>
      </c>
      <c r="AK178" s="43">
        <f t="shared" si="46"/>
        <v>1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>
        <v>2</v>
      </c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2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>
        <f t="shared" si="43"/>
        <v>1</v>
      </c>
      <c r="AI179" s="40">
        <f t="shared" si="44"/>
        <v>1</v>
      </c>
      <c r="AJ179" s="40">
        <f t="shared" si="45"/>
        <v>1</v>
      </c>
      <c r="AK179" s="40">
        <f t="shared" si="46"/>
        <v>1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>
        <v>6</v>
      </c>
      <c r="V180" s="27"/>
      <c r="W180" s="27"/>
      <c r="X180" s="27"/>
      <c r="Y180" s="27"/>
      <c r="Z180" s="27"/>
      <c r="AA180" s="27"/>
      <c r="AB180" s="27"/>
      <c r="AC180" s="46"/>
      <c r="AD180" s="41">
        <f>U180</f>
        <v>6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>
        <f t="shared" si="43"/>
        <v>1</v>
      </c>
      <c r="AI180" s="43">
        <f t="shared" si="44"/>
        <v>1</v>
      </c>
      <c r="AJ180" s="43">
        <f t="shared" si="45"/>
        <v>1</v>
      </c>
      <c r="AK180" s="43">
        <f t="shared" si="46"/>
        <v>1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>
        <v>3</v>
      </c>
      <c r="W181" s="27"/>
      <c r="X181" s="27"/>
      <c r="Y181" s="27"/>
      <c r="Z181" s="27"/>
      <c r="AA181" s="27"/>
      <c r="AB181" s="27"/>
      <c r="AC181" s="46"/>
      <c r="AD181" s="42">
        <f>V181</f>
        <v>3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>
        <f t="shared" si="43"/>
        <v>1</v>
      </c>
      <c r="AI181" s="40">
        <f t="shared" si="44"/>
        <v>1</v>
      </c>
      <c r="AJ181" s="40">
        <f t="shared" si="45"/>
        <v>1</v>
      </c>
      <c r="AK181" s="40">
        <f t="shared" si="46"/>
        <v>1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>
        <v>6</v>
      </c>
      <c r="X182" s="27"/>
      <c r="Y182" s="27"/>
      <c r="Z182" s="27"/>
      <c r="AA182" s="27"/>
      <c r="AB182" s="27"/>
      <c r="AC182" s="46"/>
      <c r="AD182" s="41">
        <f>W182</f>
        <v>6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>
        <f t="shared" si="43"/>
        <v>1</v>
      </c>
      <c r="AI182" s="43">
        <f t="shared" si="44"/>
        <v>1</v>
      </c>
      <c r="AJ182" s="43">
        <f t="shared" si="45"/>
        <v>1</v>
      </c>
      <c r="AK182" s="43">
        <f t="shared" si="46"/>
        <v>1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>
        <v>2</v>
      </c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>
        <v>5</v>
      </c>
      <c r="Y183" s="27"/>
      <c r="Z183" s="27"/>
      <c r="AA183" s="27"/>
      <c r="AB183" s="27"/>
      <c r="AC183" s="46"/>
      <c r="AD183" s="42">
        <f>X183</f>
        <v>5</v>
      </c>
      <c r="AE183" s="42">
        <f>SUM(B183:W183,Y183:AC183)</f>
        <v>2</v>
      </c>
      <c r="AF183" s="42">
        <f>SUM(X161:X182,X184:X188)</f>
        <v>0</v>
      </c>
      <c r="AG183" s="41">
        <v>0</v>
      </c>
      <c r="AH183" s="40">
        <f t="shared" si="43"/>
        <v>0.714285714285714</v>
      </c>
      <c r="AI183" s="40">
        <f t="shared" si="44"/>
        <v>0.714285714285714</v>
      </c>
      <c r="AJ183" s="40">
        <f t="shared" si="45"/>
        <v>1</v>
      </c>
      <c r="AK183" s="40">
        <f t="shared" si="46"/>
        <v>0.833333333333333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>
        <v>22</v>
      </c>
      <c r="Z184" s="27"/>
      <c r="AA184" s="27"/>
      <c r="AB184" s="27"/>
      <c r="AC184" s="46"/>
      <c r="AD184" s="41">
        <f>Y184</f>
        <v>22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>
        <f t="shared" si="43"/>
        <v>1</v>
      </c>
      <c r="AI184" s="43">
        <f t="shared" si="44"/>
        <v>1</v>
      </c>
      <c r="AJ184" s="43">
        <f t="shared" si="45"/>
        <v>1</v>
      </c>
      <c r="AK184" s="43">
        <f t="shared" si="46"/>
        <v>1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>
        <v>3</v>
      </c>
      <c r="AA185" s="27"/>
      <c r="AB185" s="27"/>
      <c r="AC185" s="46"/>
      <c r="AD185" s="42">
        <f>Z185</f>
        <v>3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>
        <f t="shared" si="43"/>
        <v>1</v>
      </c>
      <c r="AI185" s="40">
        <f t="shared" si="44"/>
        <v>1</v>
      </c>
      <c r="AJ185" s="40">
        <f t="shared" si="45"/>
        <v>1</v>
      </c>
      <c r="AK185" s="40">
        <f t="shared" si="46"/>
        <v>1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>
        <v>6</v>
      </c>
      <c r="AB186" s="27"/>
      <c r="AC186" s="46"/>
      <c r="AD186" s="41">
        <f>AA186</f>
        <v>6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>
        <f t="shared" si="43"/>
        <v>1</v>
      </c>
      <c r="AI186" s="43">
        <f t="shared" si="44"/>
        <v>1</v>
      </c>
      <c r="AJ186" s="43">
        <f t="shared" si="45"/>
        <v>1</v>
      </c>
      <c r="AK186" s="43">
        <f t="shared" si="46"/>
        <v>1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>
        <v>3</v>
      </c>
      <c r="AC187" s="46"/>
      <c r="AD187" s="42">
        <f>AB187</f>
        <v>3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>
        <f t="shared" si="43"/>
        <v>1</v>
      </c>
      <c r="AI187" s="40">
        <f t="shared" si="44"/>
        <v>1</v>
      </c>
      <c r="AJ187" s="40">
        <f t="shared" si="45"/>
        <v>1</v>
      </c>
      <c r="AK187" s="40">
        <f t="shared" si="46"/>
        <v>1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>
        <v>1</v>
      </c>
      <c r="AD188" s="41">
        <f>AC188</f>
        <v>1</v>
      </c>
      <c r="AE188" s="41">
        <f>SUM(B188:AB188)</f>
        <v>0</v>
      </c>
      <c r="AF188" s="41">
        <f>SUM(AC161:AC187)</f>
        <v>0</v>
      </c>
      <c r="AG188" s="41">
        <v>0</v>
      </c>
      <c r="AH188" s="43">
        <f t="shared" si="43"/>
        <v>1</v>
      </c>
      <c r="AI188" s="43">
        <f t="shared" si="44"/>
        <v>1</v>
      </c>
      <c r="AJ188" s="43">
        <f t="shared" si="45"/>
        <v>1</v>
      </c>
      <c r="AK188" s="43">
        <f t="shared" si="46"/>
        <v>1</v>
      </c>
    </row>
    <row r="189" spans="28:37">
      <c r="AB189" s="37" t="s">
        <v>74</v>
      </c>
      <c r="AC189" s="37"/>
      <c r="AD189" s="42">
        <f t="shared" ref="AD189:AF189" si="47">SUM(AD161:AD188)</f>
        <v>134</v>
      </c>
      <c r="AE189" s="42">
        <f t="shared" si="47"/>
        <v>2</v>
      </c>
      <c r="AF189" s="42">
        <f t="shared" si="47"/>
        <v>2</v>
      </c>
      <c r="AG189" s="42">
        <v>0</v>
      </c>
      <c r="AH189" s="40">
        <f t="shared" si="43"/>
        <v>0.971014492753623</v>
      </c>
      <c r="AI189" s="40">
        <f t="shared" si="44"/>
        <v>0.985294117647059</v>
      </c>
      <c r="AJ189" s="40">
        <f t="shared" si="45"/>
        <v>0.985294117647059</v>
      </c>
      <c r="AK189" s="40">
        <f t="shared" si="46"/>
        <v>0.985294117647059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LPMQ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/>
      <c r="D194" s="14"/>
      <c r="E194" s="14"/>
      <c r="F194" s="14"/>
      <c r="G194" s="14">
        <v>0</v>
      </c>
      <c r="H194" s="14"/>
      <c r="I194" s="14"/>
      <c r="J194" s="33">
        <v>4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4</v>
      </c>
      <c r="S194" s="42">
        <f>SUM(B195:B202)</f>
        <v>0</v>
      </c>
      <c r="T194" s="42">
        <v>0</v>
      </c>
      <c r="U194" s="40">
        <f t="shared" ref="U194:U201" si="48">(SUM(Q194,T194)/SUM(Q194,R194,S194,T194))</f>
        <v>0.80952380952381</v>
      </c>
      <c r="V194" s="40">
        <f t="shared" ref="V194:V201" si="49">Q194/(SUM(Q194,R194))</f>
        <v>0.80952380952381</v>
      </c>
      <c r="W194" s="40">
        <f t="shared" ref="W194:W201" si="50">Q194/SUM(Q194,S194)</f>
        <v>1</v>
      </c>
      <c r="X194" s="40">
        <f t="shared" ref="X194:X201" si="51">2*V194*W194/(SUM(V194,W194))</f>
        <v>0.894736842105263</v>
      </c>
    </row>
    <row r="195" spans="1:24">
      <c r="A195" s="15" t="s">
        <v>50</v>
      </c>
      <c r="B195" s="16"/>
      <c r="C195" s="17">
        <v>12</v>
      </c>
      <c r="D195" s="16"/>
      <c r="E195" s="16"/>
      <c r="F195" s="16"/>
      <c r="G195" s="16"/>
      <c r="H195" s="16"/>
      <c r="I195" s="16"/>
      <c r="J195" s="16">
        <v>4</v>
      </c>
      <c r="L195" s="1" t="s">
        <v>50</v>
      </c>
      <c r="M195" s="9" t="s">
        <v>59</v>
      </c>
      <c r="N195" s="9"/>
      <c r="O195" s="9"/>
      <c r="P195" s="9"/>
      <c r="Q195" s="41">
        <f>C195</f>
        <v>12</v>
      </c>
      <c r="R195" s="41">
        <f>SUM(B195,D195:J195)</f>
        <v>4</v>
      </c>
      <c r="S195" s="41">
        <f>SUM(C194,C196:C202)</f>
        <v>0</v>
      </c>
      <c r="T195" s="41">
        <v>0</v>
      </c>
      <c r="U195" s="43">
        <f t="shared" si="48"/>
        <v>0.75</v>
      </c>
      <c r="V195" s="43">
        <f t="shared" si="49"/>
        <v>0.75</v>
      </c>
      <c r="W195" s="43">
        <f t="shared" si="50"/>
        <v>1</v>
      </c>
      <c r="X195" s="43">
        <f t="shared" si="51"/>
        <v>0.857142857142857</v>
      </c>
    </row>
    <row r="196" spans="1:24">
      <c r="A196" s="15" t="s">
        <v>51</v>
      </c>
      <c r="B196" s="16"/>
      <c r="C196" s="16"/>
      <c r="D196" s="17">
        <v>10</v>
      </c>
      <c r="E196" s="16"/>
      <c r="F196" s="16"/>
      <c r="G196" s="16"/>
      <c r="H196" s="16"/>
      <c r="I196" s="16"/>
      <c r="J196" s="34"/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0</v>
      </c>
      <c r="S196" s="42">
        <f>SUM(D194:D195,D197:D202)</f>
        <v>0</v>
      </c>
      <c r="T196" s="42">
        <v>0</v>
      </c>
      <c r="U196" s="40">
        <f t="shared" si="48"/>
        <v>1</v>
      </c>
      <c r="V196" s="40">
        <f t="shared" si="49"/>
        <v>1</v>
      </c>
      <c r="W196" s="40">
        <f t="shared" si="50"/>
        <v>1</v>
      </c>
      <c r="X196" s="40">
        <f t="shared" si="51"/>
        <v>1</v>
      </c>
    </row>
    <row r="197" spans="1:24">
      <c r="A197" s="15" t="s">
        <v>52</v>
      </c>
      <c r="B197" s="16"/>
      <c r="C197" s="16"/>
      <c r="D197" s="16"/>
      <c r="E197" s="17">
        <v>21</v>
      </c>
      <c r="F197" s="16"/>
      <c r="G197" s="16"/>
      <c r="H197" s="16"/>
      <c r="I197" s="16">
        <v>3</v>
      </c>
      <c r="J197" s="34">
        <v>1</v>
      </c>
      <c r="L197" s="1" t="s">
        <v>52</v>
      </c>
      <c r="M197" s="9" t="s">
        <v>61</v>
      </c>
      <c r="N197" s="9"/>
      <c r="O197" s="9"/>
      <c r="P197" s="9"/>
      <c r="Q197" s="41">
        <f>E197</f>
        <v>21</v>
      </c>
      <c r="R197" s="41">
        <f>SUM(B197:D197,F197:J197)</f>
        <v>4</v>
      </c>
      <c r="S197" s="41">
        <f>SUM(E194:E196,E198:E202)</f>
        <v>0</v>
      </c>
      <c r="T197" s="41">
        <v>0</v>
      </c>
      <c r="U197" s="43">
        <f t="shared" si="48"/>
        <v>0.84</v>
      </c>
      <c r="V197" s="43">
        <f t="shared" si="49"/>
        <v>0.84</v>
      </c>
      <c r="W197" s="43">
        <f t="shared" si="50"/>
        <v>1</v>
      </c>
      <c r="X197" s="43">
        <f t="shared" si="51"/>
        <v>0.91304347826087</v>
      </c>
    </row>
    <row r="198" spans="1:24">
      <c r="A198" s="15" t="s">
        <v>53</v>
      </c>
      <c r="B198" s="16"/>
      <c r="C198" s="16"/>
      <c r="D198" s="16"/>
      <c r="E198" s="16">
        <v>0</v>
      </c>
      <c r="F198" s="17">
        <v>29</v>
      </c>
      <c r="G198" s="16">
        <v>0</v>
      </c>
      <c r="H198" s="16">
        <v>1</v>
      </c>
      <c r="I198" s="16">
        <v>0</v>
      </c>
      <c r="J198" s="34">
        <v>4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5</v>
      </c>
      <c r="S198" s="42">
        <f>SUM(F194:F197,F199:F202)</f>
        <v>0</v>
      </c>
      <c r="T198" s="42">
        <v>0</v>
      </c>
      <c r="U198" s="40">
        <f t="shared" si="48"/>
        <v>0.852941176470588</v>
      </c>
      <c r="V198" s="40">
        <f t="shared" si="49"/>
        <v>0.852941176470588</v>
      </c>
      <c r="W198" s="40">
        <f t="shared" si="50"/>
        <v>1</v>
      </c>
      <c r="X198" s="40">
        <f t="shared" si="51"/>
        <v>0.920634920634921</v>
      </c>
    </row>
    <row r="199" spans="1:24">
      <c r="A199" s="15" t="s">
        <v>54</v>
      </c>
      <c r="B199" s="16"/>
      <c r="C199" s="16"/>
      <c r="D199" s="16"/>
      <c r="E199" s="16"/>
      <c r="F199" s="16">
        <v>0</v>
      </c>
      <c r="G199" s="17">
        <v>30</v>
      </c>
      <c r="H199" s="16"/>
      <c r="I199" s="16"/>
      <c r="J199" s="34">
        <v>3</v>
      </c>
      <c r="L199" s="1" t="s">
        <v>54</v>
      </c>
      <c r="M199" s="9" t="s">
        <v>63</v>
      </c>
      <c r="N199" s="9"/>
      <c r="O199" s="9"/>
      <c r="P199" s="9"/>
      <c r="Q199" s="41">
        <f>G199</f>
        <v>30</v>
      </c>
      <c r="R199" s="41">
        <f>SUM(B199:F199,H199:J199)</f>
        <v>3</v>
      </c>
      <c r="S199" s="41">
        <f>SUM(G194:G198,G200:G202)</f>
        <v>0</v>
      </c>
      <c r="T199" s="41">
        <v>0</v>
      </c>
      <c r="U199" s="43">
        <f t="shared" si="48"/>
        <v>0.909090909090909</v>
      </c>
      <c r="V199" s="43">
        <f t="shared" si="49"/>
        <v>0.909090909090909</v>
      </c>
      <c r="W199" s="43">
        <f t="shared" si="50"/>
        <v>1</v>
      </c>
      <c r="X199" s="43">
        <f t="shared" si="51"/>
        <v>0.952380952380952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10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10</v>
      </c>
      <c r="R200" s="42">
        <f>SUM(B200:G200,I200:J200)</f>
        <v>0</v>
      </c>
      <c r="S200" s="42">
        <f>SUM(H194:H199,H201:H202)</f>
        <v>1</v>
      </c>
      <c r="T200" s="42">
        <v>0</v>
      </c>
      <c r="U200" s="40">
        <f t="shared" si="48"/>
        <v>0.909090909090909</v>
      </c>
      <c r="V200" s="40">
        <f t="shared" si="49"/>
        <v>1</v>
      </c>
      <c r="W200" s="40">
        <f t="shared" si="50"/>
        <v>0.909090909090909</v>
      </c>
      <c r="X200" s="40">
        <f t="shared" si="51"/>
        <v>0.952380952380952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10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10</v>
      </c>
      <c r="R201" s="41">
        <f>SUM(J201,B201:H201)</f>
        <v>1</v>
      </c>
      <c r="S201" s="41">
        <f>SUM(I194:I200,I202)</f>
        <v>3</v>
      </c>
      <c r="T201" s="41">
        <v>0</v>
      </c>
      <c r="U201" s="43">
        <f t="shared" si="48"/>
        <v>0.714285714285714</v>
      </c>
      <c r="V201" s="43">
        <f t="shared" si="49"/>
        <v>0.909090909090909</v>
      </c>
      <c r="W201" s="43">
        <f t="shared" si="50"/>
        <v>0.769230769230769</v>
      </c>
      <c r="X201" s="43">
        <f t="shared" si="51"/>
        <v>0.833333333333333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52">SUM(Q194:Q201)</f>
        <v>139</v>
      </c>
      <c r="R203" s="41">
        <f t="shared" si="52"/>
        <v>21</v>
      </c>
      <c r="S203" s="41">
        <f t="shared" si="52"/>
        <v>4</v>
      </c>
      <c r="T203" s="41">
        <f t="shared" si="52"/>
        <v>0</v>
      </c>
      <c r="U203" s="43">
        <f>(SUM(Q203,T203)/SUM(Q203,R203,S203,T203))</f>
        <v>0.847560975609756</v>
      </c>
      <c r="V203" s="43">
        <f>Q203/(SUM(Q203,R203))</f>
        <v>0.86875</v>
      </c>
      <c r="W203" s="43">
        <f>Q203/SUM(Q203,S203)</f>
        <v>0.972027972027972</v>
      </c>
      <c r="X203" s="43">
        <f>2*V203*W203/(SUM(V203,W203))</f>
        <v>0.917491749174917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136</v>
      </c>
    </row>
    <row r="205" ht="14.25" spans="1:37">
      <c r="A205" s="21" t="str">
        <f>A1</f>
        <v>LPMQ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16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16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53">(SUM(AD206,AG206)/SUM(AD206,AE206,AF206,AG206))</f>
        <v>1</v>
      </c>
      <c r="AI206" s="40">
        <f t="shared" ref="AI206:AI234" si="54">AD206/(SUM(AD206,AE206))</f>
        <v>1</v>
      </c>
      <c r="AJ206" s="40">
        <f t="shared" ref="AJ206:AJ234" si="55">AD206/SUM(AD206,AF206)</f>
        <v>1</v>
      </c>
      <c r="AK206" s="40">
        <f t="shared" ref="AK206:AK234" si="56">2*AI206*AJ206/(SUM(AI206,AJ206))</f>
        <v>1</v>
      </c>
    </row>
    <row r="207" spans="1:37">
      <c r="A207" s="26" t="s">
        <v>40</v>
      </c>
      <c r="B207" s="27"/>
      <c r="C207" s="28">
        <v>20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20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53"/>
        <v>1</v>
      </c>
      <c r="AI207" s="43">
        <f t="shared" si="54"/>
        <v>1</v>
      </c>
      <c r="AJ207" s="43">
        <f t="shared" si="55"/>
        <v>1</v>
      </c>
      <c r="AK207" s="43">
        <f t="shared" si="56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53"/>
        <v>1</v>
      </c>
      <c r="AI208" s="40">
        <f t="shared" si="54"/>
        <v>1</v>
      </c>
      <c r="AJ208" s="40">
        <f t="shared" si="55"/>
        <v>1</v>
      </c>
      <c r="AK208" s="40">
        <f t="shared" si="56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53"/>
        <v>1</v>
      </c>
      <c r="AI209" s="43">
        <f t="shared" si="54"/>
        <v>1</v>
      </c>
      <c r="AJ209" s="43">
        <f t="shared" si="55"/>
        <v>1</v>
      </c>
      <c r="AK209" s="43">
        <f t="shared" si="56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53"/>
        <v>1</v>
      </c>
      <c r="AI210" s="40">
        <f t="shared" si="54"/>
        <v>1</v>
      </c>
      <c r="AJ210" s="40">
        <f t="shared" si="55"/>
        <v>1</v>
      </c>
      <c r="AK210" s="40">
        <f t="shared" si="56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53"/>
        <v>1</v>
      </c>
      <c r="AI211" s="43">
        <f t="shared" si="54"/>
        <v>1</v>
      </c>
      <c r="AJ211" s="43">
        <f t="shared" si="55"/>
        <v>1</v>
      </c>
      <c r="AK211" s="43">
        <f t="shared" si="56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v>0</v>
      </c>
      <c r="AH212" s="40">
        <f t="shared" si="53"/>
        <v>1</v>
      </c>
      <c r="AI212" s="40">
        <f t="shared" si="54"/>
        <v>1</v>
      </c>
      <c r="AJ212" s="40">
        <f t="shared" si="55"/>
        <v>1</v>
      </c>
      <c r="AK212" s="40">
        <f t="shared" si="56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3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3</v>
      </c>
      <c r="AE213" s="41">
        <f>SUM(B213:H213,J213:AC213)</f>
        <v>0</v>
      </c>
      <c r="AF213" s="41">
        <f>SUM(I206:I212,I214:I233)</f>
        <v>2</v>
      </c>
      <c r="AG213" s="42">
        <v>0</v>
      </c>
      <c r="AH213" s="43">
        <f t="shared" si="53"/>
        <v>0.6</v>
      </c>
      <c r="AI213" s="43">
        <f t="shared" si="54"/>
        <v>1</v>
      </c>
      <c r="AJ213" s="43">
        <f t="shared" si="55"/>
        <v>0.6</v>
      </c>
      <c r="AK213" s="43">
        <f t="shared" si="56"/>
        <v>0.75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53"/>
        <v>1</v>
      </c>
      <c r="AI214" s="40">
        <f t="shared" si="54"/>
        <v>1</v>
      </c>
      <c r="AJ214" s="40">
        <f t="shared" si="55"/>
        <v>1</v>
      </c>
      <c r="AK214" s="40">
        <f t="shared" si="56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53"/>
        <v>1</v>
      </c>
      <c r="AI215" s="43">
        <f t="shared" si="54"/>
        <v>1</v>
      </c>
      <c r="AJ215" s="43">
        <f t="shared" si="55"/>
        <v>1</v>
      </c>
      <c r="AK215" s="43">
        <f t="shared" si="56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>
        <f t="shared" si="53"/>
        <v>1</v>
      </c>
      <c r="AI216" s="40">
        <f t="shared" si="54"/>
        <v>1</v>
      </c>
      <c r="AJ216" s="40">
        <f t="shared" si="55"/>
        <v>1</v>
      </c>
      <c r="AK216" s="40">
        <f t="shared" si="56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53"/>
        <v>1</v>
      </c>
      <c r="AI217" s="43">
        <f t="shared" si="54"/>
        <v>1</v>
      </c>
      <c r="AJ217" s="43">
        <f t="shared" si="55"/>
        <v>1</v>
      </c>
      <c r="AK217" s="43">
        <f t="shared" si="56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1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1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53"/>
        <v>1</v>
      </c>
      <c r="AI218" s="40">
        <f t="shared" si="54"/>
        <v>1</v>
      </c>
      <c r="AJ218" s="40">
        <f t="shared" si="55"/>
        <v>1</v>
      </c>
      <c r="AK218" s="40">
        <f t="shared" si="56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53"/>
        <v>1</v>
      </c>
      <c r="AI219" s="43">
        <f t="shared" si="54"/>
        <v>1</v>
      </c>
      <c r="AJ219" s="43">
        <f t="shared" si="55"/>
        <v>1</v>
      </c>
      <c r="AK219" s="43">
        <f t="shared" si="56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53"/>
        <v>1</v>
      </c>
      <c r="AI220" s="40">
        <f t="shared" si="54"/>
        <v>1</v>
      </c>
      <c r="AJ220" s="40">
        <f t="shared" si="55"/>
        <v>1</v>
      </c>
      <c r="AK220" s="40">
        <f t="shared" si="56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53"/>
        <v>1</v>
      </c>
      <c r="AI221" s="43">
        <f t="shared" si="54"/>
        <v>1</v>
      </c>
      <c r="AJ221" s="43">
        <f t="shared" si="55"/>
        <v>1</v>
      </c>
      <c r="AK221" s="43">
        <f t="shared" si="56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53"/>
        <v>1</v>
      </c>
      <c r="AI222" s="40">
        <f t="shared" si="54"/>
        <v>1</v>
      </c>
      <c r="AJ222" s="40">
        <f t="shared" si="55"/>
        <v>1</v>
      </c>
      <c r="AK222" s="40">
        <f t="shared" si="56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53"/>
        <v>1</v>
      </c>
      <c r="AI223" s="43">
        <f t="shared" si="54"/>
        <v>1</v>
      </c>
      <c r="AJ223" s="43">
        <f t="shared" si="55"/>
        <v>1</v>
      </c>
      <c r="AK223" s="43">
        <f t="shared" si="56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53"/>
        <v>1</v>
      </c>
      <c r="AI224" s="40">
        <f t="shared" si="54"/>
        <v>1</v>
      </c>
      <c r="AJ224" s="40">
        <f t="shared" si="55"/>
        <v>1</v>
      </c>
      <c r="AK224" s="40">
        <f t="shared" si="56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6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6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53"/>
        <v>1</v>
      </c>
      <c r="AI225" s="43">
        <f t="shared" si="54"/>
        <v>1</v>
      </c>
      <c r="AJ225" s="43">
        <f t="shared" si="55"/>
        <v>1</v>
      </c>
      <c r="AK225" s="43">
        <f t="shared" si="56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3</v>
      </c>
      <c r="W226" s="27"/>
      <c r="X226" s="27"/>
      <c r="Y226" s="27"/>
      <c r="Z226" s="27"/>
      <c r="AA226" s="27"/>
      <c r="AB226" s="27"/>
      <c r="AC226" s="46"/>
      <c r="AD226" s="42">
        <f>V226</f>
        <v>3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53"/>
        <v>1</v>
      </c>
      <c r="AI226" s="40">
        <f t="shared" si="54"/>
        <v>1</v>
      </c>
      <c r="AJ226" s="40">
        <f t="shared" si="55"/>
        <v>1</v>
      </c>
      <c r="AK226" s="40">
        <f t="shared" si="56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53"/>
        <v>1</v>
      </c>
      <c r="AI227" s="43">
        <f t="shared" si="54"/>
        <v>1</v>
      </c>
      <c r="AJ227" s="43">
        <f t="shared" si="55"/>
        <v>1</v>
      </c>
      <c r="AK227" s="43">
        <f t="shared" si="56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>
        <v>2</v>
      </c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5</v>
      </c>
      <c r="Y228" s="27"/>
      <c r="Z228" s="27"/>
      <c r="AA228" s="27"/>
      <c r="AB228" s="27"/>
      <c r="AC228" s="46"/>
      <c r="AD228" s="42">
        <f>X228</f>
        <v>5</v>
      </c>
      <c r="AE228" s="42">
        <f>SUM(B228:W228,Y228:AC228)</f>
        <v>2</v>
      </c>
      <c r="AF228" s="42">
        <f>SUM(X206:X227,X229:X233)</f>
        <v>0</v>
      </c>
      <c r="AG228" s="41">
        <v>0</v>
      </c>
      <c r="AH228" s="40">
        <f t="shared" si="53"/>
        <v>0.714285714285714</v>
      </c>
      <c r="AI228" s="40">
        <f t="shared" si="54"/>
        <v>0.714285714285714</v>
      </c>
      <c r="AJ228" s="40">
        <f t="shared" si="55"/>
        <v>1</v>
      </c>
      <c r="AK228" s="40">
        <f t="shared" si="56"/>
        <v>0.833333333333333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8">
        <v>22</v>
      </c>
      <c r="Z229" s="27"/>
      <c r="AA229" s="27"/>
      <c r="AB229" s="27"/>
      <c r="AC229" s="46"/>
      <c r="AD229" s="41">
        <f>Y229</f>
        <v>22</v>
      </c>
      <c r="AE229" s="41">
        <f>SUM(B229:X229,Z229:AC229)</f>
        <v>0</v>
      </c>
      <c r="AF229" s="41">
        <f>SUM(Y206:Y228,Y230:Y233)</f>
        <v>0</v>
      </c>
      <c r="AG229" s="42">
        <v>0</v>
      </c>
      <c r="AH229" s="43">
        <f t="shared" si="53"/>
        <v>1</v>
      </c>
      <c r="AI229" s="43">
        <f t="shared" si="54"/>
        <v>1</v>
      </c>
      <c r="AJ229" s="43">
        <f t="shared" si="55"/>
        <v>1</v>
      </c>
      <c r="AK229" s="43">
        <f t="shared" si="56"/>
        <v>1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3</v>
      </c>
      <c r="AA230" s="27"/>
      <c r="AB230" s="27"/>
      <c r="AC230" s="46"/>
      <c r="AD230" s="42">
        <f>Z230</f>
        <v>3</v>
      </c>
      <c r="AE230" s="42">
        <f>SUM(B230:Y230,AA230:AC230)</f>
        <v>0</v>
      </c>
      <c r="AF230" s="42">
        <f>SUM(Z206:Z229,Z231:Z233)</f>
        <v>0</v>
      </c>
      <c r="AG230" s="41">
        <v>0</v>
      </c>
      <c r="AH230" s="40">
        <f t="shared" si="53"/>
        <v>1</v>
      </c>
      <c r="AI230" s="40">
        <f t="shared" si="54"/>
        <v>1</v>
      </c>
      <c r="AJ230" s="40">
        <f t="shared" si="55"/>
        <v>1</v>
      </c>
      <c r="AK230" s="40">
        <f t="shared" si="56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53"/>
        <v>1</v>
      </c>
      <c r="AI231" s="43">
        <f t="shared" si="54"/>
        <v>1</v>
      </c>
      <c r="AJ231" s="43">
        <f t="shared" si="55"/>
        <v>1</v>
      </c>
      <c r="AK231" s="43">
        <f t="shared" si="56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53"/>
        <v>1</v>
      </c>
      <c r="AI232" s="40">
        <f t="shared" si="54"/>
        <v>1</v>
      </c>
      <c r="AJ232" s="40">
        <f t="shared" si="55"/>
        <v>1</v>
      </c>
      <c r="AK232" s="40">
        <f t="shared" si="56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53"/>
        <v>1</v>
      </c>
      <c r="AI233" s="43">
        <f t="shared" si="54"/>
        <v>1</v>
      </c>
      <c r="AJ233" s="43">
        <f t="shared" si="55"/>
        <v>1</v>
      </c>
      <c r="AK233" s="43">
        <f t="shared" si="56"/>
        <v>1</v>
      </c>
    </row>
    <row r="234" spans="28:37">
      <c r="AB234" s="37" t="s">
        <v>74</v>
      </c>
      <c r="AC234" s="37"/>
      <c r="AD234" s="42">
        <f t="shared" ref="AD234:AF234" si="57">SUM(AD206:AD233)</f>
        <v>134</v>
      </c>
      <c r="AE234" s="42">
        <f t="shared" si="57"/>
        <v>2</v>
      </c>
      <c r="AF234" s="42">
        <f t="shared" si="57"/>
        <v>2</v>
      </c>
      <c r="AG234" s="42">
        <v>0</v>
      </c>
      <c r="AH234" s="40">
        <f t="shared" si="53"/>
        <v>0.971014492753623</v>
      </c>
      <c r="AI234" s="40">
        <f t="shared" si="54"/>
        <v>0.985294117647059</v>
      </c>
      <c r="AJ234" s="40">
        <f t="shared" si="55"/>
        <v>0.985294117647059</v>
      </c>
      <c r="AK234" s="40">
        <f t="shared" si="56"/>
        <v>0.985294117647059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tabSelected="1" workbookViewId="0">
      <selection activeCell="A10" sqref="A10:AG10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78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>
        <v>49</v>
      </c>
      <c r="C4" s="6">
        <v>3</v>
      </c>
      <c r="D4" s="53">
        <v>0</v>
      </c>
      <c r="E4" s="6">
        <v>0</v>
      </c>
      <c r="F4" s="53">
        <v>42</v>
      </c>
      <c r="G4" s="6">
        <v>24</v>
      </c>
      <c r="H4" s="53">
        <v>0</v>
      </c>
      <c r="I4" s="6">
        <v>0</v>
      </c>
      <c r="J4" s="53">
        <v>50</v>
      </c>
      <c r="K4" s="6">
        <v>51</v>
      </c>
      <c r="L4" s="53">
        <v>0</v>
      </c>
      <c r="M4" s="6">
        <v>0</v>
      </c>
      <c r="N4" s="1">
        <f>SUM(B4,F4,J4)</f>
        <v>141</v>
      </c>
      <c r="P4" s="43">
        <f>H24</f>
        <v>140</v>
      </c>
      <c r="Q4" s="40">
        <f t="shared" ref="Q4:Q8" si="0">N4-P4</f>
        <v>1</v>
      </c>
      <c r="R4" s="41">
        <f t="shared" ref="R4:Y4" si="1">AD54</f>
        <v>139</v>
      </c>
      <c r="S4" s="42">
        <f t="shared" si="1"/>
        <v>1</v>
      </c>
      <c r="T4" s="41">
        <f t="shared" si="1"/>
        <v>1</v>
      </c>
      <c r="U4" s="42">
        <f t="shared" si="1"/>
        <v>0</v>
      </c>
      <c r="V4" s="40">
        <f t="shared" si="1"/>
        <v>0.985815602836879</v>
      </c>
      <c r="W4" s="40">
        <f t="shared" si="1"/>
        <v>0.992857142857143</v>
      </c>
      <c r="X4" s="40">
        <f t="shared" si="1"/>
        <v>0.992857142857143</v>
      </c>
      <c r="Y4" s="40">
        <f t="shared" si="1"/>
        <v>0.992857142857143</v>
      </c>
      <c r="Z4" s="42">
        <f t="shared" ref="Z4:AG4" si="2">Q23</f>
        <v>139</v>
      </c>
      <c r="AA4" s="42">
        <f t="shared" si="2"/>
        <v>74</v>
      </c>
      <c r="AB4" s="42">
        <f t="shared" si="2"/>
        <v>5</v>
      </c>
      <c r="AC4" s="42">
        <f t="shared" si="2"/>
        <v>0</v>
      </c>
      <c r="AD4" s="43">
        <f t="shared" si="2"/>
        <v>0.637614678899083</v>
      </c>
      <c r="AE4" s="40">
        <f t="shared" si="2"/>
        <v>0.652582159624413</v>
      </c>
      <c r="AF4" s="43">
        <f t="shared" si="2"/>
        <v>0.965277777777778</v>
      </c>
      <c r="AG4" s="40">
        <f t="shared" si="2"/>
        <v>0.778711484593837</v>
      </c>
    </row>
    <row r="5" spans="1:33">
      <c r="A5" s="6" t="s">
        <v>41</v>
      </c>
      <c r="B5" s="53">
        <v>36</v>
      </c>
      <c r="C5" s="6">
        <v>3</v>
      </c>
      <c r="D5" s="53">
        <v>13</v>
      </c>
      <c r="E5" s="6">
        <v>0</v>
      </c>
      <c r="F5" s="53">
        <v>42</v>
      </c>
      <c r="G5" s="6">
        <v>21</v>
      </c>
      <c r="H5" s="53">
        <v>0</v>
      </c>
      <c r="I5" s="6">
        <v>0</v>
      </c>
      <c r="J5" s="53">
        <v>50</v>
      </c>
      <c r="K5" s="6">
        <v>32</v>
      </c>
      <c r="L5" s="53">
        <v>0</v>
      </c>
      <c r="M5" s="6">
        <v>0</v>
      </c>
      <c r="N5" s="1">
        <f>SUM(B5,F5,J5)</f>
        <v>128</v>
      </c>
      <c r="P5" s="43">
        <f>H69</f>
        <v>128</v>
      </c>
      <c r="Q5" s="40">
        <f t="shared" si="0"/>
        <v>0</v>
      </c>
      <c r="R5" s="41">
        <f t="shared" ref="R5:Y5" si="3">AD99</f>
        <v>127</v>
      </c>
      <c r="S5" s="42">
        <f t="shared" si="3"/>
        <v>1</v>
      </c>
      <c r="T5" s="41">
        <f t="shared" si="3"/>
        <v>1</v>
      </c>
      <c r="U5" s="42">
        <f t="shared" si="3"/>
        <v>0</v>
      </c>
      <c r="V5" s="43">
        <f t="shared" si="3"/>
        <v>0.984496124031008</v>
      </c>
      <c r="W5" s="43">
        <f t="shared" si="3"/>
        <v>0.9921875</v>
      </c>
      <c r="X5" s="43">
        <f t="shared" si="3"/>
        <v>0.9921875</v>
      </c>
      <c r="Y5" s="43">
        <f t="shared" si="3"/>
        <v>0.9921875</v>
      </c>
      <c r="Z5" s="41">
        <f t="shared" ref="Z5:AG5" si="4">Q68</f>
        <v>127</v>
      </c>
      <c r="AA5" s="41">
        <f t="shared" si="4"/>
        <v>53</v>
      </c>
      <c r="AB5" s="41">
        <f t="shared" si="4"/>
        <v>1</v>
      </c>
      <c r="AC5" s="41">
        <f t="shared" si="4"/>
        <v>0</v>
      </c>
      <c r="AD5" s="43">
        <f t="shared" si="4"/>
        <v>0.701657458563536</v>
      </c>
      <c r="AE5" s="40">
        <f t="shared" si="4"/>
        <v>0.705555555555556</v>
      </c>
      <c r="AF5" s="43">
        <f t="shared" si="4"/>
        <v>0.9921875</v>
      </c>
      <c r="AG5" s="40">
        <f t="shared" si="4"/>
        <v>0.824675324675325</v>
      </c>
    </row>
    <row r="6" spans="1:33">
      <c r="A6" s="6" t="s">
        <v>42</v>
      </c>
      <c r="B6" s="53">
        <v>36</v>
      </c>
      <c r="C6" s="6">
        <v>2</v>
      </c>
      <c r="D6" s="53">
        <v>13</v>
      </c>
      <c r="E6" s="6">
        <v>0</v>
      </c>
      <c r="F6" s="53">
        <v>42</v>
      </c>
      <c r="G6" s="6">
        <v>18</v>
      </c>
      <c r="H6" s="53">
        <v>0</v>
      </c>
      <c r="I6" s="6">
        <v>0</v>
      </c>
      <c r="J6" s="53">
        <v>50</v>
      </c>
      <c r="K6" s="6">
        <v>30</v>
      </c>
      <c r="L6" s="53">
        <v>0</v>
      </c>
      <c r="M6" s="6">
        <v>0</v>
      </c>
      <c r="N6" s="1">
        <f>SUM(B6,F6,J6)</f>
        <v>128</v>
      </c>
      <c r="P6" s="43">
        <f>H114</f>
        <v>128</v>
      </c>
      <c r="Q6" s="40">
        <f t="shared" si="0"/>
        <v>0</v>
      </c>
      <c r="R6" s="41">
        <f t="shared" ref="R6:Y6" si="5">AD144</f>
        <v>127</v>
      </c>
      <c r="S6" s="42">
        <f t="shared" si="5"/>
        <v>1</v>
      </c>
      <c r="T6" s="41">
        <f t="shared" si="5"/>
        <v>1</v>
      </c>
      <c r="U6" s="42">
        <f t="shared" si="5"/>
        <v>0</v>
      </c>
      <c r="V6" s="40">
        <f t="shared" si="5"/>
        <v>0.984496124031008</v>
      </c>
      <c r="W6" s="40">
        <f t="shared" si="5"/>
        <v>0.9921875</v>
      </c>
      <c r="X6" s="40">
        <f t="shared" si="5"/>
        <v>0.9921875</v>
      </c>
      <c r="Y6" s="40">
        <f t="shared" si="5"/>
        <v>0.9921875</v>
      </c>
      <c r="Z6" s="42">
        <f t="shared" ref="Z6:AG6" si="6">Q113</f>
        <v>127</v>
      </c>
      <c r="AA6" s="42">
        <f t="shared" si="6"/>
        <v>46</v>
      </c>
      <c r="AB6" s="42">
        <f t="shared" si="6"/>
        <v>1</v>
      </c>
      <c r="AC6" s="42">
        <f t="shared" si="6"/>
        <v>0</v>
      </c>
      <c r="AD6" s="43">
        <f t="shared" si="6"/>
        <v>0.729885057471264</v>
      </c>
      <c r="AE6" s="40">
        <f t="shared" si="6"/>
        <v>0.734104046242775</v>
      </c>
      <c r="AF6" s="43">
        <f t="shared" si="6"/>
        <v>0.9921875</v>
      </c>
      <c r="AG6" s="40">
        <f t="shared" si="6"/>
        <v>0.843853820598007</v>
      </c>
    </row>
    <row r="7" spans="1:33">
      <c r="A7" s="6" t="s">
        <v>43</v>
      </c>
      <c r="B7" s="53">
        <v>36</v>
      </c>
      <c r="C7" s="6">
        <v>2</v>
      </c>
      <c r="D7" s="53">
        <v>13</v>
      </c>
      <c r="E7" s="6">
        <v>0</v>
      </c>
      <c r="F7" s="53">
        <v>39</v>
      </c>
      <c r="G7" s="6">
        <v>16</v>
      </c>
      <c r="H7" s="53">
        <v>3</v>
      </c>
      <c r="I7" s="6">
        <v>0</v>
      </c>
      <c r="J7" s="53">
        <v>50</v>
      </c>
      <c r="K7" s="6">
        <v>9</v>
      </c>
      <c r="L7" s="53">
        <v>0</v>
      </c>
      <c r="M7" s="6">
        <v>0</v>
      </c>
      <c r="N7" s="1">
        <f>SUM(B7,F7,J7)</f>
        <v>125</v>
      </c>
      <c r="P7" s="43">
        <f>H159</f>
        <v>125</v>
      </c>
      <c r="Q7" s="40">
        <f t="shared" si="0"/>
        <v>0</v>
      </c>
      <c r="R7" s="41">
        <f t="shared" ref="R7:Y7" si="7">AD189</f>
        <v>124</v>
      </c>
      <c r="S7" s="42">
        <f t="shared" si="7"/>
        <v>1</v>
      </c>
      <c r="T7" s="41">
        <f t="shared" si="7"/>
        <v>1</v>
      </c>
      <c r="U7" s="42">
        <f t="shared" si="7"/>
        <v>0</v>
      </c>
      <c r="V7" s="43">
        <f t="shared" si="7"/>
        <v>0.984126984126984</v>
      </c>
      <c r="W7" s="43">
        <f t="shared" si="7"/>
        <v>0.992</v>
      </c>
      <c r="X7" s="43">
        <f t="shared" si="7"/>
        <v>0.992</v>
      </c>
      <c r="Y7" s="43">
        <f t="shared" si="7"/>
        <v>0.992</v>
      </c>
      <c r="Z7" s="41">
        <f t="shared" ref="Z7:AG7" si="8">Q158</f>
        <v>123</v>
      </c>
      <c r="AA7" s="41">
        <f t="shared" si="8"/>
        <v>18</v>
      </c>
      <c r="AB7" s="41">
        <f t="shared" si="8"/>
        <v>1</v>
      </c>
      <c r="AC7" s="41">
        <f t="shared" si="8"/>
        <v>0</v>
      </c>
      <c r="AD7" s="43">
        <f t="shared" si="8"/>
        <v>0.866197183098592</v>
      </c>
      <c r="AE7" s="40">
        <f t="shared" si="8"/>
        <v>0.872340425531915</v>
      </c>
      <c r="AF7" s="43">
        <f t="shared" si="8"/>
        <v>0.991935483870968</v>
      </c>
      <c r="AG7" s="40">
        <f t="shared" si="8"/>
        <v>0.928301886792453</v>
      </c>
    </row>
    <row r="8" spans="1:33">
      <c r="A8" s="6" t="s">
        <v>44</v>
      </c>
      <c r="B8" s="53">
        <v>36</v>
      </c>
      <c r="C8" s="6">
        <v>2</v>
      </c>
      <c r="D8" s="53">
        <v>13</v>
      </c>
      <c r="E8" s="6">
        <v>0</v>
      </c>
      <c r="F8" s="53">
        <v>36</v>
      </c>
      <c r="G8" s="6">
        <v>14</v>
      </c>
      <c r="H8" s="53">
        <v>6</v>
      </c>
      <c r="I8" s="6">
        <v>0</v>
      </c>
      <c r="J8" s="53">
        <v>50</v>
      </c>
      <c r="K8" s="6">
        <v>3</v>
      </c>
      <c r="L8" s="53">
        <v>0</v>
      </c>
      <c r="M8" s="6">
        <v>0</v>
      </c>
      <c r="N8" s="1">
        <f>SUM(B8,F8,J8)</f>
        <v>122</v>
      </c>
      <c r="P8" s="43">
        <f>H204</f>
        <v>122</v>
      </c>
      <c r="Q8" s="40">
        <f t="shared" si="0"/>
        <v>0</v>
      </c>
      <c r="R8" s="41">
        <f t="shared" ref="R8:Y8" si="9">AD234</f>
        <v>121</v>
      </c>
      <c r="S8" s="42">
        <f t="shared" si="9"/>
        <v>1</v>
      </c>
      <c r="T8" s="41">
        <f t="shared" si="9"/>
        <v>1</v>
      </c>
      <c r="U8" s="42">
        <f t="shared" si="9"/>
        <v>0</v>
      </c>
      <c r="V8" s="40">
        <f t="shared" si="9"/>
        <v>0.983739837398374</v>
      </c>
      <c r="W8" s="40">
        <f t="shared" si="9"/>
        <v>0.991803278688525</v>
      </c>
      <c r="X8" s="40">
        <f t="shared" si="9"/>
        <v>0.991803278688525</v>
      </c>
      <c r="Y8" s="40">
        <f t="shared" si="9"/>
        <v>0.991803278688525</v>
      </c>
      <c r="Z8" s="42">
        <f t="shared" ref="Z8:AG8" si="10">Q203</f>
        <v>121</v>
      </c>
      <c r="AA8" s="42">
        <f t="shared" si="10"/>
        <v>18</v>
      </c>
      <c r="AB8" s="42">
        <f t="shared" si="10"/>
        <v>1</v>
      </c>
      <c r="AC8" s="42">
        <f t="shared" si="10"/>
        <v>0</v>
      </c>
      <c r="AD8" s="43">
        <f t="shared" si="10"/>
        <v>0.864285714285714</v>
      </c>
      <c r="AE8" s="40">
        <f t="shared" si="10"/>
        <v>0.870503597122302</v>
      </c>
      <c r="AF8" s="43">
        <f t="shared" si="10"/>
        <v>0.991803278688525</v>
      </c>
      <c r="AG8" s="40">
        <f t="shared" si="10"/>
        <v>0.9272030651341</v>
      </c>
    </row>
    <row r="9" spans="1:33">
      <c r="A9" s="6"/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 s="1"/>
      <c r="P9" s="43"/>
      <c r="Q9" s="40"/>
      <c r="R9" s="41"/>
      <c r="S9" s="42"/>
      <c r="T9" s="41"/>
      <c r="U9" s="42"/>
      <c r="V9" s="40"/>
      <c r="W9" s="40"/>
      <c r="X9" s="40"/>
      <c r="Y9" s="40"/>
      <c r="Z9" s="42"/>
      <c r="AA9" s="42"/>
      <c r="AB9" s="42"/>
      <c r="AC9" s="42"/>
      <c r="AD9" s="43"/>
      <c r="AE9" s="40"/>
      <c r="AF9" s="43"/>
      <c r="AG9" s="40"/>
    </row>
    <row r="10" spans="1:33">
      <c r="A10" s="6" t="s">
        <v>77</v>
      </c>
      <c r="B10" s="53">
        <v>49</v>
      </c>
      <c r="C10" s="6">
        <v>0</v>
      </c>
      <c r="D10" s="53">
        <v>0</v>
      </c>
      <c r="E10" s="6">
        <v>0</v>
      </c>
      <c r="F10" s="53">
        <v>41</v>
      </c>
      <c r="G10" s="6">
        <v>4</v>
      </c>
      <c r="H10" s="53">
        <v>1</v>
      </c>
      <c r="I10" s="6">
        <v>0</v>
      </c>
      <c r="J10" s="53">
        <v>50</v>
      </c>
      <c r="K10" s="6">
        <v>3</v>
      </c>
      <c r="L10" s="53">
        <v>0</v>
      </c>
      <c r="M10" s="6">
        <v>0</v>
      </c>
      <c r="N10" s="1">
        <f>SUM(B10,F10,J10)</f>
        <v>140</v>
      </c>
      <c r="P10" s="43">
        <f>H294</f>
        <v>139</v>
      </c>
      <c r="Q10" s="40">
        <f>N10-P10</f>
        <v>1</v>
      </c>
      <c r="R10" s="41">
        <f t="shared" ref="R10:Y10" si="11">AD324</f>
        <v>138</v>
      </c>
      <c r="S10" s="41">
        <f t="shared" si="11"/>
        <v>1</v>
      </c>
      <c r="T10" s="41">
        <f t="shared" si="11"/>
        <v>1</v>
      </c>
      <c r="U10" s="41">
        <f t="shared" si="11"/>
        <v>0</v>
      </c>
      <c r="V10" s="41">
        <f t="shared" si="11"/>
        <v>0.985714285714286</v>
      </c>
      <c r="W10" s="41">
        <f t="shared" si="11"/>
        <v>0.992805755395683</v>
      </c>
      <c r="X10" s="41">
        <f t="shared" si="11"/>
        <v>0.992805755395683</v>
      </c>
      <c r="Y10" s="41">
        <f t="shared" si="11"/>
        <v>0.992805755395683</v>
      </c>
      <c r="Z10" s="42">
        <f t="shared" ref="Z10:AG10" si="12">Q293</f>
        <v>138</v>
      </c>
      <c r="AA10" s="42">
        <f t="shared" si="12"/>
        <v>8</v>
      </c>
      <c r="AB10" s="42">
        <f t="shared" si="12"/>
        <v>3</v>
      </c>
      <c r="AC10" s="42">
        <f t="shared" si="12"/>
        <v>0</v>
      </c>
      <c r="AD10" s="43">
        <f t="shared" si="12"/>
        <v>0.926174496644295</v>
      </c>
      <c r="AE10" s="40">
        <f t="shared" si="12"/>
        <v>0.945205479452055</v>
      </c>
      <c r="AF10" s="43">
        <f t="shared" si="12"/>
        <v>0.978723404255319</v>
      </c>
      <c r="AG10" s="40">
        <f t="shared" si="12"/>
        <v>0.961672473867596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KFGQPC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>
        <v>17</v>
      </c>
      <c r="C14" s="14"/>
      <c r="D14" s="14"/>
      <c r="E14" s="14"/>
      <c r="F14" s="14"/>
      <c r="G14" s="14"/>
      <c r="H14" s="14"/>
      <c r="I14" s="14"/>
      <c r="J14" s="33">
        <v>5</v>
      </c>
      <c r="L14" s="1" t="s">
        <v>49</v>
      </c>
      <c r="M14" s="9" t="s">
        <v>58</v>
      </c>
      <c r="N14" s="9"/>
      <c r="O14" s="9"/>
      <c r="P14" s="9"/>
      <c r="Q14" s="42">
        <f>B14</f>
        <v>17</v>
      </c>
      <c r="R14" s="42">
        <f>SUM(C14:J14)</f>
        <v>5</v>
      </c>
      <c r="S14" s="42">
        <f>SUM(B15:B22)</f>
        <v>0</v>
      </c>
      <c r="T14" s="42">
        <v>0</v>
      </c>
      <c r="U14" s="40">
        <f t="shared" ref="U14:U21" si="13">(SUM(Q14,T14)/SUM(Q14,R14,S14,T14))</f>
        <v>0.772727272727273</v>
      </c>
      <c r="V14" s="40">
        <f t="shared" ref="V14:V21" si="14">Q14/(SUM(Q14,R14))</f>
        <v>0.772727272727273</v>
      </c>
      <c r="W14" s="40">
        <f t="shared" ref="W14:W21" si="15">Q14/SUM(Q14,S14)</f>
        <v>1</v>
      </c>
      <c r="X14" s="40">
        <f t="shared" ref="X14:X21" si="16">2*V14*W14/(SUM(V14,W14))</f>
        <v>0.871794871794872</v>
      </c>
    </row>
    <row r="15" spans="1:24">
      <c r="A15" s="15" t="s">
        <v>50</v>
      </c>
      <c r="B15" s="16"/>
      <c r="C15" s="17">
        <v>11</v>
      </c>
      <c r="D15" s="16"/>
      <c r="E15" s="16"/>
      <c r="F15" s="16"/>
      <c r="G15" s="16">
        <v>1</v>
      </c>
      <c r="H15" s="16"/>
      <c r="I15" s="16"/>
      <c r="J15" s="16">
        <v>4</v>
      </c>
      <c r="L15" s="1" t="s">
        <v>50</v>
      </c>
      <c r="M15" s="9" t="s">
        <v>59</v>
      </c>
      <c r="N15" s="9"/>
      <c r="O15" s="9"/>
      <c r="P15" s="9"/>
      <c r="Q15" s="41">
        <f>C15</f>
        <v>11</v>
      </c>
      <c r="R15" s="41">
        <f>SUM(B15,D15:J15)</f>
        <v>5</v>
      </c>
      <c r="S15" s="41">
        <f>SUM(C14,C16:C22)</f>
        <v>0</v>
      </c>
      <c r="T15" s="41">
        <v>0</v>
      </c>
      <c r="U15" s="43">
        <f t="shared" si="13"/>
        <v>0.6875</v>
      </c>
      <c r="V15" s="43">
        <f t="shared" si="14"/>
        <v>0.6875</v>
      </c>
      <c r="W15" s="43">
        <f t="shared" si="15"/>
        <v>1</v>
      </c>
      <c r="X15" s="43">
        <f t="shared" si="16"/>
        <v>0.814814814814815</v>
      </c>
    </row>
    <row r="16" spans="1:24">
      <c r="A16" s="15" t="s">
        <v>51</v>
      </c>
      <c r="B16" s="16"/>
      <c r="C16" s="16"/>
      <c r="D16" s="17">
        <v>10</v>
      </c>
      <c r="E16" s="16"/>
      <c r="F16" s="16"/>
      <c r="G16" s="16"/>
      <c r="H16" s="16"/>
      <c r="I16" s="16"/>
      <c r="J16" s="34">
        <v>2</v>
      </c>
      <c r="L16" s="1" t="s">
        <v>51</v>
      </c>
      <c r="M16" s="9" t="s">
        <v>60</v>
      </c>
      <c r="N16" s="9"/>
      <c r="O16" s="9"/>
      <c r="P16" s="9"/>
      <c r="Q16" s="42">
        <f>D16</f>
        <v>10</v>
      </c>
      <c r="R16" s="42">
        <f>SUM(B16:C16,E16:J16)</f>
        <v>2</v>
      </c>
      <c r="S16" s="42">
        <f>SUM(D14:D15,D17:D22)</f>
        <v>0</v>
      </c>
      <c r="T16" s="42">
        <v>0</v>
      </c>
      <c r="U16" s="40">
        <f t="shared" si="13"/>
        <v>0.833333333333333</v>
      </c>
      <c r="V16" s="40">
        <f t="shared" si="14"/>
        <v>0.833333333333333</v>
      </c>
      <c r="W16" s="40">
        <f t="shared" si="15"/>
        <v>1</v>
      </c>
      <c r="X16" s="40">
        <f t="shared" si="16"/>
        <v>0.909090909090909</v>
      </c>
    </row>
    <row r="17" spans="1:24">
      <c r="A17" s="15" t="s">
        <v>52</v>
      </c>
      <c r="B17" s="16"/>
      <c r="C17" s="16"/>
      <c r="D17" s="16"/>
      <c r="E17" s="17">
        <v>21</v>
      </c>
      <c r="F17" s="16"/>
      <c r="G17" s="16"/>
      <c r="H17" s="16"/>
      <c r="I17" s="16"/>
      <c r="J17" s="34">
        <v>5</v>
      </c>
      <c r="L17" s="1" t="s">
        <v>52</v>
      </c>
      <c r="M17" s="9" t="s">
        <v>61</v>
      </c>
      <c r="N17" s="9"/>
      <c r="O17" s="9"/>
      <c r="P17" s="9"/>
      <c r="Q17" s="41">
        <f>E17</f>
        <v>21</v>
      </c>
      <c r="R17" s="41">
        <f>SUM(B17:D17,F17:J17)</f>
        <v>5</v>
      </c>
      <c r="S17" s="41">
        <f>SUM(E14:E16,E18:E22)</f>
        <v>0</v>
      </c>
      <c r="T17" s="41">
        <v>0</v>
      </c>
      <c r="U17" s="43">
        <f t="shared" si="13"/>
        <v>0.807692307692308</v>
      </c>
      <c r="V17" s="43">
        <f t="shared" si="14"/>
        <v>0.807692307692308</v>
      </c>
      <c r="W17" s="43">
        <f t="shared" si="15"/>
        <v>1</v>
      </c>
      <c r="X17" s="43">
        <f t="shared" si="16"/>
        <v>0.893617021276596</v>
      </c>
    </row>
    <row r="18" spans="1:24">
      <c r="A18" s="15" t="s">
        <v>53</v>
      </c>
      <c r="B18" s="16"/>
      <c r="C18" s="16"/>
      <c r="D18" s="16"/>
      <c r="E18" s="16"/>
      <c r="F18" s="17">
        <v>29</v>
      </c>
      <c r="G18" s="16"/>
      <c r="H18" s="16">
        <v>1</v>
      </c>
      <c r="I18" s="16"/>
      <c r="J18" s="34">
        <v>45</v>
      </c>
      <c r="L18" s="1" t="s">
        <v>53</v>
      </c>
      <c r="M18" s="9" t="s">
        <v>62</v>
      </c>
      <c r="N18" s="9"/>
      <c r="O18" s="9"/>
      <c r="P18" s="9"/>
      <c r="Q18" s="42">
        <f>F18</f>
        <v>29</v>
      </c>
      <c r="R18" s="42">
        <f>SUM(B18:E18,G18:J18)</f>
        <v>46</v>
      </c>
      <c r="S18" s="42">
        <f>SUM(F14:F17,F19:F22)</f>
        <v>0</v>
      </c>
      <c r="T18" s="42">
        <v>0</v>
      </c>
      <c r="U18" s="40">
        <f t="shared" si="13"/>
        <v>0.386666666666667</v>
      </c>
      <c r="V18" s="40">
        <f t="shared" si="14"/>
        <v>0.386666666666667</v>
      </c>
      <c r="W18" s="40">
        <f t="shared" si="15"/>
        <v>1</v>
      </c>
      <c r="X18" s="40">
        <f t="shared" si="16"/>
        <v>0.557692307692308</v>
      </c>
    </row>
    <row r="19" spans="1:24">
      <c r="A19" s="15" t="s">
        <v>54</v>
      </c>
      <c r="B19" s="16"/>
      <c r="C19" s="16"/>
      <c r="D19" s="16"/>
      <c r="E19" s="16"/>
      <c r="F19" s="16"/>
      <c r="G19" s="17">
        <v>30</v>
      </c>
      <c r="H19" s="16"/>
      <c r="I19" s="16"/>
      <c r="J19" s="34">
        <v>7</v>
      </c>
      <c r="L19" s="1" t="s">
        <v>54</v>
      </c>
      <c r="M19" s="9" t="s">
        <v>63</v>
      </c>
      <c r="N19" s="9"/>
      <c r="O19" s="9"/>
      <c r="P19" s="9"/>
      <c r="Q19" s="41">
        <f>G19</f>
        <v>30</v>
      </c>
      <c r="R19" s="41">
        <f>SUM(B19:F19,H19:J19)</f>
        <v>7</v>
      </c>
      <c r="S19" s="41">
        <f>SUM(G14:G18,G20:G22)</f>
        <v>1</v>
      </c>
      <c r="T19" s="41">
        <v>0</v>
      </c>
      <c r="U19" s="43">
        <f t="shared" si="13"/>
        <v>0.789473684210526</v>
      </c>
      <c r="V19" s="43">
        <f t="shared" si="14"/>
        <v>0.810810810810811</v>
      </c>
      <c r="W19" s="43">
        <f t="shared" si="15"/>
        <v>0.967741935483871</v>
      </c>
      <c r="X19" s="43">
        <f t="shared" si="16"/>
        <v>0.882352941176471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>
        <v>11</v>
      </c>
      <c r="I20" s="16">
        <v>3</v>
      </c>
      <c r="J20" s="34"/>
      <c r="L20" s="1" t="s">
        <v>55</v>
      </c>
      <c r="M20" s="9" t="s">
        <v>64</v>
      </c>
      <c r="N20" s="9"/>
      <c r="O20" s="9"/>
      <c r="P20" s="9"/>
      <c r="Q20" s="42">
        <f>H20</f>
        <v>11</v>
      </c>
      <c r="R20" s="42">
        <f>SUM(B20:G20,I20:J20)</f>
        <v>3</v>
      </c>
      <c r="S20" s="42">
        <f>SUM(H14:H19,H21:H22)</f>
        <v>1</v>
      </c>
      <c r="T20" s="42">
        <v>0</v>
      </c>
      <c r="U20" s="40">
        <f t="shared" si="13"/>
        <v>0.733333333333333</v>
      </c>
      <c r="V20" s="40">
        <f t="shared" si="14"/>
        <v>0.785714285714286</v>
      </c>
      <c r="W20" s="40">
        <f t="shared" si="15"/>
        <v>0.916666666666667</v>
      </c>
      <c r="X20" s="40">
        <f t="shared" si="16"/>
        <v>0.846153846153846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>
        <v>10</v>
      </c>
      <c r="J21" s="34">
        <v>1</v>
      </c>
      <c r="L21" s="1" t="s">
        <v>56</v>
      </c>
      <c r="M21" s="9" t="s">
        <v>65</v>
      </c>
      <c r="N21" s="9"/>
      <c r="O21" s="9"/>
      <c r="P21" s="9"/>
      <c r="Q21" s="41">
        <f>I21</f>
        <v>10</v>
      </c>
      <c r="R21" s="41">
        <f>SUM(J21,B21:H21)</f>
        <v>1</v>
      </c>
      <c r="S21" s="41">
        <f>SUM(I14:I20,I22)</f>
        <v>3</v>
      </c>
      <c r="T21" s="41">
        <v>0</v>
      </c>
      <c r="U21" s="43">
        <f t="shared" si="13"/>
        <v>0.714285714285714</v>
      </c>
      <c r="V21" s="43">
        <f t="shared" si="14"/>
        <v>0.909090909090909</v>
      </c>
      <c r="W21" s="43">
        <f t="shared" si="15"/>
        <v>0.769230769230769</v>
      </c>
      <c r="X21" s="43">
        <f t="shared" si="16"/>
        <v>0.833333333333333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17">SUM(Q14:Q21)</f>
        <v>139</v>
      </c>
      <c r="R23" s="41">
        <f t="shared" si="17"/>
        <v>74</v>
      </c>
      <c r="S23" s="41">
        <f t="shared" si="17"/>
        <v>5</v>
      </c>
      <c r="T23" s="41">
        <f t="shared" si="17"/>
        <v>0</v>
      </c>
      <c r="U23" s="43">
        <f>(SUM(Q23,T23)/SUM(Q23,R23,S23,T23))</f>
        <v>0.637614678899083</v>
      </c>
      <c r="V23" s="43">
        <f>Q23/(SUM(Q23,R23))</f>
        <v>0.652582159624413</v>
      </c>
      <c r="W23" s="43">
        <f>Q23/SUM(Q23,S23)</f>
        <v>0.965277777777778</v>
      </c>
      <c r="X23" s="43">
        <f>2*V23*W23/(SUM(V23,W23))</f>
        <v>0.778711484593837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140</v>
      </c>
    </row>
    <row r="25" ht="14.25" spans="1:37">
      <c r="A25" s="21" t="str">
        <f>A1</f>
        <v>KFGQPC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>
        <v>16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16</v>
      </c>
      <c r="AE26" s="42">
        <f>SUM(C26:AC26)</f>
        <v>0</v>
      </c>
      <c r="AF26" s="42">
        <f>SUM(B27:B53)</f>
        <v>0</v>
      </c>
      <c r="AG26" s="42">
        <v>0</v>
      </c>
      <c r="AH26" s="40">
        <f t="shared" ref="AH26:AH54" si="18">(SUM(AD26,AG26)/SUM(AD26,AE26,AF26,AG26))</f>
        <v>1</v>
      </c>
      <c r="AI26" s="40">
        <f t="shared" ref="AI26:AI54" si="19">AD26/(SUM(AD26,AE26))</f>
        <v>1</v>
      </c>
      <c r="AJ26" s="40">
        <f t="shared" ref="AJ26:AJ54" si="20">AD26/SUM(AD26,AF26)</f>
        <v>1</v>
      </c>
      <c r="AK26" s="40">
        <f t="shared" ref="AK26:AK54" si="21">2*AI26*AJ26/(SUM(AI26,AJ26))</f>
        <v>1</v>
      </c>
    </row>
    <row r="27" spans="1:37">
      <c r="A27" s="26" t="s">
        <v>40</v>
      </c>
      <c r="B27" s="27"/>
      <c r="C27" s="28">
        <v>21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21</v>
      </c>
      <c r="AE27" s="41">
        <f>SUM(D27:AC27,B27)</f>
        <v>0</v>
      </c>
      <c r="AF27" s="41">
        <f>SUM(C26,C28:C53)</f>
        <v>0</v>
      </c>
      <c r="AG27" s="41">
        <v>0</v>
      </c>
      <c r="AH27" s="43">
        <f t="shared" si="18"/>
        <v>1</v>
      </c>
      <c r="AI27" s="43">
        <f t="shared" si="19"/>
        <v>1</v>
      </c>
      <c r="AJ27" s="43">
        <f t="shared" si="20"/>
        <v>1</v>
      </c>
      <c r="AK27" s="43">
        <f t="shared" si="21"/>
        <v>1</v>
      </c>
    </row>
    <row r="28" spans="1:37">
      <c r="A28" s="26" t="s">
        <v>9</v>
      </c>
      <c r="B28" s="27"/>
      <c r="C28" s="27"/>
      <c r="D28" s="28">
        <v>8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8</v>
      </c>
      <c r="AE28" s="42">
        <f>SUM(B28,C28,E28:AC28)</f>
        <v>0</v>
      </c>
      <c r="AF28" s="42">
        <f>SUM(D26,D27,D29:D53)</f>
        <v>0</v>
      </c>
      <c r="AG28" s="42">
        <v>0</v>
      </c>
      <c r="AH28" s="40">
        <f t="shared" si="18"/>
        <v>1</v>
      </c>
      <c r="AI28" s="40">
        <f t="shared" si="19"/>
        <v>1</v>
      </c>
      <c r="AJ28" s="40">
        <f t="shared" si="20"/>
        <v>1</v>
      </c>
      <c r="AK28" s="40">
        <f t="shared" si="21"/>
        <v>1</v>
      </c>
    </row>
    <row r="29" spans="1:37">
      <c r="A29" s="26" t="s">
        <v>10</v>
      </c>
      <c r="B29" s="27"/>
      <c r="C29" s="27"/>
      <c r="D29" s="27"/>
      <c r="E29" s="28">
        <v>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2</v>
      </c>
      <c r="AE29" s="41">
        <f>SUM(B29:D29,F29:AC29)</f>
        <v>0</v>
      </c>
      <c r="AF29" s="41">
        <f>SUM(E26:E28,E30:E53)</f>
        <v>0</v>
      </c>
      <c r="AG29" s="41">
        <v>0</v>
      </c>
      <c r="AH29" s="43">
        <f t="shared" si="18"/>
        <v>1</v>
      </c>
      <c r="AI29" s="43">
        <f t="shared" si="19"/>
        <v>1</v>
      </c>
      <c r="AJ29" s="43">
        <f t="shared" si="20"/>
        <v>1</v>
      </c>
      <c r="AK29" s="43">
        <f t="shared" si="21"/>
        <v>1</v>
      </c>
    </row>
    <row r="30" spans="1:37">
      <c r="A30" s="26" t="s">
        <v>11</v>
      </c>
      <c r="B30" s="27"/>
      <c r="C30" s="27"/>
      <c r="D30" s="27"/>
      <c r="E30" s="27"/>
      <c r="F30" s="28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1</v>
      </c>
      <c r="AE30" s="42">
        <f>SUM(B30:E30,G30:AC30)</f>
        <v>0</v>
      </c>
      <c r="AF30" s="42">
        <f>SUM(F26:F29,F31:F53)</f>
        <v>0</v>
      </c>
      <c r="AG30" s="42">
        <v>0</v>
      </c>
      <c r="AH30" s="40">
        <f t="shared" si="18"/>
        <v>1</v>
      </c>
      <c r="AI30" s="40">
        <f t="shared" si="19"/>
        <v>1</v>
      </c>
      <c r="AJ30" s="40">
        <f t="shared" si="20"/>
        <v>1</v>
      </c>
      <c r="AK30" s="40">
        <f t="shared" si="21"/>
        <v>1</v>
      </c>
    </row>
    <row r="31" spans="1:37">
      <c r="A31" s="26" t="s">
        <v>12</v>
      </c>
      <c r="B31" s="27"/>
      <c r="C31" s="27"/>
      <c r="D31" s="27"/>
      <c r="E31" s="27"/>
      <c r="F31" s="27"/>
      <c r="G31" s="28">
        <v>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2</v>
      </c>
      <c r="AE31" s="41">
        <f>SUM(B31:F31,H31:AC31)</f>
        <v>0</v>
      </c>
      <c r="AF31" s="41">
        <f>SUM(G26:G30,G32:G53)</f>
        <v>0</v>
      </c>
      <c r="AG31" s="41">
        <v>0</v>
      </c>
      <c r="AH31" s="43">
        <f t="shared" si="18"/>
        <v>1</v>
      </c>
      <c r="AI31" s="43">
        <f t="shared" si="19"/>
        <v>1</v>
      </c>
      <c r="AJ31" s="43">
        <f t="shared" si="20"/>
        <v>1</v>
      </c>
      <c r="AK31" s="43">
        <f t="shared" si="21"/>
        <v>1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>
        <v>2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2</v>
      </c>
      <c r="AE32" s="42">
        <f>SUM(B32:G32,I32:AC32)</f>
        <v>0</v>
      </c>
      <c r="AF32" s="42">
        <f>SUM(H26:H31,H33:H53)</f>
        <v>0</v>
      </c>
      <c r="AG32" s="42">
        <v>0</v>
      </c>
      <c r="AH32" s="40">
        <f t="shared" si="18"/>
        <v>1</v>
      </c>
      <c r="AI32" s="40">
        <f t="shared" si="19"/>
        <v>1</v>
      </c>
      <c r="AJ32" s="40">
        <f t="shared" si="20"/>
        <v>1</v>
      </c>
      <c r="AK32" s="40">
        <f t="shared" si="21"/>
        <v>1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>
        <v>5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5</v>
      </c>
      <c r="AE33" s="41">
        <f>SUM(B33:H33,J33:AC33)</f>
        <v>0</v>
      </c>
      <c r="AF33" s="41">
        <f>SUM(I26:I32,I34:I53)</f>
        <v>0</v>
      </c>
      <c r="AG33" s="42">
        <v>0</v>
      </c>
      <c r="AH33" s="43">
        <f t="shared" si="18"/>
        <v>1</v>
      </c>
      <c r="AI33" s="43">
        <f t="shared" si="19"/>
        <v>1</v>
      </c>
      <c r="AJ33" s="43">
        <f t="shared" si="20"/>
        <v>1</v>
      </c>
      <c r="AK33" s="43">
        <f t="shared" si="21"/>
        <v>1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>
        <v>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3</v>
      </c>
      <c r="AE34" s="42">
        <f>SUM(B34:I34,K34:AC34)</f>
        <v>0</v>
      </c>
      <c r="AF34" s="42">
        <f>SUM(J26:J33,J35:J53)</f>
        <v>0</v>
      </c>
      <c r="AG34" s="41">
        <v>0</v>
      </c>
      <c r="AH34" s="40">
        <f t="shared" si="18"/>
        <v>1</v>
      </c>
      <c r="AI34" s="40">
        <f t="shared" si="19"/>
        <v>1</v>
      </c>
      <c r="AJ34" s="40">
        <f t="shared" si="20"/>
        <v>1</v>
      </c>
      <c r="AK34" s="40">
        <f t="shared" si="21"/>
        <v>1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>
        <v>9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9</v>
      </c>
      <c r="AE35" s="41">
        <f>SUM(B35:J35,L35:AC35)</f>
        <v>0</v>
      </c>
      <c r="AF35" s="41">
        <f>SUM(K26:K34,K36:K53)</f>
        <v>1</v>
      </c>
      <c r="AG35" s="42">
        <v>0</v>
      </c>
      <c r="AH35" s="43">
        <f t="shared" si="18"/>
        <v>0.9</v>
      </c>
      <c r="AI35" s="43">
        <f t="shared" si="19"/>
        <v>1</v>
      </c>
      <c r="AJ35" s="43">
        <f t="shared" si="20"/>
        <v>0.9</v>
      </c>
      <c r="AK35" s="43">
        <f t="shared" si="21"/>
        <v>0.947368421052632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>
        <v>1</v>
      </c>
      <c r="L36" s="28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1</v>
      </c>
      <c r="AE36" s="42">
        <f>SUM(B36:K36,M36:AC36)</f>
        <v>1</v>
      </c>
      <c r="AF36" s="42">
        <f>SUM(L26:L35,L37:L53)</f>
        <v>0</v>
      </c>
      <c r="AG36" s="41">
        <v>0</v>
      </c>
      <c r="AH36" s="40">
        <f t="shared" si="18"/>
        <v>0.5</v>
      </c>
      <c r="AI36" s="40">
        <f t="shared" si="19"/>
        <v>0.5</v>
      </c>
      <c r="AJ36" s="40">
        <f t="shared" si="20"/>
        <v>1</v>
      </c>
      <c r="AK36" s="40">
        <f t="shared" si="21"/>
        <v>0.666666666666667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>
        <v>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2</v>
      </c>
      <c r="AE37" s="41">
        <f>SUM(B37:L37,N37:AC37)</f>
        <v>0</v>
      </c>
      <c r="AF37" s="41">
        <f>SUM(M26:M36,M38:M53)</f>
        <v>0</v>
      </c>
      <c r="AG37" s="42">
        <v>0</v>
      </c>
      <c r="AH37" s="43">
        <f t="shared" si="18"/>
        <v>1</v>
      </c>
      <c r="AI37" s="43">
        <f t="shared" si="19"/>
        <v>1</v>
      </c>
      <c r="AJ37" s="43">
        <f t="shared" si="20"/>
        <v>1</v>
      </c>
      <c r="AK37" s="43">
        <f t="shared" si="21"/>
        <v>1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>
        <v>2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2</v>
      </c>
      <c r="AE38" s="42">
        <f>SUM(B38:M38,O38:AC38)</f>
        <v>0</v>
      </c>
      <c r="AF38" s="42">
        <f>SUM(N26:N37,N39:N53)</f>
        <v>0</v>
      </c>
      <c r="AG38" s="41">
        <v>0</v>
      </c>
      <c r="AH38" s="40">
        <f t="shared" si="18"/>
        <v>1</v>
      </c>
      <c r="AI38" s="40">
        <f t="shared" si="19"/>
        <v>1</v>
      </c>
      <c r="AJ38" s="40">
        <f t="shared" si="20"/>
        <v>1</v>
      </c>
      <c r="AK38" s="40">
        <f t="shared" si="21"/>
        <v>1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>
        <v>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2</v>
      </c>
      <c r="AE39" s="41">
        <f>SUM(B39:N39,P39:AC39)</f>
        <v>0</v>
      </c>
      <c r="AF39" s="41">
        <f>SUM(O26:O38,O40:O53)</f>
        <v>0</v>
      </c>
      <c r="AG39" s="42">
        <v>0</v>
      </c>
      <c r="AH39" s="43">
        <f t="shared" si="18"/>
        <v>1</v>
      </c>
      <c r="AI39" s="43">
        <f t="shared" si="19"/>
        <v>1</v>
      </c>
      <c r="AJ39" s="43">
        <f t="shared" si="20"/>
        <v>1</v>
      </c>
      <c r="AK39" s="43">
        <f t="shared" si="21"/>
        <v>1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>
        <v>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1</v>
      </c>
      <c r="AE40" s="42">
        <f>SUM(B40:O40,Q40:AC40)</f>
        <v>0</v>
      </c>
      <c r="AF40" s="42">
        <f>SUM(P26:P39,P41:P53)</f>
        <v>0</v>
      </c>
      <c r="AG40" s="42">
        <v>0</v>
      </c>
      <c r="AH40" s="40">
        <f t="shared" si="18"/>
        <v>1</v>
      </c>
      <c r="AI40" s="40">
        <f t="shared" si="19"/>
        <v>1</v>
      </c>
      <c r="AJ40" s="40">
        <f t="shared" si="20"/>
        <v>1</v>
      </c>
      <c r="AK40" s="40">
        <f t="shared" si="21"/>
        <v>1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>
        <v>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1</v>
      </c>
      <c r="AE41" s="41">
        <f>SUM(B41:P41,R41:AC41)</f>
        <v>0</v>
      </c>
      <c r="AF41" s="41">
        <f>SUM(Q26:Q40,Q42:Q53)</f>
        <v>0</v>
      </c>
      <c r="AG41" s="41">
        <v>0</v>
      </c>
      <c r="AH41" s="43">
        <f t="shared" si="18"/>
        <v>1</v>
      </c>
      <c r="AI41" s="43">
        <f t="shared" si="19"/>
        <v>1</v>
      </c>
      <c r="AJ41" s="43">
        <f t="shared" si="20"/>
        <v>1</v>
      </c>
      <c r="AK41" s="43">
        <f t="shared" si="21"/>
        <v>1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1</v>
      </c>
      <c r="AE42" s="42">
        <f>SUM(B42:Q42,S42:AC42)</f>
        <v>0</v>
      </c>
      <c r="AF42" s="42">
        <f>SUM(R26:R41,R43:R53)</f>
        <v>0</v>
      </c>
      <c r="AG42" s="42">
        <v>0</v>
      </c>
      <c r="AH42" s="40">
        <f t="shared" si="18"/>
        <v>1</v>
      </c>
      <c r="AI42" s="40">
        <f t="shared" si="19"/>
        <v>1</v>
      </c>
      <c r="AJ42" s="40">
        <f t="shared" si="20"/>
        <v>1</v>
      </c>
      <c r="AK42" s="40">
        <f t="shared" si="21"/>
        <v>1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>
        <v>2</v>
      </c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2</v>
      </c>
      <c r="AE43" s="41">
        <f>SUM(B43:R43,T43:AC43)</f>
        <v>0</v>
      </c>
      <c r="AF43" s="41">
        <f>SUM(S26:S42,S44:S53)</f>
        <v>0</v>
      </c>
      <c r="AG43" s="41">
        <v>0</v>
      </c>
      <c r="AH43" s="43">
        <f t="shared" si="18"/>
        <v>1</v>
      </c>
      <c r="AI43" s="43">
        <f t="shared" si="19"/>
        <v>1</v>
      </c>
      <c r="AJ43" s="43">
        <f t="shared" si="20"/>
        <v>1</v>
      </c>
      <c r="AK43" s="43">
        <f t="shared" si="21"/>
        <v>1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2</v>
      </c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2</v>
      </c>
      <c r="AE44" s="42">
        <f>SUM(B44:S44,U44:AC44)</f>
        <v>0</v>
      </c>
      <c r="AF44" s="42">
        <f>SUM(T26:T43,T45:T53)</f>
        <v>0</v>
      </c>
      <c r="AG44" s="42">
        <v>0</v>
      </c>
      <c r="AH44" s="40">
        <f t="shared" si="18"/>
        <v>1</v>
      </c>
      <c r="AI44" s="40">
        <f t="shared" si="19"/>
        <v>1</v>
      </c>
      <c r="AJ44" s="40">
        <f t="shared" si="20"/>
        <v>1</v>
      </c>
      <c r="AK44" s="40">
        <f t="shared" si="21"/>
        <v>1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>
        <v>6</v>
      </c>
      <c r="V45" s="27"/>
      <c r="W45" s="27"/>
      <c r="X45" s="27"/>
      <c r="Y45" s="27"/>
      <c r="Z45" s="27"/>
      <c r="AA45" s="27"/>
      <c r="AB45" s="27"/>
      <c r="AC45" s="46"/>
      <c r="AD45" s="41">
        <f>U45</f>
        <v>6</v>
      </c>
      <c r="AE45" s="41">
        <f>SUM(B45:T45,V45:AC45)</f>
        <v>0</v>
      </c>
      <c r="AF45" s="41">
        <f>SUM(U26:U44,U46:U53)</f>
        <v>0</v>
      </c>
      <c r="AG45" s="41">
        <v>0</v>
      </c>
      <c r="AH45" s="43">
        <f t="shared" si="18"/>
        <v>1</v>
      </c>
      <c r="AI45" s="43">
        <f t="shared" si="19"/>
        <v>1</v>
      </c>
      <c r="AJ45" s="43">
        <f t="shared" si="20"/>
        <v>1</v>
      </c>
      <c r="AK45" s="43">
        <f t="shared" si="21"/>
        <v>1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>
        <v>3</v>
      </c>
      <c r="W46" s="27"/>
      <c r="X46" s="27"/>
      <c r="Y46" s="27"/>
      <c r="Z46" s="27"/>
      <c r="AA46" s="27"/>
      <c r="AB46" s="27"/>
      <c r="AC46" s="46"/>
      <c r="AD46" s="42">
        <f>V46</f>
        <v>3</v>
      </c>
      <c r="AE46" s="42">
        <f>SUM(B46:U46,W46:AC46)</f>
        <v>0</v>
      </c>
      <c r="AF46" s="42">
        <f>SUM(V26:V45,V47:V53)</f>
        <v>0</v>
      </c>
      <c r="AG46" s="42">
        <v>0</v>
      </c>
      <c r="AH46" s="40">
        <f t="shared" si="18"/>
        <v>1</v>
      </c>
      <c r="AI46" s="40">
        <f t="shared" si="19"/>
        <v>1</v>
      </c>
      <c r="AJ46" s="40">
        <f t="shared" si="20"/>
        <v>1</v>
      </c>
      <c r="AK46" s="40">
        <f t="shared" si="21"/>
        <v>1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>
        <v>6</v>
      </c>
      <c r="X47" s="27"/>
      <c r="Y47" s="27"/>
      <c r="Z47" s="27"/>
      <c r="AA47" s="27"/>
      <c r="AB47" s="27"/>
      <c r="AC47" s="46"/>
      <c r="AD47" s="41">
        <f>W47</f>
        <v>6</v>
      </c>
      <c r="AE47" s="41">
        <f>SUM(B47:V47,X47:AC47)</f>
        <v>0</v>
      </c>
      <c r="AF47" s="41">
        <f>SUM(W26:W46,W48:W53)</f>
        <v>0</v>
      </c>
      <c r="AG47" s="42">
        <v>0</v>
      </c>
      <c r="AH47" s="43">
        <f t="shared" si="18"/>
        <v>1</v>
      </c>
      <c r="AI47" s="43">
        <f t="shared" si="19"/>
        <v>1</v>
      </c>
      <c r="AJ47" s="43">
        <f t="shared" si="20"/>
        <v>1</v>
      </c>
      <c r="AK47" s="43">
        <f t="shared" si="21"/>
        <v>1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>
        <v>5</v>
      </c>
      <c r="Y48" s="27"/>
      <c r="Z48" s="27"/>
      <c r="AA48" s="27"/>
      <c r="AB48" s="27"/>
      <c r="AC48" s="46"/>
      <c r="AD48" s="42">
        <f>X48</f>
        <v>5</v>
      </c>
      <c r="AE48" s="42">
        <f>SUM(B48:W48,Y48:AC48)</f>
        <v>0</v>
      </c>
      <c r="AF48" s="42">
        <f>SUM(X26:X47,X49:X53)</f>
        <v>0</v>
      </c>
      <c r="AG48" s="41">
        <v>0</v>
      </c>
      <c r="AH48" s="40">
        <f t="shared" si="18"/>
        <v>1</v>
      </c>
      <c r="AI48" s="40">
        <f t="shared" si="19"/>
        <v>1</v>
      </c>
      <c r="AJ48" s="40">
        <f t="shared" si="20"/>
        <v>1</v>
      </c>
      <c r="AK48" s="40">
        <f t="shared" si="21"/>
        <v>1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>
        <v>22</v>
      </c>
      <c r="Z49" s="27"/>
      <c r="AA49" s="27"/>
      <c r="AB49" s="27"/>
      <c r="AC49" s="46"/>
      <c r="AD49" s="41">
        <f>Y49</f>
        <v>22</v>
      </c>
      <c r="AE49" s="41">
        <f>SUM(B49:X49,Z49:AC49)</f>
        <v>0</v>
      </c>
      <c r="AF49" s="41">
        <f>SUM(Y26:Y48,Y50:Y53)</f>
        <v>0</v>
      </c>
      <c r="AG49" s="42">
        <v>0</v>
      </c>
      <c r="AH49" s="43">
        <f t="shared" si="18"/>
        <v>1</v>
      </c>
      <c r="AI49" s="43">
        <f t="shared" si="19"/>
        <v>1</v>
      </c>
      <c r="AJ49" s="43">
        <f t="shared" si="20"/>
        <v>1</v>
      </c>
      <c r="AK49" s="43">
        <f t="shared" si="21"/>
        <v>1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>
        <v>4</v>
      </c>
      <c r="AA50" s="27"/>
      <c r="AB50" s="27"/>
      <c r="AC50" s="46"/>
      <c r="AD50" s="42">
        <f>Z50</f>
        <v>4</v>
      </c>
      <c r="AE50" s="42">
        <f>SUM(B50:Y50,AA50:AC50)</f>
        <v>0</v>
      </c>
      <c r="AF50" s="42">
        <f>SUM(Z26:Z49,Z51:Z53)</f>
        <v>0</v>
      </c>
      <c r="AG50" s="41">
        <v>0</v>
      </c>
      <c r="AH50" s="40">
        <f t="shared" si="18"/>
        <v>1</v>
      </c>
      <c r="AI50" s="40">
        <f t="shared" si="19"/>
        <v>1</v>
      </c>
      <c r="AJ50" s="40">
        <f t="shared" si="20"/>
        <v>1</v>
      </c>
      <c r="AK50" s="40">
        <f t="shared" si="21"/>
        <v>1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>
        <v>6</v>
      </c>
      <c r="AB51" s="27"/>
      <c r="AC51" s="46"/>
      <c r="AD51" s="41">
        <f>AA51</f>
        <v>6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>
        <f t="shared" si="18"/>
        <v>1</v>
      </c>
      <c r="AI51" s="43">
        <f t="shared" si="19"/>
        <v>1</v>
      </c>
      <c r="AJ51" s="43">
        <f t="shared" si="20"/>
        <v>1</v>
      </c>
      <c r="AK51" s="43">
        <f t="shared" si="21"/>
        <v>1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>
        <v>3</v>
      </c>
      <c r="AC52" s="46"/>
      <c r="AD52" s="42">
        <f>AB52</f>
        <v>3</v>
      </c>
      <c r="AE52" s="42">
        <f>SUM(B52:AA52,AC52)</f>
        <v>0</v>
      </c>
      <c r="AF52" s="42">
        <f>SUM(AB26:AB51,AB53)</f>
        <v>0</v>
      </c>
      <c r="AG52" s="42">
        <v>0</v>
      </c>
      <c r="AH52" s="40">
        <f t="shared" si="18"/>
        <v>1</v>
      </c>
      <c r="AI52" s="40">
        <f t="shared" si="19"/>
        <v>1</v>
      </c>
      <c r="AJ52" s="40">
        <f t="shared" si="20"/>
        <v>1</v>
      </c>
      <c r="AK52" s="40">
        <f t="shared" si="21"/>
        <v>1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>
        <v>1</v>
      </c>
      <c r="AD53" s="41">
        <f>AC53</f>
        <v>1</v>
      </c>
      <c r="AE53" s="41">
        <f>SUM(B53:AB53)</f>
        <v>0</v>
      </c>
      <c r="AF53" s="41">
        <f>SUM(AC26:AC52)</f>
        <v>0</v>
      </c>
      <c r="AG53" s="41">
        <v>0</v>
      </c>
      <c r="AH53" s="43">
        <f t="shared" si="18"/>
        <v>1</v>
      </c>
      <c r="AI53" s="43">
        <f t="shared" si="19"/>
        <v>1</v>
      </c>
      <c r="AJ53" s="43">
        <f t="shared" si="20"/>
        <v>1</v>
      </c>
      <c r="AK53" s="43">
        <f t="shared" si="21"/>
        <v>1</v>
      </c>
    </row>
    <row r="54" spans="28:37">
      <c r="AB54" s="37" t="s">
        <v>74</v>
      </c>
      <c r="AC54" s="37"/>
      <c r="AD54" s="42">
        <f t="shared" ref="AD54:AF54" si="22">SUM(AD26:AD53)</f>
        <v>139</v>
      </c>
      <c r="AE54" s="42">
        <f t="shared" si="22"/>
        <v>1</v>
      </c>
      <c r="AF54" s="42">
        <f t="shared" si="22"/>
        <v>1</v>
      </c>
      <c r="AG54" s="42">
        <v>0</v>
      </c>
      <c r="AH54" s="40">
        <f t="shared" si="18"/>
        <v>0.985815602836879</v>
      </c>
      <c r="AI54" s="40">
        <f t="shared" si="19"/>
        <v>0.992857142857143</v>
      </c>
      <c r="AJ54" s="40">
        <f t="shared" si="20"/>
        <v>0.992857142857143</v>
      </c>
      <c r="AK54" s="40">
        <f t="shared" si="21"/>
        <v>0.992857142857143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KFGQPC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>
        <v>15</v>
      </c>
      <c r="C59" s="14"/>
      <c r="D59" s="14"/>
      <c r="E59" s="14"/>
      <c r="F59" s="14"/>
      <c r="G59" s="14"/>
      <c r="H59" s="14"/>
      <c r="I59" s="14"/>
      <c r="J59" s="33">
        <v>4</v>
      </c>
      <c r="L59" s="1" t="s">
        <v>49</v>
      </c>
      <c r="M59" s="9" t="s">
        <v>58</v>
      </c>
      <c r="N59" s="9"/>
      <c r="O59" s="9"/>
      <c r="P59" s="9"/>
      <c r="Q59" s="42">
        <f>B59</f>
        <v>15</v>
      </c>
      <c r="R59" s="42">
        <f>SUM(C59:J59)</f>
        <v>4</v>
      </c>
      <c r="S59" s="42">
        <f>SUM(B60:B67)</f>
        <v>0</v>
      </c>
      <c r="T59" s="42">
        <v>0</v>
      </c>
      <c r="U59" s="40">
        <f t="shared" ref="U59:U66" si="23">(SUM(Q59,T59)/SUM(Q59,R59,S59,T59))</f>
        <v>0.789473684210526</v>
      </c>
      <c r="V59" s="40">
        <f t="shared" ref="V59:V66" si="24">Q59/(SUM(Q59,R59))</f>
        <v>0.789473684210526</v>
      </c>
      <c r="W59" s="40">
        <f t="shared" ref="W59:W66" si="25">Q59/SUM(Q59,S59)</f>
        <v>1</v>
      </c>
      <c r="X59" s="40">
        <f t="shared" ref="X59:X66" si="26">2*V59*W59/(SUM(V59,W59))</f>
        <v>0.882352941176471</v>
      </c>
    </row>
    <row r="60" spans="1:24">
      <c r="A60" s="15" t="s">
        <v>50</v>
      </c>
      <c r="B60" s="16"/>
      <c r="C60" s="17">
        <v>9</v>
      </c>
      <c r="D60" s="16"/>
      <c r="E60" s="16"/>
      <c r="F60" s="16"/>
      <c r="G60" s="16">
        <v>1</v>
      </c>
      <c r="H60" s="16"/>
      <c r="I60" s="16"/>
      <c r="J60" s="16">
        <v>4</v>
      </c>
      <c r="L60" s="1" t="s">
        <v>50</v>
      </c>
      <c r="M60" s="9" t="s">
        <v>59</v>
      </c>
      <c r="N60" s="9"/>
      <c r="O60" s="9"/>
      <c r="P60" s="9"/>
      <c r="Q60" s="41">
        <f>C60</f>
        <v>9</v>
      </c>
      <c r="R60" s="41">
        <f>SUM(B60,D60:J60)</f>
        <v>5</v>
      </c>
      <c r="S60" s="41">
        <f>SUM(C59,C61:C67)</f>
        <v>0</v>
      </c>
      <c r="T60" s="41">
        <v>0</v>
      </c>
      <c r="U60" s="43">
        <f t="shared" si="23"/>
        <v>0.642857142857143</v>
      </c>
      <c r="V60" s="43">
        <f t="shared" si="24"/>
        <v>0.642857142857143</v>
      </c>
      <c r="W60" s="43">
        <f t="shared" si="25"/>
        <v>1</v>
      </c>
      <c r="X60" s="43">
        <f t="shared" si="26"/>
        <v>0.782608695652174</v>
      </c>
    </row>
    <row r="61" spans="1:24">
      <c r="A61" s="15" t="s">
        <v>51</v>
      </c>
      <c r="B61" s="16"/>
      <c r="C61" s="16"/>
      <c r="D61" s="17">
        <v>10</v>
      </c>
      <c r="E61" s="16"/>
      <c r="F61" s="16"/>
      <c r="G61" s="16"/>
      <c r="H61" s="16"/>
      <c r="I61" s="16"/>
      <c r="J61" s="34">
        <v>2</v>
      </c>
      <c r="L61" s="1" t="s">
        <v>51</v>
      </c>
      <c r="M61" s="9" t="s">
        <v>60</v>
      </c>
      <c r="N61" s="9"/>
      <c r="O61" s="9"/>
      <c r="P61" s="9"/>
      <c r="Q61" s="42">
        <f>D61</f>
        <v>10</v>
      </c>
      <c r="R61" s="42">
        <f>SUM(B61:C61,E61:J61)</f>
        <v>2</v>
      </c>
      <c r="S61" s="42">
        <f>SUM(D59:D60,D62:D67)</f>
        <v>0</v>
      </c>
      <c r="T61" s="42">
        <v>0</v>
      </c>
      <c r="U61" s="40">
        <f t="shared" si="23"/>
        <v>0.833333333333333</v>
      </c>
      <c r="V61" s="40">
        <f t="shared" si="24"/>
        <v>0.833333333333333</v>
      </c>
      <c r="W61" s="40">
        <f t="shared" si="25"/>
        <v>1</v>
      </c>
      <c r="X61" s="40">
        <f t="shared" si="26"/>
        <v>0.909090909090909</v>
      </c>
    </row>
    <row r="62" spans="1:24">
      <c r="A62" s="15" t="s">
        <v>52</v>
      </c>
      <c r="B62" s="16"/>
      <c r="C62" s="16"/>
      <c r="D62" s="16"/>
      <c r="E62" s="17">
        <v>18</v>
      </c>
      <c r="F62" s="16"/>
      <c r="G62" s="16"/>
      <c r="H62" s="16"/>
      <c r="I62" s="16"/>
      <c r="J62" s="34">
        <v>3</v>
      </c>
      <c r="L62" s="1" t="s">
        <v>52</v>
      </c>
      <c r="M62" s="9" t="s">
        <v>61</v>
      </c>
      <c r="N62" s="9"/>
      <c r="O62" s="9"/>
      <c r="P62" s="9"/>
      <c r="Q62" s="41">
        <f>E62</f>
        <v>18</v>
      </c>
      <c r="R62" s="41">
        <f>SUM(B62:D62,F62:J62)</f>
        <v>3</v>
      </c>
      <c r="S62" s="41">
        <f>SUM(E59:E61,E63:E67)</f>
        <v>0</v>
      </c>
      <c r="T62" s="41">
        <v>0</v>
      </c>
      <c r="U62" s="43">
        <f t="shared" si="23"/>
        <v>0.857142857142857</v>
      </c>
      <c r="V62" s="43">
        <f t="shared" si="24"/>
        <v>0.857142857142857</v>
      </c>
      <c r="W62" s="43">
        <f t="shared" si="25"/>
        <v>1</v>
      </c>
      <c r="X62" s="43">
        <f t="shared" si="26"/>
        <v>0.923076923076923</v>
      </c>
    </row>
    <row r="63" spans="1:24">
      <c r="A63" s="15" t="s">
        <v>53</v>
      </c>
      <c r="B63" s="16"/>
      <c r="C63" s="16"/>
      <c r="D63" s="16"/>
      <c r="E63" s="16"/>
      <c r="F63" s="17">
        <v>29</v>
      </c>
      <c r="G63" s="16"/>
      <c r="H63" s="16"/>
      <c r="I63" s="16"/>
      <c r="J63" s="34">
        <v>32</v>
      </c>
      <c r="L63" s="1" t="s">
        <v>53</v>
      </c>
      <c r="M63" s="9" t="s">
        <v>62</v>
      </c>
      <c r="N63" s="9"/>
      <c r="O63" s="9"/>
      <c r="P63" s="9"/>
      <c r="Q63" s="42">
        <f>F63</f>
        <v>29</v>
      </c>
      <c r="R63" s="42">
        <f>SUM(B63:E63,G63:J63)</f>
        <v>32</v>
      </c>
      <c r="S63" s="42">
        <f>SUM(F59:F62,F64:F67)</f>
        <v>0</v>
      </c>
      <c r="T63" s="42">
        <v>0</v>
      </c>
      <c r="U63" s="40">
        <f t="shared" si="23"/>
        <v>0.475409836065574</v>
      </c>
      <c r="V63" s="40">
        <f t="shared" si="24"/>
        <v>0.475409836065574</v>
      </c>
      <c r="W63" s="40">
        <f t="shared" si="25"/>
        <v>1</v>
      </c>
      <c r="X63" s="40">
        <f t="shared" si="26"/>
        <v>0.644444444444444</v>
      </c>
    </row>
    <row r="64" spans="1:24">
      <c r="A64" s="15" t="s">
        <v>54</v>
      </c>
      <c r="B64" s="16"/>
      <c r="C64" s="16"/>
      <c r="D64" s="16"/>
      <c r="E64" s="16"/>
      <c r="F64" s="16"/>
      <c r="G64" s="17">
        <v>27</v>
      </c>
      <c r="H64" s="16"/>
      <c r="I64" s="16"/>
      <c r="J64" s="34">
        <v>6</v>
      </c>
      <c r="L64" s="1" t="s">
        <v>54</v>
      </c>
      <c r="M64" s="9" t="s">
        <v>63</v>
      </c>
      <c r="N64" s="9"/>
      <c r="O64" s="9"/>
      <c r="P64" s="9"/>
      <c r="Q64" s="41">
        <f>G64</f>
        <v>27</v>
      </c>
      <c r="R64" s="41">
        <f>SUM(B64:F64,H64:J64)</f>
        <v>6</v>
      </c>
      <c r="S64" s="41">
        <f>SUM(G59:G63,G65:G67)</f>
        <v>1</v>
      </c>
      <c r="T64" s="41">
        <v>0</v>
      </c>
      <c r="U64" s="43">
        <f t="shared" si="23"/>
        <v>0.794117647058823</v>
      </c>
      <c r="V64" s="43">
        <f t="shared" si="24"/>
        <v>0.818181818181818</v>
      </c>
      <c r="W64" s="43">
        <f t="shared" si="25"/>
        <v>0.964285714285714</v>
      </c>
      <c r="X64" s="43">
        <f t="shared" si="26"/>
        <v>0.885245901639344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>
        <v>11</v>
      </c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11</v>
      </c>
      <c r="R65" s="42">
        <f>SUM(B65:G65,I65:J65)</f>
        <v>0</v>
      </c>
      <c r="S65" s="42">
        <f>SUM(H59:H64,H66:H67)</f>
        <v>0</v>
      </c>
      <c r="T65" s="42">
        <v>0</v>
      </c>
      <c r="U65" s="40">
        <f t="shared" si="23"/>
        <v>1</v>
      </c>
      <c r="V65" s="40">
        <f t="shared" si="24"/>
        <v>1</v>
      </c>
      <c r="W65" s="40">
        <f t="shared" si="25"/>
        <v>1</v>
      </c>
      <c r="X65" s="40">
        <f t="shared" si="26"/>
        <v>1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>
        <v>8</v>
      </c>
      <c r="J66" s="34">
        <v>1</v>
      </c>
      <c r="L66" s="1" t="s">
        <v>56</v>
      </c>
      <c r="M66" s="9" t="s">
        <v>65</v>
      </c>
      <c r="N66" s="9"/>
      <c r="O66" s="9"/>
      <c r="P66" s="9"/>
      <c r="Q66" s="41">
        <f>I66</f>
        <v>8</v>
      </c>
      <c r="R66" s="41">
        <f>SUM(J66,B66:H66)</f>
        <v>1</v>
      </c>
      <c r="S66" s="41">
        <f>SUM(I59:I65,I67)</f>
        <v>0</v>
      </c>
      <c r="T66" s="41">
        <v>0</v>
      </c>
      <c r="U66" s="43">
        <f t="shared" si="23"/>
        <v>0.888888888888889</v>
      </c>
      <c r="V66" s="43">
        <f t="shared" si="24"/>
        <v>0.888888888888889</v>
      </c>
      <c r="W66" s="43">
        <f t="shared" si="25"/>
        <v>1</v>
      </c>
      <c r="X66" s="43">
        <f t="shared" si="26"/>
        <v>0.941176470588235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27">SUM(Q59:Q66)</f>
        <v>127</v>
      </c>
      <c r="R68" s="41">
        <f t="shared" si="27"/>
        <v>53</v>
      </c>
      <c r="S68" s="41">
        <f t="shared" si="27"/>
        <v>1</v>
      </c>
      <c r="T68" s="41">
        <f t="shared" si="27"/>
        <v>0</v>
      </c>
      <c r="U68" s="43">
        <f>(SUM(Q68,T68)/SUM(Q68,R68,S68,T68))</f>
        <v>0.701657458563536</v>
      </c>
      <c r="V68" s="43">
        <f>Q68/(SUM(Q68,R68))</f>
        <v>0.705555555555556</v>
      </c>
      <c r="W68" s="43">
        <f>Q68/SUM(Q68,S68)</f>
        <v>0.9921875</v>
      </c>
      <c r="X68" s="43">
        <f>2*V68*W68/(SUM(V68,W68))</f>
        <v>0.824675324675325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128</v>
      </c>
    </row>
    <row r="70" ht="14.25" spans="1:37">
      <c r="A70" s="10" t="str">
        <f>A13</f>
        <v>KFGQPC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>
        <v>15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15</v>
      </c>
      <c r="AE71" s="42">
        <f>SUM(C71:AC71)</f>
        <v>0</v>
      </c>
      <c r="AF71" s="42">
        <f>SUM(B72:B98)</f>
        <v>0</v>
      </c>
      <c r="AG71" s="42">
        <v>0</v>
      </c>
      <c r="AH71" s="40">
        <f t="shared" ref="AH71:AH99" si="28">(SUM(AD71,AG71)/SUM(AD71,AE71,AF71,AG71))</f>
        <v>1</v>
      </c>
      <c r="AI71" s="40">
        <f t="shared" ref="AI71:AI99" si="29">AD71/(SUM(AD71,AE71))</f>
        <v>1</v>
      </c>
      <c r="AJ71" s="40">
        <f t="shared" ref="AJ71:AJ99" si="30">AD71/SUM(AD71,AF71)</f>
        <v>1</v>
      </c>
      <c r="AK71" s="40">
        <f t="shared" ref="AK71:AK99" si="31">2*AI71*AJ71/(SUM(AI71,AJ71))</f>
        <v>1</v>
      </c>
    </row>
    <row r="72" spans="1:37">
      <c r="A72" s="26" t="s">
        <v>40</v>
      </c>
      <c r="B72" s="27"/>
      <c r="C72" s="28">
        <v>19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19</v>
      </c>
      <c r="AE72" s="41">
        <f>SUM(D72:AC72,B72)</f>
        <v>0</v>
      </c>
      <c r="AF72" s="41">
        <f>SUM(C71,C73:C98)</f>
        <v>0</v>
      </c>
      <c r="AG72" s="41">
        <v>0</v>
      </c>
      <c r="AH72" s="43">
        <f t="shared" si="28"/>
        <v>1</v>
      </c>
      <c r="AI72" s="43">
        <f t="shared" si="29"/>
        <v>1</v>
      </c>
      <c r="AJ72" s="43">
        <f t="shared" si="30"/>
        <v>1</v>
      </c>
      <c r="AK72" s="43">
        <f t="shared" si="31"/>
        <v>1</v>
      </c>
    </row>
    <row r="73" spans="1:37">
      <c r="A73" s="26" t="s">
        <v>9</v>
      </c>
      <c r="B73" s="27"/>
      <c r="C73" s="27"/>
      <c r="D73" s="28">
        <v>8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8</v>
      </c>
      <c r="AE73" s="42">
        <f>SUM(B73,C73,E73:AC73)</f>
        <v>0</v>
      </c>
      <c r="AF73" s="42">
        <f>SUM(D71,D72,D74:D98)</f>
        <v>0</v>
      </c>
      <c r="AG73" s="42">
        <v>0</v>
      </c>
      <c r="AH73" s="40">
        <f t="shared" si="28"/>
        <v>1</v>
      </c>
      <c r="AI73" s="40">
        <f t="shared" si="29"/>
        <v>1</v>
      </c>
      <c r="AJ73" s="40">
        <f t="shared" si="30"/>
        <v>1</v>
      </c>
      <c r="AK73" s="40">
        <f t="shared" si="31"/>
        <v>1</v>
      </c>
    </row>
    <row r="74" spans="1:37">
      <c r="A74" s="26" t="s">
        <v>10</v>
      </c>
      <c r="B74" s="27"/>
      <c r="C74" s="27"/>
      <c r="D74" s="27"/>
      <c r="E74" s="28">
        <v>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2</v>
      </c>
      <c r="AE74" s="41">
        <f>SUM(B74:D74,F74:AC74)</f>
        <v>0</v>
      </c>
      <c r="AF74" s="41">
        <f>SUM(E71:E73,E75:E98)</f>
        <v>0</v>
      </c>
      <c r="AG74" s="41">
        <v>0</v>
      </c>
      <c r="AH74" s="43">
        <f t="shared" si="28"/>
        <v>1</v>
      </c>
      <c r="AI74" s="43">
        <f t="shared" si="29"/>
        <v>1</v>
      </c>
      <c r="AJ74" s="43">
        <f t="shared" si="30"/>
        <v>1</v>
      </c>
      <c r="AK74" s="43">
        <f t="shared" si="31"/>
        <v>1</v>
      </c>
    </row>
    <row r="75" spans="1:37">
      <c r="A75" s="26" t="s">
        <v>11</v>
      </c>
      <c r="B75" s="27"/>
      <c r="C75" s="27"/>
      <c r="D75" s="27"/>
      <c r="E75" s="27"/>
      <c r="F75" s="28">
        <v>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1</v>
      </c>
      <c r="AE75" s="42">
        <f>SUM(B75:E75,G75:AC75)</f>
        <v>0</v>
      </c>
      <c r="AF75" s="42">
        <f>SUM(F71:F74,F76:F98)</f>
        <v>0</v>
      </c>
      <c r="AG75" s="42">
        <v>0</v>
      </c>
      <c r="AH75" s="40">
        <f t="shared" si="28"/>
        <v>1</v>
      </c>
      <c r="AI75" s="40">
        <f t="shared" si="29"/>
        <v>1</v>
      </c>
      <c r="AJ75" s="40">
        <f t="shared" si="30"/>
        <v>1</v>
      </c>
      <c r="AK75" s="40">
        <f t="shared" si="31"/>
        <v>1</v>
      </c>
    </row>
    <row r="76" spans="1:37">
      <c r="A76" s="26" t="s">
        <v>12</v>
      </c>
      <c r="B76" s="27"/>
      <c r="C76" s="27"/>
      <c r="D76" s="27"/>
      <c r="E76" s="27"/>
      <c r="F76" s="27"/>
      <c r="G76" s="28">
        <v>1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1</v>
      </c>
      <c r="AE76" s="41">
        <f>SUM(B76:F76,H76:AC76)</f>
        <v>0</v>
      </c>
      <c r="AF76" s="41">
        <f>SUM(G71:G75,G77:G98)</f>
        <v>0</v>
      </c>
      <c r="AG76" s="41">
        <v>0</v>
      </c>
      <c r="AH76" s="43">
        <f t="shared" si="28"/>
        <v>1</v>
      </c>
      <c r="AI76" s="43">
        <f t="shared" si="29"/>
        <v>1</v>
      </c>
      <c r="AJ76" s="43">
        <f t="shared" si="30"/>
        <v>1</v>
      </c>
      <c r="AK76" s="43">
        <f t="shared" si="31"/>
        <v>1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>
        <v>2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2</v>
      </c>
      <c r="AE77" s="42">
        <f>SUM(B77:G77,I77:AC77)</f>
        <v>0</v>
      </c>
      <c r="AF77" s="42">
        <f>SUM(H71:H76,H78:H98)</f>
        <v>0</v>
      </c>
      <c r="AG77" s="42">
        <v>0</v>
      </c>
      <c r="AH77" s="40">
        <f t="shared" si="28"/>
        <v>1</v>
      </c>
      <c r="AI77" s="40">
        <f t="shared" si="29"/>
        <v>1</v>
      </c>
      <c r="AJ77" s="40">
        <f t="shared" si="30"/>
        <v>1</v>
      </c>
      <c r="AK77" s="40">
        <f t="shared" si="31"/>
        <v>1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>
        <v>4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4</v>
      </c>
      <c r="AE78" s="41">
        <f>SUM(B78:H78,J78:AC78)</f>
        <v>0</v>
      </c>
      <c r="AF78" s="41">
        <f>SUM(I71:I77,I79:I98)</f>
        <v>0</v>
      </c>
      <c r="AG78" s="42">
        <v>0</v>
      </c>
      <c r="AH78" s="43">
        <f t="shared" si="28"/>
        <v>1</v>
      </c>
      <c r="AI78" s="43">
        <f t="shared" si="29"/>
        <v>1</v>
      </c>
      <c r="AJ78" s="43">
        <f t="shared" si="30"/>
        <v>1</v>
      </c>
      <c r="AK78" s="43">
        <f t="shared" si="31"/>
        <v>1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>
        <v>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3</v>
      </c>
      <c r="AE79" s="42">
        <f>SUM(B79:I79,K79:AC79)</f>
        <v>0</v>
      </c>
      <c r="AF79" s="42">
        <f>SUM(J71:J78,J80:J98)</f>
        <v>0</v>
      </c>
      <c r="AG79" s="41">
        <v>0</v>
      </c>
      <c r="AH79" s="40">
        <f t="shared" si="28"/>
        <v>1</v>
      </c>
      <c r="AI79" s="40">
        <f t="shared" si="29"/>
        <v>1</v>
      </c>
      <c r="AJ79" s="40">
        <f t="shared" si="30"/>
        <v>1</v>
      </c>
      <c r="AK79" s="40">
        <f t="shared" si="31"/>
        <v>1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>
        <v>8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8</v>
      </c>
      <c r="AE80" s="41">
        <f>SUM(B80:J80,L80:AC80)</f>
        <v>0</v>
      </c>
      <c r="AF80" s="41">
        <f>SUM(K71:K79,K81:K98)</f>
        <v>1</v>
      </c>
      <c r="AG80" s="42">
        <v>0</v>
      </c>
      <c r="AH80" s="43">
        <f t="shared" si="28"/>
        <v>0.888888888888889</v>
      </c>
      <c r="AI80" s="43">
        <f t="shared" si="29"/>
        <v>1</v>
      </c>
      <c r="AJ80" s="43">
        <f t="shared" si="30"/>
        <v>0.888888888888889</v>
      </c>
      <c r="AK80" s="43">
        <f t="shared" si="31"/>
        <v>0.941176470588235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>
        <v>1</v>
      </c>
      <c r="L81" s="28">
        <v>1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1</v>
      </c>
      <c r="AE81" s="42">
        <f>SUM(B81:K81,M81:AC81)</f>
        <v>1</v>
      </c>
      <c r="AF81" s="42">
        <f>SUM(L71:L80,L82:L98)</f>
        <v>0</v>
      </c>
      <c r="AG81" s="41">
        <v>0</v>
      </c>
      <c r="AH81" s="40">
        <f t="shared" si="28"/>
        <v>0.5</v>
      </c>
      <c r="AI81" s="40">
        <f t="shared" si="29"/>
        <v>0.5</v>
      </c>
      <c r="AJ81" s="40">
        <f t="shared" si="30"/>
        <v>1</v>
      </c>
      <c r="AK81" s="40">
        <f t="shared" si="31"/>
        <v>0.666666666666667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>
        <v>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2</v>
      </c>
      <c r="AE82" s="41">
        <f>SUM(B82:L82,N82:AC82)</f>
        <v>0</v>
      </c>
      <c r="AF82" s="41">
        <f>SUM(M71:M81,M83:M98)</f>
        <v>0</v>
      </c>
      <c r="AG82" s="42">
        <v>0</v>
      </c>
      <c r="AH82" s="43">
        <f t="shared" si="28"/>
        <v>1</v>
      </c>
      <c r="AI82" s="43">
        <f t="shared" si="29"/>
        <v>1</v>
      </c>
      <c r="AJ82" s="43">
        <f t="shared" si="30"/>
        <v>1</v>
      </c>
      <c r="AK82" s="43">
        <f t="shared" si="31"/>
        <v>1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>
        <v>2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2</v>
      </c>
      <c r="AE83" s="42">
        <f>SUM(B83:M83,O83:AC83)</f>
        <v>0</v>
      </c>
      <c r="AF83" s="42">
        <f>SUM(N71:N82,N84:N98)</f>
        <v>0</v>
      </c>
      <c r="AG83" s="41">
        <v>0</v>
      </c>
      <c r="AH83" s="40">
        <f t="shared" si="28"/>
        <v>1</v>
      </c>
      <c r="AI83" s="40">
        <f t="shared" si="29"/>
        <v>1</v>
      </c>
      <c r="AJ83" s="40">
        <f t="shared" si="30"/>
        <v>1</v>
      </c>
      <c r="AK83" s="40">
        <f t="shared" si="31"/>
        <v>1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>
        <v>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2</v>
      </c>
      <c r="AE84" s="41">
        <f>SUM(B84:N84,P84:AC84)</f>
        <v>0</v>
      </c>
      <c r="AF84" s="41">
        <f>SUM(O71:O83,O85:O98)</f>
        <v>0</v>
      </c>
      <c r="AG84" s="42">
        <v>0</v>
      </c>
      <c r="AH84" s="43">
        <f t="shared" si="28"/>
        <v>1</v>
      </c>
      <c r="AI84" s="43">
        <f t="shared" si="29"/>
        <v>1</v>
      </c>
      <c r="AJ84" s="43">
        <f t="shared" si="30"/>
        <v>1</v>
      </c>
      <c r="AK84" s="43">
        <f t="shared" si="31"/>
        <v>1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>
        <v>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1</v>
      </c>
      <c r="AE85" s="42">
        <f>SUM(B85:O85,Q85:AC85)</f>
        <v>0</v>
      </c>
      <c r="AF85" s="42">
        <f>SUM(P71:P84,P86:P98)</f>
        <v>0</v>
      </c>
      <c r="AG85" s="42">
        <v>0</v>
      </c>
      <c r="AH85" s="40">
        <f t="shared" si="28"/>
        <v>1</v>
      </c>
      <c r="AI85" s="40">
        <f t="shared" si="29"/>
        <v>1</v>
      </c>
      <c r="AJ85" s="40">
        <f t="shared" si="30"/>
        <v>1</v>
      </c>
      <c r="AK85" s="40">
        <f t="shared" si="31"/>
        <v>1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>
        <v>1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1</v>
      </c>
      <c r="AE86" s="41">
        <f>SUM(B86:P86,R86:AC86)</f>
        <v>0</v>
      </c>
      <c r="AF86" s="41">
        <f>SUM(Q71:Q85,Q87:Q98)</f>
        <v>0</v>
      </c>
      <c r="AG86" s="41">
        <v>0</v>
      </c>
      <c r="AH86" s="43">
        <f t="shared" si="28"/>
        <v>1</v>
      </c>
      <c r="AI86" s="43">
        <f t="shared" si="29"/>
        <v>1</v>
      </c>
      <c r="AJ86" s="43">
        <f t="shared" si="30"/>
        <v>1</v>
      </c>
      <c r="AK86" s="43">
        <f t="shared" si="31"/>
        <v>1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1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1</v>
      </c>
      <c r="AE87" s="42">
        <f>SUM(B87:Q87,S87:AC87)</f>
        <v>0</v>
      </c>
      <c r="AF87" s="42">
        <f>SUM(R71:R86,R88:R98)</f>
        <v>0</v>
      </c>
      <c r="AG87" s="42">
        <v>0</v>
      </c>
      <c r="AH87" s="40">
        <f t="shared" si="28"/>
        <v>1</v>
      </c>
      <c r="AI87" s="40">
        <f t="shared" si="29"/>
        <v>1</v>
      </c>
      <c r="AJ87" s="40">
        <f t="shared" si="30"/>
        <v>1</v>
      </c>
      <c r="AK87" s="40">
        <f t="shared" si="31"/>
        <v>1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>
        <v>2</v>
      </c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2</v>
      </c>
      <c r="AE88" s="41">
        <f>SUM(B88:R88,T88:AC88)</f>
        <v>0</v>
      </c>
      <c r="AF88" s="41">
        <f>SUM(S71:S87,S89:S98)</f>
        <v>0</v>
      </c>
      <c r="AG88" s="41">
        <v>0</v>
      </c>
      <c r="AH88" s="43">
        <f t="shared" si="28"/>
        <v>1</v>
      </c>
      <c r="AI88" s="43">
        <f t="shared" si="29"/>
        <v>1</v>
      </c>
      <c r="AJ88" s="43">
        <f t="shared" si="30"/>
        <v>1</v>
      </c>
      <c r="AK88" s="43">
        <f t="shared" si="31"/>
        <v>1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>
        <v>1</v>
      </c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1</v>
      </c>
      <c r="AE89" s="42">
        <f>SUM(B89:S89,U89:AC89)</f>
        <v>0</v>
      </c>
      <c r="AF89" s="42">
        <f>SUM(T71:T88,T90:T98)</f>
        <v>0</v>
      </c>
      <c r="AG89" s="42">
        <v>0</v>
      </c>
      <c r="AH89" s="40">
        <f t="shared" si="28"/>
        <v>1</v>
      </c>
      <c r="AI89" s="40">
        <f t="shared" si="29"/>
        <v>1</v>
      </c>
      <c r="AJ89" s="40">
        <f t="shared" si="30"/>
        <v>1</v>
      </c>
      <c r="AK89" s="40">
        <f t="shared" si="31"/>
        <v>1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>
        <v>5</v>
      </c>
      <c r="V90" s="27"/>
      <c r="W90" s="27"/>
      <c r="X90" s="27"/>
      <c r="Y90" s="27"/>
      <c r="Z90" s="27"/>
      <c r="AA90" s="27"/>
      <c r="AB90" s="27"/>
      <c r="AC90" s="46"/>
      <c r="AD90" s="41">
        <f>U90</f>
        <v>5</v>
      </c>
      <c r="AE90" s="41">
        <f>SUM(B90:T90,V90:AC90)</f>
        <v>0</v>
      </c>
      <c r="AF90" s="41">
        <f>SUM(U71:U89,U91:U98)</f>
        <v>0</v>
      </c>
      <c r="AG90" s="41">
        <v>0</v>
      </c>
      <c r="AH90" s="43">
        <f t="shared" si="28"/>
        <v>1</v>
      </c>
      <c r="AI90" s="43">
        <f t="shared" si="29"/>
        <v>1</v>
      </c>
      <c r="AJ90" s="43">
        <f t="shared" si="30"/>
        <v>1</v>
      </c>
      <c r="AK90" s="43">
        <f t="shared" si="31"/>
        <v>1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>
        <v>2</v>
      </c>
      <c r="W91" s="27"/>
      <c r="X91" s="27"/>
      <c r="Y91" s="27"/>
      <c r="Z91" s="27"/>
      <c r="AA91" s="27"/>
      <c r="AB91" s="27"/>
      <c r="AC91" s="46"/>
      <c r="AD91" s="42">
        <f>V91</f>
        <v>2</v>
      </c>
      <c r="AE91" s="42">
        <f>SUM(B91:U91,W91:AC91)</f>
        <v>0</v>
      </c>
      <c r="AF91" s="42">
        <f>SUM(V71:V90,V92:V98)</f>
        <v>0</v>
      </c>
      <c r="AG91" s="42">
        <v>0</v>
      </c>
      <c r="AH91" s="40">
        <f t="shared" si="28"/>
        <v>1</v>
      </c>
      <c r="AI91" s="40">
        <f t="shared" si="29"/>
        <v>1</v>
      </c>
      <c r="AJ91" s="40">
        <f t="shared" si="30"/>
        <v>1</v>
      </c>
      <c r="AK91" s="40">
        <f t="shared" si="31"/>
        <v>1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>
        <v>6</v>
      </c>
      <c r="X92" s="27"/>
      <c r="Y92" s="27"/>
      <c r="Z92" s="27"/>
      <c r="AA92" s="27"/>
      <c r="AB92" s="27"/>
      <c r="AC92" s="46"/>
      <c r="AD92" s="41">
        <f>W92</f>
        <v>6</v>
      </c>
      <c r="AE92" s="41">
        <f>SUM(B92:V92,X92:AC92)</f>
        <v>0</v>
      </c>
      <c r="AF92" s="41">
        <f>SUM(W71:W91,W93:W98)</f>
        <v>0</v>
      </c>
      <c r="AG92" s="42">
        <v>0</v>
      </c>
      <c r="AH92" s="43">
        <f t="shared" si="28"/>
        <v>1</v>
      </c>
      <c r="AI92" s="43">
        <f t="shared" si="29"/>
        <v>1</v>
      </c>
      <c r="AJ92" s="43">
        <f t="shared" si="30"/>
        <v>1</v>
      </c>
      <c r="AK92" s="43">
        <f t="shared" si="31"/>
        <v>1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>
        <v>4</v>
      </c>
      <c r="Y93" s="27"/>
      <c r="Z93" s="27"/>
      <c r="AA93" s="27"/>
      <c r="AB93" s="27"/>
      <c r="AC93" s="46"/>
      <c r="AD93" s="42">
        <f>X93</f>
        <v>4</v>
      </c>
      <c r="AE93" s="42">
        <f>SUM(B93:W93,Y93:AC93)</f>
        <v>0</v>
      </c>
      <c r="AF93" s="42">
        <f>SUM(X71:X92,X94:X98)</f>
        <v>0</v>
      </c>
      <c r="AG93" s="41">
        <v>0</v>
      </c>
      <c r="AH93" s="40">
        <f t="shared" si="28"/>
        <v>1</v>
      </c>
      <c r="AI93" s="40">
        <f t="shared" si="29"/>
        <v>1</v>
      </c>
      <c r="AJ93" s="40">
        <f t="shared" si="30"/>
        <v>1</v>
      </c>
      <c r="AK93" s="40">
        <f t="shared" si="31"/>
        <v>1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>
        <v>20</v>
      </c>
      <c r="Z94" s="27"/>
      <c r="AA94" s="27"/>
      <c r="AB94" s="27"/>
      <c r="AC94" s="46"/>
      <c r="AD94" s="41">
        <f>Y94</f>
        <v>20</v>
      </c>
      <c r="AE94" s="41">
        <f>SUM(B94:X94,Z94:AC94)</f>
        <v>0</v>
      </c>
      <c r="AF94" s="41">
        <f>SUM(Y71:Y93,Y95:Y98)</f>
        <v>0</v>
      </c>
      <c r="AG94" s="42">
        <v>0</v>
      </c>
      <c r="AH94" s="43">
        <f t="shared" si="28"/>
        <v>1</v>
      </c>
      <c r="AI94" s="43">
        <f t="shared" si="29"/>
        <v>1</v>
      </c>
      <c r="AJ94" s="43">
        <f t="shared" si="30"/>
        <v>1</v>
      </c>
      <c r="AK94" s="43">
        <f t="shared" si="31"/>
        <v>1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>
        <v>4</v>
      </c>
      <c r="AA95" s="27"/>
      <c r="AB95" s="27"/>
      <c r="AC95" s="46"/>
      <c r="AD95" s="42">
        <f>Z95</f>
        <v>4</v>
      </c>
      <c r="AE95" s="42">
        <f>SUM(B95:Y95,AA95:AC95)</f>
        <v>0</v>
      </c>
      <c r="AF95" s="42">
        <f>SUM(Z71:Z94,Z96:Z98)</f>
        <v>0</v>
      </c>
      <c r="AG95" s="41">
        <v>0</v>
      </c>
      <c r="AH95" s="40">
        <f t="shared" si="28"/>
        <v>1</v>
      </c>
      <c r="AI95" s="40">
        <f t="shared" si="29"/>
        <v>1</v>
      </c>
      <c r="AJ95" s="40">
        <f t="shared" si="30"/>
        <v>1</v>
      </c>
      <c r="AK95" s="40">
        <f t="shared" si="31"/>
        <v>1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>
        <v>6</v>
      </c>
      <c r="AB96" s="27"/>
      <c r="AC96" s="46"/>
      <c r="AD96" s="41">
        <f>AA96</f>
        <v>6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>
        <f t="shared" si="28"/>
        <v>1</v>
      </c>
      <c r="AI96" s="43">
        <f t="shared" si="29"/>
        <v>1</v>
      </c>
      <c r="AJ96" s="43">
        <f t="shared" si="30"/>
        <v>1</v>
      </c>
      <c r="AK96" s="43">
        <f t="shared" si="31"/>
        <v>1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>
        <v>3</v>
      </c>
      <c r="AC97" s="46"/>
      <c r="AD97" s="42">
        <f>AB97</f>
        <v>3</v>
      </c>
      <c r="AE97" s="42">
        <f>SUM(B97:AA97,AC97)</f>
        <v>0</v>
      </c>
      <c r="AF97" s="42">
        <f>SUM(AB71:AB96,AB98)</f>
        <v>0</v>
      </c>
      <c r="AG97" s="42">
        <v>0</v>
      </c>
      <c r="AH97" s="40">
        <f t="shared" si="28"/>
        <v>1</v>
      </c>
      <c r="AI97" s="40">
        <f t="shared" si="29"/>
        <v>1</v>
      </c>
      <c r="AJ97" s="40">
        <f t="shared" si="30"/>
        <v>1</v>
      </c>
      <c r="AK97" s="40">
        <f t="shared" si="31"/>
        <v>1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>
        <v>1</v>
      </c>
      <c r="AD98" s="41">
        <f>AC98</f>
        <v>1</v>
      </c>
      <c r="AE98" s="41">
        <f>SUM(B98:AB98)</f>
        <v>0</v>
      </c>
      <c r="AF98" s="41">
        <f>SUM(AC71:AC97)</f>
        <v>0</v>
      </c>
      <c r="AG98" s="41">
        <v>0</v>
      </c>
      <c r="AH98" s="43">
        <f t="shared" si="28"/>
        <v>1</v>
      </c>
      <c r="AI98" s="43">
        <f t="shared" si="29"/>
        <v>1</v>
      </c>
      <c r="AJ98" s="43">
        <f t="shared" si="30"/>
        <v>1</v>
      </c>
      <c r="AK98" s="43">
        <f t="shared" si="31"/>
        <v>1</v>
      </c>
    </row>
    <row r="99" spans="28:37">
      <c r="AB99" s="37" t="s">
        <v>74</v>
      </c>
      <c r="AC99" s="37"/>
      <c r="AD99" s="42">
        <f t="shared" ref="AD99:AF99" si="32">SUM(AD71:AD98)</f>
        <v>127</v>
      </c>
      <c r="AE99" s="42">
        <f t="shared" si="32"/>
        <v>1</v>
      </c>
      <c r="AF99" s="42">
        <f t="shared" si="32"/>
        <v>1</v>
      </c>
      <c r="AG99" s="42">
        <v>0</v>
      </c>
      <c r="AH99" s="40">
        <f t="shared" si="28"/>
        <v>0.984496124031008</v>
      </c>
      <c r="AI99" s="40">
        <f t="shared" si="29"/>
        <v>0.9921875</v>
      </c>
      <c r="AJ99" s="40">
        <f t="shared" si="30"/>
        <v>0.9921875</v>
      </c>
      <c r="AK99" s="40">
        <f t="shared" si="31"/>
        <v>0.9921875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KFGQPC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15</v>
      </c>
      <c r="C104" s="14"/>
      <c r="D104" s="14"/>
      <c r="E104" s="14"/>
      <c r="F104" s="14"/>
      <c r="G104" s="14"/>
      <c r="H104" s="14"/>
      <c r="I104" s="14"/>
      <c r="J104" s="33">
        <v>3</v>
      </c>
      <c r="L104" s="1" t="s">
        <v>49</v>
      </c>
      <c r="M104" s="9" t="s">
        <v>58</v>
      </c>
      <c r="N104" s="9"/>
      <c r="O104" s="9"/>
      <c r="P104" s="9"/>
      <c r="Q104" s="42">
        <f>B104</f>
        <v>15</v>
      </c>
      <c r="R104" s="42">
        <f>SUM(C104:J104)</f>
        <v>3</v>
      </c>
      <c r="S104" s="42">
        <f>SUM(B105:B112)</f>
        <v>0</v>
      </c>
      <c r="T104" s="42">
        <v>0</v>
      </c>
      <c r="U104" s="40">
        <f t="shared" ref="U104:U111" si="33">(SUM(Q104,T104)/SUM(Q104,R104,S104,T104))</f>
        <v>0.833333333333333</v>
      </c>
      <c r="V104" s="40">
        <f t="shared" ref="V104:V111" si="34">Q104/(SUM(Q104,R104))</f>
        <v>0.833333333333333</v>
      </c>
      <c r="W104" s="40">
        <f t="shared" ref="W104:W111" si="35">Q104/SUM(Q104,S104)</f>
        <v>1</v>
      </c>
      <c r="X104" s="40">
        <f t="shared" ref="X104:X111" si="36">2*V104*W104/(SUM(V104,W104))</f>
        <v>0.909090909090909</v>
      </c>
    </row>
    <row r="105" spans="1:24">
      <c r="A105" s="15" t="s">
        <v>50</v>
      </c>
      <c r="B105" s="16"/>
      <c r="C105" s="17">
        <v>9</v>
      </c>
      <c r="D105" s="16"/>
      <c r="E105" s="16"/>
      <c r="F105" s="16"/>
      <c r="G105" s="16">
        <v>1</v>
      </c>
      <c r="H105" s="16"/>
      <c r="I105" s="16"/>
      <c r="J105" s="16">
        <v>3</v>
      </c>
      <c r="L105" s="1" t="s">
        <v>50</v>
      </c>
      <c r="M105" s="9" t="s">
        <v>59</v>
      </c>
      <c r="N105" s="9"/>
      <c r="O105" s="9"/>
      <c r="P105" s="9"/>
      <c r="Q105" s="41">
        <f>C105</f>
        <v>9</v>
      </c>
      <c r="R105" s="41">
        <f>SUM(B105,D105:J105)</f>
        <v>4</v>
      </c>
      <c r="S105" s="41">
        <f>SUM(C104,C106:C112)</f>
        <v>0</v>
      </c>
      <c r="T105" s="41">
        <v>0</v>
      </c>
      <c r="U105" s="43">
        <f t="shared" si="33"/>
        <v>0.692307692307692</v>
      </c>
      <c r="V105" s="43">
        <f t="shared" si="34"/>
        <v>0.692307692307692</v>
      </c>
      <c r="W105" s="43">
        <f t="shared" si="35"/>
        <v>1</v>
      </c>
      <c r="X105" s="43">
        <f t="shared" si="36"/>
        <v>0.818181818181818</v>
      </c>
    </row>
    <row r="106" spans="1:24">
      <c r="A106" s="15" t="s">
        <v>51</v>
      </c>
      <c r="B106" s="16"/>
      <c r="C106" s="16"/>
      <c r="D106" s="17">
        <v>10</v>
      </c>
      <c r="E106" s="16"/>
      <c r="F106" s="16"/>
      <c r="G106" s="16"/>
      <c r="H106" s="16"/>
      <c r="I106" s="16"/>
      <c r="J106" s="34">
        <v>2</v>
      </c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2</v>
      </c>
      <c r="S106" s="42">
        <f>SUM(D104:D105,D107:D112)</f>
        <v>0</v>
      </c>
      <c r="T106" s="42">
        <v>0</v>
      </c>
      <c r="U106" s="40">
        <f t="shared" si="33"/>
        <v>0.833333333333333</v>
      </c>
      <c r="V106" s="40">
        <f t="shared" si="34"/>
        <v>0.833333333333333</v>
      </c>
      <c r="W106" s="40">
        <f t="shared" si="35"/>
        <v>1</v>
      </c>
      <c r="X106" s="40">
        <f t="shared" si="36"/>
        <v>0.909090909090909</v>
      </c>
    </row>
    <row r="107" spans="1:24">
      <c r="A107" s="15" t="s">
        <v>52</v>
      </c>
      <c r="B107" s="16"/>
      <c r="C107" s="16"/>
      <c r="D107" s="16"/>
      <c r="E107" s="17">
        <v>18</v>
      </c>
      <c r="F107" s="16"/>
      <c r="G107" s="16"/>
      <c r="H107" s="16"/>
      <c r="I107" s="16"/>
      <c r="J107" s="34">
        <v>3</v>
      </c>
      <c r="L107" s="1" t="s">
        <v>52</v>
      </c>
      <c r="M107" s="9" t="s">
        <v>61</v>
      </c>
      <c r="N107" s="9"/>
      <c r="O107" s="9"/>
      <c r="P107" s="9"/>
      <c r="Q107" s="41">
        <f>E107</f>
        <v>18</v>
      </c>
      <c r="R107" s="41">
        <f>SUM(B107:D107,F107:J107)</f>
        <v>3</v>
      </c>
      <c r="S107" s="41">
        <f>SUM(E104:E106,E108:E112)</f>
        <v>0</v>
      </c>
      <c r="T107" s="41">
        <v>0</v>
      </c>
      <c r="U107" s="43">
        <f t="shared" si="33"/>
        <v>0.857142857142857</v>
      </c>
      <c r="V107" s="43">
        <f t="shared" si="34"/>
        <v>0.857142857142857</v>
      </c>
      <c r="W107" s="43">
        <f t="shared" si="35"/>
        <v>1</v>
      </c>
      <c r="X107" s="43">
        <f t="shared" si="36"/>
        <v>0.923076923076923</v>
      </c>
    </row>
    <row r="108" spans="1:24">
      <c r="A108" s="15" t="s">
        <v>53</v>
      </c>
      <c r="B108" s="16"/>
      <c r="C108" s="16"/>
      <c r="D108" s="16"/>
      <c r="E108" s="16"/>
      <c r="F108" s="17">
        <v>29</v>
      </c>
      <c r="G108" s="16"/>
      <c r="H108" s="16"/>
      <c r="I108" s="16"/>
      <c r="J108" s="34">
        <v>29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29</v>
      </c>
      <c r="S108" s="42">
        <f>SUM(F104:F107,F109:F112)</f>
        <v>0</v>
      </c>
      <c r="T108" s="42">
        <v>0</v>
      </c>
      <c r="U108" s="40">
        <f t="shared" si="33"/>
        <v>0.5</v>
      </c>
      <c r="V108" s="40">
        <f t="shared" si="34"/>
        <v>0.5</v>
      </c>
      <c r="W108" s="40">
        <f t="shared" si="35"/>
        <v>1</v>
      </c>
      <c r="X108" s="40">
        <f t="shared" si="36"/>
        <v>0.666666666666667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27</v>
      </c>
      <c r="H109" s="16"/>
      <c r="I109" s="16"/>
      <c r="J109" s="34">
        <v>4</v>
      </c>
      <c r="L109" s="1" t="s">
        <v>54</v>
      </c>
      <c r="M109" s="9" t="s">
        <v>63</v>
      </c>
      <c r="N109" s="9"/>
      <c r="O109" s="9"/>
      <c r="P109" s="9"/>
      <c r="Q109" s="41">
        <f>G109</f>
        <v>27</v>
      </c>
      <c r="R109" s="41">
        <f>SUM(B109:F109,H109:J109)</f>
        <v>4</v>
      </c>
      <c r="S109" s="41">
        <f>SUM(G104:G108,G110:G112)</f>
        <v>1</v>
      </c>
      <c r="T109" s="41">
        <v>0</v>
      </c>
      <c r="U109" s="43">
        <f t="shared" si="33"/>
        <v>0.84375</v>
      </c>
      <c r="V109" s="43">
        <f t="shared" si="34"/>
        <v>0.870967741935484</v>
      </c>
      <c r="W109" s="43">
        <f t="shared" si="35"/>
        <v>0.964285714285714</v>
      </c>
      <c r="X109" s="43">
        <f t="shared" si="36"/>
        <v>0.915254237288136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/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0</v>
      </c>
      <c r="S110" s="42">
        <f>SUM(H104:H109,H111:H112)</f>
        <v>0</v>
      </c>
      <c r="T110" s="42">
        <v>0</v>
      </c>
      <c r="U110" s="40">
        <f t="shared" si="33"/>
        <v>1</v>
      </c>
      <c r="V110" s="40">
        <f t="shared" si="34"/>
        <v>1</v>
      </c>
      <c r="W110" s="40">
        <f t="shared" si="35"/>
        <v>1</v>
      </c>
      <c r="X110" s="40">
        <f t="shared" si="36"/>
        <v>1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8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8</v>
      </c>
      <c r="R111" s="41">
        <f>SUM(J111,B111:H111)</f>
        <v>1</v>
      </c>
      <c r="S111" s="41">
        <f>SUM(I104:I110,I112)</f>
        <v>0</v>
      </c>
      <c r="T111" s="41">
        <v>0</v>
      </c>
      <c r="U111" s="43">
        <f t="shared" si="33"/>
        <v>0.888888888888889</v>
      </c>
      <c r="V111" s="43">
        <f t="shared" si="34"/>
        <v>0.888888888888889</v>
      </c>
      <c r="W111" s="43">
        <f t="shared" si="35"/>
        <v>1</v>
      </c>
      <c r="X111" s="43">
        <f t="shared" si="36"/>
        <v>0.941176470588235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37">SUM(Q104:Q111)</f>
        <v>127</v>
      </c>
      <c r="R113" s="41">
        <f t="shared" si="37"/>
        <v>46</v>
      </c>
      <c r="S113" s="41">
        <f t="shared" si="37"/>
        <v>1</v>
      </c>
      <c r="T113" s="41">
        <f t="shared" si="37"/>
        <v>0</v>
      </c>
      <c r="U113" s="43">
        <f>(SUM(Q113,T113)/SUM(Q113,R113,S113,T113))</f>
        <v>0.729885057471264</v>
      </c>
      <c r="V113" s="43">
        <f>Q113/(SUM(Q113,R113))</f>
        <v>0.734104046242775</v>
      </c>
      <c r="W113" s="43">
        <f>Q113/SUM(Q113,S113)</f>
        <v>0.9921875</v>
      </c>
      <c r="X113" s="43">
        <f>2*V113*W113/(SUM(V113,W113))</f>
        <v>0.843853820598007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128</v>
      </c>
    </row>
    <row r="115" ht="14.25" spans="1:37">
      <c r="A115" s="21" t="str">
        <f>A1</f>
        <v>KFGQPC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15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15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38">(SUM(AD116,AG116)/SUM(AD116,AE116,AF116,AG116))</f>
        <v>1</v>
      </c>
      <c r="AI116" s="40">
        <f t="shared" ref="AI116:AI144" si="39">AD116/(SUM(AD116,AE116))</f>
        <v>1</v>
      </c>
      <c r="AJ116" s="40">
        <f t="shared" ref="AJ116:AJ144" si="40">AD116/SUM(AD116,AF116)</f>
        <v>1</v>
      </c>
      <c r="AK116" s="40">
        <f t="shared" ref="AK116:AK144" si="41">2*AI116*AJ116/(SUM(AI116,AJ116))</f>
        <v>1</v>
      </c>
    </row>
    <row r="117" spans="1:37">
      <c r="A117" s="26" t="s">
        <v>40</v>
      </c>
      <c r="B117" s="27"/>
      <c r="C117" s="28">
        <v>19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19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38"/>
        <v>1</v>
      </c>
      <c r="AI117" s="43">
        <f t="shared" si="39"/>
        <v>1</v>
      </c>
      <c r="AJ117" s="43">
        <f t="shared" si="40"/>
        <v>1</v>
      </c>
      <c r="AK117" s="43">
        <f t="shared" si="41"/>
        <v>1</v>
      </c>
    </row>
    <row r="118" spans="1:37">
      <c r="A118" s="26" t="s">
        <v>9</v>
      </c>
      <c r="B118" s="27"/>
      <c r="C118" s="27"/>
      <c r="D118" s="28">
        <v>8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8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38"/>
        <v>1</v>
      </c>
      <c r="AI118" s="40">
        <f t="shared" si="39"/>
        <v>1</v>
      </c>
      <c r="AJ118" s="40">
        <f t="shared" si="40"/>
        <v>1</v>
      </c>
      <c r="AK118" s="40">
        <f t="shared" si="41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38"/>
        <v>1</v>
      </c>
      <c r="AI119" s="43">
        <f t="shared" si="39"/>
        <v>1</v>
      </c>
      <c r="AJ119" s="43">
        <f t="shared" si="40"/>
        <v>1</v>
      </c>
      <c r="AK119" s="43">
        <f t="shared" si="41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38"/>
        <v>1</v>
      </c>
      <c r="AI120" s="40">
        <f t="shared" si="39"/>
        <v>1</v>
      </c>
      <c r="AJ120" s="40">
        <f t="shared" si="40"/>
        <v>1</v>
      </c>
      <c r="AK120" s="40">
        <f t="shared" si="41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1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1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38"/>
        <v>1</v>
      </c>
      <c r="AI121" s="43">
        <f t="shared" si="39"/>
        <v>1</v>
      </c>
      <c r="AJ121" s="43">
        <f t="shared" si="40"/>
        <v>1</v>
      </c>
      <c r="AK121" s="43">
        <f t="shared" si="41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v>0</v>
      </c>
      <c r="AH122" s="40">
        <f t="shared" si="38"/>
        <v>1</v>
      </c>
      <c r="AI122" s="40">
        <f t="shared" si="39"/>
        <v>1</v>
      </c>
      <c r="AJ122" s="40">
        <f t="shared" si="40"/>
        <v>1</v>
      </c>
      <c r="AK122" s="40">
        <f t="shared" si="41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4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4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38"/>
        <v>1</v>
      </c>
      <c r="AI123" s="43">
        <f t="shared" si="39"/>
        <v>1</v>
      </c>
      <c r="AJ123" s="43">
        <f t="shared" si="40"/>
        <v>1</v>
      </c>
      <c r="AK123" s="43">
        <f t="shared" si="41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38"/>
        <v>1</v>
      </c>
      <c r="AI124" s="40">
        <f t="shared" si="39"/>
        <v>1</v>
      </c>
      <c r="AJ124" s="40">
        <f t="shared" si="40"/>
        <v>1</v>
      </c>
      <c r="AK124" s="40">
        <f t="shared" si="41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8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8</v>
      </c>
      <c r="AE125" s="41">
        <f>SUM(B125:J125,L125:AC125)</f>
        <v>0</v>
      </c>
      <c r="AF125" s="41">
        <f>SUM(K116:K124,K126:K143)</f>
        <v>1</v>
      </c>
      <c r="AG125" s="42">
        <v>0</v>
      </c>
      <c r="AH125" s="43">
        <f t="shared" si="38"/>
        <v>0.888888888888889</v>
      </c>
      <c r="AI125" s="43">
        <f t="shared" si="39"/>
        <v>1</v>
      </c>
      <c r="AJ125" s="43">
        <f t="shared" si="40"/>
        <v>0.888888888888889</v>
      </c>
      <c r="AK125" s="43">
        <f t="shared" si="41"/>
        <v>0.941176470588235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>
        <v>1</v>
      </c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1</v>
      </c>
      <c r="AF126" s="42">
        <f>SUM(L116:L125,L127:L143)</f>
        <v>0</v>
      </c>
      <c r="AG126" s="41">
        <v>0</v>
      </c>
      <c r="AH126" s="40">
        <f t="shared" si="38"/>
        <v>0.5</v>
      </c>
      <c r="AI126" s="40">
        <f t="shared" si="39"/>
        <v>0.5</v>
      </c>
      <c r="AJ126" s="40">
        <f t="shared" si="40"/>
        <v>1</v>
      </c>
      <c r="AK126" s="40">
        <f t="shared" si="41"/>
        <v>0.666666666666667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38"/>
        <v>1</v>
      </c>
      <c r="AI127" s="43">
        <f t="shared" si="39"/>
        <v>1</v>
      </c>
      <c r="AJ127" s="43">
        <f t="shared" si="40"/>
        <v>1</v>
      </c>
      <c r="AK127" s="43">
        <f t="shared" si="41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38"/>
        <v>1</v>
      </c>
      <c r="AI128" s="40">
        <f t="shared" si="39"/>
        <v>1</v>
      </c>
      <c r="AJ128" s="40">
        <f t="shared" si="40"/>
        <v>1</v>
      </c>
      <c r="AK128" s="40">
        <f t="shared" si="41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38"/>
        <v>1</v>
      </c>
      <c r="AI129" s="43">
        <f t="shared" si="39"/>
        <v>1</v>
      </c>
      <c r="AJ129" s="43">
        <f t="shared" si="40"/>
        <v>1</v>
      </c>
      <c r="AK129" s="43">
        <f t="shared" si="41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38"/>
        <v>1</v>
      </c>
      <c r="AI130" s="40">
        <f t="shared" si="39"/>
        <v>1</v>
      </c>
      <c r="AJ130" s="40">
        <f t="shared" si="40"/>
        <v>1</v>
      </c>
      <c r="AK130" s="40">
        <f t="shared" si="41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38"/>
        <v>1</v>
      </c>
      <c r="AI131" s="43">
        <f t="shared" si="39"/>
        <v>1</v>
      </c>
      <c r="AJ131" s="43">
        <f t="shared" si="40"/>
        <v>1</v>
      </c>
      <c r="AK131" s="43">
        <f t="shared" si="41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38"/>
        <v>1</v>
      </c>
      <c r="AI132" s="40">
        <f t="shared" si="39"/>
        <v>1</v>
      </c>
      <c r="AJ132" s="40">
        <f t="shared" si="40"/>
        <v>1</v>
      </c>
      <c r="AK132" s="40">
        <f t="shared" si="41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38"/>
        <v>1</v>
      </c>
      <c r="AI133" s="43">
        <f t="shared" si="39"/>
        <v>1</v>
      </c>
      <c r="AJ133" s="43">
        <f t="shared" si="40"/>
        <v>1</v>
      </c>
      <c r="AK133" s="43">
        <f t="shared" si="41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1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1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38"/>
        <v>1</v>
      </c>
      <c r="AI134" s="40">
        <f t="shared" si="39"/>
        <v>1</v>
      </c>
      <c r="AJ134" s="40">
        <f t="shared" si="40"/>
        <v>1</v>
      </c>
      <c r="AK134" s="40">
        <f t="shared" si="41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5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5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38"/>
        <v>1</v>
      </c>
      <c r="AI135" s="43">
        <f t="shared" si="39"/>
        <v>1</v>
      </c>
      <c r="AJ135" s="43">
        <f t="shared" si="40"/>
        <v>1</v>
      </c>
      <c r="AK135" s="43">
        <f t="shared" si="41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2</v>
      </c>
      <c r="W136" s="27"/>
      <c r="X136" s="27"/>
      <c r="Y136" s="27"/>
      <c r="Z136" s="27"/>
      <c r="AA136" s="27"/>
      <c r="AB136" s="27"/>
      <c r="AC136" s="46"/>
      <c r="AD136" s="42">
        <f>V136</f>
        <v>2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38"/>
        <v>1</v>
      </c>
      <c r="AI136" s="40">
        <f t="shared" si="39"/>
        <v>1</v>
      </c>
      <c r="AJ136" s="40">
        <f t="shared" si="40"/>
        <v>1</v>
      </c>
      <c r="AK136" s="40">
        <f t="shared" si="41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38"/>
        <v>1</v>
      </c>
      <c r="AI137" s="43">
        <f t="shared" si="39"/>
        <v>1</v>
      </c>
      <c r="AJ137" s="43">
        <f t="shared" si="40"/>
        <v>1</v>
      </c>
      <c r="AK137" s="43">
        <f t="shared" si="41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4</v>
      </c>
      <c r="Y138" s="27"/>
      <c r="Z138" s="27"/>
      <c r="AA138" s="27"/>
      <c r="AB138" s="27"/>
      <c r="AC138" s="46"/>
      <c r="AD138" s="42">
        <f>X138</f>
        <v>4</v>
      </c>
      <c r="AE138" s="42">
        <f>SUM(B138:W138,Y138:AC138)</f>
        <v>0</v>
      </c>
      <c r="AF138" s="42">
        <f>SUM(X116:X137,X139:X143)</f>
        <v>0</v>
      </c>
      <c r="AG138" s="41">
        <v>0</v>
      </c>
      <c r="AH138" s="40">
        <f t="shared" si="38"/>
        <v>1</v>
      </c>
      <c r="AI138" s="40">
        <f t="shared" si="39"/>
        <v>1</v>
      </c>
      <c r="AJ138" s="40">
        <f t="shared" si="40"/>
        <v>1</v>
      </c>
      <c r="AK138" s="40">
        <f t="shared" si="41"/>
        <v>1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8">
        <v>20</v>
      </c>
      <c r="Z139" s="27"/>
      <c r="AA139" s="27"/>
      <c r="AB139" s="27"/>
      <c r="AC139" s="46"/>
      <c r="AD139" s="41">
        <f>Y139</f>
        <v>20</v>
      </c>
      <c r="AE139" s="41">
        <f>SUM(B139:X139,Z139:AC139)</f>
        <v>0</v>
      </c>
      <c r="AF139" s="41">
        <f>SUM(Y116:Y138,Y140:Y143)</f>
        <v>0</v>
      </c>
      <c r="AG139" s="42">
        <v>0</v>
      </c>
      <c r="AH139" s="43">
        <f t="shared" si="38"/>
        <v>1</v>
      </c>
      <c r="AI139" s="43">
        <f t="shared" si="39"/>
        <v>1</v>
      </c>
      <c r="AJ139" s="43">
        <f t="shared" si="40"/>
        <v>1</v>
      </c>
      <c r="AK139" s="43">
        <f t="shared" si="41"/>
        <v>1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1">
        <v>0</v>
      </c>
      <c r="AH140" s="40">
        <f t="shared" si="38"/>
        <v>1</v>
      </c>
      <c r="AI140" s="40">
        <f t="shared" si="39"/>
        <v>1</v>
      </c>
      <c r="AJ140" s="40">
        <f t="shared" si="40"/>
        <v>1</v>
      </c>
      <c r="AK140" s="40">
        <f t="shared" si="41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38"/>
        <v>1</v>
      </c>
      <c r="AI141" s="43">
        <f t="shared" si="39"/>
        <v>1</v>
      </c>
      <c r="AJ141" s="43">
        <f t="shared" si="40"/>
        <v>1</v>
      </c>
      <c r="AK141" s="43">
        <f t="shared" si="41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38"/>
        <v>1</v>
      </c>
      <c r="AI142" s="40">
        <f t="shared" si="39"/>
        <v>1</v>
      </c>
      <c r="AJ142" s="40">
        <f t="shared" si="40"/>
        <v>1</v>
      </c>
      <c r="AK142" s="40">
        <f t="shared" si="41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38"/>
        <v>1</v>
      </c>
      <c r="AI143" s="43">
        <f t="shared" si="39"/>
        <v>1</v>
      </c>
      <c r="AJ143" s="43">
        <f t="shared" si="40"/>
        <v>1</v>
      </c>
      <c r="AK143" s="43">
        <f t="shared" si="41"/>
        <v>1</v>
      </c>
    </row>
    <row r="144" spans="28:37">
      <c r="AB144" s="37" t="s">
        <v>74</v>
      </c>
      <c r="AC144" s="37"/>
      <c r="AD144" s="42">
        <f t="shared" ref="AD144:AF144" si="42">SUM(AD116:AD143)</f>
        <v>127</v>
      </c>
      <c r="AE144" s="42">
        <f t="shared" si="42"/>
        <v>1</v>
      </c>
      <c r="AF144" s="42">
        <f t="shared" si="42"/>
        <v>1</v>
      </c>
      <c r="AG144" s="42">
        <v>0</v>
      </c>
      <c r="AH144" s="40">
        <f t="shared" si="38"/>
        <v>0.984496124031008</v>
      </c>
      <c r="AI144" s="40">
        <f t="shared" si="39"/>
        <v>0.9921875</v>
      </c>
      <c r="AJ144" s="40">
        <f t="shared" si="40"/>
        <v>0.9921875</v>
      </c>
      <c r="AK144" s="40">
        <f t="shared" si="41"/>
        <v>0.9921875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KFGQPC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>
        <v>15</v>
      </c>
      <c r="C149" s="14"/>
      <c r="D149" s="14"/>
      <c r="E149" s="14"/>
      <c r="F149" s="14"/>
      <c r="G149" s="14"/>
      <c r="H149" s="14"/>
      <c r="I149" s="14"/>
      <c r="J149" s="33">
        <v>2</v>
      </c>
      <c r="L149" s="1" t="s">
        <v>49</v>
      </c>
      <c r="M149" s="9" t="s">
        <v>58</v>
      </c>
      <c r="N149" s="9"/>
      <c r="O149" s="9"/>
      <c r="P149" s="9"/>
      <c r="Q149" s="42">
        <f>B149</f>
        <v>15</v>
      </c>
      <c r="R149" s="42">
        <f>SUM(C149:J149)</f>
        <v>2</v>
      </c>
      <c r="S149" s="42">
        <f>SUM(B150:B157)</f>
        <v>0</v>
      </c>
      <c r="T149" s="42">
        <v>0</v>
      </c>
      <c r="U149" s="40">
        <f t="shared" ref="U149:U156" si="43">(SUM(Q149,T149)/SUM(Q149,R149,S149,T149))</f>
        <v>0.882352941176471</v>
      </c>
      <c r="V149" s="40">
        <f t="shared" ref="V149:V156" si="44">Q149/(SUM(Q149,R149))</f>
        <v>0.882352941176471</v>
      </c>
      <c r="W149" s="40">
        <f t="shared" ref="W149:W156" si="45">Q149/SUM(Q149,S149)</f>
        <v>1</v>
      </c>
      <c r="X149" s="40">
        <f t="shared" ref="X149:X156" si="46">2*V149*W149/(SUM(V149,W149))</f>
        <v>0.9375</v>
      </c>
    </row>
    <row r="150" spans="1:24">
      <c r="A150" s="15" t="s">
        <v>50</v>
      </c>
      <c r="B150" s="16"/>
      <c r="C150" s="17">
        <v>9</v>
      </c>
      <c r="D150" s="16"/>
      <c r="E150" s="16"/>
      <c r="F150" s="16"/>
      <c r="G150" s="16">
        <v>1</v>
      </c>
      <c r="H150" s="16"/>
      <c r="I150" s="16"/>
      <c r="J150" s="16">
        <v>3</v>
      </c>
      <c r="L150" s="1" t="s">
        <v>50</v>
      </c>
      <c r="M150" s="9" t="s">
        <v>59</v>
      </c>
      <c r="N150" s="9"/>
      <c r="O150" s="9"/>
      <c r="P150" s="9"/>
      <c r="Q150" s="41">
        <f>C150</f>
        <v>9</v>
      </c>
      <c r="R150" s="41">
        <f>SUM(B150,D150:J150)</f>
        <v>4</v>
      </c>
      <c r="S150" s="41">
        <f>SUM(C149,C151:C157)</f>
        <v>0</v>
      </c>
      <c r="T150" s="41">
        <v>0</v>
      </c>
      <c r="U150" s="43">
        <f t="shared" si="43"/>
        <v>0.692307692307692</v>
      </c>
      <c r="V150" s="43">
        <f t="shared" si="44"/>
        <v>0.692307692307692</v>
      </c>
      <c r="W150" s="43">
        <f t="shared" si="45"/>
        <v>1</v>
      </c>
      <c r="X150" s="43">
        <f t="shared" si="46"/>
        <v>0.818181818181818</v>
      </c>
    </row>
    <row r="151" spans="1:24">
      <c r="A151" s="15" t="s">
        <v>51</v>
      </c>
      <c r="B151" s="16"/>
      <c r="C151" s="16"/>
      <c r="D151" s="17">
        <v>10</v>
      </c>
      <c r="E151" s="16"/>
      <c r="F151" s="16"/>
      <c r="G151" s="16"/>
      <c r="H151" s="16"/>
      <c r="I151" s="16"/>
      <c r="J151" s="34">
        <v>1</v>
      </c>
      <c r="L151" s="1" t="s">
        <v>51</v>
      </c>
      <c r="M151" s="9" t="s">
        <v>60</v>
      </c>
      <c r="N151" s="9"/>
      <c r="O151" s="9"/>
      <c r="P151" s="9"/>
      <c r="Q151" s="42">
        <f>D151</f>
        <v>10</v>
      </c>
      <c r="R151" s="42">
        <f>SUM(B151:C151,E151:J151)</f>
        <v>1</v>
      </c>
      <c r="S151" s="42">
        <f>SUM(D149:D150,D152:D157)</f>
        <v>0</v>
      </c>
      <c r="T151" s="42">
        <v>0</v>
      </c>
      <c r="U151" s="40">
        <f t="shared" si="43"/>
        <v>0.909090909090909</v>
      </c>
      <c r="V151" s="40">
        <f t="shared" si="44"/>
        <v>0.909090909090909</v>
      </c>
      <c r="W151" s="40">
        <f t="shared" si="45"/>
        <v>1</v>
      </c>
      <c r="X151" s="40">
        <f t="shared" si="46"/>
        <v>0.952380952380952</v>
      </c>
    </row>
    <row r="152" spans="1:24">
      <c r="A152" s="15" t="s">
        <v>52</v>
      </c>
      <c r="B152" s="16"/>
      <c r="C152" s="16"/>
      <c r="D152" s="16"/>
      <c r="E152" s="17">
        <v>17</v>
      </c>
      <c r="F152" s="16"/>
      <c r="G152" s="16"/>
      <c r="H152" s="16"/>
      <c r="I152" s="16"/>
      <c r="J152" s="34">
        <v>3</v>
      </c>
      <c r="L152" s="1" t="s">
        <v>52</v>
      </c>
      <c r="M152" s="9" t="s">
        <v>61</v>
      </c>
      <c r="N152" s="9"/>
      <c r="O152" s="9"/>
      <c r="P152" s="9"/>
      <c r="Q152" s="41">
        <f>E152</f>
        <v>17</v>
      </c>
      <c r="R152" s="41">
        <f>SUM(B152:D152,F152:J152)</f>
        <v>3</v>
      </c>
      <c r="S152" s="41">
        <f>SUM(E149:E151,E153:E157)</f>
        <v>0</v>
      </c>
      <c r="T152" s="41">
        <v>0</v>
      </c>
      <c r="U152" s="43">
        <f t="shared" si="43"/>
        <v>0.85</v>
      </c>
      <c r="V152" s="43">
        <f t="shared" si="44"/>
        <v>0.85</v>
      </c>
      <c r="W152" s="43">
        <f t="shared" si="45"/>
        <v>1</v>
      </c>
      <c r="X152" s="43">
        <f t="shared" si="46"/>
        <v>0.918918918918919</v>
      </c>
    </row>
    <row r="153" spans="1:24">
      <c r="A153" s="15" t="s">
        <v>53</v>
      </c>
      <c r="B153" s="16"/>
      <c r="C153" s="16"/>
      <c r="D153" s="16"/>
      <c r="E153" s="16"/>
      <c r="F153" s="17">
        <v>29</v>
      </c>
      <c r="G153" s="16"/>
      <c r="H153" s="16"/>
      <c r="I153" s="16"/>
      <c r="J153" s="34">
        <v>3</v>
      </c>
      <c r="L153" s="1" t="s">
        <v>53</v>
      </c>
      <c r="M153" s="9" t="s">
        <v>62</v>
      </c>
      <c r="N153" s="9"/>
      <c r="O153" s="9"/>
      <c r="P153" s="9"/>
      <c r="Q153" s="42">
        <f>F153</f>
        <v>29</v>
      </c>
      <c r="R153" s="42">
        <f>SUM(B153:E153,G153:J153)</f>
        <v>3</v>
      </c>
      <c r="S153" s="42">
        <f>SUM(F149:F152,F154:F157)</f>
        <v>0</v>
      </c>
      <c r="T153" s="42">
        <v>0</v>
      </c>
      <c r="U153" s="40">
        <f t="shared" si="43"/>
        <v>0.90625</v>
      </c>
      <c r="V153" s="40">
        <f t="shared" si="44"/>
        <v>0.90625</v>
      </c>
      <c r="W153" s="40">
        <f t="shared" si="45"/>
        <v>1</v>
      </c>
      <c r="X153" s="40">
        <f t="shared" si="46"/>
        <v>0.950819672131147</v>
      </c>
    </row>
    <row r="154" spans="1:24">
      <c r="A154" s="15" t="s">
        <v>54</v>
      </c>
      <c r="B154" s="16"/>
      <c r="C154" s="16"/>
      <c r="D154" s="16"/>
      <c r="E154" s="16"/>
      <c r="F154" s="16"/>
      <c r="G154" s="17">
        <v>26</v>
      </c>
      <c r="H154" s="16"/>
      <c r="I154" s="16"/>
      <c r="J154" s="34">
        <v>4</v>
      </c>
      <c r="L154" s="1" t="s">
        <v>54</v>
      </c>
      <c r="M154" s="9" t="s">
        <v>63</v>
      </c>
      <c r="N154" s="9"/>
      <c r="O154" s="9"/>
      <c r="P154" s="9"/>
      <c r="Q154" s="41">
        <f>G154</f>
        <v>26</v>
      </c>
      <c r="R154" s="41">
        <f>SUM(B154:F154,H154:J154)</f>
        <v>4</v>
      </c>
      <c r="S154" s="41">
        <f>SUM(G149:G153,G155:G157)</f>
        <v>1</v>
      </c>
      <c r="T154" s="41">
        <v>0</v>
      </c>
      <c r="U154" s="43">
        <f t="shared" si="43"/>
        <v>0.838709677419355</v>
      </c>
      <c r="V154" s="43">
        <f t="shared" si="44"/>
        <v>0.866666666666667</v>
      </c>
      <c r="W154" s="43">
        <f t="shared" si="45"/>
        <v>0.962962962962963</v>
      </c>
      <c r="X154" s="43">
        <f t="shared" si="46"/>
        <v>0.912280701754386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>
        <v>11</v>
      </c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11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>
        <f t="shared" si="43"/>
        <v>1</v>
      </c>
      <c r="V155" s="40">
        <f t="shared" si="44"/>
        <v>1</v>
      </c>
      <c r="W155" s="40">
        <f t="shared" si="45"/>
        <v>1</v>
      </c>
      <c r="X155" s="40">
        <f t="shared" si="46"/>
        <v>1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>
        <v>6</v>
      </c>
      <c r="J156" s="34">
        <v>1</v>
      </c>
      <c r="L156" s="1" t="s">
        <v>56</v>
      </c>
      <c r="M156" s="9" t="s">
        <v>65</v>
      </c>
      <c r="N156" s="9"/>
      <c r="O156" s="9"/>
      <c r="P156" s="9"/>
      <c r="Q156" s="41">
        <f>I156</f>
        <v>6</v>
      </c>
      <c r="R156" s="41">
        <f>SUM(J156,B156:H156)</f>
        <v>1</v>
      </c>
      <c r="S156" s="41">
        <f>SUM(I149:I155,I157)</f>
        <v>0</v>
      </c>
      <c r="T156" s="41">
        <v>0</v>
      </c>
      <c r="U156" s="43">
        <f t="shared" si="43"/>
        <v>0.857142857142857</v>
      </c>
      <c r="V156" s="43">
        <f t="shared" si="44"/>
        <v>0.857142857142857</v>
      </c>
      <c r="W156" s="43">
        <f t="shared" si="45"/>
        <v>1</v>
      </c>
      <c r="X156" s="43">
        <f t="shared" si="46"/>
        <v>0.923076923076923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47">SUM(Q149:Q156)</f>
        <v>123</v>
      </c>
      <c r="R158" s="41">
        <f t="shared" si="47"/>
        <v>18</v>
      </c>
      <c r="S158" s="41">
        <f t="shared" si="47"/>
        <v>1</v>
      </c>
      <c r="T158" s="41">
        <f t="shared" si="47"/>
        <v>0</v>
      </c>
      <c r="U158" s="43">
        <f>(SUM(Q158,T158)/SUM(Q158,R158,S158,T158))</f>
        <v>0.866197183098592</v>
      </c>
      <c r="V158" s="43">
        <f>Q158/(SUM(Q158,R158))</f>
        <v>0.872340425531915</v>
      </c>
      <c r="W158" s="43">
        <f>Q158/SUM(Q158,S158)</f>
        <v>0.991935483870968</v>
      </c>
      <c r="X158" s="43">
        <f>2*V158*W158/(SUM(V158,W158))</f>
        <v>0.928301886792453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125</v>
      </c>
    </row>
    <row r="160" ht="14.25" spans="1:37">
      <c r="A160" s="21" t="str">
        <f>A1</f>
        <v>KFGQPC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>
        <v>14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14</v>
      </c>
      <c r="AE161" s="42">
        <f>SUM(C161:AC161)</f>
        <v>0</v>
      </c>
      <c r="AF161" s="42">
        <f>SUM(B162:B188)</f>
        <v>0</v>
      </c>
      <c r="AG161" s="42">
        <v>0</v>
      </c>
      <c r="AH161" s="40">
        <f t="shared" ref="AH161:AH189" si="48">(SUM(AD161,AG161)/SUM(AD161,AE161,AF161,AG161))</f>
        <v>1</v>
      </c>
      <c r="AI161" s="40">
        <f t="shared" ref="AI161:AI189" si="49">AD161/(SUM(AD161,AE161))</f>
        <v>1</v>
      </c>
      <c r="AJ161" s="40">
        <f t="shared" ref="AJ161:AJ189" si="50">AD161/SUM(AD161,AF161)</f>
        <v>1</v>
      </c>
      <c r="AK161" s="40">
        <f t="shared" ref="AK161:AK189" si="51">2*AI161*AJ161/(SUM(AI161,AJ161))</f>
        <v>1</v>
      </c>
    </row>
    <row r="162" spans="1:37">
      <c r="A162" s="26" t="s">
        <v>40</v>
      </c>
      <c r="B162" s="27"/>
      <c r="C162" s="28">
        <v>17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17</v>
      </c>
      <c r="AE162" s="41">
        <f>SUM(D162:AC162,B162)</f>
        <v>0</v>
      </c>
      <c r="AF162" s="41">
        <f>SUM(C161,C163:C188)</f>
        <v>0</v>
      </c>
      <c r="AG162" s="41">
        <v>0</v>
      </c>
      <c r="AH162" s="43">
        <f t="shared" si="48"/>
        <v>1</v>
      </c>
      <c r="AI162" s="43">
        <f t="shared" si="49"/>
        <v>1</v>
      </c>
      <c r="AJ162" s="43">
        <f t="shared" si="50"/>
        <v>1</v>
      </c>
      <c r="AK162" s="43">
        <f t="shared" si="51"/>
        <v>1</v>
      </c>
    </row>
    <row r="163" spans="1:37">
      <c r="A163" s="26" t="s">
        <v>9</v>
      </c>
      <c r="B163" s="27"/>
      <c r="C163" s="27"/>
      <c r="D163" s="28">
        <v>8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8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>
        <f t="shared" si="48"/>
        <v>1</v>
      </c>
      <c r="AI163" s="40">
        <f t="shared" si="49"/>
        <v>1</v>
      </c>
      <c r="AJ163" s="40">
        <f t="shared" si="50"/>
        <v>1</v>
      </c>
      <c r="AK163" s="40">
        <f t="shared" si="51"/>
        <v>1</v>
      </c>
    </row>
    <row r="164" spans="1:37">
      <c r="A164" s="26" t="s">
        <v>10</v>
      </c>
      <c r="B164" s="27"/>
      <c r="C164" s="27"/>
      <c r="D164" s="27"/>
      <c r="E164" s="28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2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>
        <f t="shared" si="48"/>
        <v>1</v>
      </c>
      <c r="AI164" s="43">
        <f t="shared" si="49"/>
        <v>1</v>
      </c>
      <c r="AJ164" s="43">
        <f t="shared" si="50"/>
        <v>1</v>
      </c>
      <c r="AK164" s="43">
        <f t="shared" si="51"/>
        <v>1</v>
      </c>
    </row>
    <row r="165" spans="1:37">
      <c r="A165" s="26" t="s">
        <v>11</v>
      </c>
      <c r="B165" s="27"/>
      <c r="C165" s="27"/>
      <c r="D165" s="27"/>
      <c r="E165" s="27"/>
      <c r="F165" s="28">
        <v>1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1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>
        <f t="shared" si="48"/>
        <v>1</v>
      </c>
      <c r="AI165" s="40">
        <f t="shared" si="49"/>
        <v>1</v>
      </c>
      <c r="AJ165" s="40">
        <f t="shared" si="50"/>
        <v>1</v>
      </c>
      <c r="AK165" s="40">
        <f t="shared" si="51"/>
        <v>1</v>
      </c>
    </row>
    <row r="166" spans="1:37">
      <c r="A166" s="26" t="s">
        <v>12</v>
      </c>
      <c r="B166" s="27"/>
      <c r="C166" s="27"/>
      <c r="D166" s="27"/>
      <c r="E166" s="27"/>
      <c r="F166" s="27"/>
      <c r="G166" s="28">
        <v>1</v>
      </c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1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>
        <f t="shared" si="48"/>
        <v>1</v>
      </c>
      <c r="AI166" s="43">
        <f t="shared" si="49"/>
        <v>1</v>
      </c>
      <c r="AJ166" s="43">
        <f t="shared" si="50"/>
        <v>1</v>
      </c>
      <c r="AK166" s="43">
        <f t="shared" si="51"/>
        <v>1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>
        <v>2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2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>
        <f t="shared" si="48"/>
        <v>1</v>
      </c>
      <c r="AI167" s="40">
        <f t="shared" si="49"/>
        <v>1</v>
      </c>
      <c r="AJ167" s="40">
        <f t="shared" si="50"/>
        <v>1</v>
      </c>
      <c r="AK167" s="40">
        <f t="shared" si="51"/>
        <v>1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>
        <v>4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4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>
        <f t="shared" si="48"/>
        <v>1</v>
      </c>
      <c r="AI168" s="43">
        <f t="shared" si="49"/>
        <v>1</v>
      </c>
      <c r="AJ168" s="43">
        <f t="shared" si="50"/>
        <v>1</v>
      </c>
      <c r="AK168" s="43">
        <f t="shared" si="51"/>
        <v>1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>
        <v>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3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>
        <f t="shared" si="48"/>
        <v>1</v>
      </c>
      <c r="AI169" s="40">
        <f t="shared" si="49"/>
        <v>1</v>
      </c>
      <c r="AJ169" s="40">
        <f t="shared" si="50"/>
        <v>1</v>
      </c>
      <c r="AK169" s="40">
        <f t="shared" si="51"/>
        <v>1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>
        <v>8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8</v>
      </c>
      <c r="AE170" s="41">
        <f>SUM(B170:J170,L170:AC170)</f>
        <v>0</v>
      </c>
      <c r="AF170" s="41">
        <f>SUM(K161:K169,K171:K188)</f>
        <v>1</v>
      </c>
      <c r="AG170" s="42">
        <v>0</v>
      </c>
      <c r="AH170" s="43">
        <f t="shared" si="48"/>
        <v>0.888888888888889</v>
      </c>
      <c r="AI170" s="43">
        <f t="shared" si="49"/>
        <v>1</v>
      </c>
      <c r="AJ170" s="43">
        <f t="shared" si="50"/>
        <v>0.888888888888889</v>
      </c>
      <c r="AK170" s="43">
        <f t="shared" si="51"/>
        <v>0.941176470588235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>
        <v>1</v>
      </c>
      <c r="L171" s="28">
        <v>1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1</v>
      </c>
      <c r="AE171" s="42">
        <f>SUM(B171:K171,M171:AC171)</f>
        <v>1</v>
      </c>
      <c r="AF171" s="42">
        <f>SUM(L161:L170,L172:L188)</f>
        <v>0</v>
      </c>
      <c r="AG171" s="41">
        <v>0</v>
      </c>
      <c r="AH171" s="40">
        <f t="shared" si="48"/>
        <v>0.5</v>
      </c>
      <c r="AI171" s="40">
        <f t="shared" si="49"/>
        <v>0.5</v>
      </c>
      <c r="AJ171" s="40">
        <f t="shared" si="50"/>
        <v>1</v>
      </c>
      <c r="AK171" s="40">
        <f t="shared" si="51"/>
        <v>0.666666666666667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>
        <v>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2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>
        <f t="shared" si="48"/>
        <v>1</v>
      </c>
      <c r="AI172" s="43">
        <f t="shared" si="49"/>
        <v>1</v>
      </c>
      <c r="AJ172" s="43">
        <f t="shared" si="50"/>
        <v>1</v>
      </c>
      <c r="AK172" s="43">
        <f t="shared" si="51"/>
        <v>1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>
        <v>2</v>
      </c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2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>
        <f t="shared" si="48"/>
        <v>1</v>
      </c>
      <c r="AI173" s="40">
        <f t="shared" si="49"/>
        <v>1</v>
      </c>
      <c r="AJ173" s="40">
        <f t="shared" si="50"/>
        <v>1</v>
      </c>
      <c r="AK173" s="40">
        <f t="shared" si="51"/>
        <v>1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>
        <v>2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2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>
        <f t="shared" si="48"/>
        <v>1</v>
      </c>
      <c r="AI174" s="43">
        <f t="shared" si="49"/>
        <v>1</v>
      </c>
      <c r="AJ174" s="43">
        <f t="shared" si="50"/>
        <v>1</v>
      </c>
      <c r="AK174" s="43">
        <f t="shared" si="51"/>
        <v>1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>
        <v>1</v>
      </c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1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>
        <f t="shared" si="48"/>
        <v>1</v>
      </c>
      <c r="AI175" s="40">
        <f t="shared" si="49"/>
        <v>1</v>
      </c>
      <c r="AJ175" s="40">
        <f t="shared" si="50"/>
        <v>1</v>
      </c>
      <c r="AK175" s="40">
        <f t="shared" si="51"/>
        <v>1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>
        <v>1</v>
      </c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1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>
        <f t="shared" si="48"/>
        <v>1</v>
      </c>
      <c r="AI176" s="43">
        <f t="shared" si="49"/>
        <v>1</v>
      </c>
      <c r="AJ176" s="43">
        <f t="shared" si="50"/>
        <v>1</v>
      </c>
      <c r="AK176" s="43">
        <f t="shared" si="51"/>
        <v>1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1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>
        <f t="shared" si="48"/>
        <v>1</v>
      </c>
      <c r="AI177" s="40">
        <f t="shared" si="49"/>
        <v>1</v>
      </c>
      <c r="AJ177" s="40">
        <f t="shared" si="50"/>
        <v>1</v>
      </c>
      <c r="AK177" s="40">
        <f t="shared" si="51"/>
        <v>1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>
        <v>2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2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>
        <f t="shared" si="48"/>
        <v>1</v>
      </c>
      <c r="AI178" s="43">
        <f t="shared" si="49"/>
        <v>1</v>
      </c>
      <c r="AJ178" s="43">
        <f t="shared" si="50"/>
        <v>1</v>
      </c>
      <c r="AK178" s="43">
        <f t="shared" si="51"/>
        <v>1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>
        <v>1</v>
      </c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1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>
        <f t="shared" si="48"/>
        <v>1</v>
      </c>
      <c r="AI179" s="40">
        <f t="shared" si="49"/>
        <v>1</v>
      </c>
      <c r="AJ179" s="40">
        <f t="shared" si="50"/>
        <v>1</v>
      </c>
      <c r="AK179" s="40">
        <f t="shared" si="51"/>
        <v>1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>
        <v>5</v>
      </c>
      <c r="V180" s="27"/>
      <c r="W180" s="27"/>
      <c r="X180" s="27"/>
      <c r="Y180" s="27"/>
      <c r="Z180" s="27"/>
      <c r="AA180" s="27"/>
      <c r="AB180" s="27"/>
      <c r="AC180" s="46"/>
      <c r="AD180" s="41">
        <f>U180</f>
        <v>5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>
        <f t="shared" si="48"/>
        <v>1</v>
      </c>
      <c r="AI180" s="43">
        <f t="shared" si="49"/>
        <v>1</v>
      </c>
      <c r="AJ180" s="43">
        <f t="shared" si="50"/>
        <v>1</v>
      </c>
      <c r="AK180" s="43">
        <f t="shared" si="51"/>
        <v>1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>
        <v>2</v>
      </c>
      <c r="W181" s="27"/>
      <c r="X181" s="27"/>
      <c r="Y181" s="27"/>
      <c r="Z181" s="27"/>
      <c r="AA181" s="27"/>
      <c r="AB181" s="27"/>
      <c r="AC181" s="46"/>
      <c r="AD181" s="42">
        <f>V181</f>
        <v>2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>
        <f t="shared" si="48"/>
        <v>1</v>
      </c>
      <c r="AI181" s="40">
        <f t="shared" si="49"/>
        <v>1</v>
      </c>
      <c r="AJ181" s="40">
        <f t="shared" si="50"/>
        <v>1</v>
      </c>
      <c r="AK181" s="40">
        <f t="shared" si="51"/>
        <v>1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>
        <v>6</v>
      </c>
      <c r="X182" s="27"/>
      <c r="Y182" s="27"/>
      <c r="Z182" s="27"/>
      <c r="AA182" s="27"/>
      <c r="AB182" s="27"/>
      <c r="AC182" s="46"/>
      <c r="AD182" s="41">
        <f>W182</f>
        <v>6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>
        <f t="shared" si="48"/>
        <v>1</v>
      </c>
      <c r="AI182" s="43">
        <f t="shared" si="49"/>
        <v>1</v>
      </c>
      <c r="AJ182" s="43">
        <f t="shared" si="50"/>
        <v>1</v>
      </c>
      <c r="AK182" s="43">
        <f t="shared" si="51"/>
        <v>1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>
        <v>4</v>
      </c>
      <c r="Y183" s="27"/>
      <c r="Z183" s="27"/>
      <c r="AA183" s="27"/>
      <c r="AB183" s="27"/>
      <c r="AC183" s="46"/>
      <c r="AD183" s="42">
        <f>X183</f>
        <v>4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>
        <f t="shared" si="48"/>
        <v>1</v>
      </c>
      <c r="AI183" s="40">
        <f t="shared" si="49"/>
        <v>1</v>
      </c>
      <c r="AJ183" s="40">
        <f t="shared" si="50"/>
        <v>1</v>
      </c>
      <c r="AK183" s="40">
        <f t="shared" si="51"/>
        <v>1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>
        <v>20</v>
      </c>
      <c r="Z184" s="27"/>
      <c r="AA184" s="27"/>
      <c r="AB184" s="27"/>
      <c r="AC184" s="46"/>
      <c r="AD184" s="41">
        <f>Y184</f>
        <v>20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>
        <f t="shared" si="48"/>
        <v>1</v>
      </c>
      <c r="AI184" s="43">
        <f t="shared" si="49"/>
        <v>1</v>
      </c>
      <c r="AJ184" s="43">
        <f t="shared" si="50"/>
        <v>1</v>
      </c>
      <c r="AK184" s="43">
        <f t="shared" si="51"/>
        <v>1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>
        <v>4</v>
      </c>
      <c r="AA185" s="27"/>
      <c r="AB185" s="27"/>
      <c r="AC185" s="46"/>
      <c r="AD185" s="42">
        <f>Z185</f>
        <v>4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>
        <f t="shared" si="48"/>
        <v>1</v>
      </c>
      <c r="AI185" s="40">
        <f t="shared" si="49"/>
        <v>1</v>
      </c>
      <c r="AJ185" s="40">
        <f t="shared" si="50"/>
        <v>1</v>
      </c>
      <c r="AK185" s="40">
        <f t="shared" si="51"/>
        <v>1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>
        <v>6</v>
      </c>
      <c r="AB186" s="27"/>
      <c r="AC186" s="46"/>
      <c r="AD186" s="41">
        <f>AA186</f>
        <v>6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>
        <f t="shared" si="48"/>
        <v>1</v>
      </c>
      <c r="AI186" s="43">
        <f t="shared" si="49"/>
        <v>1</v>
      </c>
      <c r="AJ186" s="43">
        <f t="shared" si="50"/>
        <v>1</v>
      </c>
      <c r="AK186" s="43">
        <f t="shared" si="51"/>
        <v>1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>
        <v>3</v>
      </c>
      <c r="AC187" s="46"/>
      <c r="AD187" s="42">
        <f>AB187</f>
        <v>3</v>
      </c>
      <c r="AE187" s="42">
        <v>0</v>
      </c>
      <c r="AF187" s="42">
        <f>SUM(AB161:AB186,AB188)</f>
        <v>0</v>
      </c>
      <c r="AG187" s="42">
        <v>0</v>
      </c>
      <c r="AH187" s="40">
        <f t="shared" si="48"/>
        <v>1</v>
      </c>
      <c r="AI187" s="40">
        <f t="shared" si="49"/>
        <v>1</v>
      </c>
      <c r="AJ187" s="40">
        <f t="shared" si="50"/>
        <v>1</v>
      </c>
      <c r="AK187" s="40">
        <f t="shared" si="51"/>
        <v>1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>
        <v>1</v>
      </c>
      <c r="AD188" s="41">
        <f>AC188</f>
        <v>1</v>
      </c>
      <c r="AE188" s="41">
        <f>SUM(B188:AB188)</f>
        <v>0</v>
      </c>
      <c r="AF188" s="41">
        <f>SUM(AC161:AC187)</f>
        <v>0</v>
      </c>
      <c r="AG188" s="41">
        <v>0</v>
      </c>
      <c r="AH188" s="43">
        <f t="shared" si="48"/>
        <v>1</v>
      </c>
      <c r="AI188" s="43">
        <f t="shared" si="49"/>
        <v>1</v>
      </c>
      <c r="AJ188" s="43">
        <f t="shared" si="50"/>
        <v>1</v>
      </c>
      <c r="AK188" s="43">
        <f t="shared" si="51"/>
        <v>1</v>
      </c>
    </row>
    <row r="189" spans="28:37">
      <c r="AB189" s="37" t="s">
        <v>74</v>
      </c>
      <c r="AC189" s="37"/>
      <c r="AD189" s="42">
        <f t="shared" ref="AD189:AF189" si="52">SUM(AD161:AD188)</f>
        <v>124</v>
      </c>
      <c r="AE189" s="42">
        <f t="shared" si="52"/>
        <v>1</v>
      </c>
      <c r="AF189" s="42">
        <f t="shared" si="52"/>
        <v>1</v>
      </c>
      <c r="AG189" s="42">
        <v>0</v>
      </c>
      <c r="AH189" s="40">
        <f t="shared" si="48"/>
        <v>0.984126984126984</v>
      </c>
      <c r="AI189" s="40">
        <f t="shared" si="49"/>
        <v>0.992</v>
      </c>
      <c r="AJ189" s="40">
        <f t="shared" si="50"/>
        <v>0.992</v>
      </c>
      <c r="AK189" s="40">
        <f t="shared" si="51"/>
        <v>0.992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KFGQPC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15</v>
      </c>
      <c r="C194" s="14"/>
      <c r="D194" s="14"/>
      <c r="E194" s="14"/>
      <c r="F194" s="14"/>
      <c r="G194" s="14"/>
      <c r="H194" s="14"/>
      <c r="I194" s="14"/>
      <c r="J194" s="33">
        <v>2</v>
      </c>
      <c r="L194" s="1" t="s">
        <v>49</v>
      </c>
      <c r="M194" s="9" t="s">
        <v>58</v>
      </c>
      <c r="N194" s="9"/>
      <c r="O194" s="9"/>
      <c r="P194" s="9"/>
      <c r="Q194" s="42">
        <f>B194</f>
        <v>15</v>
      </c>
      <c r="R194" s="42">
        <f>SUM(C194:J194)</f>
        <v>2</v>
      </c>
      <c r="S194" s="42">
        <f>SUM(B195:B202)</f>
        <v>0</v>
      </c>
      <c r="T194" s="42">
        <v>0</v>
      </c>
      <c r="U194" s="40">
        <f t="shared" ref="U194:U201" si="53">(SUM(Q194,T194)/SUM(Q194,R194,S194,T194))</f>
        <v>0.882352941176471</v>
      </c>
      <c r="V194" s="40">
        <f t="shared" ref="V194:V201" si="54">Q194/(SUM(Q194,R194))</f>
        <v>0.882352941176471</v>
      </c>
      <c r="W194" s="40">
        <f t="shared" ref="W194:W201" si="55">Q194/SUM(Q194,S194)</f>
        <v>1</v>
      </c>
      <c r="X194" s="40">
        <f t="shared" ref="X194:X201" si="56">2*V194*W194/(SUM(V194,W194))</f>
        <v>0.9375</v>
      </c>
    </row>
    <row r="195" spans="1:24">
      <c r="A195" s="15" t="s">
        <v>50</v>
      </c>
      <c r="B195" s="16"/>
      <c r="C195" s="17">
        <v>9</v>
      </c>
      <c r="D195" s="16"/>
      <c r="E195" s="16"/>
      <c r="F195" s="16"/>
      <c r="G195" s="16">
        <v>1</v>
      </c>
      <c r="H195" s="16"/>
      <c r="I195" s="16"/>
      <c r="J195" s="16">
        <v>3</v>
      </c>
      <c r="L195" s="1" t="s">
        <v>50</v>
      </c>
      <c r="M195" s="9" t="s">
        <v>59</v>
      </c>
      <c r="N195" s="9"/>
      <c r="O195" s="9"/>
      <c r="P195" s="9"/>
      <c r="Q195" s="41">
        <f>C195</f>
        <v>9</v>
      </c>
      <c r="R195" s="41">
        <f>SUM(B195,D195:J195)</f>
        <v>4</v>
      </c>
      <c r="S195" s="41">
        <f>SUM(C194,C196:C202)</f>
        <v>0</v>
      </c>
      <c r="T195" s="41">
        <v>0</v>
      </c>
      <c r="U195" s="43">
        <f t="shared" si="53"/>
        <v>0.692307692307692</v>
      </c>
      <c r="V195" s="43">
        <f t="shared" si="54"/>
        <v>0.692307692307692</v>
      </c>
      <c r="W195" s="43">
        <f t="shared" si="55"/>
        <v>1</v>
      </c>
      <c r="X195" s="43">
        <f t="shared" si="56"/>
        <v>0.818181818181818</v>
      </c>
    </row>
    <row r="196" spans="1:24">
      <c r="A196" s="15" t="s">
        <v>51</v>
      </c>
      <c r="B196" s="16"/>
      <c r="C196" s="16"/>
      <c r="D196" s="17">
        <v>10</v>
      </c>
      <c r="E196" s="16"/>
      <c r="F196" s="16"/>
      <c r="G196" s="16"/>
      <c r="H196" s="16"/>
      <c r="I196" s="16"/>
      <c r="J196" s="34">
        <v>1</v>
      </c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1</v>
      </c>
      <c r="S196" s="42">
        <f>SUM(D194:D195,D197:D202)</f>
        <v>0</v>
      </c>
      <c r="T196" s="42">
        <v>0</v>
      </c>
      <c r="U196" s="40">
        <f t="shared" si="53"/>
        <v>0.909090909090909</v>
      </c>
      <c r="V196" s="40">
        <f t="shared" si="54"/>
        <v>0.909090909090909</v>
      </c>
      <c r="W196" s="40">
        <f t="shared" si="55"/>
        <v>1</v>
      </c>
      <c r="X196" s="40">
        <f t="shared" si="56"/>
        <v>0.952380952380952</v>
      </c>
    </row>
    <row r="197" spans="1:24">
      <c r="A197" s="15" t="s">
        <v>52</v>
      </c>
      <c r="B197" s="16"/>
      <c r="C197" s="16"/>
      <c r="D197" s="16"/>
      <c r="E197" s="17">
        <v>17</v>
      </c>
      <c r="F197" s="16"/>
      <c r="G197" s="16"/>
      <c r="H197" s="16"/>
      <c r="I197" s="16"/>
      <c r="J197" s="34">
        <v>3</v>
      </c>
      <c r="L197" s="1" t="s">
        <v>52</v>
      </c>
      <c r="M197" s="9" t="s">
        <v>61</v>
      </c>
      <c r="N197" s="9"/>
      <c r="O197" s="9"/>
      <c r="P197" s="9"/>
      <c r="Q197" s="41">
        <f>E197</f>
        <v>17</v>
      </c>
      <c r="R197" s="41">
        <f>SUM(B197:D197,F197:J197)</f>
        <v>3</v>
      </c>
      <c r="S197" s="41">
        <f>SUM(E194:E196,E198:E202)</f>
        <v>0</v>
      </c>
      <c r="T197" s="41">
        <v>0</v>
      </c>
      <c r="U197" s="43">
        <f t="shared" si="53"/>
        <v>0.85</v>
      </c>
      <c r="V197" s="43">
        <f t="shared" si="54"/>
        <v>0.85</v>
      </c>
      <c r="W197" s="43">
        <f t="shared" si="55"/>
        <v>1</v>
      </c>
      <c r="X197" s="43">
        <f t="shared" si="56"/>
        <v>0.918918918918919</v>
      </c>
    </row>
    <row r="198" spans="1:24">
      <c r="A198" s="15" t="s">
        <v>53</v>
      </c>
      <c r="B198" s="16"/>
      <c r="C198" s="16"/>
      <c r="D198" s="16"/>
      <c r="E198" s="16"/>
      <c r="F198" s="17">
        <v>29</v>
      </c>
      <c r="G198" s="16"/>
      <c r="H198" s="16"/>
      <c r="I198" s="16"/>
      <c r="J198" s="34">
        <v>3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3</v>
      </c>
      <c r="S198" s="42">
        <f>SUM(F194:F197,F199:F202)</f>
        <v>0</v>
      </c>
      <c r="T198" s="42">
        <v>0</v>
      </c>
      <c r="U198" s="40">
        <f t="shared" si="53"/>
        <v>0.90625</v>
      </c>
      <c r="V198" s="40">
        <f t="shared" si="54"/>
        <v>0.90625</v>
      </c>
      <c r="W198" s="40">
        <f t="shared" si="55"/>
        <v>1</v>
      </c>
      <c r="X198" s="40">
        <f t="shared" si="56"/>
        <v>0.950819672131147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25</v>
      </c>
      <c r="H199" s="16"/>
      <c r="I199" s="16"/>
      <c r="J199" s="34">
        <v>4</v>
      </c>
      <c r="L199" s="1" t="s">
        <v>54</v>
      </c>
      <c r="M199" s="9" t="s">
        <v>63</v>
      </c>
      <c r="N199" s="9"/>
      <c r="O199" s="9"/>
      <c r="P199" s="9"/>
      <c r="Q199" s="41">
        <f>G199</f>
        <v>25</v>
      </c>
      <c r="R199" s="41">
        <f>SUM(B199:F199,H199:J199)</f>
        <v>4</v>
      </c>
      <c r="S199" s="41">
        <f>SUM(G194:G198,G200:G202)</f>
        <v>1</v>
      </c>
      <c r="T199" s="41">
        <v>0</v>
      </c>
      <c r="U199" s="43">
        <f t="shared" si="53"/>
        <v>0.833333333333333</v>
      </c>
      <c r="V199" s="43">
        <f t="shared" si="54"/>
        <v>0.862068965517241</v>
      </c>
      <c r="W199" s="43">
        <f t="shared" si="55"/>
        <v>0.961538461538462</v>
      </c>
      <c r="X199" s="43">
        <f t="shared" si="56"/>
        <v>0.909090909090909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0</v>
      </c>
      <c r="S200" s="42">
        <f>SUM(H194:H199,H201:H202)</f>
        <v>0</v>
      </c>
      <c r="T200" s="42">
        <v>0</v>
      </c>
      <c r="U200" s="40">
        <f t="shared" si="53"/>
        <v>1</v>
      </c>
      <c r="V200" s="40">
        <f t="shared" si="54"/>
        <v>1</v>
      </c>
      <c r="W200" s="40">
        <f t="shared" si="55"/>
        <v>1</v>
      </c>
      <c r="X200" s="40">
        <f t="shared" si="56"/>
        <v>1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5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5</v>
      </c>
      <c r="R201" s="41">
        <f>SUM(J201,B201:H201)</f>
        <v>1</v>
      </c>
      <c r="S201" s="41">
        <f>SUM(I194:I200,I202)</f>
        <v>0</v>
      </c>
      <c r="T201" s="41">
        <v>0</v>
      </c>
      <c r="U201" s="43">
        <f t="shared" si="53"/>
        <v>0.833333333333333</v>
      </c>
      <c r="V201" s="43">
        <f t="shared" si="54"/>
        <v>0.833333333333333</v>
      </c>
      <c r="W201" s="43">
        <f t="shared" si="55"/>
        <v>1</v>
      </c>
      <c r="X201" s="43">
        <f t="shared" si="56"/>
        <v>0.909090909090909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57">SUM(Q194:Q201)</f>
        <v>121</v>
      </c>
      <c r="R203" s="41">
        <f t="shared" si="57"/>
        <v>18</v>
      </c>
      <c r="S203" s="41">
        <f t="shared" si="57"/>
        <v>1</v>
      </c>
      <c r="T203" s="41">
        <f t="shared" si="57"/>
        <v>0</v>
      </c>
      <c r="U203" s="43">
        <f>(SUM(Q203,T203)/SUM(Q203,R203,S203,T203))</f>
        <v>0.864285714285714</v>
      </c>
      <c r="V203" s="43">
        <f>Q203/(SUM(Q203,R203))</f>
        <v>0.870503597122302</v>
      </c>
      <c r="W203" s="43">
        <f>Q203/SUM(Q203,S203)</f>
        <v>0.991803278688525</v>
      </c>
      <c r="X203" s="43">
        <f>2*V203*W203/(SUM(V203,W203))</f>
        <v>0.9272030651341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122</v>
      </c>
    </row>
    <row r="205" ht="14.25" spans="1:37">
      <c r="A205" s="21" t="str">
        <f>A1</f>
        <v>KFGQPC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14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14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58">(SUM(AD206,AG206)/SUM(AD206,AE206,AF206,AG206))</f>
        <v>1</v>
      </c>
      <c r="AI206" s="40">
        <f t="shared" ref="AI206:AI234" si="59">AD206/(SUM(AD206,AE206))</f>
        <v>1</v>
      </c>
      <c r="AJ206" s="40">
        <f t="shared" ref="AJ206:AJ234" si="60">AD206/SUM(AD206,AF206)</f>
        <v>1</v>
      </c>
      <c r="AK206" s="40">
        <f t="shared" ref="AK206:AK234" si="61">2*AI206*AJ206/(SUM(AI206,AJ206))</f>
        <v>1</v>
      </c>
    </row>
    <row r="207" spans="1:37">
      <c r="A207" s="26" t="s">
        <v>40</v>
      </c>
      <c r="B207" s="27"/>
      <c r="C207" s="28">
        <v>16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16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58"/>
        <v>1</v>
      </c>
      <c r="AI207" s="43">
        <f t="shared" si="59"/>
        <v>1</v>
      </c>
      <c r="AJ207" s="43">
        <f t="shared" si="60"/>
        <v>1</v>
      </c>
      <c r="AK207" s="43">
        <f t="shared" si="61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58"/>
        <v>1</v>
      </c>
      <c r="AI208" s="40">
        <f t="shared" si="59"/>
        <v>1</v>
      </c>
      <c r="AJ208" s="40">
        <f t="shared" si="60"/>
        <v>1</v>
      </c>
      <c r="AK208" s="40">
        <f t="shared" si="61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58"/>
        <v>1</v>
      </c>
      <c r="AI209" s="43">
        <f t="shared" si="59"/>
        <v>1</v>
      </c>
      <c r="AJ209" s="43">
        <f t="shared" si="60"/>
        <v>1</v>
      </c>
      <c r="AK209" s="43">
        <f t="shared" si="61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58"/>
        <v>1</v>
      </c>
      <c r="AI210" s="40">
        <f t="shared" si="59"/>
        <v>1</v>
      </c>
      <c r="AJ210" s="40">
        <f t="shared" si="60"/>
        <v>1</v>
      </c>
      <c r="AK210" s="40">
        <f t="shared" si="61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1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1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58"/>
        <v>1</v>
      </c>
      <c r="AI211" s="43">
        <f t="shared" si="59"/>
        <v>1</v>
      </c>
      <c r="AJ211" s="43">
        <f t="shared" si="60"/>
        <v>1</v>
      </c>
      <c r="AK211" s="43">
        <f t="shared" si="61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v>0</v>
      </c>
      <c r="AH212" s="40">
        <f t="shared" si="58"/>
        <v>1</v>
      </c>
      <c r="AI212" s="40">
        <f t="shared" si="59"/>
        <v>1</v>
      </c>
      <c r="AJ212" s="40">
        <f t="shared" si="60"/>
        <v>1</v>
      </c>
      <c r="AK212" s="40">
        <f t="shared" si="61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4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4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58"/>
        <v>1</v>
      </c>
      <c r="AI213" s="43">
        <f t="shared" si="59"/>
        <v>1</v>
      </c>
      <c r="AJ213" s="43">
        <f t="shared" si="60"/>
        <v>1</v>
      </c>
      <c r="AK213" s="43">
        <f t="shared" si="61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58"/>
        <v>1</v>
      </c>
      <c r="AI214" s="40">
        <f t="shared" si="59"/>
        <v>1</v>
      </c>
      <c r="AJ214" s="40">
        <f t="shared" si="60"/>
        <v>1</v>
      </c>
      <c r="AK214" s="40">
        <f t="shared" si="61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8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8</v>
      </c>
      <c r="AE215" s="41">
        <f>SUM(B215:J215,L215:AC215)</f>
        <v>0</v>
      </c>
      <c r="AF215" s="41">
        <f>SUM(K206:K214,K216:K233)</f>
        <v>1</v>
      </c>
      <c r="AG215" s="42">
        <v>0</v>
      </c>
      <c r="AH215" s="43">
        <f t="shared" si="58"/>
        <v>0.888888888888889</v>
      </c>
      <c r="AI215" s="43">
        <f t="shared" si="59"/>
        <v>1</v>
      </c>
      <c r="AJ215" s="43">
        <f t="shared" si="60"/>
        <v>0.888888888888889</v>
      </c>
      <c r="AK215" s="43">
        <f t="shared" si="61"/>
        <v>0.941176470588235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>
        <v>1</v>
      </c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1</v>
      </c>
      <c r="AF216" s="42">
        <f>SUM(L206:L215,L217:L233)</f>
        <v>0</v>
      </c>
      <c r="AG216" s="41">
        <v>0</v>
      </c>
      <c r="AH216" s="40">
        <f t="shared" si="58"/>
        <v>0.5</v>
      </c>
      <c r="AI216" s="40">
        <f t="shared" si="59"/>
        <v>0.5</v>
      </c>
      <c r="AJ216" s="40">
        <f t="shared" si="60"/>
        <v>1</v>
      </c>
      <c r="AK216" s="40">
        <f t="shared" si="61"/>
        <v>0.666666666666667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58"/>
        <v>1</v>
      </c>
      <c r="AI217" s="43">
        <f t="shared" si="59"/>
        <v>1</v>
      </c>
      <c r="AJ217" s="43">
        <f t="shared" si="60"/>
        <v>1</v>
      </c>
      <c r="AK217" s="43">
        <f t="shared" si="61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58"/>
        <v>1</v>
      </c>
      <c r="AI218" s="40">
        <f t="shared" si="59"/>
        <v>1</v>
      </c>
      <c r="AJ218" s="40">
        <f t="shared" si="60"/>
        <v>1</v>
      </c>
      <c r="AK218" s="40">
        <f t="shared" si="61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58"/>
        <v>1</v>
      </c>
      <c r="AI219" s="43">
        <f t="shared" si="59"/>
        <v>1</v>
      </c>
      <c r="AJ219" s="43">
        <f t="shared" si="60"/>
        <v>1</v>
      </c>
      <c r="AK219" s="43">
        <f t="shared" si="61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58"/>
        <v>1</v>
      </c>
      <c r="AI220" s="40">
        <f t="shared" si="59"/>
        <v>1</v>
      </c>
      <c r="AJ220" s="40">
        <f t="shared" si="60"/>
        <v>1</v>
      </c>
      <c r="AK220" s="40">
        <f t="shared" si="61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58"/>
        <v>1</v>
      </c>
      <c r="AI221" s="43">
        <f t="shared" si="59"/>
        <v>1</v>
      </c>
      <c r="AJ221" s="43">
        <f t="shared" si="60"/>
        <v>1</v>
      </c>
      <c r="AK221" s="43">
        <f t="shared" si="61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58"/>
        <v>1</v>
      </c>
      <c r="AI222" s="40">
        <f t="shared" si="59"/>
        <v>1</v>
      </c>
      <c r="AJ222" s="40">
        <f t="shared" si="60"/>
        <v>1</v>
      </c>
      <c r="AK222" s="40">
        <f t="shared" si="61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58"/>
        <v>1</v>
      </c>
      <c r="AI223" s="43">
        <f t="shared" si="59"/>
        <v>1</v>
      </c>
      <c r="AJ223" s="43">
        <f t="shared" si="60"/>
        <v>1</v>
      </c>
      <c r="AK223" s="43">
        <f t="shared" si="61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1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1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58"/>
        <v>1</v>
      </c>
      <c r="AI224" s="40">
        <f t="shared" si="59"/>
        <v>1</v>
      </c>
      <c r="AJ224" s="40">
        <f t="shared" si="60"/>
        <v>1</v>
      </c>
      <c r="AK224" s="40">
        <f t="shared" si="61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5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5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58"/>
        <v>1</v>
      </c>
      <c r="AI225" s="43">
        <f t="shared" si="59"/>
        <v>1</v>
      </c>
      <c r="AJ225" s="43">
        <f t="shared" si="60"/>
        <v>1</v>
      </c>
      <c r="AK225" s="43">
        <f t="shared" si="61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1</v>
      </c>
      <c r="W226" s="27"/>
      <c r="X226" s="27"/>
      <c r="Y226" s="27"/>
      <c r="Z226" s="27"/>
      <c r="AA226" s="27"/>
      <c r="AB226" s="27"/>
      <c r="AC226" s="46"/>
      <c r="AD226" s="42">
        <f>V226</f>
        <v>1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58"/>
        <v>1</v>
      </c>
      <c r="AI226" s="40">
        <f t="shared" si="59"/>
        <v>1</v>
      </c>
      <c r="AJ226" s="40">
        <f t="shared" si="60"/>
        <v>1</v>
      </c>
      <c r="AK226" s="40">
        <f t="shared" si="61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58"/>
        <v>1</v>
      </c>
      <c r="AI227" s="43">
        <f t="shared" si="59"/>
        <v>1</v>
      </c>
      <c r="AJ227" s="43">
        <f t="shared" si="60"/>
        <v>1</v>
      </c>
      <c r="AK227" s="43">
        <f t="shared" si="61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4</v>
      </c>
      <c r="Y228" s="27"/>
      <c r="Z228" s="27"/>
      <c r="AA228" s="27"/>
      <c r="AB228" s="27"/>
      <c r="AC228" s="46"/>
      <c r="AD228" s="42">
        <f>X228</f>
        <v>4</v>
      </c>
      <c r="AE228" s="42">
        <f>SUM(B228:W228,Y228:AC228)</f>
        <v>0</v>
      </c>
      <c r="AF228" s="42">
        <f>SUM(X206:X227,X229:X233)</f>
        <v>0</v>
      </c>
      <c r="AG228" s="41">
        <v>0</v>
      </c>
      <c r="AH228" s="40">
        <f t="shared" si="58"/>
        <v>1</v>
      </c>
      <c r="AI228" s="40">
        <f t="shared" si="59"/>
        <v>1</v>
      </c>
      <c r="AJ228" s="40">
        <f t="shared" si="60"/>
        <v>1</v>
      </c>
      <c r="AK228" s="40">
        <f t="shared" si="61"/>
        <v>1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8">
        <v>20</v>
      </c>
      <c r="Z229" s="27"/>
      <c r="AA229" s="27"/>
      <c r="AB229" s="27"/>
      <c r="AC229" s="46"/>
      <c r="AD229" s="41">
        <f>Y229</f>
        <v>20</v>
      </c>
      <c r="AE229" s="41">
        <f>SUM(B229:X229,Z229:AC229)</f>
        <v>0</v>
      </c>
      <c r="AF229" s="41">
        <f>SUM(Y206:Y228,Y230:Y233)</f>
        <v>0</v>
      </c>
      <c r="AG229" s="42">
        <v>0</v>
      </c>
      <c r="AH229" s="43">
        <f t="shared" si="58"/>
        <v>1</v>
      </c>
      <c r="AI229" s="43">
        <f t="shared" si="59"/>
        <v>1</v>
      </c>
      <c r="AJ229" s="43">
        <f t="shared" si="60"/>
        <v>1</v>
      </c>
      <c r="AK229" s="43">
        <f t="shared" si="61"/>
        <v>1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1">
        <v>0</v>
      </c>
      <c r="AH230" s="40">
        <f t="shared" si="58"/>
        <v>1</v>
      </c>
      <c r="AI230" s="40">
        <f t="shared" si="59"/>
        <v>1</v>
      </c>
      <c r="AJ230" s="40">
        <f t="shared" si="60"/>
        <v>1</v>
      </c>
      <c r="AK230" s="40">
        <f t="shared" si="61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58"/>
        <v>1</v>
      </c>
      <c r="AI231" s="43">
        <f t="shared" si="59"/>
        <v>1</v>
      </c>
      <c r="AJ231" s="43">
        <f t="shared" si="60"/>
        <v>1</v>
      </c>
      <c r="AK231" s="43">
        <f t="shared" si="61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58"/>
        <v>1</v>
      </c>
      <c r="AI232" s="40">
        <f t="shared" si="59"/>
        <v>1</v>
      </c>
      <c r="AJ232" s="40">
        <f t="shared" si="60"/>
        <v>1</v>
      </c>
      <c r="AK232" s="40">
        <f t="shared" si="61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58"/>
        <v>1</v>
      </c>
      <c r="AI233" s="43">
        <f t="shared" si="59"/>
        <v>1</v>
      </c>
      <c r="AJ233" s="43">
        <f t="shared" si="60"/>
        <v>1</v>
      </c>
      <c r="AK233" s="43">
        <f t="shared" si="61"/>
        <v>1</v>
      </c>
    </row>
    <row r="234" spans="28:37">
      <c r="AB234" s="37" t="s">
        <v>74</v>
      </c>
      <c r="AC234" s="37"/>
      <c r="AD234" s="42">
        <f t="shared" ref="AD234:AF234" si="62">SUM(AD206:AD233)</f>
        <v>121</v>
      </c>
      <c r="AE234" s="42">
        <f t="shared" si="62"/>
        <v>1</v>
      </c>
      <c r="AF234" s="42">
        <f t="shared" si="62"/>
        <v>1</v>
      </c>
      <c r="AG234" s="42">
        <v>0</v>
      </c>
      <c r="AH234" s="40">
        <f t="shared" si="58"/>
        <v>0.983739837398374</v>
      </c>
      <c r="AI234" s="40">
        <f t="shared" si="59"/>
        <v>0.991803278688525</v>
      </c>
      <c r="AJ234" s="40">
        <f t="shared" si="60"/>
        <v>0.991803278688525</v>
      </c>
      <c r="AK234" s="40">
        <f t="shared" si="61"/>
        <v>0.991803278688525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>
        <v>17</v>
      </c>
      <c r="C239" s="14"/>
      <c r="D239" s="14"/>
      <c r="E239" s="14"/>
      <c r="F239" s="14"/>
      <c r="G239" s="14"/>
      <c r="H239" s="14"/>
      <c r="I239" s="14"/>
      <c r="J239" s="33">
        <v>1</v>
      </c>
      <c r="L239" s="1" t="s">
        <v>49</v>
      </c>
      <c r="M239" s="9" t="s">
        <v>58</v>
      </c>
      <c r="N239" s="9"/>
      <c r="O239" s="9"/>
      <c r="P239" s="9"/>
      <c r="Q239" s="42">
        <f>B239</f>
        <v>17</v>
      </c>
      <c r="R239" s="42">
        <f>SUM(C239:J239)</f>
        <v>1</v>
      </c>
      <c r="S239" s="42">
        <f>SUM(B240:B247)</f>
        <v>0</v>
      </c>
      <c r="T239" s="42">
        <v>0</v>
      </c>
      <c r="U239" s="40">
        <f t="shared" ref="U239:U246" si="63">(SUM(Q239,T239)/SUM(Q239,R239,S239,T239))</f>
        <v>0.944444444444444</v>
      </c>
      <c r="V239" s="40">
        <f t="shared" ref="V239:V246" si="64">Q239/(SUM(Q239,R239))</f>
        <v>0.944444444444444</v>
      </c>
      <c r="W239" s="40">
        <f t="shared" ref="W239:W246" si="65">Q239/SUM(Q239,S239)</f>
        <v>1</v>
      </c>
      <c r="X239" s="40">
        <f t="shared" ref="X239:X246" si="66">2*V239*W239/(SUM(V239,W239))</f>
        <v>0.971428571428571</v>
      </c>
    </row>
    <row r="240" spans="1:24">
      <c r="A240" s="15" t="s">
        <v>50</v>
      </c>
      <c r="B240" s="16"/>
      <c r="C240" s="17">
        <v>11</v>
      </c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11</v>
      </c>
      <c r="R240" s="41">
        <f>SUM(B240,D240:J240)</f>
        <v>0</v>
      </c>
      <c r="S240" s="41">
        <f>SUM(C239,C241:C247)</f>
        <v>1</v>
      </c>
      <c r="T240" s="41">
        <v>0</v>
      </c>
      <c r="U240" s="43">
        <f t="shared" si="63"/>
        <v>0.916666666666667</v>
      </c>
      <c r="V240" s="43">
        <f t="shared" si="64"/>
        <v>1</v>
      </c>
      <c r="W240" s="43">
        <f t="shared" si="65"/>
        <v>0.916666666666667</v>
      </c>
      <c r="X240" s="43">
        <f t="shared" si="66"/>
        <v>0.956521739130435</v>
      </c>
    </row>
    <row r="241" spans="1:24">
      <c r="A241" s="15" t="s">
        <v>51</v>
      </c>
      <c r="B241" s="16"/>
      <c r="C241" s="16"/>
      <c r="D241" s="17">
        <v>10</v>
      </c>
      <c r="E241" s="16"/>
      <c r="F241" s="16"/>
      <c r="G241" s="16"/>
      <c r="H241" s="16"/>
      <c r="I241" s="16"/>
      <c r="J241" s="34">
        <v>1</v>
      </c>
      <c r="L241" s="1" t="s">
        <v>51</v>
      </c>
      <c r="M241" s="9" t="s">
        <v>60</v>
      </c>
      <c r="N241" s="9"/>
      <c r="O241" s="9"/>
      <c r="P241" s="9"/>
      <c r="Q241" s="42">
        <f>D241</f>
        <v>10</v>
      </c>
      <c r="R241" s="42">
        <f>SUM(B241:C241,E241:J241)</f>
        <v>1</v>
      </c>
      <c r="S241" s="42">
        <f>SUM(D239:D240,D242:D247)</f>
        <v>0</v>
      </c>
      <c r="T241" s="42">
        <v>0</v>
      </c>
      <c r="U241" s="40">
        <f t="shared" si="63"/>
        <v>0.909090909090909</v>
      </c>
      <c r="V241" s="40">
        <f t="shared" si="64"/>
        <v>0.909090909090909</v>
      </c>
      <c r="W241" s="40">
        <f t="shared" si="65"/>
        <v>1</v>
      </c>
      <c r="X241" s="40">
        <f t="shared" si="66"/>
        <v>0.952380952380952</v>
      </c>
    </row>
    <row r="242" spans="1:24">
      <c r="A242" s="15" t="s">
        <v>52</v>
      </c>
      <c r="B242" s="16"/>
      <c r="C242" s="16"/>
      <c r="D242" s="16"/>
      <c r="E242" s="17">
        <v>21</v>
      </c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21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>
        <f t="shared" si="63"/>
        <v>1</v>
      </c>
      <c r="V242" s="43">
        <f t="shared" si="64"/>
        <v>1</v>
      </c>
      <c r="W242" s="43">
        <f t="shared" si="65"/>
        <v>1</v>
      </c>
      <c r="X242" s="43">
        <f t="shared" si="66"/>
        <v>1</v>
      </c>
    </row>
    <row r="243" spans="1:24">
      <c r="A243" s="15" t="s">
        <v>53</v>
      </c>
      <c r="B243" s="16"/>
      <c r="C243" s="16"/>
      <c r="D243" s="16"/>
      <c r="E243" s="16"/>
      <c r="F243" s="17">
        <v>29</v>
      </c>
      <c r="G243" s="16"/>
      <c r="H243" s="16"/>
      <c r="I243" s="16"/>
      <c r="J243" s="34">
        <v>2</v>
      </c>
      <c r="L243" s="1" t="s">
        <v>53</v>
      </c>
      <c r="M243" s="9" t="s">
        <v>62</v>
      </c>
      <c r="N243" s="9"/>
      <c r="O243" s="9"/>
      <c r="P243" s="9"/>
      <c r="Q243" s="42">
        <f>F243</f>
        <v>29</v>
      </c>
      <c r="R243" s="42">
        <f>SUM(B243:E243,G243:J243)</f>
        <v>2</v>
      </c>
      <c r="S243" s="42">
        <f>SUM(F239:F242,F244:F247)</f>
        <v>0</v>
      </c>
      <c r="T243" s="42">
        <v>0</v>
      </c>
      <c r="U243" s="40">
        <f t="shared" si="63"/>
        <v>0.935483870967742</v>
      </c>
      <c r="V243" s="40">
        <f t="shared" si="64"/>
        <v>0.935483870967742</v>
      </c>
      <c r="W243" s="40">
        <f t="shared" si="65"/>
        <v>1</v>
      </c>
      <c r="X243" s="40">
        <f t="shared" si="66"/>
        <v>0.966666666666667</v>
      </c>
    </row>
    <row r="244" spans="1:24">
      <c r="A244" s="15" t="s">
        <v>54</v>
      </c>
      <c r="B244" s="16"/>
      <c r="C244" s="16">
        <v>1</v>
      </c>
      <c r="D244" s="16"/>
      <c r="E244" s="16"/>
      <c r="F244" s="16"/>
      <c r="G244" s="17">
        <v>29</v>
      </c>
      <c r="H244" s="16"/>
      <c r="I244" s="16"/>
      <c r="J244" s="34">
        <v>2</v>
      </c>
      <c r="L244" s="1" t="s">
        <v>54</v>
      </c>
      <c r="M244" s="9" t="s">
        <v>63</v>
      </c>
      <c r="N244" s="9"/>
      <c r="O244" s="9"/>
      <c r="P244" s="9"/>
      <c r="Q244" s="41">
        <f>G244</f>
        <v>29</v>
      </c>
      <c r="R244" s="41">
        <f>SUM(B244:F244,H244:J244)</f>
        <v>3</v>
      </c>
      <c r="S244" s="41">
        <f>SUM(G239:G243,G245:G247)</f>
        <v>1</v>
      </c>
      <c r="T244" s="41">
        <v>0</v>
      </c>
      <c r="U244" s="43">
        <f t="shared" si="63"/>
        <v>0.878787878787879</v>
      </c>
      <c r="V244" s="43">
        <f t="shared" si="64"/>
        <v>0.90625</v>
      </c>
      <c r="W244" s="43">
        <f t="shared" si="65"/>
        <v>0.966666666666667</v>
      </c>
      <c r="X244" s="43">
        <f t="shared" si="66"/>
        <v>0.935483870967742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>
        <v>11</v>
      </c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11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>
        <f t="shared" si="63"/>
        <v>1</v>
      </c>
      <c r="V245" s="40">
        <f t="shared" si="64"/>
        <v>1</v>
      </c>
      <c r="W245" s="40">
        <f t="shared" si="65"/>
        <v>1</v>
      </c>
      <c r="X245" s="40">
        <f t="shared" si="66"/>
        <v>1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>
        <v>10</v>
      </c>
      <c r="J246" s="34">
        <v>1</v>
      </c>
      <c r="L246" s="1" t="s">
        <v>56</v>
      </c>
      <c r="M246" s="9" t="s">
        <v>65</v>
      </c>
      <c r="N246" s="9"/>
      <c r="O246" s="9"/>
      <c r="P246" s="9"/>
      <c r="Q246" s="41">
        <f>I246</f>
        <v>10</v>
      </c>
      <c r="R246" s="41">
        <f>SUM(J246,B246:H246)</f>
        <v>1</v>
      </c>
      <c r="S246" s="41">
        <f>SUM(I239:I245,I247)</f>
        <v>1</v>
      </c>
      <c r="T246" s="41">
        <v>0</v>
      </c>
      <c r="U246" s="43">
        <f t="shared" si="63"/>
        <v>0.833333333333333</v>
      </c>
      <c r="V246" s="43">
        <f t="shared" si="64"/>
        <v>0.909090909090909</v>
      </c>
      <c r="W246" s="43">
        <f t="shared" si="65"/>
        <v>0.909090909090909</v>
      </c>
      <c r="X246" s="43">
        <f t="shared" si="66"/>
        <v>0.909090909090909</v>
      </c>
    </row>
    <row r="247" spans="1:24">
      <c r="A247" s="18" t="s">
        <v>57</v>
      </c>
      <c r="B247" s="19"/>
      <c r="C247" s="19"/>
      <c r="D247" s="19"/>
      <c r="E247" s="19"/>
      <c r="F247" s="19"/>
      <c r="G247" s="19">
        <v>1</v>
      </c>
      <c r="H247" s="19"/>
      <c r="I247" s="19">
        <v>1</v>
      </c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67">SUM(Q239:Q246)</f>
        <v>138</v>
      </c>
      <c r="R248" s="41">
        <f t="shared" si="67"/>
        <v>8</v>
      </c>
      <c r="S248" s="41">
        <f t="shared" si="67"/>
        <v>3</v>
      </c>
      <c r="T248" s="41">
        <f t="shared" si="67"/>
        <v>0</v>
      </c>
      <c r="U248" s="43">
        <f>(SUM(Q248,T248)/SUM(Q248,R248,S248,T248))</f>
        <v>0.926174496644295</v>
      </c>
      <c r="V248" s="43">
        <f>Q248/(SUM(Q248,R248))</f>
        <v>0.945205479452055</v>
      </c>
      <c r="W248" s="43">
        <f>Q248/SUM(Q248,S248)</f>
        <v>0.978723404255319</v>
      </c>
      <c r="X248" s="43">
        <f>2*V248*W248/(SUM(V248,W248))</f>
        <v>0.961672473867596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139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>
        <v>16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16</v>
      </c>
      <c r="AE251" s="42">
        <f>SUM(C251:AC251)</f>
        <v>0</v>
      </c>
      <c r="AF251" s="42">
        <f>SUM(B252:B278)</f>
        <v>0</v>
      </c>
      <c r="AG251" s="42">
        <v>0</v>
      </c>
      <c r="AH251" s="40">
        <f t="shared" ref="AH251:AH279" si="68">(SUM(AD251,AG251)/SUM(AD251,AE251,AF251,AG251))</f>
        <v>1</v>
      </c>
      <c r="AI251" s="40">
        <f t="shared" ref="AI251:AI279" si="69">AD251/(SUM(AD251,AE251))</f>
        <v>1</v>
      </c>
      <c r="AJ251" s="40">
        <f t="shared" ref="AJ251:AJ279" si="70">AD251/SUM(AD251,AF251)</f>
        <v>1</v>
      </c>
      <c r="AK251" s="40">
        <f t="shared" ref="AK251:AK279" si="71">2*AI251*AJ251/(SUM(AI251,AJ251))</f>
        <v>1</v>
      </c>
    </row>
    <row r="252" spans="1:37">
      <c r="A252" s="26" t="s">
        <v>40</v>
      </c>
      <c r="B252" s="27"/>
      <c r="C252" s="28">
        <v>21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21</v>
      </c>
      <c r="AE252" s="41">
        <f>SUM(D252:AC252,B252)</f>
        <v>0</v>
      </c>
      <c r="AF252" s="41">
        <f>SUM(C251,C253:C278)</f>
        <v>0</v>
      </c>
      <c r="AG252" s="41">
        <v>0</v>
      </c>
      <c r="AH252" s="43">
        <f t="shared" si="68"/>
        <v>1</v>
      </c>
      <c r="AI252" s="43">
        <f t="shared" si="69"/>
        <v>1</v>
      </c>
      <c r="AJ252" s="43">
        <f t="shared" si="70"/>
        <v>1</v>
      </c>
      <c r="AK252" s="43">
        <f t="shared" si="71"/>
        <v>1</v>
      </c>
    </row>
    <row r="253" spans="1:37">
      <c r="A253" s="26" t="s">
        <v>9</v>
      </c>
      <c r="B253" s="27"/>
      <c r="C253" s="27"/>
      <c r="D253" s="28">
        <v>8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8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>
        <f t="shared" si="68"/>
        <v>1</v>
      </c>
      <c r="AI253" s="40">
        <f t="shared" si="69"/>
        <v>1</v>
      </c>
      <c r="AJ253" s="40">
        <f t="shared" si="70"/>
        <v>1</v>
      </c>
      <c r="AK253" s="40">
        <f t="shared" si="71"/>
        <v>1</v>
      </c>
    </row>
    <row r="254" spans="1:37">
      <c r="A254" s="26" t="s">
        <v>10</v>
      </c>
      <c r="B254" s="27"/>
      <c r="C254" s="27"/>
      <c r="D254" s="27"/>
      <c r="E254" s="28">
        <v>2</v>
      </c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2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>
        <f t="shared" si="68"/>
        <v>1</v>
      </c>
      <c r="AI254" s="43">
        <f t="shared" si="69"/>
        <v>1</v>
      </c>
      <c r="AJ254" s="43">
        <f t="shared" si="70"/>
        <v>1</v>
      </c>
      <c r="AK254" s="43">
        <f t="shared" si="71"/>
        <v>1</v>
      </c>
    </row>
    <row r="255" spans="1:37">
      <c r="A255" s="26" t="s">
        <v>11</v>
      </c>
      <c r="B255" s="27"/>
      <c r="C255" s="27"/>
      <c r="D255" s="27"/>
      <c r="E255" s="27"/>
      <c r="F255" s="28">
        <v>1</v>
      </c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1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>
        <f t="shared" si="68"/>
        <v>1</v>
      </c>
      <c r="AI255" s="40">
        <f t="shared" si="69"/>
        <v>1</v>
      </c>
      <c r="AJ255" s="40">
        <f t="shared" si="70"/>
        <v>1</v>
      </c>
      <c r="AK255" s="40">
        <f t="shared" si="71"/>
        <v>1</v>
      </c>
    </row>
    <row r="256" spans="1:37">
      <c r="A256" s="26" t="s">
        <v>12</v>
      </c>
      <c r="B256" s="27"/>
      <c r="C256" s="27"/>
      <c r="D256" s="27"/>
      <c r="E256" s="27"/>
      <c r="F256" s="27"/>
      <c r="G256" s="28">
        <v>2</v>
      </c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2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>
        <f t="shared" si="68"/>
        <v>1</v>
      </c>
      <c r="AI256" s="43">
        <f t="shared" si="69"/>
        <v>1</v>
      </c>
      <c r="AJ256" s="43">
        <f t="shared" si="70"/>
        <v>1</v>
      </c>
      <c r="AK256" s="43">
        <f t="shared" si="71"/>
        <v>1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>
        <v>2</v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2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>
        <f t="shared" si="68"/>
        <v>1</v>
      </c>
      <c r="AI257" s="40">
        <f t="shared" si="69"/>
        <v>1</v>
      </c>
      <c r="AJ257" s="40">
        <f t="shared" si="70"/>
        <v>1</v>
      </c>
      <c r="AK257" s="40">
        <f t="shared" si="71"/>
        <v>1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>
        <v>5</v>
      </c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5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>
        <f t="shared" si="68"/>
        <v>1</v>
      </c>
      <c r="AI258" s="43">
        <f t="shared" si="69"/>
        <v>1</v>
      </c>
      <c r="AJ258" s="43">
        <f t="shared" si="70"/>
        <v>1</v>
      </c>
      <c r="AK258" s="43">
        <f t="shared" si="71"/>
        <v>1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>
        <v>3</v>
      </c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3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>
        <f t="shared" si="68"/>
        <v>1</v>
      </c>
      <c r="AI259" s="40">
        <f t="shared" si="69"/>
        <v>1</v>
      </c>
      <c r="AJ259" s="40">
        <f t="shared" si="70"/>
        <v>1</v>
      </c>
      <c r="AK259" s="40">
        <f t="shared" si="71"/>
        <v>1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>
        <v>9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9</v>
      </c>
      <c r="AE260" s="41">
        <f>SUM(B260:J260,L260:AC260)</f>
        <v>0</v>
      </c>
      <c r="AF260" s="41">
        <f>SUM(K251:K259,K261:K278)</f>
        <v>1</v>
      </c>
      <c r="AG260" s="42">
        <v>0</v>
      </c>
      <c r="AH260" s="43">
        <f t="shared" si="68"/>
        <v>0.9</v>
      </c>
      <c r="AI260" s="43">
        <f t="shared" si="69"/>
        <v>1</v>
      </c>
      <c r="AJ260" s="43">
        <f t="shared" si="70"/>
        <v>0.9</v>
      </c>
      <c r="AK260" s="43">
        <f t="shared" si="71"/>
        <v>0.947368421052632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>
        <v>1</v>
      </c>
      <c r="L261" s="28">
        <v>1</v>
      </c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1</v>
      </c>
      <c r="AE261" s="42">
        <f>SUM(B261:K261,M261:AC261)</f>
        <v>1</v>
      </c>
      <c r="AF261" s="42">
        <f>SUM(L251:L260,L262:L278)</f>
        <v>0</v>
      </c>
      <c r="AG261" s="41">
        <v>0</v>
      </c>
      <c r="AH261" s="40">
        <f t="shared" si="68"/>
        <v>0.5</v>
      </c>
      <c r="AI261" s="40">
        <f t="shared" si="69"/>
        <v>0.5</v>
      </c>
      <c r="AJ261" s="40">
        <f t="shared" si="70"/>
        <v>1</v>
      </c>
      <c r="AK261" s="40">
        <f t="shared" si="71"/>
        <v>0.666666666666667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>
        <v>2</v>
      </c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2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>
        <f t="shared" si="68"/>
        <v>1</v>
      </c>
      <c r="AI262" s="43">
        <f t="shared" si="69"/>
        <v>1</v>
      </c>
      <c r="AJ262" s="43">
        <f t="shared" si="70"/>
        <v>1</v>
      </c>
      <c r="AK262" s="43">
        <f t="shared" si="71"/>
        <v>1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>
        <v>2</v>
      </c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2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>
        <f t="shared" si="68"/>
        <v>1</v>
      </c>
      <c r="AI263" s="40">
        <f t="shared" si="69"/>
        <v>1</v>
      </c>
      <c r="AJ263" s="40">
        <f t="shared" si="70"/>
        <v>1</v>
      </c>
      <c r="AK263" s="40">
        <f t="shared" si="71"/>
        <v>1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>
        <v>2</v>
      </c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2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>
        <f t="shared" si="68"/>
        <v>1</v>
      </c>
      <c r="AI264" s="43">
        <f t="shared" si="69"/>
        <v>1</v>
      </c>
      <c r="AJ264" s="43">
        <f t="shared" si="70"/>
        <v>1</v>
      </c>
      <c r="AK264" s="43">
        <f t="shared" si="71"/>
        <v>1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>
        <v>1</v>
      </c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1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>
        <f t="shared" si="68"/>
        <v>1</v>
      </c>
      <c r="AI265" s="40">
        <f t="shared" si="69"/>
        <v>1</v>
      </c>
      <c r="AJ265" s="40">
        <f t="shared" si="70"/>
        <v>1</v>
      </c>
      <c r="AK265" s="40">
        <f t="shared" si="71"/>
        <v>1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>
        <v>1</v>
      </c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1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>
        <f t="shared" si="68"/>
        <v>1</v>
      </c>
      <c r="AI266" s="43">
        <f t="shared" si="69"/>
        <v>1</v>
      </c>
      <c r="AJ266" s="43">
        <f t="shared" si="70"/>
        <v>1</v>
      </c>
      <c r="AK266" s="43">
        <f t="shared" si="71"/>
        <v>1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>
        <v>1</v>
      </c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1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>
        <f t="shared" si="68"/>
        <v>1</v>
      </c>
      <c r="AI267" s="40">
        <f t="shared" si="69"/>
        <v>1</v>
      </c>
      <c r="AJ267" s="40">
        <f t="shared" si="70"/>
        <v>1</v>
      </c>
      <c r="AK267" s="40">
        <f t="shared" si="71"/>
        <v>1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>
        <v>2</v>
      </c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2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>
        <f t="shared" si="68"/>
        <v>1</v>
      </c>
      <c r="AI268" s="43">
        <f t="shared" si="69"/>
        <v>1</v>
      </c>
      <c r="AJ268" s="43">
        <f t="shared" si="70"/>
        <v>1</v>
      </c>
      <c r="AK268" s="43">
        <f t="shared" si="71"/>
        <v>1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>
        <v>2</v>
      </c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2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>
        <f t="shared" si="68"/>
        <v>1</v>
      </c>
      <c r="AI269" s="40">
        <f t="shared" si="69"/>
        <v>1</v>
      </c>
      <c r="AJ269" s="40">
        <f t="shared" si="70"/>
        <v>1</v>
      </c>
      <c r="AK269" s="40">
        <f t="shared" si="71"/>
        <v>1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>
        <v>5</v>
      </c>
      <c r="V270" s="27"/>
      <c r="W270" s="27"/>
      <c r="X270" s="27"/>
      <c r="Y270" s="27"/>
      <c r="Z270" s="27"/>
      <c r="AA270" s="27"/>
      <c r="AB270" s="27"/>
      <c r="AC270" s="46"/>
      <c r="AD270" s="41">
        <f>U270</f>
        <v>5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>
        <f t="shared" si="68"/>
        <v>1</v>
      </c>
      <c r="AI270" s="43">
        <f t="shared" si="69"/>
        <v>1</v>
      </c>
      <c r="AJ270" s="43">
        <f t="shared" si="70"/>
        <v>1</v>
      </c>
      <c r="AK270" s="43">
        <f t="shared" si="71"/>
        <v>1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>
        <v>3</v>
      </c>
      <c r="W271" s="27"/>
      <c r="X271" s="27"/>
      <c r="Y271" s="27"/>
      <c r="Z271" s="27"/>
      <c r="AA271" s="27"/>
      <c r="AB271" s="27"/>
      <c r="AC271" s="46"/>
      <c r="AD271" s="42">
        <f>V271</f>
        <v>3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>
        <f t="shared" si="68"/>
        <v>1</v>
      </c>
      <c r="AI271" s="40">
        <f t="shared" si="69"/>
        <v>1</v>
      </c>
      <c r="AJ271" s="40">
        <f t="shared" si="70"/>
        <v>1</v>
      </c>
      <c r="AK271" s="40">
        <f t="shared" si="71"/>
        <v>1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>
        <v>6</v>
      </c>
      <c r="X272" s="27"/>
      <c r="Y272" s="27"/>
      <c r="Z272" s="27"/>
      <c r="AA272" s="27"/>
      <c r="AB272" s="27"/>
      <c r="AC272" s="46"/>
      <c r="AD272" s="41">
        <f>W272</f>
        <v>6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>
        <f t="shared" si="68"/>
        <v>1</v>
      </c>
      <c r="AI272" s="43">
        <f t="shared" si="69"/>
        <v>1</v>
      </c>
      <c r="AJ272" s="43">
        <f t="shared" si="70"/>
        <v>1</v>
      </c>
      <c r="AK272" s="43">
        <f t="shared" si="71"/>
        <v>1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>
        <v>5</v>
      </c>
      <c r="Y273" s="27"/>
      <c r="Z273" s="27"/>
      <c r="AA273" s="27"/>
      <c r="AB273" s="27"/>
      <c r="AC273" s="46"/>
      <c r="AD273" s="42">
        <f>X273</f>
        <v>5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>
        <f t="shared" si="68"/>
        <v>1</v>
      </c>
      <c r="AI273" s="40">
        <f t="shared" si="69"/>
        <v>1</v>
      </c>
      <c r="AJ273" s="40">
        <f t="shared" si="70"/>
        <v>1</v>
      </c>
      <c r="AK273" s="40">
        <f t="shared" si="71"/>
        <v>1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>
        <v>22</v>
      </c>
      <c r="Z274" s="27"/>
      <c r="AA274" s="27"/>
      <c r="AB274" s="27"/>
      <c r="AC274" s="46"/>
      <c r="AD274" s="41">
        <f>Y274</f>
        <v>22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>
        <f t="shared" si="68"/>
        <v>1</v>
      </c>
      <c r="AI274" s="43">
        <f t="shared" si="69"/>
        <v>1</v>
      </c>
      <c r="AJ274" s="43">
        <f t="shared" si="70"/>
        <v>1</v>
      </c>
      <c r="AK274" s="43">
        <f t="shared" si="71"/>
        <v>1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>
        <v>4</v>
      </c>
      <c r="AA275" s="27"/>
      <c r="AB275" s="27"/>
      <c r="AC275" s="46"/>
      <c r="AD275" s="42">
        <f>Z275</f>
        <v>4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>
        <f t="shared" si="68"/>
        <v>1</v>
      </c>
      <c r="AI275" s="40">
        <f t="shared" si="69"/>
        <v>1</v>
      </c>
      <c r="AJ275" s="40">
        <f t="shared" si="70"/>
        <v>1</v>
      </c>
      <c r="AK275" s="40">
        <f t="shared" si="71"/>
        <v>1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>
        <v>6</v>
      </c>
      <c r="AB276" s="27"/>
      <c r="AC276" s="46"/>
      <c r="AD276" s="41">
        <f>AA276</f>
        <v>6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>
        <f t="shared" si="68"/>
        <v>1</v>
      </c>
      <c r="AI276" s="43">
        <f t="shared" si="69"/>
        <v>1</v>
      </c>
      <c r="AJ276" s="43">
        <f t="shared" si="70"/>
        <v>1</v>
      </c>
      <c r="AK276" s="43">
        <f t="shared" si="71"/>
        <v>1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>
        <v>3</v>
      </c>
      <c r="AC277" s="46"/>
      <c r="AD277" s="42">
        <f>AB277</f>
        <v>3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>
        <f t="shared" si="68"/>
        <v>1</v>
      </c>
      <c r="AI277" s="40">
        <f t="shared" si="69"/>
        <v>1</v>
      </c>
      <c r="AJ277" s="40">
        <f t="shared" si="70"/>
        <v>1</v>
      </c>
      <c r="AK277" s="40">
        <f t="shared" si="71"/>
        <v>1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>
        <v>1</v>
      </c>
      <c r="AD278" s="41">
        <f>AC278</f>
        <v>1</v>
      </c>
      <c r="AE278" s="41">
        <f>SUM(B278:AB278)</f>
        <v>0</v>
      </c>
      <c r="AF278" s="41">
        <f>SUM(AC251:AC277)</f>
        <v>0</v>
      </c>
      <c r="AG278" s="41">
        <v>0</v>
      </c>
      <c r="AH278" s="43">
        <f t="shared" si="68"/>
        <v>1</v>
      </c>
      <c r="AI278" s="43">
        <f t="shared" si="69"/>
        <v>1</v>
      </c>
      <c r="AJ278" s="43">
        <f t="shared" si="70"/>
        <v>1</v>
      </c>
      <c r="AK278" s="43">
        <f t="shared" si="71"/>
        <v>1</v>
      </c>
    </row>
    <row r="279" spans="28:37">
      <c r="AB279" s="37" t="s">
        <v>74</v>
      </c>
      <c r="AC279" s="37"/>
      <c r="AD279" s="42">
        <f t="shared" ref="AD279:AF279" si="72">SUM(AD251:AD278)</f>
        <v>138</v>
      </c>
      <c r="AE279" s="42">
        <f t="shared" si="72"/>
        <v>1</v>
      </c>
      <c r="AF279" s="42">
        <f t="shared" si="72"/>
        <v>1</v>
      </c>
      <c r="AG279" s="42">
        <v>0</v>
      </c>
      <c r="AH279" s="40">
        <f t="shared" si="68"/>
        <v>0.985714285714286</v>
      </c>
      <c r="AI279" s="40">
        <f t="shared" si="69"/>
        <v>0.992805755395683</v>
      </c>
      <c r="AJ279" s="40">
        <f t="shared" si="70"/>
        <v>0.992805755395683</v>
      </c>
      <c r="AK279" s="40">
        <f t="shared" si="71"/>
        <v>0.992805755395683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/>
      <c r="D284" s="14"/>
      <c r="E284" s="14"/>
      <c r="F284" s="14"/>
      <c r="G284" s="14"/>
      <c r="H284" s="14"/>
      <c r="I284" s="14"/>
      <c r="J284" s="33">
        <v>1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1</v>
      </c>
      <c r="S284" s="42">
        <f>SUM(B285:B292)</f>
        <v>0</v>
      </c>
      <c r="T284" s="42">
        <v>0</v>
      </c>
      <c r="U284" s="40">
        <f t="shared" ref="U284:U291" si="73">(SUM(Q284,T284)/SUM(Q284,R284,S284,T284))</f>
        <v>0.944444444444444</v>
      </c>
      <c r="V284" s="40">
        <f t="shared" ref="V284:V291" si="74">Q284/(SUM(Q284,R284))</f>
        <v>0.944444444444444</v>
      </c>
      <c r="W284" s="40">
        <f t="shared" ref="W284:W291" si="75">Q284/SUM(Q284,S284)</f>
        <v>1</v>
      </c>
      <c r="X284" s="40">
        <f t="shared" ref="X284:X291" si="76">2*V284*W284/(SUM(V284,W284))</f>
        <v>0.971428571428571</v>
      </c>
    </row>
    <row r="285" spans="1:24">
      <c r="A285" s="15" t="s">
        <v>50</v>
      </c>
      <c r="B285" s="16"/>
      <c r="C285" s="17">
        <v>11</v>
      </c>
      <c r="D285" s="16"/>
      <c r="E285" s="16"/>
      <c r="F285" s="16"/>
      <c r="G285" s="16"/>
      <c r="H285" s="16"/>
      <c r="I285" s="16"/>
      <c r="J285" s="16"/>
      <c r="L285" s="1" t="s">
        <v>50</v>
      </c>
      <c r="M285" s="9" t="s">
        <v>59</v>
      </c>
      <c r="N285" s="9"/>
      <c r="O285" s="9"/>
      <c r="P285" s="9"/>
      <c r="Q285" s="41">
        <f>C285</f>
        <v>11</v>
      </c>
      <c r="R285" s="41">
        <f>SUM(B285,D285:J285)</f>
        <v>0</v>
      </c>
      <c r="S285" s="41">
        <f>SUM(C284,C286:C292)</f>
        <v>1</v>
      </c>
      <c r="T285" s="41">
        <v>0</v>
      </c>
      <c r="U285" s="43">
        <f t="shared" si="73"/>
        <v>0.916666666666667</v>
      </c>
      <c r="V285" s="43">
        <f t="shared" si="74"/>
        <v>1</v>
      </c>
      <c r="W285" s="43">
        <f t="shared" si="75"/>
        <v>0.916666666666667</v>
      </c>
      <c r="X285" s="43">
        <f t="shared" si="76"/>
        <v>0.956521739130435</v>
      </c>
    </row>
    <row r="286" spans="1:24">
      <c r="A286" s="15" t="s">
        <v>51</v>
      </c>
      <c r="B286" s="16"/>
      <c r="C286" s="16"/>
      <c r="D286" s="17">
        <v>10</v>
      </c>
      <c r="E286" s="16"/>
      <c r="F286" s="16"/>
      <c r="G286" s="16"/>
      <c r="H286" s="16"/>
      <c r="I286" s="16"/>
      <c r="J286" s="34">
        <v>1</v>
      </c>
      <c r="L286" s="1" t="s">
        <v>51</v>
      </c>
      <c r="M286" s="9" t="s">
        <v>60</v>
      </c>
      <c r="N286" s="9"/>
      <c r="O286" s="9"/>
      <c r="P286" s="9"/>
      <c r="Q286" s="42">
        <f>D286</f>
        <v>10</v>
      </c>
      <c r="R286" s="42">
        <f>SUM(B286:C286,E286:J286)</f>
        <v>1</v>
      </c>
      <c r="S286" s="42">
        <f>SUM(D284:D285,D287:D292)</f>
        <v>0</v>
      </c>
      <c r="T286" s="42">
        <v>0</v>
      </c>
      <c r="U286" s="40">
        <f t="shared" si="73"/>
        <v>0.909090909090909</v>
      </c>
      <c r="V286" s="40">
        <f t="shared" si="74"/>
        <v>0.909090909090909</v>
      </c>
      <c r="W286" s="40">
        <f t="shared" si="75"/>
        <v>1</v>
      </c>
      <c r="X286" s="40">
        <f t="shared" si="76"/>
        <v>0.952380952380952</v>
      </c>
    </row>
    <row r="287" spans="1:24">
      <c r="A287" s="15" t="s">
        <v>52</v>
      </c>
      <c r="B287" s="16"/>
      <c r="C287" s="16"/>
      <c r="D287" s="16"/>
      <c r="E287" s="17">
        <v>21</v>
      </c>
      <c r="F287" s="16"/>
      <c r="G287" s="16"/>
      <c r="H287" s="16"/>
      <c r="I287" s="16"/>
      <c r="J287" s="34"/>
      <c r="L287" s="1" t="s">
        <v>52</v>
      </c>
      <c r="M287" s="9" t="s">
        <v>61</v>
      </c>
      <c r="N287" s="9"/>
      <c r="O287" s="9"/>
      <c r="P287" s="9"/>
      <c r="Q287" s="41">
        <f>E287</f>
        <v>21</v>
      </c>
      <c r="R287" s="41">
        <f>SUM(B287:D287,F287:J287)</f>
        <v>0</v>
      </c>
      <c r="S287" s="41">
        <f>SUM(E284:E286,E288:E292)</f>
        <v>0</v>
      </c>
      <c r="T287" s="41">
        <v>0</v>
      </c>
      <c r="U287" s="43">
        <f t="shared" si="73"/>
        <v>1</v>
      </c>
      <c r="V287" s="43">
        <f t="shared" si="74"/>
        <v>1</v>
      </c>
      <c r="W287" s="43">
        <f t="shared" si="75"/>
        <v>1</v>
      </c>
      <c r="X287" s="43">
        <f t="shared" si="76"/>
        <v>1</v>
      </c>
    </row>
    <row r="288" spans="1:24">
      <c r="A288" s="15" t="s">
        <v>53</v>
      </c>
      <c r="B288" s="16"/>
      <c r="C288" s="16"/>
      <c r="D288" s="16"/>
      <c r="E288" s="16"/>
      <c r="F288" s="17">
        <v>29</v>
      </c>
      <c r="G288" s="16"/>
      <c r="H288" s="16"/>
      <c r="I288" s="16"/>
      <c r="J288" s="34">
        <v>2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2</v>
      </c>
      <c r="S288" s="42">
        <f>SUM(F284:F287,F289:F292)</f>
        <v>0</v>
      </c>
      <c r="T288" s="42">
        <v>0</v>
      </c>
      <c r="U288" s="40">
        <f t="shared" si="73"/>
        <v>0.935483870967742</v>
      </c>
      <c r="V288" s="40">
        <f t="shared" si="74"/>
        <v>0.935483870967742</v>
      </c>
      <c r="W288" s="40">
        <f t="shared" si="75"/>
        <v>1</v>
      </c>
      <c r="X288" s="40">
        <f t="shared" si="76"/>
        <v>0.966666666666667</v>
      </c>
    </row>
    <row r="289" spans="1:24">
      <c r="A289" s="15" t="s">
        <v>54</v>
      </c>
      <c r="B289" s="16"/>
      <c r="C289" s="16">
        <v>1</v>
      </c>
      <c r="D289" s="16"/>
      <c r="E289" s="16"/>
      <c r="F289" s="16"/>
      <c r="G289" s="17">
        <v>29</v>
      </c>
      <c r="H289" s="16"/>
      <c r="I289" s="16"/>
      <c r="J289" s="34">
        <v>2</v>
      </c>
      <c r="L289" s="1" t="s">
        <v>54</v>
      </c>
      <c r="M289" s="9" t="s">
        <v>63</v>
      </c>
      <c r="N289" s="9"/>
      <c r="O289" s="9"/>
      <c r="P289" s="9"/>
      <c r="Q289" s="41">
        <f>G289</f>
        <v>29</v>
      </c>
      <c r="R289" s="41">
        <f>SUM(B289:F289,H289:J289)</f>
        <v>3</v>
      </c>
      <c r="S289" s="41">
        <f>SUM(G284:G288,G290:G292)</f>
        <v>1</v>
      </c>
      <c r="T289" s="41">
        <v>0</v>
      </c>
      <c r="U289" s="43">
        <f t="shared" si="73"/>
        <v>0.878787878787879</v>
      </c>
      <c r="V289" s="43">
        <f t="shared" si="74"/>
        <v>0.90625</v>
      </c>
      <c r="W289" s="43">
        <f t="shared" si="75"/>
        <v>0.966666666666667</v>
      </c>
      <c r="X289" s="43">
        <f t="shared" si="76"/>
        <v>0.935483870967742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11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11</v>
      </c>
      <c r="R290" s="42">
        <f>SUM(B290:G290,I290:J290)</f>
        <v>0</v>
      </c>
      <c r="S290" s="42">
        <f>SUM(H284:H289,H291:H292)</f>
        <v>0</v>
      </c>
      <c r="T290" s="42">
        <v>0</v>
      </c>
      <c r="U290" s="40">
        <f t="shared" si="73"/>
        <v>1</v>
      </c>
      <c r="V290" s="40">
        <f t="shared" si="74"/>
        <v>1</v>
      </c>
      <c r="W290" s="40">
        <f t="shared" si="75"/>
        <v>1</v>
      </c>
      <c r="X290" s="40">
        <f t="shared" si="76"/>
        <v>1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10</v>
      </c>
      <c r="J291" s="34">
        <v>1</v>
      </c>
      <c r="L291" s="1" t="s">
        <v>56</v>
      </c>
      <c r="M291" s="9" t="s">
        <v>65</v>
      </c>
      <c r="N291" s="9"/>
      <c r="O291" s="9"/>
      <c r="P291" s="9"/>
      <c r="Q291" s="41">
        <f>I291</f>
        <v>10</v>
      </c>
      <c r="R291" s="41">
        <f>SUM(J291,B291:H291)</f>
        <v>1</v>
      </c>
      <c r="S291" s="41">
        <f>SUM(I284:I290,I292)</f>
        <v>1</v>
      </c>
      <c r="T291" s="41">
        <v>0</v>
      </c>
      <c r="U291" s="43">
        <f t="shared" si="73"/>
        <v>0.833333333333333</v>
      </c>
      <c r="V291" s="43">
        <f t="shared" si="74"/>
        <v>0.909090909090909</v>
      </c>
      <c r="W291" s="43">
        <f t="shared" si="75"/>
        <v>0.909090909090909</v>
      </c>
      <c r="X291" s="43">
        <f t="shared" si="76"/>
        <v>0.909090909090909</v>
      </c>
    </row>
    <row r="292" spans="1:24">
      <c r="A292" s="18" t="s">
        <v>57</v>
      </c>
      <c r="B292" s="19"/>
      <c r="C292" s="19"/>
      <c r="D292" s="19"/>
      <c r="E292" s="19"/>
      <c r="F292" s="19"/>
      <c r="G292" s="19">
        <v>1</v>
      </c>
      <c r="H292" s="19"/>
      <c r="I292" s="19">
        <v>1</v>
      </c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77">SUM(Q284:Q291)</f>
        <v>138</v>
      </c>
      <c r="R293" s="41">
        <f t="shared" si="77"/>
        <v>8</v>
      </c>
      <c r="S293" s="41">
        <f t="shared" si="77"/>
        <v>3</v>
      </c>
      <c r="T293" s="41">
        <f t="shared" si="77"/>
        <v>0</v>
      </c>
      <c r="U293" s="43">
        <f>(SUM(Q293,T293)/SUM(Q293,R293,S293,T293))</f>
        <v>0.926174496644295</v>
      </c>
      <c r="V293" s="43">
        <f>Q293/(SUM(Q293,R293))</f>
        <v>0.945205479452055</v>
      </c>
      <c r="W293" s="43">
        <f>Q293/SUM(Q293,S293)</f>
        <v>0.978723404255319</v>
      </c>
      <c r="X293" s="43">
        <f>2*V293*W293/(SUM(V293,W293))</f>
        <v>0.961672473867596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139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16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16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78">(SUM(AD296,AG296)/SUM(AD296,AE296,AF296,AG296))</f>
        <v>1</v>
      </c>
      <c r="AI296" s="40">
        <f t="shared" ref="AI296:AI324" si="79">AD296/(SUM(AD296,AE296))</f>
        <v>1</v>
      </c>
      <c r="AJ296" s="40">
        <f t="shared" ref="AJ296:AJ324" si="80">AD296/SUM(AD296,AF296)</f>
        <v>1</v>
      </c>
      <c r="AK296" s="40">
        <f t="shared" ref="AK296:AK324" si="81">2*AI296*AJ296/(SUM(AI296,AJ296))</f>
        <v>1</v>
      </c>
    </row>
    <row r="297" spans="1:37">
      <c r="A297" s="26" t="s">
        <v>40</v>
      </c>
      <c r="B297" s="27"/>
      <c r="C297" s="28">
        <v>21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21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78"/>
        <v>1</v>
      </c>
      <c r="AI297" s="43">
        <f t="shared" si="79"/>
        <v>1</v>
      </c>
      <c r="AJ297" s="43">
        <f t="shared" si="80"/>
        <v>1</v>
      </c>
      <c r="AK297" s="43">
        <f t="shared" si="81"/>
        <v>1</v>
      </c>
    </row>
    <row r="298" spans="1:37">
      <c r="A298" s="26" t="s">
        <v>9</v>
      </c>
      <c r="B298" s="27"/>
      <c r="C298" s="27"/>
      <c r="D298" s="28">
        <v>8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8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78"/>
        <v>1</v>
      </c>
      <c r="AI298" s="40">
        <f t="shared" si="79"/>
        <v>1</v>
      </c>
      <c r="AJ298" s="40">
        <f t="shared" si="80"/>
        <v>1</v>
      </c>
      <c r="AK298" s="40">
        <f t="shared" si="81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78"/>
        <v>1</v>
      </c>
      <c r="AI299" s="43">
        <f t="shared" si="79"/>
        <v>1</v>
      </c>
      <c r="AJ299" s="43">
        <f t="shared" si="80"/>
        <v>1</v>
      </c>
      <c r="AK299" s="43">
        <f t="shared" si="81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78"/>
        <v>1</v>
      </c>
      <c r="AI300" s="40">
        <f t="shared" si="79"/>
        <v>1</v>
      </c>
      <c r="AJ300" s="40">
        <f t="shared" si="80"/>
        <v>1</v>
      </c>
      <c r="AK300" s="40">
        <f t="shared" si="81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78"/>
        <v>1</v>
      </c>
      <c r="AI301" s="43">
        <f t="shared" si="79"/>
        <v>1</v>
      </c>
      <c r="AJ301" s="43">
        <f t="shared" si="80"/>
        <v>1</v>
      </c>
      <c r="AK301" s="43">
        <f t="shared" si="81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0</v>
      </c>
      <c r="AF302" s="42">
        <f>SUM(H296:H301,H303:H323)</f>
        <v>0</v>
      </c>
      <c r="AG302" s="42">
        <v>0</v>
      </c>
      <c r="AH302" s="40">
        <f t="shared" si="78"/>
        <v>1</v>
      </c>
      <c r="AI302" s="40">
        <f t="shared" si="79"/>
        <v>1</v>
      </c>
      <c r="AJ302" s="40">
        <f t="shared" si="80"/>
        <v>1</v>
      </c>
      <c r="AK302" s="40">
        <f t="shared" si="81"/>
        <v>1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78"/>
        <v>1</v>
      </c>
      <c r="AI303" s="43">
        <f t="shared" si="79"/>
        <v>1</v>
      </c>
      <c r="AJ303" s="43">
        <f t="shared" si="80"/>
        <v>1</v>
      </c>
      <c r="AK303" s="43">
        <f t="shared" si="81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3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3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78"/>
        <v>1</v>
      </c>
      <c r="AI304" s="40">
        <f t="shared" si="79"/>
        <v>1</v>
      </c>
      <c r="AJ304" s="40">
        <f t="shared" si="80"/>
        <v>1</v>
      </c>
      <c r="AK304" s="40">
        <f t="shared" si="81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9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9</v>
      </c>
      <c r="AE305" s="41">
        <f>SUM(B305:J305,L305:AC305)</f>
        <v>0</v>
      </c>
      <c r="AF305" s="41">
        <f>SUM(K296:K304,K306:K323)</f>
        <v>1</v>
      </c>
      <c r="AG305" s="42">
        <v>0</v>
      </c>
      <c r="AH305" s="43">
        <f t="shared" si="78"/>
        <v>0.9</v>
      </c>
      <c r="AI305" s="43">
        <f t="shared" si="79"/>
        <v>1</v>
      </c>
      <c r="AJ305" s="43">
        <f t="shared" si="80"/>
        <v>0.9</v>
      </c>
      <c r="AK305" s="43">
        <f t="shared" si="81"/>
        <v>0.947368421052632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>
        <v>1</v>
      </c>
      <c r="L306" s="28">
        <v>1</v>
      </c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1</v>
      </c>
      <c r="AE306" s="42">
        <f>SUM(B306:K306,M306:AC306)</f>
        <v>1</v>
      </c>
      <c r="AF306" s="42">
        <f>SUM(L296:L305,L307:L323)</f>
        <v>0</v>
      </c>
      <c r="AG306" s="41">
        <v>0</v>
      </c>
      <c r="AH306" s="40">
        <f t="shared" si="78"/>
        <v>0.5</v>
      </c>
      <c r="AI306" s="40">
        <f t="shared" si="79"/>
        <v>0.5</v>
      </c>
      <c r="AJ306" s="40">
        <f t="shared" si="80"/>
        <v>1</v>
      </c>
      <c r="AK306" s="40">
        <f t="shared" si="81"/>
        <v>0.666666666666667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78"/>
        <v>1</v>
      </c>
      <c r="AI307" s="43">
        <f t="shared" si="79"/>
        <v>1</v>
      </c>
      <c r="AJ307" s="43">
        <f t="shared" si="80"/>
        <v>1</v>
      </c>
      <c r="AK307" s="43">
        <f t="shared" si="81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78"/>
        <v>1</v>
      </c>
      <c r="AI308" s="40">
        <f t="shared" si="79"/>
        <v>1</v>
      </c>
      <c r="AJ308" s="40">
        <f t="shared" si="80"/>
        <v>1</v>
      </c>
      <c r="AK308" s="40">
        <f t="shared" si="81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78"/>
        <v>1</v>
      </c>
      <c r="AI309" s="43">
        <f t="shared" si="79"/>
        <v>1</v>
      </c>
      <c r="AJ309" s="43">
        <f t="shared" si="80"/>
        <v>1</v>
      </c>
      <c r="AK309" s="43">
        <f t="shared" si="81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78"/>
        <v>1</v>
      </c>
      <c r="AI310" s="40">
        <f t="shared" si="79"/>
        <v>1</v>
      </c>
      <c r="AJ310" s="40">
        <f t="shared" si="80"/>
        <v>1</v>
      </c>
      <c r="AK310" s="40">
        <f t="shared" si="81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78"/>
        <v>1</v>
      </c>
      <c r="AI311" s="43">
        <f t="shared" si="79"/>
        <v>1</v>
      </c>
      <c r="AJ311" s="43">
        <f t="shared" si="80"/>
        <v>1</v>
      </c>
      <c r="AK311" s="43">
        <f t="shared" si="81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78"/>
        <v>1</v>
      </c>
      <c r="AI312" s="40">
        <f t="shared" si="79"/>
        <v>1</v>
      </c>
      <c r="AJ312" s="40">
        <f t="shared" si="80"/>
        <v>1</v>
      </c>
      <c r="AK312" s="40">
        <f t="shared" si="81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78"/>
        <v>1</v>
      </c>
      <c r="AI313" s="43">
        <f t="shared" si="79"/>
        <v>1</v>
      </c>
      <c r="AJ313" s="43">
        <f t="shared" si="80"/>
        <v>1</v>
      </c>
      <c r="AK313" s="43">
        <f t="shared" si="81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78"/>
        <v>1</v>
      </c>
      <c r="AI314" s="40">
        <f t="shared" si="79"/>
        <v>1</v>
      </c>
      <c r="AJ314" s="40">
        <f t="shared" si="80"/>
        <v>1</v>
      </c>
      <c r="AK314" s="40">
        <f t="shared" si="81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5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5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78"/>
        <v>1</v>
      </c>
      <c r="AI315" s="43">
        <f t="shared" si="79"/>
        <v>1</v>
      </c>
      <c r="AJ315" s="43">
        <f t="shared" si="80"/>
        <v>1</v>
      </c>
      <c r="AK315" s="43">
        <f t="shared" si="81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3</v>
      </c>
      <c r="W316" s="27"/>
      <c r="X316" s="27"/>
      <c r="Y316" s="27"/>
      <c r="Z316" s="27"/>
      <c r="AA316" s="27"/>
      <c r="AB316" s="27"/>
      <c r="AC316" s="46"/>
      <c r="AD316" s="42">
        <f>V316</f>
        <v>3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78"/>
        <v>1</v>
      </c>
      <c r="AI316" s="40">
        <f t="shared" si="79"/>
        <v>1</v>
      </c>
      <c r="AJ316" s="40">
        <f t="shared" si="80"/>
        <v>1</v>
      </c>
      <c r="AK316" s="40">
        <f t="shared" si="81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78"/>
        <v>1</v>
      </c>
      <c r="AI317" s="43">
        <f t="shared" si="79"/>
        <v>1</v>
      </c>
      <c r="AJ317" s="43">
        <f t="shared" si="80"/>
        <v>1</v>
      </c>
      <c r="AK317" s="43">
        <f t="shared" si="81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5</v>
      </c>
      <c r="Y318" s="27"/>
      <c r="Z318" s="27"/>
      <c r="AA318" s="27"/>
      <c r="AB318" s="27"/>
      <c r="AC318" s="46"/>
      <c r="AD318" s="42">
        <f>X318</f>
        <v>5</v>
      </c>
      <c r="AE318" s="42">
        <f>SUM(B318:W318,Y318:AC318)</f>
        <v>0</v>
      </c>
      <c r="AF318" s="42">
        <f>SUM(X296:X317,X319:X323)</f>
        <v>0</v>
      </c>
      <c r="AG318" s="41">
        <v>0</v>
      </c>
      <c r="AH318" s="40">
        <f t="shared" si="78"/>
        <v>1</v>
      </c>
      <c r="AI318" s="40">
        <f t="shared" si="79"/>
        <v>1</v>
      </c>
      <c r="AJ318" s="40">
        <f t="shared" si="80"/>
        <v>1</v>
      </c>
      <c r="AK318" s="40">
        <f t="shared" si="81"/>
        <v>1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8">
        <v>22</v>
      </c>
      <c r="Z319" s="27"/>
      <c r="AA319" s="27"/>
      <c r="AB319" s="27"/>
      <c r="AC319" s="46"/>
      <c r="AD319" s="41">
        <f>Y319</f>
        <v>22</v>
      </c>
      <c r="AE319" s="41">
        <f>SUM(B319:X319,Z319:AC319)</f>
        <v>0</v>
      </c>
      <c r="AF319" s="41">
        <f>SUM(Y296:Y318,Y320:Y323)</f>
        <v>0</v>
      </c>
      <c r="AG319" s="42">
        <v>0</v>
      </c>
      <c r="AH319" s="43">
        <f t="shared" si="78"/>
        <v>1</v>
      </c>
      <c r="AI319" s="43">
        <f t="shared" si="79"/>
        <v>1</v>
      </c>
      <c r="AJ319" s="43">
        <f t="shared" si="80"/>
        <v>1</v>
      </c>
      <c r="AK319" s="43">
        <f t="shared" si="81"/>
        <v>1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4</v>
      </c>
      <c r="AA320" s="27"/>
      <c r="AB320" s="27"/>
      <c r="AC320" s="46"/>
      <c r="AD320" s="42">
        <f>Z320</f>
        <v>4</v>
      </c>
      <c r="AE320" s="42">
        <f>SUM(B320:Y320,AA320:AC320)</f>
        <v>0</v>
      </c>
      <c r="AF320" s="42">
        <f>SUM(Z296:Z319,Z321:Z323)</f>
        <v>0</v>
      </c>
      <c r="AG320" s="41">
        <v>0</v>
      </c>
      <c r="AH320" s="40">
        <f t="shared" si="78"/>
        <v>1</v>
      </c>
      <c r="AI320" s="40">
        <f t="shared" si="79"/>
        <v>1</v>
      </c>
      <c r="AJ320" s="40">
        <f t="shared" si="80"/>
        <v>1</v>
      </c>
      <c r="AK320" s="40">
        <f t="shared" si="81"/>
        <v>1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78"/>
        <v>1</v>
      </c>
      <c r="AI321" s="43">
        <f t="shared" si="79"/>
        <v>1</v>
      </c>
      <c r="AJ321" s="43">
        <f t="shared" si="80"/>
        <v>1</v>
      </c>
      <c r="AK321" s="43">
        <f t="shared" si="81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3</v>
      </c>
      <c r="AC322" s="46"/>
      <c r="AD322" s="42">
        <f>AB322</f>
        <v>3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78"/>
        <v>1</v>
      </c>
      <c r="AI322" s="40">
        <f t="shared" si="79"/>
        <v>1</v>
      </c>
      <c r="AJ322" s="40">
        <f t="shared" si="80"/>
        <v>1</v>
      </c>
      <c r="AK322" s="40">
        <f t="shared" si="81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78"/>
        <v>1</v>
      </c>
      <c r="AI323" s="43">
        <f t="shared" si="79"/>
        <v>1</v>
      </c>
      <c r="AJ323" s="43">
        <f t="shared" si="80"/>
        <v>1</v>
      </c>
      <c r="AK323" s="43">
        <f t="shared" si="81"/>
        <v>1</v>
      </c>
    </row>
    <row r="324" spans="28:37">
      <c r="AB324" s="37" t="s">
        <v>74</v>
      </c>
      <c r="AC324" s="37"/>
      <c r="AD324" s="42">
        <f t="shared" ref="AD324:AF324" si="82">SUM(AD296:AD323)</f>
        <v>138</v>
      </c>
      <c r="AE324" s="42">
        <f t="shared" si="82"/>
        <v>1</v>
      </c>
      <c r="AF324" s="42">
        <f t="shared" si="82"/>
        <v>1</v>
      </c>
      <c r="AG324" s="42">
        <v>0</v>
      </c>
      <c r="AH324" s="40">
        <f t="shared" si="78"/>
        <v>0.985714285714286</v>
      </c>
      <c r="AI324" s="40">
        <f t="shared" si="79"/>
        <v>0.992805755395683</v>
      </c>
      <c r="AJ324" s="40">
        <f t="shared" si="80"/>
        <v>0.992805755395683</v>
      </c>
      <c r="AK324" s="40">
        <f t="shared" si="81"/>
        <v>0.992805755395683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"/>
  <sheetViews>
    <sheetView workbookViewId="0">
      <selection activeCell="Q27" sqref="Q27"/>
    </sheetView>
  </sheetViews>
  <sheetFormatPr defaultColWidth="9" defaultRowHeight="15"/>
  <cols>
    <col min="6" max="33" width="4.125" customWidth="1"/>
  </cols>
  <sheetData>
    <row r="1" ht="15.75" spans="1:33">
      <c r="A1" s="23" t="s">
        <v>7</v>
      </c>
      <c r="B1" s="43">
        <v>16</v>
      </c>
      <c r="D1" s="1"/>
      <c r="E1" s="1"/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22" t="s">
        <v>18</v>
      </c>
      <c r="R1" s="22" t="s">
        <v>19</v>
      </c>
      <c r="S1" s="22" t="s">
        <v>20</v>
      </c>
      <c r="T1" s="22" t="s">
        <v>21</v>
      </c>
      <c r="U1" s="22" t="s">
        <v>22</v>
      </c>
      <c r="V1" s="22" t="s">
        <v>23</v>
      </c>
      <c r="W1" s="22" t="s">
        <v>24</v>
      </c>
      <c r="X1" s="22" t="s">
        <v>25</v>
      </c>
      <c r="Y1" s="22" t="s">
        <v>26</v>
      </c>
      <c r="Z1" s="22" t="s">
        <v>27</v>
      </c>
      <c r="AA1" s="22" t="s">
        <v>28</v>
      </c>
      <c r="AB1" s="22" t="s">
        <v>29</v>
      </c>
      <c r="AC1" s="22" t="s">
        <v>30</v>
      </c>
      <c r="AD1" s="22" t="s">
        <v>31</v>
      </c>
      <c r="AE1" s="22" t="s">
        <v>32</v>
      </c>
      <c r="AF1" s="22" t="s">
        <v>33</v>
      </c>
      <c r="AG1" s="44" t="s">
        <v>34</v>
      </c>
    </row>
    <row r="2" ht="15.75" spans="1:33">
      <c r="A2" s="26" t="s">
        <v>40</v>
      </c>
      <c r="B2" s="40">
        <v>22</v>
      </c>
      <c r="D2" s="12" t="s">
        <v>49</v>
      </c>
      <c r="E2" s="43">
        <v>17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>
        <v>12</v>
      </c>
      <c r="AD2" s="43">
        <v>2</v>
      </c>
      <c r="AE2" s="43">
        <v>3</v>
      </c>
      <c r="AF2" s="43"/>
      <c r="AG2" s="43"/>
    </row>
    <row r="3" spans="1:33">
      <c r="A3" s="26" t="s">
        <v>9</v>
      </c>
      <c r="B3" s="43">
        <v>8</v>
      </c>
      <c r="D3" s="15" t="s">
        <v>50</v>
      </c>
      <c r="E3" s="40">
        <v>12</v>
      </c>
      <c r="F3" s="40"/>
      <c r="G3" s="40"/>
      <c r="H3" s="40"/>
      <c r="I3" s="40"/>
      <c r="J3" s="40"/>
      <c r="K3" s="40"/>
      <c r="L3" s="40"/>
      <c r="M3" s="40"/>
      <c r="N3" s="40"/>
      <c r="O3" s="40">
        <v>8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4</v>
      </c>
      <c r="AC3" s="40"/>
      <c r="AD3" s="40"/>
      <c r="AE3" s="40"/>
      <c r="AF3" s="40"/>
      <c r="AG3" s="40"/>
    </row>
    <row r="4" spans="1:33">
      <c r="A4" s="26" t="s">
        <v>10</v>
      </c>
      <c r="B4" s="40">
        <v>2</v>
      </c>
      <c r="D4" s="15" t="s">
        <v>51</v>
      </c>
      <c r="E4" s="43">
        <v>10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>
        <v>10</v>
      </c>
      <c r="AD4" s="43"/>
      <c r="AE4" s="43"/>
      <c r="AF4" s="43"/>
      <c r="AG4" s="43"/>
    </row>
    <row r="5" spans="1:33">
      <c r="A5" s="26" t="s">
        <v>11</v>
      </c>
      <c r="B5" s="43">
        <v>1</v>
      </c>
      <c r="D5" s="15" t="s">
        <v>52</v>
      </c>
      <c r="E5" s="40">
        <v>21</v>
      </c>
      <c r="F5" s="40">
        <v>14</v>
      </c>
      <c r="G5" s="40"/>
      <c r="H5" s="40"/>
      <c r="I5" s="40"/>
      <c r="J5" s="40"/>
      <c r="K5" s="40">
        <v>2</v>
      </c>
      <c r="L5" s="40">
        <v>1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>
        <v>2</v>
      </c>
      <c r="Y5" s="40"/>
      <c r="Z5" s="40"/>
      <c r="AA5" s="40"/>
      <c r="AB5" s="40"/>
      <c r="AC5" s="40"/>
      <c r="AD5" s="40"/>
      <c r="AE5" s="40"/>
      <c r="AF5" s="40">
        <v>2</v>
      </c>
      <c r="AG5" s="40"/>
    </row>
    <row r="6" spans="1:33">
      <c r="A6" s="26" t="s">
        <v>12</v>
      </c>
      <c r="B6" s="40">
        <v>2</v>
      </c>
      <c r="D6" s="15" t="s">
        <v>53</v>
      </c>
      <c r="E6" s="43">
        <v>29</v>
      </c>
      <c r="F6" s="43">
        <v>2</v>
      </c>
      <c r="G6" s="43"/>
      <c r="H6" s="43">
        <v>2</v>
      </c>
      <c r="I6" s="43"/>
      <c r="J6" s="43">
        <v>1</v>
      </c>
      <c r="K6" s="43"/>
      <c r="L6" s="43">
        <v>1</v>
      </c>
      <c r="M6" s="43">
        <v>2</v>
      </c>
      <c r="N6" s="43">
        <v>1</v>
      </c>
      <c r="O6" s="43">
        <v>2</v>
      </c>
      <c r="P6" s="43"/>
      <c r="Q6" s="43"/>
      <c r="R6" s="43">
        <v>1</v>
      </c>
      <c r="S6" s="43">
        <v>1</v>
      </c>
      <c r="T6" s="43"/>
      <c r="U6" s="43">
        <v>1</v>
      </c>
      <c r="V6" s="43">
        <v>1</v>
      </c>
      <c r="W6" s="43">
        <v>2</v>
      </c>
      <c r="X6" s="43"/>
      <c r="Y6" s="43">
        <v>2</v>
      </c>
      <c r="Z6" s="43">
        <v>1</v>
      </c>
      <c r="AA6" s="43">
        <v>1</v>
      </c>
      <c r="AB6" s="43">
        <v>1</v>
      </c>
      <c r="AC6" s="43"/>
      <c r="AD6" s="43">
        <v>2</v>
      </c>
      <c r="AE6" s="43">
        <v>3</v>
      </c>
      <c r="AF6" s="43">
        <v>1</v>
      </c>
      <c r="AG6" s="43">
        <v>1</v>
      </c>
    </row>
    <row r="7" spans="1:33">
      <c r="A7" s="26" t="s">
        <v>13</v>
      </c>
      <c r="B7" s="43">
        <v>2</v>
      </c>
      <c r="D7" s="15" t="s">
        <v>54</v>
      </c>
      <c r="E7" s="40">
        <v>30</v>
      </c>
      <c r="F7" s="40"/>
      <c r="G7" s="40"/>
      <c r="H7" s="40">
        <v>6</v>
      </c>
      <c r="I7" s="40">
        <v>2</v>
      </c>
      <c r="J7" s="40"/>
      <c r="K7" s="40"/>
      <c r="L7" s="40"/>
      <c r="M7" s="40">
        <v>3</v>
      </c>
      <c r="N7" s="40">
        <v>2</v>
      </c>
      <c r="O7" s="40"/>
      <c r="P7" s="40">
        <v>1</v>
      </c>
      <c r="Q7" s="40">
        <v>2</v>
      </c>
      <c r="R7" s="40">
        <v>1</v>
      </c>
      <c r="S7" s="40">
        <v>1</v>
      </c>
      <c r="T7" s="40">
        <v>1</v>
      </c>
      <c r="U7" s="40"/>
      <c r="V7" s="40"/>
      <c r="W7" s="40"/>
      <c r="X7" s="40"/>
      <c r="Y7" s="40">
        <v>4</v>
      </c>
      <c r="Z7" s="40">
        <v>2</v>
      </c>
      <c r="AA7" s="40">
        <v>5</v>
      </c>
      <c r="AB7" s="40"/>
      <c r="AC7" s="40"/>
      <c r="AD7" s="40"/>
      <c r="AE7" s="40"/>
      <c r="AF7" s="40"/>
      <c r="AG7" s="40"/>
    </row>
    <row r="8" spans="1:33">
      <c r="A8" s="26" t="s">
        <v>14</v>
      </c>
      <c r="B8" s="40">
        <v>5</v>
      </c>
      <c r="D8" s="15" t="s">
        <v>55</v>
      </c>
      <c r="E8" s="43">
        <v>11</v>
      </c>
      <c r="F8" s="43"/>
      <c r="G8" s="43">
        <v>11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</row>
    <row r="9" spans="1:33">
      <c r="A9" s="26" t="s">
        <v>48</v>
      </c>
      <c r="B9" s="43">
        <v>3</v>
      </c>
      <c r="D9" s="15" t="s">
        <v>56</v>
      </c>
      <c r="E9" s="40">
        <v>11</v>
      </c>
      <c r="F9" s="40"/>
      <c r="G9" s="40">
        <v>11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1:33">
      <c r="A10" s="26" t="s">
        <v>16</v>
      </c>
      <c r="B10" s="40">
        <v>10</v>
      </c>
      <c r="D10" s="1"/>
      <c r="E10" s="1">
        <f>SUM(E2:E9)</f>
        <v>141</v>
      </c>
      <c r="F10" s="1">
        <f>SUM(F2:F9)</f>
        <v>16</v>
      </c>
      <c r="G10" s="1">
        <f t="shared" ref="G10:AG10" si="0">SUM(G2:G9)</f>
        <v>22</v>
      </c>
      <c r="H10" s="1">
        <f t="shared" si="0"/>
        <v>8</v>
      </c>
      <c r="I10" s="1">
        <f t="shared" si="0"/>
        <v>2</v>
      </c>
      <c r="J10" s="1">
        <f t="shared" si="0"/>
        <v>1</v>
      </c>
      <c r="K10" s="1">
        <f t="shared" si="0"/>
        <v>2</v>
      </c>
      <c r="L10" s="1">
        <f t="shared" si="0"/>
        <v>2</v>
      </c>
      <c r="M10" s="1">
        <f t="shared" si="0"/>
        <v>5</v>
      </c>
      <c r="N10" s="1">
        <f t="shared" si="0"/>
        <v>3</v>
      </c>
      <c r="O10" s="1">
        <f t="shared" si="0"/>
        <v>10</v>
      </c>
      <c r="P10" s="1">
        <f t="shared" si="0"/>
        <v>1</v>
      </c>
      <c r="Q10" s="1">
        <f t="shared" si="0"/>
        <v>2</v>
      </c>
      <c r="R10" s="1">
        <f t="shared" si="0"/>
        <v>2</v>
      </c>
      <c r="S10" s="1">
        <f t="shared" si="0"/>
        <v>2</v>
      </c>
      <c r="T10" s="1">
        <f t="shared" si="0"/>
        <v>1</v>
      </c>
      <c r="U10" s="1">
        <f t="shared" si="0"/>
        <v>1</v>
      </c>
      <c r="V10" s="1">
        <f t="shared" si="0"/>
        <v>1</v>
      </c>
      <c r="W10" s="1">
        <f t="shared" si="0"/>
        <v>2</v>
      </c>
      <c r="X10" s="1">
        <f t="shared" si="0"/>
        <v>2</v>
      </c>
      <c r="Y10" s="1">
        <f t="shared" si="0"/>
        <v>6</v>
      </c>
      <c r="Z10" s="1">
        <f t="shared" si="0"/>
        <v>3</v>
      </c>
      <c r="AA10" s="1">
        <f t="shared" si="0"/>
        <v>6</v>
      </c>
      <c r="AB10" s="1">
        <f t="shared" si="0"/>
        <v>5</v>
      </c>
      <c r="AC10" s="1">
        <f t="shared" si="0"/>
        <v>22</v>
      </c>
      <c r="AD10" s="1">
        <f t="shared" si="0"/>
        <v>4</v>
      </c>
      <c r="AE10" s="1">
        <f t="shared" si="0"/>
        <v>6</v>
      </c>
      <c r="AF10" s="1">
        <f t="shared" si="0"/>
        <v>3</v>
      </c>
      <c r="AG10" s="1">
        <f t="shared" si="0"/>
        <v>1</v>
      </c>
    </row>
    <row r="11" spans="1:33">
      <c r="A11" s="26" t="s">
        <v>17</v>
      </c>
      <c r="B11" s="43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">
        <f>SUM(F10:AG10)</f>
        <v>141</v>
      </c>
      <c r="AF11" s="9"/>
      <c r="AG11" s="9"/>
    </row>
    <row r="12" spans="1:33">
      <c r="A12" s="26" t="s">
        <v>18</v>
      </c>
      <c r="B12" s="40">
        <v>2</v>
      </c>
      <c r="D12" s="1" t="s">
        <v>79</v>
      </c>
      <c r="E12" s="1">
        <f>SUM(B1:B28)</f>
        <v>141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2">
      <c r="A13" s="26" t="s">
        <v>19</v>
      </c>
      <c r="B13" s="43">
        <v>2</v>
      </c>
    </row>
    <row r="14" spans="1:2">
      <c r="A14" s="26" t="s">
        <v>20</v>
      </c>
      <c r="B14" s="40">
        <v>2</v>
      </c>
    </row>
    <row r="15" spans="1:2">
      <c r="A15" s="26" t="s">
        <v>21</v>
      </c>
      <c r="B15" s="43">
        <v>1</v>
      </c>
    </row>
    <row r="16" spans="1:2">
      <c r="A16" s="26" t="s">
        <v>22</v>
      </c>
      <c r="B16" s="40">
        <v>1</v>
      </c>
    </row>
    <row r="17" spans="1:2">
      <c r="A17" s="26" t="s">
        <v>23</v>
      </c>
      <c r="B17" s="43">
        <v>1</v>
      </c>
    </row>
    <row r="18" spans="1:8">
      <c r="A18" s="26" t="s">
        <v>24</v>
      </c>
      <c r="B18" s="40">
        <v>2</v>
      </c>
      <c r="D18" s="54" t="s">
        <v>80</v>
      </c>
      <c r="E18" s="54"/>
      <c r="F18" s="54"/>
      <c r="G18" s="54"/>
      <c r="H18" s="54"/>
    </row>
    <row r="19" spans="1:8">
      <c r="A19" s="26" t="s">
        <v>25</v>
      </c>
      <c r="B19" s="43">
        <v>2</v>
      </c>
      <c r="D19" s="54" t="s">
        <v>81</v>
      </c>
      <c r="E19" s="54"/>
      <c r="F19" s="54"/>
      <c r="G19" s="54"/>
      <c r="H19" s="54"/>
    </row>
    <row r="20" spans="1:8">
      <c r="A20" s="26" t="s">
        <v>26</v>
      </c>
      <c r="B20" s="40">
        <v>6</v>
      </c>
      <c r="D20" s="54" t="s">
        <v>82</v>
      </c>
      <c r="E20" s="54"/>
      <c r="F20" s="54"/>
      <c r="G20" s="54"/>
      <c r="H20" s="54"/>
    </row>
    <row r="21" spans="1:8">
      <c r="A21" s="26" t="s">
        <v>27</v>
      </c>
      <c r="B21" s="43">
        <v>3</v>
      </c>
      <c r="D21" s="54" t="s">
        <v>83</v>
      </c>
      <c r="E21" s="54"/>
      <c r="F21" s="54"/>
      <c r="G21" s="54"/>
      <c r="H21" s="54"/>
    </row>
    <row r="22" spans="1:22">
      <c r="A22" s="26" t="s">
        <v>28</v>
      </c>
      <c r="B22" s="40">
        <v>6</v>
      </c>
      <c r="D22" s="55" t="s">
        <v>84</v>
      </c>
      <c r="E22" s="55"/>
      <c r="F22" s="55"/>
      <c r="G22" s="55"/>
      <c r="H22" s="55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spans="1:25">
      <c r="A23" s="26" t="s">
        <v>29</v>
      </c>
      <c r="B23" s="43">
        <v>5</v>
      </c>
      <c r="D23" s="55" t="s">
        <v>85</v>
      </c>
      <c r="E23" s="55"/>
      <c r="F23" s="55"/>
      <c r="G23" s="55"/>
      <c r="H23" s="55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8">
      <c r="A24" s="26" t="s">
        <v>30</v>
      </c>
      <c r="B24" s="40">
        <v>22</v>
      </c>
      <c r="D24" s="54" t="s">
        <v>86</v>
      </c>
      <c r="E24" s="54"/>
      <c r="F24" s="54"/>
      <c r="G24" s="54"/>
      <c r="H24" s="54"/>
    </row>
    <row r="25" spans="1:8">
      <c r="A25" s="26" t="s">
        <v>31</v>
      </c>
      <c r="B25" s="43">
        <v>4</v>
      </c>
      <c r="D25" s="54" t="s">
        <v>86</v>
      </c>
      <c r="E25" s="54"/>
      <c r="F25" s="54"/>
      <c r="G25" s="54"/>
      <c r="H25" s="54"/>
    </row>
    <row r="26" spans="1:2">
      <c r="A26" s="26" t="s">
        <v>32</v>
      </c>
      <c r="B26" s="40">
        <v>6</v>
      </c>
    </row>
    <row r="27" spans="1:2">
      <c r="A27" s="26" t="s">
        <v>33</v>
      </c>
      <c r="B27" s="43">
        <v>3</v>
      </c>
    </row>
    <row r="28" spans="1:2">
      <c r="A28" s="29" t="s">
        <v>34</v>
      </c>
      <c r="B28" s="40">
        <v>1</v>
      </c>
    </row>
  </sheetData>
  <mergeCells count="7">
    <mergeCell ref="AE11:AG11"/>
    <mergeCell ref="D18:H18"/>
    <mergeCell ref="D19:H19"/>
    <mergeCell ref="D20:H20"/>
    <mergeCell ref="D21:H21"/>
    <mergeCell ref="D24:H24"/>
    <mergeCell ref="D25:H2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A10" sqref="A10:AG10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87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>
        <v>49</v>
      </c>
      <c r="C4" s="6">
        <v>2</v>
      </c>
      <c r="D4" s="53">
        <v>0</v>
      </c>
      <c r="E4" s="6">
        <v>0</v>
      </c>
      <c r="F4" s="53">
        <v>42</v>
      </c>
      <c r="G4" s="6">
        <v>32</v>
      </c>
      <c r="H4" s="53">
        <v>0</v>
      </c>
      <c r="I4" s="6">
        <v>0</v>
      </c>
      <c r="J4" s="53">
        <v>50</v>
      </c>
      <c r="K4" s="6">
        <v>41</v>
      </c>
      <c r="L4" s="53">
        <v>0</v>
      </c>
      <c r="M4" s="6">
        <v>0</v>
      </c>
      <c r="N4" s="1">
        <f t="shared" ref="N4:N8" si="0">SUM(B4,F4,J4)</f>
        <v>141</v>
      </c>
      <c r="P4" s="43">
        <f>H24</f>
        <v>140</v>
      </c>
      <c r="Q4" s="40">
        <f t="shared" ref="Q4:Q10" si="1">N4-P4</f>
        <v>1</v>
      </c>
      <c r="R4" s="41">
        <f t="shared" ref="R4:Y4" si="2">AD54</f>
        <v>140</v>
      </c>
      <c r="S4" s="42">
        <f t="shared" si="2"/>
        <v>0</v>
      </c>
      <c r="T4" s="41">
        <f t="shared" si="2"/>
        <v>0</v>
      </c>
      <c r="U4" s="42">
        <f t="shared" si="2"/>
        <v>0</v>
      </c>
      <c r="V4" s="40">
        <f t="shared" si="2"/>
        <v>1</v>
      </c>
      <c r="W4" s="40">
        <f t="shared" si="2"/>
        <v>1</v>
      </c>
      <c r="X4" s="40">
        <f t="shared" si="2"/>
        <v>1</v>
      </c>
      <c r="Y4" s="40">
        <f t="shared" si="2"/>
        <v>1</v>
      </c>
      <c r="Z4" s="42">
        <f t="shared" ref="Z4:AG4" si="3">Q23</f>
        <v>140</v>
      </c>
      <c r="AA4" s="42">
        <f t="shared" si="3"/>
        <v>64</v>
      </c>
      <c r="AB4" s="42">
        <f t="shared" si="3"/>
        <v>5</v>
      </c>
      <c r="AC4" s="42">
        <f t="shared" si="3"/>
        <v>0</v>
      </c>
      <c r="AD4" s="43">
        <f t="shared" si="3"/>
        <v>0.669856459330144</v>
      </c>
      <c r="AE4" s="40">
        <f t="shared" si="3"/>
        <v>0.686274509803922</v>
      </c>
      <c r="AF4" s="43">
        <f t="shared" si="3"/>
        <v>0.96551724137931</v>
      </c>
      <c r="AG4" s="40">
        <f t="shared" si="3"/>
        <v>0.802292263610315</v>
      </c>
    </row>
    <row r="5" spans="1:33">
      <c r="A5" s="6" t="s">
        <v>41</v>
      </c>
      <c r="B5" s="53">
        <v>49</v>
      </c>
      <c r="C5" s="6">
        <v>2</v>
      </c>
      <c r="D5" s="53">
        <v>0</v>
      </c>
      <c r="E5" s="6">
        <v>0</v>
      </c>
      <c r="F5" s="53">
        <v>42</v>
      </c>
      <c r="G5" s="6">
        <v>28</v>
      </c>
      <c r="H5" s="53">
        <v>0</v>
      </c>
      <c r="I5" s="6">
        <v>0</v>
      </c>
      <c r="J5" s="53">
        <v>50</v>
      </c>
      <c r="K5" s="6">
        <v>39</v>
      </c>
      <c r="L5" s="53">
        <v>0</v>
      </c>
      <c r="M5" s="6">
        <v>0</v>
      </c>
      <c r="N5" s="1">
        <f t="shared" si="0"/>
        <v>141</v>
      </c>
      <c r="P5" s="43">
        <f>H69</f>
        <v>140</v>
      </c>
      <c r="Q5" s="40">
        <f t="shared" si="1"/>
        <v>1</v>
      </c>
      <c r="R5" s="41">
        <f t="shared" ref="R5:Y5" si="4">AD99</f>
        <v>140</v>
      </c>
      <c r="S5" s="42">
        <f t="shared" si="4"/>
        <v>0</v>
      </c>
      <c r="T5" s="41">
        <f t="shared" si="4"/>
        <v>0</v>
      </c>
      <c r="U5" s="42">
        <f t="shared" si="4"/>
        <v>0</v>
      </c>
      <c r="V5" s="43">
        <f t="shared" si="4"/>
        <v>1</v>
      </c>
      <c r="W5" s="43">
        <f t="shared" si="4"/>
        <v>1</v>
      </c>
      <c r="X5" s="43">
        <f t="shared" si="4"/>
        <v>1</v>
      </c>
      <c r="Y5" s="43">
        <f t="shared" si="4"/>
        <v>1</v>
      </c>
      <c r="Z5" s="41">
        <f t="shared" ref="Z5:AG5" si="5">Q68</f>
        <v>140</v>
      </c>
      <c r="AA5" s="41">
        <f t="shared" si="5"/>
        <v>58</v>
      </c>
      <c r="AB5" s="41">
        <f t="shared" si="5"/>
        <v>4</v>
      </c>
      <c r="AC5" s="41">
        <f t="shared" si="5"/>
        <v>0</v>
      </c>
      <c r="AD5" s="43">
        <f t="shared" si="5"/>
        <v>0.693069306930693</v>
      </c>
      <c r="AE5" s="40">
        <f t="shared" si="5"/>
        <v>0.707070707070707</v>
      </c>
      <c r="AF5" s="43">
        <f t="shared" si="5"/>
        <v>0.972222222222222</v>
      </c>
      <c r="AG5" s="40">
        <f t="shared" si="5"/>
        <v>0.818713450292398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42</v>
      </c>
      <c r="G6" s="6">
        <v>18</v>
      </c>
      <c r="H6" s="53">
        <v>0</v>
      </c>
      <c r="I6" s="6">
        <v>0</v>
      </c>
      <c r="J6" s="53">
        <v>50</v>
      </c>
      <c r="K6" s="6">
        <v>25</v>
      </c>
      <c r="L6" s="53">
        <v>0</v>
      </c>
      <c r="M6" s="6">
        <v>0</v>
      </c>
      <c r="N6" s="1">
        <f t="shared" si="0"/>
        <v>141</v>
      </c>
      <c r="P6" s="43">
        <f>H114</f>
        <v>140</v>
      </c>
      <c r="Q6" s="40">
        <f t="shared" si="1"/>
        <v>1</v>
      </c>
      <c r="R6" s="41">
        <f t="shared" ref="R6:Y6" si="6">AD144</f>
        <v>140</v>
      </c>
      <c r="S6" s="42">
        <f t="shared" si="6"/>
        <v>0</v>
      </c>
      <c r="T6" s="41">
        <f t="shared" si="6"/>
        <v>0</v>
      </c>
      <c r="U6" s="42">
        <f t="shared" si="6"/>
        <v>0</v>
      </c>
      <c r="V6" s="40">
        <f t="shared" si="6"/>
        <v>1</v>
      </c>
      <c r="W6" s="40">
        <f t="shared" si="6"/>
        <v>1</v>
      </c>
      <c r="X6" s="40">
        <f t="shared" si="6"/>
        <v>1</v>
      </c>
      <c r="Y6" s="40">
        <f t="shared" si="6"/>
        <v>1</v>
      </c>
      <c r="Z6" s="42">
        <f t="shared" ref="Z6:AG6" si="7">Q113</f>
        <v>140</v>
      </c>
      <c r="AA6" s="42">
        <f t="shared" si="7"/>
        <v>41</v>
      </c>
      <c r="AB6" s="42">
        <f t="shared" si="7"/>
        <v>4</v>
      </c>
      <c r="AC6" s="42">
        <f t="shared" si="7"/>
        <v>0</v>
      </c>
      <c r="AD6" s="43">
        <f t="shared" si="7"/>
        <v>0.756756756756757</v>
      </c>
      <c r="AE6" s="40">
        <f t="shared" si="7"/>
        <v>0.773480662983425</v>
      </c>
      <c r="AF6" s="43">
        <f t="shared" si="7"/>
        <v>0.972222222222222</v>
      </c>
      <c r="AG6" s="40">
        <f t="shared" si="7"/>
        <v>0.861538461538462</v>
      </c>
    </row>
    <row r="7" spans="1:33">
      <c r="A7" s="6" t="s">
        <v>43</v>
      </c>
      <c r="B7" s="53">
        <v>49</v>
      </c>
      <c r="C7" s="6">
        <v>2</v>
      </c>
      <c r="D7" s="53">
        <v>0</v>
      </c>
      <c r="E7" s="6">
        <v>0</v>
      </c>
      <c r="F7" s="53">
        <v>42</v>
      </c>
      <c r="G7" s="6">
        <v>18</v>
      </c>
      <c r="H7" s="53">
        <v>0</v>
      </c>
      <c r="I7" s="6">
        <v>0</v>
      </c>
      <c r="J7" s="53">
        <v>50</v>
      </c>
      <c r="K7" s="6">
        <v>12</v>
      </c>
      <c r="L7" s="53">
        <v>0</v>
      </c>
      <c r="M7" s="6">
        <v>0</v>
      </c>
      <c r="N7" s="1">
        <f t="shared" si="0"/>
        <v>141</v>
      </c>
      <c r="P7" s="43">
        <f>H159</f>
        <v>140</v>
      </c>
      <c r="Q7" s="40">
        <f t="shared" si="1"/>
        <v>1</v>
      </c>
      <c r="R7" s="41">
        <f t="shared" ref="R7:Y7" si="8">AD189</f>
        <v>140</v>
      </c>
      <c r="S7" s="42">
        <f t="shared" si="8"/>
        <v>0</v>
      </c>
      <c r="T7" s="41">
        <f t="shared" si="8"/>
        <v>0</v>
      </c>
      <c r="U7" s="42">
        <f t="shared" si="8"/>
        <v>0</v>
      </c>
      <c r="V7" s="43">
        <f t="shared" si="8"/>
        <v>1</v>
      </c>
      <c r="W7" s="43">
        <f t="shared" si="8"/>
        <v>1</v>
      </c>
      <c r="X7" s="43">
        <f t="shared" si="8"/>
        <v>1</v>
      </c>
      <c r="Y7" s="43">
        <f t="shared" si="8"/>
        <v>1</v>
      </c>
      <c r="Z7" s="41">
        <f t="shared" ref="Z7:AG7" si="9">Q158</f>
        <v>140</v>
      </c>
      <c r="AA7" s="41">
        <f t="shared" si="9"/>
        <v>30</v>
      </c>
      <c r="AB7" s="41">
        <f t="shared" si="9"/>
        <v>4</v>
      </c>
      <c r="AC7" s="41">
        <f t="shared" si="9"/>
        <v>0</v>
      </c>
      <c r="AD7" s="43">
        <f t="shared" si="9"/>
        <v>0.804597701149425</v>
      </c>
      <c r="AE7" s="40">
        <f t="shared" si="9"/>
        <v>0.823529411764706</v>
      </c>
      <c r="AF7" s="43">
        <f t="shared" si="9"/>
        <v>0.972222222222222</v>
      </c>
      <c r="AG7" s="40">
        <f t="shared" si="9"/>
        <v>0.89171974522293</v>
      </c>
    </row>
    <row r="8" spans="1:33">
      <c r="A8" s="6" t="s">
        <v>44</v>
      </c>
      <c r="B8" s="53">
        <v>49</v>
      </c>
      <c r="C8" s="6">
        <v>0</v>
      </c>
      <c r="D8" s="53">
        <v>0</v>
      </c>
      <c r="E8" s="6">
        <v>0</v>
      </c>
      <c r="F8" s="53">
        <v>42</v>
      </c>
      <c r="G8" s="6">
        <v>14</v>
      </c>
      <c r="H8" s="53">
        <v>0</v>
      </c>
      <c r="I8" s="6">
        <v>0</v>
      </c>
      <c r="J8" s="53">
        <v>50</v>
      </c>
      <c r="K8" s="6">
        <v>7</v>
      </c>
      <c r="L8" s="53">
        <v>0</v>
      </c>
      <c r="M8" s="6">
        <v>0</v>
      </c>
      <c r="N8" s="1">
        <f t="shared" si="0"/>
        <v>141</v>
      </c>
      <c r="P8" s="43">
        <f>H204</f>
        <v>140</v>
      </c>
      <c r="Q8" s="40">
        <f t="shared" si="1"/>
        <v>1</v>
      </c>
      <c r="R8" s="41">
        <f t="shared" ref="R8:Y8" si="10">AD234</f>
        <v>140</v>
      </c>
      <c r="S8" s="42">
        <f t="shared" si="10"/>
        <v>0</v>
      </c>
      <c r="T8" s="41">
        <f t="shared" si="10"/>
        <v>0</v>
      </c>
      <c r="U8" s="42">
        <f t="shared" si="10"/>
        <v>0</v>
      </c>
      <c r="V8" s="40">
        <f t="shared" si="10"/>
        <v>1</v>
      </c>
      <c r="W8" s="40">
        <f t="shared" si="10"/>
        <v>1</v>
      </c>
      <c r="X8" s="40">
        <f t="shared" si="10"/>
        <v>1</v>
      </c>
      <c r="Y8" s="40">
        <f t="shared" si="10"/>
        <v>1</v>
      </c>
      <c r="Z8" s="42">
        <f t="shared" ref="Z8:AG8" si="11">Q203</f>
        <v>140</v>
      </c>
      <c r="AA8" s="42">
        <f t="shared" si="11"/>
        <v>22</v>
      </c>
      <c r="AB8" s="42">
        <f t="shared" si="11"/>
        <v>2</v>
      </c>
      <c r="AC8" s="42">
        <f t="shared" si="11"/>
        <v>0</v>
      </c>
      <c r="AD8" s="43">
        <f t="shared" si="11"/>
        <v>0.853658536585366</v>
      </c>
      <c r="AE8" s="40">
        <f t="shared" si="11"/>
        <v>0.864197530864197</v>
      </c>
      <c r="AF8" s="43">
        <f t="shared" si="11"/>
        <v>0.985915492957746</v>
      </c>
      <c r="AG8" s="40">
        <f t="shared" si="11"/>
        <v>0.921052631578947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 s="1">
        <f>SUM(B9,D9,F9,H9,J9,L9)</f>
        <v>0</v>
      </c>
      <c r="P9" s="43">
        <f>H249</f>
        <v>140</v>
      </c>
      <c r="Q9" s="40">
        <f t="shared" si="1"/>
        <v>-140</v>
      </c>
      <c r="R9" s="41">
        <f t="shared" ref="R9:Y9" si="12">AD279</f>
        <v>140</v>
      </c>
      <c r="S9" s="41">
        <f t="shared" si="12"/>
        <v>0</v>
      </c>
      <c r="T9" s="41">
        <f t="shared" si="12"/>
        <v>0</v>
      </c>
      <c r="U9" s="41">
        <f t="shared" si="12"/>
        <v>0</v>
      </c>
      <c r="V9" s="43">
        <f t="shared" si="12"/>
        <v>1</v>
      </c>
      <c r="W9" s="40">
        <f t="shared" si="12"/>
        <v>1</v>
      </c>
      <c r="X9" s="43">
        <f t="shared" si="12"/>
        <v>1</v>
      </c>
      <c r="Y9" s="40">
        <f t="shared" si="12"/>
        <v>1</v>
      </c>
      <c r="Z9" s="41">
        <f t="shared" ref="Z9:AG9" si="13">Q248</f>
        <v>140</v>
      </c>
      <c r="AA9" s="41">
        <f t="shared" si="13"/>
        <v>22</v>
      </c>
      <c r="AB9" s="41">
        <f t="shared" si="13"/>
        <v>2</v>
      </c>
      <c r="AC9" s="41">
        <f t="shared" si="13"/>
        <v>0</v>
      </c>
      <c r="AD9" s="43">
        <f t="shared" si="13"/>
        <v>0.853658536585366</v>
      </c>
      <c r="AE9" s="40">
        <f t="shared" si="13"/>
        <v>0.864197530864197</v>
      </c>
      <c r="AF9" s="43">
        <f t="shared" si="13"/>
        <v>0.985915492957746</v>
      </c>
      <c r="AG9" s="40">
        <f t="shared" si="13"/>
        <v>0.921052631578947</v>
      </c>
    </row>
    <row r="10" spans="1:33">
      <c r="A10" s="6" t="s">
        <v>77</v>
      </c>
      <c r="B10" s="53">
        <v>49</v>
      </c>
      <c r="C10" s="6">
        <v>0</v>
      </c>
      <c r="D10" s="53">
        <v>0</v>
      </c>
      <c r="E10" s="6">
        <v>0</v>
      </c>
      <c r="F10" s="53">
        <v>41</v>
      </c>
      <c r="G10" s="6">
        <v>3</v>
      </c>
      <c r="H10" s="53">
        <v>0</v>
      </c>
      <c r="I10" s="6">
        <v>0</v>
      </c>
      <c r="J10" s="53">
        <v>50</v>
      </c>
      <c r="K10" s="6">
        <v>5</v>
      </c>
      <c r="L10" s="53">
        <v>0</v>
      </c>
      <c r="M10" s="6">
        <v>0</v>
      </c>
      <c r="N10" s="1">
        <v>140</v>
      </c>
      <c r="P10" s="43">
        <f>H294</f>
        <v>139</v>
      </c>
      <c r="Q10" s="40">
        <f t="shared" si="1"/>
        <v>1</v>
      </c>
      <c r="R10" s="41">
        <f t="shared" ref="R10:Y10" si="14">AD234</f>
        <v>140</v>
      </c>
      <c r="S10" s="41">
        <f t="shared" si="14"/>
        <v>0</v>
      </c>
      <c r="T10" s="41">
        <f t="shared" si="14"/>
        <v>0</v>
      </c>
      <c r="U10" s="41">
        <f t="shared" si="14"/>
        <v>0</v>
      </c>
      <c r="V10" s="43">
        <f t="shared" si="14"/>
        <v>1</v>
      </c>
      <c r="W10" s="40">
        <f t="shared" si="14"/>
        <v>1</v>
      </c>
      <c r="X10" s="43">
        <f t="shared" si="14"/>
        <v>1</v>
      </c>
      <c r="Y10" s="40">
        <f t="shared" si="14"/>
        <v>1</v>
      </c>
      <c r="Z10" s="42">
        <f t="shared" ref="Z10:AG10" si="15">Q293</f>
        <v>139</v>
      </c>
      <c r="AA10" s="42">
        <f t="shared" si="15"/>
        <v>8</v>
      </c>
      <c r="AB10" s="42">
        <f t="shared" si="15"/>
        <v>1</v>
      </c>
      <c r="AC10" s="42">
        <f t="shared" si="15"/>
        <v>0</v>
      </c>
      <c r="AD10" s="43">
        <f t="shared" si="15"/>
        <v>0.939189189189189</v>
      </c>
      <c r="AE10" s="40">
        <f t="shared" si="15"/>
        <v>0.945578231292517</v>
      </c>
      <c r="AF10" s="43">
        <f t="shared" si="15"/>
        <v>0.992857142857143</v>
      </c>
      <c r="AG10" s="40">
        <f t="shared" si="15"/>
        <v>0.968641114982578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AlKareem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>
        <v>17</v>
      </c>
      <c r="C14" s="14"/>
      <c r="D14" s="14"/>
      <c r="E14" s="14"/>
      <c r="F14" s="14"/>
      <c r="G14" s="14"/>
      <c r="H14" s="14"/>
      <c r="I14" s="14"/>
      <c r="J14" s="33">
        <v>8</v>
      </c>
      <c r="L14" s="1" t="s">
        <v>49</v>
      </c>
      <c r="M14" s="9" t="s">
        <v>58</v>
      </c>
      <c r="N14" s="9"/>
      <c r="O14" s="9"/>
      <c r="P14" s="9"/>
      <c r="Q14" s="42">
        <f>B14</f>
        <v>17</v>
      </c>
      <c r="R14" s="42">
        <f>SUM(C14:J14)</f>
        <v>8</v>
      </c>
      <c r="S14" s="42">
        <f>SUM(B15:B22)</f>
        <v>2</v>
      </c>
      <c r="T14" s="42">
        <v>0</v>
      </c>
      <c r="U14" s="40">
        <f t="shared" ref="U14:U21" si="16">(SUM(Q14,T14)/SUM(Q14,R14,S14,T14))</f>
        <v>0.62962962962963</v>
      </c>
      <c r="V14" s="40">
        <f t="shared" ref="V14:V21" si="17">Q14/(SUM(Q14,R14))</f>
        <v>0.68</v>
      </c>
      <c r="W14" s="40">
        <f t="shared" ref="W14:W21" si="18">Q14/SUM(Q14,S14)</f>
        <v>0.894736842105263</v>
      </c>
      <c r="X14" s="40">
        <f t="shared" ref="X14:X21" si="19">2*V14*W14/(SUM(V14,W14))</f>
        <v>0.772727272727273</v>
      </c>
    </row>
    <row r="15" spans="1:24">
      <c r="A15" s="15" t="s">
        <v>50</v>
      </c>
      <c r="B15" s="16"/>
      <c r="C15" s="17">
        <v>12</v>
      </c>
      <c r="D15" s="16"/>
      <c r="E15" s="16"/>
      <c r="F15" s="16"/>
      <c r="G15" s="16"/>
      <c r="H15" s="16"/>
      <c r="I15" s="16"/>
      <c r="J15" s="16">
        <v>5</v>
      </c>
      <c r="L15" s="1" t="s">
        <v>50</v>
      </c>
      <c r="M15" s="9" t="s">
        <v>59</v>
      </c>
      <c r="N15" s="9"/>
      <c r="O15" s="9"/>
      <c r="P15" s="9"/>
      <c r="Q15" s="41">
        <f>C15</f>
        <v>12</v>
      </c>
      <c r="R15" s="41">
        <f>SUM(B15,D15:J15)</f>
        <v>5</v>
      </c>
      <c r="S15" s="41">
        <f>SUM(C14,C16:C22)</f>
        <v>0</v>
      </c>
      <c r="T15" s="41">
        <v>0</v>
      </c>
      <c r="U15" s="43">
        <f t="shared" si="16"/>
        <v>0.705882352941177</v>
      </c>
      <c r="V15" s="43">
        <f t="shared" si="17"/>
        <v>0.705882352941177</v>
      </c>
      <c r="W15" s="43">
        <f t="shared" si="18"/>
        <v>1</v>
      </c>
      <c r="X15" s="43">
        <f t="shared" si="19"/>
        <v>0.827586206896552</v>
      </c>
    </row>
    <row r="16" spans="1:24">
      <c r="A16" s="15" t="s">
        <v>51</v>
      </c>
      <c r="B16" s="16">
        <v>1</v>
      </c>
      <c r="C16" s="16"/>
      <c r="D16" s="17">
        <v>10</v>
      </c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10</v>
      </c>
      <c r="R16" s="42">
        <f>SUM(B16:C16,E16:J16)</f>
        <v>1</v>
      </c>
      <c r="S16" s="42">
        <f>SUM(D14:D15,D17:D22)</f>
        <v>0</v>
      </c>
      <c r="T16" s="42">
        <v>0</v>
      </c>
      <c r="U16" s="40">
        <f t="shared" si="16"/>
        <v>0.909090909090909</v>
      </c>
      <c r="V16" s="40">
        <f t="shared" si="17"/>
        <v>0.909090909090909</v>
      </c>
      <c r="W16" s="40">
        <f t="shared" si="18"/>
        <v>1</v>
      </c>
      <c r="X16" s="40">
        <f t="shared" si="19"/>
        <v>0.952380952380952</v>
      </c>
    </row>
    <row r="17" spans="1:24">
      <c r="A17" s="15" t="s">
        <v>52</v>
      </c>
      <c r="B17" s="16"/>
      <c r="C17" s="16"/>
      <c r="D17" s="16"/>
      <c r="E17" s="17">
        <v>21</v>
      </c>
      <c r="F17" s="16"/>
      <c r="G17" s="16"/>
      <c r="H17" s="16"/>
      <c r="I17" s="16"/>
      <c r="J17" s="34">
        <v>3</v>
      </c>
      <c r="L17" s="1" t="s">
        <v>52</v>
      </c>
      <c r="M17" s="9" t="s">
        <v>61</v>
      </c>
      <c r="N17" s="9"/>
      <c r="O17" s="9"/>
      <c r="P17" s="9"/>
      <c r="Q17" s="41">
        <f>E17</f>
        <v>21</v>
      </c>
      <c r="R17" s="41">
        <f>SUM(B17:D17,F17:J17)</f>
        <v>3</v>
      </c>
      <c r="S17" s="41">
        <f>SUM(E14:E16,E18:E22)</f>
        <v>0</v>
      </c>
      <c r="T17" s="41">
        <v>0</v>
      </c>
      <c r="U17" s="43">
        <f t="shared" si="16"/>
        <v>0.875</v>
      </c>
      <c r="V17" s="43">
        <f t="shared" si="17"/>
        <v>0.875</v>
      </c>
      <c r="W17" s="43">
        <f t="shared" si="18"/>
        <v>1</v>
      </c>
      <c r="X17" s="43">
        <f t="shared" si="19"/>
        <v>0.933333333333333</v>
      </c>
    </row>
    <row r="18" spans="1:24">
      <c r="A18" s="15" t="s">
        <v>53</v>
      </c>
      <c r="B18" s="16">
        <v>1</v>
      </c>
      <c r="C18" s="16"/>
      <c r="D18" s="16"/>
      <c r="E18" s="16"/>
      <c r="F18" s="17">
        <v>29</v>
      </c>
      <c r="G18" s="16">
        <v>1</v>
      </c>
      <c r="H18" s="16"/>
      <c r="I18" s="16"/>
      <c r="J18" s="34">
        <v>34</v>
      </c>
      <c r="L18" s="1" t="s">
        <v>53</v>
      </c>
      <c r="M18" s="9" t="s">
        <v>62</v>
      </c>
      <c r="N18" s="9"/>
      <c r="O18" s="9"/>
      <c r="P18" s="9"/>
      <c r="Q18" s="42">
        <f>F18</f>
        <v>29</v>
      </c>
      <c r="R18" s="42">
        <f>SUM(B18:E18,G18:J18)</f>
        <v>36</v>
      </c>
      <c r="S18" s="42">
        <f>SUM(F14:F17,F19:F22)</f>
        <v>0</v>
      </c>
      <c r="T18" s="42">
        <v>0</v>
      </c>
      <c r="U18" s="40">
        <f t="shared" si="16"/>
        <v>0.446153846153846</v>
      </c>
      <c r="V18" s="40">
        <f t="shared" si="17"/>
        <v>0.446153846153846</v>
      </c>
      <c r="W18" s="40">
        <f t="shared" si="18"/>
        <v>1</v>
      </c>
      <c r="X18" s="40">
        <f t="shared" si="19"/>
        <v>0.617021276595745</v>
      </c>
    </row>
    <row r="19" spans="1:24">
      <c r="A19" s="15" t="s">
        <v>54</v>
      </c>
      <c r="B19" s="16"/>
      <c r="C19" s="16"/>
      <c r="D19" s="16"/>
      <c r="E19" s="16"/>
      <c r="F19" s="16"/>
      <c r="G19" s="17">
        <v>29</v>
      </c>
      <c r="H19" s="16"/>
      <c r="I19" s="16"/>
      <c r="J19" s="34">
        <v>8</v>
      </c>
      <c r="L19" s="1" t="s">
        <v>54</v>
      </c>
      <c r="M19" s="9" t="s">
        <v>63</v>
      </c>
      <c r="N19" s="9"/>
      <c r="O19" s="9"/>
      <c r="P19" s="9"/>
      <c r="Q19" s="41">
        <f>G19</f>
        <v>29</v>
      </c>
      <c r="R19" s="41">
        <f>SUM(B19:F19,H19:J19)</f>
        <v>8</v>
      </c>
      <c r="S19" s="41">
        <f>SUM(G14:G18,G20:G22)</f>
        <v>2</v>
      </c>
      <c r="T19" s="41">
        <v>0</v>
      </c>
      <c r="U19" s="43">
        <f t="shared" si="16"/>
        <v>0.743589743589744</v>
      </c>
      <c r="V19" s="43">
        <f t="shared" si="17"/>
        <v>0.783783783783784</v>
      </c>
      <c r="W19" s="43">
        <f t="shared" si="18"/>
        <v>0.935483870967742</v>
      </c>
      <c r="X19" s="43">
        <f t="shared" si="19"/>
        <v>0.852941176470588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>
        <v>11</v>
      </c>
      <c r="I20" s="16">
        <v>1</v>
      </c>
      <c r="J20" s="34"/>
      <c r="L20" s="1" t="s">
        <v>55</v>
      </c>
      <c r="M20" s="9" t="s">
        <v>64</v>
      </c>
      <c r="N20" s="9"/>
      <c r="O20" s="9"/>
      <c r="P20" s="9"/>
      <c r="Q20" s="42">
        <f>H20</f>
        <v>11</v>
      </c>
      <c r="R20" s="42">
        <f>SUM(B20:G20,I20:J20)</f>
        <v>1</v>
      </c>
      <c r="S20" s="42">
        <f>SUM(H14:H19,H21:H22)</f>
        <v>0</v>
      </c>
      <c r="T20" s="42">
        <v>0</v>
      </c>
      <c r="U20" s="40">
        <f t="shared" si="16"/>
        <v>0.916666666666667</v>
      </c>
      <c r="V20" s="40">
        <f t="shared" si="17"/>
        <v>0.916666666666667</v>
      </c>
      <c r="W20" s="40">
        <f t="shared" si="18"/>
        <v>1</v>
      </c>
      <c r="X20" s="40">
        <f t="shared" si="19"/>
        <v>0.956521739130435</v>
      </c>
    </row>
    <row r="21" spans="1:24">
      <c r="A21" s="15" t="s">
        <v>56</v>
      </c>
      <c r="B21" s="16"/>
      <c r="C21" s="16"/>
      <c r="D21" s="16"/>
      <c r="E21" s="16"/>
      <c r="F21" s="16"/>
      <c r="G21" s="16">
        <v>1</v>
      </c>
      <c r="H21" s="16"/>
      <c r="I21" s="17">
        <v>11</v>
      </c>
      <c r="J21" s="34">
        <v>1</v>
      </c>
      <c r="L21" s="1" t="s">
        <v>56</v>
      </c>
      <c r="M21" s="9" t="s">
        <v>65</v>
      </c>
      <c r="N21" s="9"/>
      <c r="O21" s="9"/>
      <c r="P21" s="9"/>
      <c r="Q21" s="41">
        <f>I21</f>
        <v>11</v>
      </c>
      <c r="R21" s="41">
        <f>SUM(J21,B21:H21)</f>
        <v>2</v>
      </c>
      <c r="S21" s="41">
        <f>SUM(I14:I20,I22)</f>
        <v>1</v>
      </c>
      <c r="T21" s="41">
        <v>0</v>
      </c>
      <c r="U21" s="43">
        <f t="shared" si="16"/>
        <v>0.785714285714286</v>
      </c>
      <c r="V21" s="43">
        <f t="shared" si="17"/>
        <v>0.846153846153846</v>
      </c>
      <c r="W21" s="43">
        <f t="shared" si="18"/>
        <v>0.916666666666667</v>
      </c>
      <c r="X21" s="43">
        <f t="shared" si="19"/>
        <v>0.88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140</v>
      </c>
      <c r="R23" s="41">
        <f t="shared" si="20"/>
        <v>64</v>
      </c>
      <c r="S23" s="41">
        <f t="shared" si="20"/>
        <v>5</v>
      </c>
      <c r="T23" s="41">
        <f t="shared" si="20"/>
        <v>0</v>
      </c>
      <c r="U23" s="43">
        <f>(SUM(Q23,T23)/SUM(Q23,R23,S23,T23))</f>
        <v>0.669856459330144</v>
      </c>
      <c r="V23" s="43">
        <f>Q23/(SUM(Q23,R23))</f>
        <v>0.686274509803922</v>
      </c>
      <c r="W23" s="43">
        <f>Q23/SUM(Q23,S23)</f>
        <v>0.96551724137931</v>
      </c>
      <c r="X23" s="43">
        <f>2*V23*W23/(SUM(V23,W23))</f>
        <v>0.802292263610315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140</v>
      </c>
    </row>
    <row r="25" ht="14.25" spans="1:37">
      <c r="A25" s="21" t="str">
        <f>A1</f>
        <v>AlKareem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>
        <v>16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16</v>
      </c>
      <c r="AE26" s="42">
        <f>SUM(C26:AC26)</f>
        <v>0</v>
      </c>
      <c r="AF26" s="42">
        <f>SUM(B27:B53)</f>
        <v>0</v>
      </c>
      <c r="AG26" s="42">
        <v>0</v>
      </c>
      <c r="AH26" s="40">
        <f t="shared" ref="AH26:AH54" si="21">(SUM(AD26,AG26)/SUM(AD26,AE26,AF26,AG26))</f>
        <v>1</v>
      </c>
      <c r="AI26" s="40">
        <f t="shared" ref="AI26:AI54" si="22">AD26/(SUM(AD26,AE26))</f>
        <v>1</v>
      </c>
      <c r="AJ26" s="40">
        <f t="shared" ref="AJ26:AJ54" si="23">AD26/SUM(AD26,AF26)</f>
        <v>1</v>
      </c>
      <c r="AK26" s="40">
        <f t="shared" ref="AK26:AK54" si="24">2*AI26*AJ26/(SUM(AI26,AJ26))</f>
        <v>1</v>
      </c>
    </row>
    <row r="27" spans="1:37">
      <c r="A27" s="26" t="s">
        <v>40</v>
      </c>
      <c r="B27" s="27"/>
      <c r="C27" s="28">
        <v>22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22</v>
      </c>
      <c r="AE27" s="41">
        <f>SUM(D27:AC27,B27)</f>
        <v>0</v>
      </c>
      <c r="AF27" s="41">
        <f>SUM(C26,C28:C53)</f>
        <v>0</v>
      </c>
      <c r="AG27" s="41">
        <v>0</v>
      </c>
      <c r="AH27" s="43">
        <f t="shared" si="21"/>
        <v>1</v>
      </c>
      <c r="AI27" s="43">
        <f t="shared" si="22"/>
        <v>1</v>
      </c>
      <c r="AJ27" s="43">
        <f t="shared" si="23"/>
        <v>1</v>
      </c>
      <c r="AK27" s="43">
        <f t="shared" si="24"/>
        <v>1</v>
      </c>
    </row>
    <row r="28" spans="1:37">
      <c r="A28" s="26" t="s">
        <v>9</v>
      </c>
      <c r="B28" s="27"/>
      <c r="C28" s="27"/>
      <c r="D28" s="28">
        <v>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7</v>
      </c>
      <c r="AE28" s="42">
        <f>SUM(B28,C28,E28:AC28)</f>
        <v>0</v>
      </c>
      <c r="AF28" s="42">
        <f>SUM(D26,D27,D29:D53)</f>
        <v>0</v>
      </c>
      <c r="AG28" s="42">
        <v>0</v>
      </c>
      <c r="AH28" s="40">
        <f t="shared" si="21"/>
        <v>1</v>
      </c>
      <c r="AI28" s="40">
        <f t="shared" si="22"/>
        <v>1</v>
      </c>
      <c r="AJ28" s="40">
        <f t="shared" si="23"/>
        <v>1</v>
      </c>
      <c r="AK28" s="40">
        <f t="shared" si="24"/>
        <v>1</v>
      </c>
    </row>
    <row r="29" spans="1:37">
      <c r="A29" s="26" t="s">
        <v>10</v>
      </c>
      <c r="B29" s="27"/>
      <c r="C29" s="27"/>
      <c r="D29" s="27"/>
      <c r="E29" s="28">
        <v>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2</v>
      </c>
      <c r="AE29" s="41">
        <f>SUM(B29:D29,F29:AC29)</f>
        <v>0</v>
      </c>
      <c r="AF29" s="41">
        <f>SUM(E26:E28,E30:E53)</f>
        <v>0</v>
      </c>
      <c r="AG29" s="41">
        <v>0</v>
      </c>
      <c r="AH29" s="43">
        <f t="shared" si="21"/>
        <v>1</v>
      </c>
      <c r="AI29" s="43">
        <f t="shared" si="22"/>
        <v>1</v>
      </c>
      <c r="AJ29" s="43">
        <f t="shared" si="23"/>
        <v>1</v>
      </c>
      <c r="AK29" s="43">
        <f t="shared" si="24"/>
        <v>1</v>
      </c>
    </row>
    <row r="30" spans="1:37">
      <c r="A30" s="26" t="s">
        <v>11</v>
      </c>
      <c r="B30" s="27"/>
      <c r="C30" s="27"/>
      <c r="D30" s="27"/>
      <c r="E30" s="27"/>
      <c r="F30" s="28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1</v>
      </c>
      <c r="AE30" s="42">
        <f>SUM(B30:E30,G30:AC30)</f>
        <v>0</v>
      </c>
      <c r="AF30" s="42">
        <f>SUM(F26:F29,F31:F53)</f>
        <v>0</v>
      </c>
      <c r="AG30" s="42">
        <v>0</v>
      </c>
      <c r="AH30" s="40">
        <f t="shared" si="21"/>
        <v>1</v>
      </c>
      <c r="AI30" s="40">
        <f t="shared" si="22"/>
        <v>1</v>
      </c>
      <c r="AJ30" s="40">
        <f t="shared" si="23"/>
        <v>1</v>
      </c>
      <c r="AK30" s="40">
        <f t="shared" si="24"/>
        <v>1</v>
      </c>
    </row>
    <row r="31" spans="1:37">
      <c r="A31" s="26" t="s">
        <v>12</v>
      </c>
      <c r="B31" s="27"/>
      <c r="C31" s="27"/>
      <c r="D31" s="27"/>
      <c r="E31" s="27"/>
      <c r="F31" s="27"/>
      <c r="G31" s="28">
        <v>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2</v>
      </c>
      <c r="AE31" s="41">
        <f>SUM(B31:F31,H31:AC31)</f>
        <v>0</v>
      </c>
      <c r="AF31" s="41">
        <f>SUM(G26:G30,G32:G53)</f>
        <v>0</v>
      </c>
      <c r="AG31" s="41">
        <v>0</v>
      </c>
      <c r="AH31" s="43">
        <f t="shared" si="21"/>
        <v>1</v>
      </c>
      <c r="AI31" s="43">
        <f t="shared" si="22"/>
        <v>1</v>
      </c>
      <c r="AJ31" s="43">
        <f t="shared" si="23"/>
        <v>1</v>
      </c>
      <c r="AK31" s="43">
        <f t="shared" si="24"/>
        <v>1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>
        <v>2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2</v>
      </c>
      <c r="AE32" s="42">
        <f>SUM(B32:G32,I32:AC32)</f>
        <v>0</v>
      </c>
      <c r="AF32" s="42">
        <f>SUM(H26:H31,H33:H53)</f>
        <v>0</v>
      </c>
      <c r="AG32" s="42">
        <v>0</v>
      </c>
      <c r="AH32" s="40">
        <f t="shared" si="21"/>
        <v>1</v>
      </c>
      <c r="AI32" s="40">
        <f t="shared" si="22"/>
        <v>1</v>
      </c>
      <c r="AJ32" s="40">
        <f t="shared" si="23"/>
        <v>1</v>
      </c>
      <c r="AK32" s="40">
        <f t="shared" si="24"/>
        <v>1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>
        <v>5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5</v>
      </c>
      <c r="AE33" s="41">
        <f>SUM(B33:H33,J33:AC33)</f>
        <v>0</v>
      </c>
      <c r="AF33" s="41">
        <f>SUM(I26:I32,I34:I53)</f>
        <v>0</v>
      </c>
      <c r="AG33" s="42">
        <v>0</v>
      </c>
      <c r="AH33" s="43">
        <f t="shared" si="21"/>
        <v>1</v>
      </c>
      <c r="AI33" s="43">
        <f t="shared" si="22"/>
        <v>1</v>
      </c>
      <c r="AJ33" s="43">
        <f t="shared" si="23"/>
        <v>1</v>
      </c>
      <c r="AK33" s="43">
        <f t="shared" si="24"/>
        <v>1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>
        <v>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3</v>
      </c>
      <c r="AE34" s="42">
        <f>SUM(B34:I34,K34:AC34)</f>
        <v>0</v>
      </c>
      <c r="AF34" s="42">
        <f>SUM(J26:J33,J35:J53)</f>
        <v>0</v>
      </c>
      <c r="AG34" s="41">
        <v>0</v>
      </c>
      <c r="AH34" s="40">
        <f t="shared" si="21"/>
        <v>1</v>
      </c>
      <c r="AI34" s="40">
        <f t="shared" si="22"/>
        <v>1</v>
      </c>
      <c r="AJ34" s="40">
        <f t="shared" si="23"/>
        <v>1</v>
      </c>
      <c r="AK34" s="40">
        <f t="shared" si="24"/>
        <v>1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>
        <v>10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10</v>
      </c>
      <c r="AE35" s="41">
        <f>SUM(B35:J35,L35:AC35)</f>
        <v>0</v>
      </c>
      <c r="AF35" s="41">
        <f>SUM(K26:K34,K36:K53)</f>
        <v>0</v>
      </c>
      <c r="AG35" s="42">
        <v>0</v>
      </c>
      <c r="AH35" s="43">
        <f t="shared" si="21"/>
        <v>1</v>
      </c>
      <c r="AI35" s="43">
        <f t="shared" si="22"/>
        <v>1</v>
      </c>
      <c r="AJ35" s="43">
        <f t="shared" si="23"/>
        <v>1</v>
      </c>
      <c r="AK35" s="43">
        <f t="shared" si="24"/>
        <v>1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1</v>
      </c>
      <c r="AE36" s="42">
        <f>SUM(B36:K36,M36:AC36)</f>
        <v>0</v>
      </c>
      <c r="AF36" s="42">
        <f>SUM(L26:L35,L37:L53)</f>
        <v>0</v>
      </c>
      <c r="AG36" s="41">
        <v>0</v>
      </c>
      <c r="AH36" s="40">
        <f t="shared" si="21"/>
        <v>1</v>
      </c>
      <c r="AI36" s="40">
        <f t="shared" si="22"/>
        <v>1</v>
      </c>
      <c r="AJ36" s="40">
        <f t="shared" si="23"/>
        <v>1</v>
      </c>
      <c r="AK36" s="40">
        <f t="shared" si="24"/>
        <v>1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>
        <v>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2</v>
      </c>
      <c r="AE37" s="41">
        <f>SUM(B37:L37,N37:AC37)</f>
        <v>0</v>
      </c>
      <c r="AF37" s="41">
        <f>SUM(M26:M36,M38:M53)</f>
        <v>0</v>
      </c>
      <c r="AG37" s="42">
        <v>0</v>
      </c>
      <c r="AH37" s="43">
        <f t="shared" si="21"/>
        <v>1</v>
      </c>
      <c r="AI37" s="43">
        <f t="shared" si="22"/>
        <v>1</v>
      </c>
      <c r="AJ37" s="43">
        <f t="shared" si="23"/>
        <v>1</v>
      </c>
      <c r="AK37" s="43">
        <f t="shared" si="24"/>
        <v>1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>
        <v>2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2</v>
      </c>
      <c r="AE38" s="42">
        <f>SUM(B38:M38,O38:AC38)</f>
        <v>0</v>
      </c>
      <c r="AF38" s="42">
        <f>SUM(N26:N37,N39:N53)</f>
        <v>0</v>
      </c>
      <c r="AG38" s="41">
        <v>0</v>
      </c>
      <c r="AH38" s="40">
        <f t="shared" si="21"/>
        <v>1</v>
      </c>
      <c r="AI38" s="40">
        <f t="shared" si="22"/>
        <v>1</v>
      </c>
      <c r="AJ38" s="40">
        <f t="shared" si="23"/>
        <v>1</v>
      </c>
      <c r="AK38" s="40">
        <f t="shared" si="24"/>
        <v>1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>
        <v>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2</v>
      </c>
      <c r="AE39" s="41">
        <f>SUM(B39:N39,P39:AC39)</f>
        <v>0</v>
      </c>
      <c r="AF39" s="41">
        <f>SUM(O26:O38,O40:O53)</f>
        <v>0</v>
      </c>
      <c r="AG39" s="42">
        <v>0</v>
      </c>
      <c r="AH39" s="43">
        <f t="shared" si="21"/>
        <v>1</v>
      </c>
      <c r="AI39" s="43">
        <f t="shared" si="22"/>
        <v>1</v>
      </c>
      <c r="AJ39" s="43">
        <f t="shared" si="23"/>
        <v>1</v>
      </c>
      <c r="AK39" s="43">
        <f t="shared" si="24"/>
        <v>1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>
        <v>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1</v>
      </c>
      <c r="AE40" s="42">
        <f>SUM(B40:O40,Q40:AC40)</f>
        <v>0</v>
      </c>
      <c r="AF40" s="42">
        <f>SUM(P26:P39,P41:P53)</f>
        <v>0</v>
      </c>
      <c r="AG40" s="42">
        <v>0</v>
      </c>
      <c r="AH40" s="40">
        <f t="shared" si="21"/>
        <v>1</v>
      </c>
      <c r="AI40" s="40">
        <f t="shared" si="22"/>
        <v>1</v>
      </c>
      <c r="AJ40" s="40">
        <f t="shared" si="23"/>
        <v>1</v>
      </c>
      <c r="AK40" s="40">
        <f t="shared" si="24"/>
        <v>1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>
        <v>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1</v>
      </c>
      <c r="AE41" s="41">
        <f>SUM(B41:P41,R41:AC41)</f>
        <v>0</v>
      </c>
      <c r="AF41" s="41">
        <f>SUM(Q26:Q40,Q42:Q53)</f>
        <v>0</v>
      </c>
      <c r="AG41" s="41">
        <v>0</v>
      </c>
      <c r="AH41" s="43">
        <f t="shared" si="21"/>
        <v>1</v>
      </c>
      <c r="AI41" s="43">
        <f t="shared" si="22"/>
        <v>1</v>
      </c>
      <c r="AJ41" s="43">
        <f t="shared" si="23"/>
        <v>1</v>
      </c>
      <c r="AK41" s="43">
        <f t="shared" si="24"/>
        <v>1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1</v>
      </c>
      <c r="AE42" s="42">
        <f>SUM(B42:Q42,S42:AC42)</f>
        <v>0</v>
      </c>
      <c r="AF42" s="42">
        <f>SUM(R26:R41,R43:R53)</f>
        <v>0</v>
      </c>
      <c r="AG42" s="42">
        <v>0</v>
      </c>
      <c r="AH42" s="40">
        <f t="shared" si="21"/>
        <v>1</v>
      </c>
      <c r="AI42" s="40">
        <f t="shared" si="22"/>
        <v>1</v>
      </c>
      <c r="AJ42" s="40">
        <f t="shared" si="23"/>
        <v>1</v>
      </c>
      <c r="AK42" s="40">
        <f t="shared" si="24"/>
        <v>1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>
        <v>2</v>
      </c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2</v>
      </c>
      <c r="AE43" s="41">
        <f>SUM(B43:R43,T43:AC43)</f>
        <v>0</v>
      </c>
      <c r="AF43" s="41">
        <f>SUM(S26:S42,S44:S53)</f>
        <v>0</v>
      </c>
      <c r="AG43" s="41">
        <v>0</v>
      </c>
      <c r="AH43" s="43">
        <f t="shared" si="21"/>
        <v>1</v>
      </c>
      <c r="AI43" s="43">
        <f t="shared" si="22"/>
        <v>1</v>
      </c>
      <c r="AJ43" s="43">
        <f t="shared" si="23"/>
        <v>1</v>
      </c>
      <c r="AK43" s="43">
        <f t="shared" si="24"/>
        <v>1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2</v>
      </c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2</v>
      </c>
      <c r="AE44" s="42">
        <f>SUM(B44:S44,U44:AC44)</f>
        <v>0</v>
      </c>
      <c r="AF44" s="42">
        <f>SUM(T26:T43,T45:T53)</f>
        <v>0</v>
      </c>
      <c r="AG44" s="42">
        <v>0</v>
      </c>
      <c r="AH44" s="40">
        <f t="shared" si="21"/>
        <v>1</v>
      </c>
      <c r="AI44" s="40">
        <f t="shared" si="22"/>
        <v>1</v>
      </c>
      <c r="AJ44" s="40">
        <f t="shared" si="23"/>
        <v>1</v>
      </c>
      <c r="AK44" s="40">
        <f t="shared" si="24"/>
        <v>1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>
        <v>6</v>
      </c>
      <c r="V45" s="27"/>
      <c r="W45" s="27"/>
      <c r="X45" s="27"/>
      <c r="Y45" s="27"/>
      <c r="Z45" s="27"/>
      <c r="AA45" s="27"/>
      <c r="AB45" s="27"/>
      <c r="AC45" s="46"/>
      <c r="AD45" s="41">
        <f>U45</f>
        <v>6</v>
      </c>
      <c r="AE45" s="41">
        <f>SUM(B45:T45,V45:AC45)</f>
        <v>0</v>
      </c>
      <c r="AF45" s="41">
        <f>SUM(U26:U44,U46:U53)</f>
        <v>0</v>
      </c>
      <c r="AG45" s="41">
        <v>0</v>
      </c>
      <c r="AH45" s="43">
        <f t="shared" si="21"/>
        <v>1</v>
      </c>
      <c r="AI45" s="43">
        <f t="shared" si="22"/>
        <v>1</v>
      </c>
      <c r="AJ45" s="43">
        <f t="shared" si="23"/>
        <v>1</v>
      </c>
      <c r="AK45" s="43">
        <f t="shared" si="24"/>
        <v>1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>
        <v>3</v>
      </c>
      <c r="W46" s="27"/>
      <c r="X46" s="27"/>
      <c r="Y46" s="27"/>
      <c r="Z46" s="27"/>
      <c r="AA46" s="27"/>
      <c r="AB46" s="27"/>
      <c r="AC46" s="46"/>
      <c r="AD46" s="42">
        <f>V46</f>
        <v>3</v>
      </c>
      <c r="AE46" s="42">
        <f>SUM(B46:U46,W46:AC46)</f>
        <v>0</v>
      </c>
      <c r="AF46" s="42">
        <f>SUM(V26:V45,V47:V53)</f>
        <v>0</v>
      </c>
      <c r="AG46" s="42">
        <v>0</v>
      </c>
      <c r="AH46" s="40">
        <f t="shared" si="21"/>
        <v>1</v>
      </c>
      <c r="AI46" s="40">
        <f t="shared" si="22"/>
        <v>1</v>
      </c>
      <c r="AJ46" s="40">
        <f t="shared" si="23"/>
        <v>1</v>
      </c>
      <c r="AK46" s="40">
        <f t="shared" si="24"/>
        <v>1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>
        <v>6</v>
      </c>
      <c r="X47" s="27"/>
      <c r="Y47" s="27"/>
      <c r="Z47" s="27"/>
      <c r="AA47" s="27"/>
      <c r="AB47" s="27"/>
      <c r="AC47" s="46"/>
      <c r="AD47" s="41">
        <f>W47</f>
        <v>6</v>
      </c>
      <c r="AE47" s="41">
        <f>SUM(B47:V47,X47:AC47)</f>
        <v>0</v>
      </c>
      <c r="AF47" s="41">
        <f>SUM(W26:W46,W48:W53)</f>
        <v>0</v>
      </c>
      <c r="AG47" s="42">
        <v>0</v>
      </c>
      <c r="AH47" s="43">
        <f t="shared" si="21"/>
        <v>1</v>
      </c>
      <c r="AI47" s="43">
        <f t="shared" si="22"/>
        <v>1</v>
      </c>
      <c r="AJ47" s="43">
        <f t="shared" si="23"/>
        <v>1</v>
      </c>
      <c r="AK47" s="43">
        <f t="shared" si="24"/>
        <v>1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>
        <v>5</v>
      </c>
      <c r="Y48" s="27"/>
      <c r="Z48" s="27"/>
      <c r="AA48" s="27"/>
      <c r="AB48" s="27"/>
      <c r="AC48" s="46"/>
      <c r="AD48" s="42">
        <f>X48</f>
        <v>5</v>
      </c>
      <c r="AE48" s="42">
        <f>SUM(B48:W48,Y48:AC48)</f>
        <v>0</v>
      </c>
      <c r="AF48" s="42">
        <f>SUM(X26:X47,X49:X53)</f>
        <v>0</v>
      </c>
      <c r="AG48" s="41">
        <v>0</v>
      </c>
      <c r="AH48" s="40">
        <f t="shared" si="21"/>
        <v>1</v>
      </c>
      <c r="AI48" s="40">
        <f t="shared" si="22"/>
        <v>1</v>
      </c>
      <c r="AJ48" s="40">
        <f t="shared" si="23"/>
        <v>1</v>
      </c>
      <c r="AK48" s="40">
        <f t="shared" si="24"/>
        <v>1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>
        <v>22</v>
      </c>
      <c r="Z49" s="27"/>
      <c r="AA49" s="27"/>
      <c r="AB49" s="27"/>
      <c r="AC49" s="46"/>
      <c r="AD49" s="41">
        <f>Y49</f>
        <v>22</v>
      </c>
      <c r="AE49" s="41">
        <f>SUM(B49:X49,Z49:AC49)</f>
        <v>0</v>
      </c>
      <c r="AF49" s="41">
        <f>SUM(Y26:Y48,Y50:Y53)</f>
        <v>0</v>
      </c>
      <c r="AG49" s="42">
        <v>0</v>
      </c>
      <c r="AH49" s="43">
        <f t="shared" si="21"/>
        <v>1</v>
      </c>
      <c r="AI49" s="43">
        <f t="shared" si="22"/>
        <v>1</v>
      </c>
      <c r="AJ49" s="43">
        <f t="shared" si="23"/>
        <v>1</v>
      </c>
      <c r="AK49" s="43">
        <f t="shared" si="24"/>
        <v>1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>
        <v>4</v>
      </c>
      <c r="AA50" s="27"/>
      <c r="AB50" s="27"/>
      <c r="AC50" s="46"/>
      <c r="AD50" s="42">
        <f>Z50</f>
        <v>4</v>
      </c>
      <c r="AE50" s="42">
        <f>SUM(B50:Y50,AA50:AC50)</f>
        <v>0</v>
      </c>
      <c r="AF50" s="42">
        <f>SUM(Z26:Z49,Z51:Z53)</f>
        <v>0</v>
      </c>
      <c r="AG50" s="41">
        <v>0</v>
      </c>
      <c r="AH50" s="40">
        <f t="shared" si="21"/>
        <v>1</v>
      </c>
      <c r="AI50" s="40">
        <f t="shared" si="22"/>
        <v>1</v>
      </c>
      <c r="AJ50" s="40">
        <f t="shared" si="23"/>
        <v>1</v>
      </c>
      <c r="AK50" s="40">
        <f t="shared" si="24"/>
        <v>1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>
        <v>6</v>
      </c>
      <c r="AB51" s="27"/>
      <c r="AC51" s="46"/>
      <c r="AD51" s="41">
        <f>AA51</f>
        <v>6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>
        <f t="shared" si="21"/>
        <v>1</v>
      </c>
      <c r="AI51" s="43">
        <f t="shared" si="22"/>
        <v>1</v>
      </c>
      <c r="AJ51" s="43">
        <f t="shared" si="23"/>
        <v>1</v>
      </c>
      <c r="AK51" s="43">
        <f t="shared" si="24"/>
        <v>1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>
        <v>3</v>
      </c>
      <c r="AC52" s="46"/>
      <c r="AD52" s="42">
        <f>AB52</f>
        <v>3</v>
      </c>
      <c r="AE52" s="42">
        <f>SUM(B52:AA52,AC52)</f>
        <v>0</v>
      </c>
      <c r="AF52" s="42">
        <f>SUM(AB26:AB51,AB53)</f>
        <v>0</v>
      </c>
      <c r="AG52" s="42">
        <v>0</v>
      </c>
      <c r="AH52" s="40">
        <f t="shared" si="21"/>
        <v>1</v>
      </c>
      <c r="AI52" s="40">
        <f t="shared" si="22"/>
        <v>1</v>
      </c>
      <c r="AJ52" s="40">
        <f t="shared" si="23"/>
        <v>1</v>
      </c>
      <c r="AK52" s="40">
        <f t="shared" si="24"/>
        <v>1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>
        <v>1</v>
      </c>
      <c r="AD53" s="41">
        <f>AC53</f>
        <v>1</v>
      </c>
      <c r="AE53" s="41">
        <f>SUM(B53:AB53)</f>
        <v>0</v>
      </c>
      <c r="AF53" s="41">
        <f>SUM(AC26:AC52)</f>
        <v>0</v>
      </c>
      <c r="AG53" s="41">
        <v>0</v>
      </c>
      <c r="AH53" s="43">
        <f t="shared" si="21"/>
        <v>1</v>
      </c>
      <c r="AI53" s="43">
        <f t="shared" si="22"/>
        <v>1</v>
      </c>
      <c r="AJ53" s="43">
        <f t="shared" si="23"/>
        <v>1</v>
      </c>
      <c r="AK53" s="43">
        <f t="shared" si="24"/>
        <v>1</v>
      </c>
    </row>
    <row r="54" spans="28:37">
      <c r="AB54" s="37" t="s">
        <v>74</v>
      </c>
      <c r="AC54" s="37"/>
      <c r="AD54" s="42">
        <f t="shared" ref="AD54:AF54" si="25">SUM(AD26:AD53)</f>
        <v>140</v>
      </c>
      <c r="AE54" s="42">
        <f t="shared" si="25"/>
        <v>0</v>
      </c>
      <c r="AF54" s="42">
        <f t="shared" si="25"/>
        <v>0</v>
      </c>
      <c r="AG54" s="42">
        <v>0</v>
      </c>
      <c r="AH54" s="40">
        <f t="shared" si="21"/>
        <v>1</v>
      </c>
      <c r="AI54" s="40">
        <f t="shared" si="22"/>
        <v>1</v>
      </c>
      <c r="AJ54" s="40">
        <f t="shared" si="23"/>
        <v>1</v>
      </c>
      <c r="AK54" s="40">
        <f t="shared" si="24"/>
        <v>1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AlKareem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>
        <v>17</v>
      </c>
      <c r="C59" s="14"/>
      <c r="D59" s="14"/>
      <c r="E59" s="14"/>
      <c r="F59" s="14"/>
      <c r="G59" s="14"/>
      <c r="H59" s="14"/>
      <c r="I59" s="14"/>
      <c r="J59" s="33">
        <v>8</v>
      </c>
      <c r="L59" s="1" t="s">
        <v>49</v>
      </c>
      <c r="M59" s="9" t="s">
        <v>58</v>
      </c>
      <c r="N59" s="9"/>
      <c r="O59" s="9"/>
      <c r="P59" s="9"/>
      <c r="Q59" s="42">
        <f>B59</f>
        <v>17</v>
      </c>
      <c r="R59" s="42">
        <f>SUM(C59:J59)</f>
        <v>8</v>
      </c>
      <c r="S59" s="42">
        <f>SUM(B60:B67)</f>
        <v>1</v>
      </c>
      <c r="T59" s="42">
        <v>0</v>
      </c>
      <c r="U59" s="40">
        <f t="shared" ref="U59:U66" si="26">(SUM(Q59,T59)/SUM(Q59,R59,S59,T59))</f>
        <v>0.653846153846154</v>
      </c>
      <c r="V59" s="40">
        <f t="shared" ref="V59:V66" si="27">Q59/(SUM(Q59,R59))</f>
        <v>0.68</v>
      </c>
      <c r="W59" s="40">
        <f t="shared" ref="W59:W66" si="28">Q59/SUM(Q59,S59)</f>
        <v>0.944444444444444</v>
      </c>
      <c r="X59" s="40">
        <f t="shared" ref="X59:X66" si="29">2*V59*W59/(SUM(V59,W59))</f>
        <v>0.790697674418605</v>
      </c>
    </row>
    <row r="60" spans="1:24">
      <c r="A60" s="15" t="s">
        <v>50</v>
      </c>
      <c r="B60" s="16"/>
      <c r="C60" s="17">
        <v>12</v>
      </c>
      <c r="D60" s="16"/>
      <c r="E60" s="16"/>
      <c r="F60" s="16"/>
      <c r="G60" s="16"/>
      <c r="H60" s="16"/>
      <c r="I60" s="16"/>
      <c r="J60" s="16">
        <v>5</v>
      </c>
      <c r="L60" s="1" t="s">
        <v>50</v>
      </c>
      <c r="M60" s="9" t="s">
        <v>59</v>
      </c>
      <c r="N60" s="9"/>
      <c r="O60" s="9"/>
      <c r="P60" s="9"/>
      <c r="Q60" s="41">
        <f>C60</f>
        <v>12</v>
      </c>
      <c r="R60" s="41">
        <f>SUM(B60,D60:J60)</f>
        <v>5</v>
      </c>
      <c r="S60" s="41">
        <f>SUM(C59,C61:C67)</f>
        <v>0</v>
      </c>
      <c r="T60" s="41">
        <v>0</v>
      </c>
      <c r="U60" s="43">
        <f t="shared" si="26"/>
        <v>0.705882352941177</v>
      </c>
      <c r="V60" s="43">
        <f t="shared" si="27"/>
        <v>0.705882352941177</v>
      </c>
      <c r="W60" s="43">
        <f t="shared" si="28"/>
        <v>1</v>
      </c>
      <c r="X60" s="43">
        <f t="shared" si="29"/>
        <v>0.827586206896552</v>
      </c>
    </row>
    <row r="61" spans="1:24">
      <c r="A61" s="15" t="s">
        <v>51</v>
      </c>
      <c r="B61" s="16">
        <v>1</v>
      </c>
      <c r="C61" s="16"/>
      <c r="D61" s="17">
        <v>10</v>
      </c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10</v>
      </c>
      <c r="R61" s="42">
        <f>SUM(B61:C61,E61:J61)</f>
        <v>1</v>
      </c>
      <c r="S61" s="42">
        <f>SUM(D59:D60,D62:D67)</f>
        <v>0</v>
      </c>
      <c r="T61" s="42">
        <v>0</v>
      </c>
      <c r="U61" s="40">
        <f t="shared" si="26"/>
        <v>0.909090909090909</v>
      </c>
      <c r="V61" s="40">
        <f t="shared" si="27"/>
        <v>0.909090909090909</v>
      </c>
      <c r="W61" s="40">
        <f t="shared" si="28"/>
        <v>1</v>
      </c>
      <c r="X61" s="40">
        <f t="shared" si="29"/>
        <v>0.952380952380952</v>
      </c>
    </row>
    <row r="62" spans="1:24">
      <c r="A62" s="15" t="s">
        <v>52</v>
      </c>
      <c r="B62" s="16"/>
      <c r="C62" s="16"/>
      <c r="D62" s="16"/>
      <c r="E62" s="17">
        <v>21</v>
      </c>
      <c r="F62" s="16"/>
      <c r="G62" s="16"/>
      <c r="H62" s="16"/>
      <c r="I62" s="16"/>
      <c r="J62" s="34">
        <v>3</v>
      </c>
      <c r="L62" s="1" t="s">
        <v>52</v>
      </c>
      <c r="M62" s="9" t="s">
        <v>61</v>
      </c>
      <c r="N62" s="9"/>
      <c r="O62" s="9"/>
      <c r="P62" s="9"/>
      <c r="Q62" s="41">
        <f>E62</f>
        <v>21</v>
      </c>
      <c r="R62" s="41">
        <f>SUM(B62:D62,F62:J62)</f>
        <v>3</v>
      </c>
      <c r="S62" s="41">
        <f>SUM(E59:E61,E63:E67)</f>
        <v>0</v>
      </c>
      <c r="T62" s="41">
        <v>0</v>
      </c>
      <c r="U62" s="43">
        <f t="shared" si="26"/>
        <v>0.875</v>
      </c>
      <c r="V62" s="43">
        <f t="shared" si="27"/>
        <v>0.875</v>
      </c>
      <c r="W62" s="43">
        <f t="shared" si="28"/>
        <v>1</v>
      </c>
      <c r="X62" s="43">
        <f t="shared" si="29"/>
        <v>0.933333333333333</v>
      </c>
    </row>
    <row r="63" spans="1:24">
      <c r="A63" s="15" t="s">
        <v>53</v>
      </c>
      <c r="B63" s="16"/>
      <c r="C63" s="16"/>
      <c r="D63" s="16"/>
      <c r="E63" s="16"/>
      <c r="F63" s="17">
        <v>29</v>
      </c>
      <c r="G63" s="16">
        <v>1</v>
      </c>
      <c r="H63" s="16"/>
      <c r="I63" s="16"/>
      <c r="J63" s="34">
        <v>31</v>
      </c>
      <c r="L63" s="1" t="s">
        <v>53</v>
      </c>
      <c r="M63" s="9" t="s">
        <v>62</v>
      </c>
      <c r="N63" s="9"/>
      <c r="O63" s="9"/>
      <c r="P63" s="9"/>
      <c r="Q63" s="42">
        <f>F63</f>
        <v>29</v>
      </c>
      <c r="R63" s="42">
        <f>SUM(B63:E63,G63:J63)</f>
        <v>32</v>
      </c>
      <c r="S63" s="42">
        <f>SUM(F59:F62,F64:F67)</f>
        <v>0</v>
      </c>
      <c r="T63" s="42">
        <v>0</v>
      </c>
      <c r="U63" s="40">
        <f t="shared" si="26"/>
        <v>0.475409836065574</v>
      </c>
      <c r="V63" s="40">
        <f t="shared" si="27"/>
        <v>0.475409836065574</v>
      </c>
      <c r="W63" s="40">
        <f t="shared" si="28"/>
        <v>1</v>
      </c>
      <c r="X63" s="40">
        <f t="shared" si="29"/>
        <v>0.644444444444444</v>
      </c>
    </row>
    <row r="64" spans="1:24">
      <c r="A64" s="15" t="s">
        <v>54</v>
      </c>
      <c r="B64" s="16"/>
      <c r="C64" s="16"/>
      <c r="D64" s="16"/>
      <c r="E64" s="16"/>
      <c r="F64" s="16"/>
      <c r="G64" s="17">
        <v>29</v>
      </c>
      <c r="H64" s="16"/>
      <c r="I64" s="16"/>
      <c r="J64" s="34">
        <v>6</v>
      </c>
      <c r="L64" s="1" t="s">
        <v>54</v>
      </c>
      <c r="M64" s="9" t="s">
        <v>63</v>
      </c>
      <c r="N64" s="9"/>
      <c r="O64" s="9"/>
      <c r="P64" s="9"/>
      <c r="Q64" s="41">
        <f>G64</f>
        <v>29</v>
      </c>
      <c r="R64" s="41">
        <f>SUM(B64:F64,H64:J64)</f>
        <v>6</v>
      </c>
      <c r="S64" s="41">
        <f>SUM(G59:G63,G65:G67)</f>
        <v>2</v>
      </c>
      <c r="T64" s="41">
        <v>0</v>
      </c>
      <c r="U64" s="43">
        <f t="shared" si="26"/>
        <v>0.783783783783784</v>
      </c>
      <c r="V64" s="43">
        <f t="shared" si="27"/>
        <v>0.828571428571429</v>
      </c>
      <c r="W64" s="43">
        <f t="shared" si="28"/>
        <v>0.935483870967742</v>
      </c>
      <c r="X64" s="43">
        <f t="shared" si="29"/>
        <v>0.878787878787879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>
        <v>11</v>
      </c>
      <c r="I65" s="16">
        <v>1</v>
      </c>
      <c r="J65" s="34"/>
      <c r="L65" s="1" t="s">
        <v>55</v>
      </c>
      <c r="M65" s="9" t="s">
        <v>64</v>
      </c>
      <c r="N65" s="9"/>
      <c r="O65" s="9"/>
      <c r="P65" s="9"/>
      <c r="Q65" s="42">
        <f>H65</f>
        <v>11</v>
      </c>
      <c r="R65" s="42">
        <f>SUM(B65:G65,I65:J65)</f>
        <v>1</v>
      </c>
      <c r="S65" s="42">
        <f>SUM(H59:H64,H66:H67)</f>
        <v>0</v>
      </c>
      <c r="T65" s="42">
        <v>0</v>
      </c>
      <c r="U65" s="40">
        <f t="shared" si="26"/>
        <v>0.916666666666667</v>
      </c>
      <c r="V65" s="40">
        <f t="shared" si="27"/>
        <v>0.916666666666667</v>
      </c>
      <c r="W65" s="40">
        <f t="shared" si="28"/>
        <v>1</v>
      </c>
      <c r="X65" s="40">
        <f t="shared" si="29"/>
        <v>0.956521739130435</v>
      </c>
    </row>
    <row r="66" spans="1:24">
      <c r="A66" s="15" t="s">
        <v>56</v>
      </c>
      <c r="B66" s="16"/>
      <c r="C66" s="16"/>
      <c r="D66" s="16"/>
      <c r="E66" s="16"/>
      <c r="F66" s="16"/>
      <c r="G66" s="16">
        <v>1</v>
      </c>
      <c r="H66" s="16"/>
      <c r="I66" s="17">
        <v>11</v>
      </c>
      <c r="J66" s="34">
        <v>1</v>
      </c>
      <c r="L66" s="1" t="s">
        <v>56</v>
      </c>
      <c r="M66" s="9" t="s">
        <v>65</v>
      </c>
      <c r="N66" s="9"/>
      <c r="O66" s="9"/>
      <c r="P66" s="9"/>
      <c r="Q66" s="41">
        <f>I66</f>
        <v>11</v>
      </c>
      <c r="R66" s="41">
        <f>SUM(J66,B66:H66)</f>
        <v>2</v>
      </c>
      <c r="S66" s="41">
        <f>SUM(I59:I65,I67)</f>
        <v>1</v>
      </c>
      <c r="T66" s="41">
        <v>0</v>
      </c>
      <c r="U66" s="43">
        <f t="shared" si="26"/>
        <v>0.785714285714286</v>
      </c>
      <c r="V66" s="43">
        <f t="shared" si="27"/>
        <v>0.846153846153846</v>
      </c>
      <c r="W66" s="43">
        <f t="shared" si="28"/>
        <v>0.916666666666667</v>
      </c>
      <c r="X66" s="43">
        <f t="shared" si="29"/>
        <v>0.88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140</v>
      </c>
      <c r="R68" s="41">
        <f t="shared" si="30"/>
        <v>58</v>
      </c>
      <c r="S68" s="41">
        <f t="shared" si="30"/>
        <v>4</v>
      </c>
      <c r="T68" s="41">
        <f t="shared" si="30"/>
        <v>0</v>
      </c>
      <c r="U68" s="43">
        <f>(SUM(Q68,T68)/SUM(Q68,R68,S68,T68))</f>
        <v>0.693069306930693</v>
      </c>
      <c r="V68" s="43">
        <f>Q68/(SUM(Q68,R68))</f>
        <v>0.707070707070707</v>
      </c>
      <c r="W68" s="43">
        <f>Q68/SUM(Q68,S68)</f>
        <v>0.972222222222222</v>
      </c>
      <c r="X68" s="43">
        <f>2*V68*W68/(SUM(V68,W68))</f>
        <v>0.818713450292398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140</v>
      </c>
    </row>
    <row r="70" ht="14.25" spans="1:37">
      <c r="A70" s="10" t="str">
        <f>A13</f>
        <v>AlKareem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>
        <v>16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16</v>
      </c>
      <c r="AE71" s="42">
        <f>SUM(C71:AC71)</f>
        <v>0</v>
      </c>
      <c r="AF71" s="42">
        <f>SUM(B72:B98)</f>
        <v>0</v>
      </c>
      <c r="AG71" s="42">
        <v>0</v>
      </c>
      <c r="AH71" s="40">
        <f t="shared" ref="AH71:AH99" si="31">(SUM(AD71,AG71)/SUM(AD71,AE71,AF71,AG71))</f>
        <v>1</v>
      </c>
      <c r="AI71" s="40">
        <f t="shared" ref="AI71:AI99" si="32">AD71/(SUM(AD71,AE71))</f>
        <v>1</v>
      </c>
      <c r="AJ71" s="40">
        <f t="shared" ref="AJ71:AJ99" si="33">AD71/SUM(AD71,AF71)</f>
        <v>1</v>
      </c>
      <c r="AK71" s="40">
        <f t="shared" ref="AK71:AK99" si="34">2*AI71*AJ71/(SUM(AI71,AJ71))</f>
        <v>1</v>
      </c>
    </row>
    <row r="72" spans="1:37">
      <c r="A72" s="26" t="s">
        <v>40</v>
      </c>
      <c r="B72" s="27"/>
      <c r="C72" s="28">
        <v>22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22</v>
      </c>
      <c r="AE72" s="41">
        <f>SUM(D72:AC72,B72)</f>
        <v>0</v>
      </c>
      <c r="AF72" s="41">
        <v>0</v>
      </c>
      <c r="AG72" s="41">
        <v>0</v>
      </c>
      <c r="AH72" s="43">
        <f t="shared" si="31"/>
        <v>1</v>
      </c>
      <c r="AI72" s="43">
        <f t="shared" si="32"/>
        <v>1</v>
      </c>
      <c r="AJ72" s="43">
        <f t="shared" si="33"/>
        <v>1</v>
      </c>
      <c r="AK72" s="43">
        <f t="shared" si="34"/>
        <v>1</v>
      </c>
    </row>
    <row r="73" spans="1:37">
      <c r="A73" s="26" t="s">
        <v>9</v>
      </c>
      <c r="B73" s="27"/>
      <c r="C73" s="27"/>
      <c r="D73" s="28">
        <v>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7</v>
      </c>
      <c r="AE73" s="42">
        <f>SUM(B73,C73,E73:AC73)</f>
        <v>0</v>
      </c>
      <c r="AF73" s="42">
        <f>SUM(D71,D72,D74:D98)</f>
        <v>0</v>
      </c>
      <c r="AG73" s="42">
        <v>0</v>
      </c>
      <c r="AH73" s="40">
        <f t="shared" si="31"/>
        <v>1</v>
      </c>
      <c r="AI73" s="40">
        <f t="shared" si="32"/>
        <v>1</v>
      </c>
      <c r="AJ73" s="40">
        <f t="shared" si="33"/>
        <v>1</v>
      </c>
      <c r="AK73" s="40">
        <f t="shared" si="34"/>
        <v>1</v>
      </c>
    </row>
    <row r="74" spans="1:37">
      <c r="A74" s="26" t="s">
        <v>10</v>
      </c>
      <c r="B74" s="27"/>
      <c r="C74" s="27"/>
      <c r="D74" s="27"/>
      <c r="E74" s="28">
        <v>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2</v>
      </c>
      <c r="AE74" s="41">
        <f>SUM(B74:D74,F74:AC74)</f>
        <v>0</v>
      </c>
      <c r="AF74" s="41">
        <f>SUM(E71:E73,E75:E98)</f>
        <v>0</v>
      </c>
      <c r="AG74" s="41">
        <v>0</v>
      </c>
      <c r="AH74" s="43">
        <f t="shared" si="31"/>
        <v>1</v>
      </c>
      <c r="AI74" s="43">
        <f t="shared" si="32"/>
        <v>1</v>
      </c>
      <c r="AJ74" s="43">
        <f t="shared" si="33"/>
        <v>1</v>
      </c>
      <c r="AK74" s="43">
        <f t="shared" si="34"/>
        <v>1</v>
      </c>
    </row>
    <row r="75" spans="1:37">
      <c r="A75" s="26" t="s">
        <v>11</v>
      </c>
      <c r="B75" s="27"/>
      <c r="C75" s="27"/>
      <c r="D75" s="27"/>
      <c r="E75" s="27"/>
      <c r="F75" s="28">
        <v>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1</v>
      </c>
      <c r="AE75" s="42">
        <f>SUM(B75:E75,G75:AC75)</f>
        <v>0</v>
      </c>
      <c r="AF75" s="42">
        <f>SUM(F71:F74,F76:F98)</f>
        <v>0</v>
      </c>
      <c r="AG75" s="42">
        <v>0</v>
      </c>
      <c r="AH75" s="40">
        <f t="shared" si="31"/>
        <v>1</v>
      </c>
      <c r="AI75" s="40">
        <f t="shared" si="32"/>
        <v>1</v>
      </c>
      <c r="AJ75" s="40">
        <f t="shared" si="33"/>
        <v>1</v>
      </c>
      <c r="AK75" s="40">
        <f t="shared" si="34"/>
        <v>1</v>
      </c>
    </row>
    <row r="76" spans="1:37">
      <c r="A76" s="26" t="s">
        <v>12</v>
      </c>
      <c r="B76" s="27"/>
      <c r="C76" s="27"/>
      <c r="D76" s="27"/>
      <c r="E76" s="27"/>
      <c r="F76" s="27"/>
      <c r="G76" s="28">
        <v>2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2</v>
      </c>
      <c r="AE76" s="41">
        <f>SUM(B76:F76,H76:AC76)</f>
        <v>0</v>
      </c>
      <c r="AF76" s="41">
        <f>SUM(G71:G75,G77:G98)</f>
        <v>0</v>
      </c>
      <c r="AG76" s="41">
        <v>0</v>
      </c>
      <c r="AH76" s="43">
        <f t="shared" si="31"/>
        <v>1</v>
      </c>
      <c r="AI76" s="43">
        <f t="shared" si="32"/>
        <v>1</v>
      </c>
      <c r="AJ76" s="43">
        <f t="shared" si="33"/>
        <v>1</v>
      </c>
      <c r="AK76" s="43">
        <f t="shared" si="34"/>
        <v>1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>
        <v>2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2</v>
      </c>
      <c r="AE77" s="42">
        <f>SUM(B77:G77,I77:AC77)</f>
        <v>0</v>
      </c>
      <c r="AF77" s="42">
        <f>SUM(H71:H76,H78:H98)</f>
        <v>0</v>
      </c>
      <c r="AG77" s="42">
        <v>0</v>
      </c>
      <c r="AH77" s="40">
        <f t="shared" si="31"/>
        <v>1</v>
      </c>
      <c r="AI77" s="40">
        <f t="shared" si="32"/>
        <v>1</v>
      </c>
      <c r="AJ77" s="40">
        <f t="shared" si="33"/>
        <v>1</v>
      </c>
      <c r="AK77" s="40">
        <f t="shared" si="34"/>
        <v>1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>
        <v>5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5</v>
      </c>
      <c r="AE78" s="41">
        <f>SUM(B78:H78,J78:AC78)</f>
        <v>0</v>
      </c>
      <c r="AF78" s="41">
        <f>SUM(I71:I77,I79:I98)</f>
        <v>0</v>
      </c>
      <c r="AG78" s="42">
        <v>0</v>
      </c>
      <c r="AH78" s="43">
        <f t="shared" si="31"/>
        <v>1</v>
      </c>
      <c r="AI78" s="43">
        <f t="shared" si="32"/>
        <v>1</v>
      </c>
      <c r="AJ78" s="43">
        <f t="shared" si="33"/>
        <v>1</v>
      </c>
      <c r="AK78" s="43">
        <f t="shared" si="34"/>
        <v>1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>
        <v>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3</v>
      </c>
      <c r="AE79" s="42">
        <f>SUM(B79:I79,K79:AC79)</f>
        <v>0</v>
      </c>
      <c r="AF79" s="42">
        <f>SUM(J71:J78,J80:J98)</f>
        <v>0</v>
      </c>
      <c r="AG79" s="41">
        <v>0</v>
      </c>
      <c r="AH79" s="40">
        <f t="shared" si="31"/>
        <v>1</v>
      </c>
      <c r="AI79" s="40">
        <f t="shared" si="32"/>
        <v>1</v>
      </c>
      <c r="AJ79" s="40">
        <f t="shared" si="33"/>
        <v>1</v>
      </c>
      <c r="AK79" s="40">
        <f t="shared" si="34"/>
        <v>1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>
        <v>10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10</v>
      </c>
      <c r="AE80" s="41">
        <f>SUM(B80:J80,L80:AC80)</f>
        <v>0</v>
      </c>
      <c r="AF80" s="41">
        <v>0</v>
      </c>
      <c r="AG80" s="42">
        <v>0</v>
      </c>
      <c r="AH80" s="43">
        <f t="shared" si="31"/>
        <v>1</v>
      </c>
      <c r="AI80" s="43">
        <f t="shared" si="32"/>
        <v>1</v>
      </c>
      <c r="AJ80" s="43">
        <f t="shared" si="33"/>
        <v>1</v>
      </c>
      <c r="AK80" s="43">
        <f t="shared" si="34"/>
        <v>1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>
        <v>1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1</v>
      </c>
      <c r="AE81" s="42">
        <f>SUM(B81:K81,M81:AC81)</f>
        <v>0</v>
      </c>
      <c r="AF81" s="42">
        <f>SUM(L71:L80,L82:L98)</f>
        <v>0</v>
      </c>
      <c r="AG81" s="41">
        <v>0</v>
      </c>
      <c r="AH81" s="40">
        <f t="shared" si="31"/>
        <v>1</v>
      </c>
      <c r="AI81" s="40">
        <f t="shared" si="32"/>
        <v>1</v>
      </c>
      <c r="AJ81" s="40">
        <f t="shared" si="33"/>
        <v>1</v>
      </c>
      <c r="AK81" s="40">
        <f t="shared" si="34"/>
        <v>1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>
        <v>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2</v>
      </c>
      <c r="AE82" s="41">
        <f>SUM(B82:L82,N82:AC82)</f>
        <v>0</v>
      </c>
      <c r="AF82" s="41">
        <f>SUM(M71:M81,M83:M98)</f>
        <v>0</v>
      </c>
      <c r="AG82" s="42">
        <v>0</v>
      </c>
      <c r="AH82" s="43">
        <f t="shared" si="31"/>
        <v>1</v>
      </c>
      <c r="AI82" s="43">
        <f t="shared" si="32"/>
        <v>1</v>
      </c>
      <c r="AJ82" s="43">
        <f t="shared" si="33"/>
        <v>1</v>
      </c>
      <c r="AK82" s="43">
        <f t="shared" si="34"/>
        <v>1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>
        <v>2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2</v>
      </c>
      <c r="AE83" s="42">
        <f>SUM(B83:M83,O83:AC83)</f>
        <v>0</v>
      </c>
      <c r="AF83" s="42">
        <f>SUM(N71:N82,N84:N98)</f>
        <v>0</v>
      </c>
      <c r="AG83" s="41">
        <v>0</v>
      </c>
      <c r="AH83" s="40">
        <f t="shared" si="31"/>
        <v>1</v>
      </c>
      <c r="AI83" s="40">
        <f t="shared" si="32"/>
        <v>1</v>
      </c>
      <c r="AJ83" s="40">
        <f t="shared" si="33"/>
        <v>1</v>
      </c>
      <c r="AK83" s="40">
        <f t="shared" si="34"/>
        <v>1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>
        <v>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2</v>
      </c>
      <c r="AE84" s="41">
        <f>SUM(B84:N84,P84:AC84)</f>
        <v>0</v>
      </c>
      <c r="AF84" s="41">
        <f>SUM(O71:O83,O85:O98)</f>
        <v>0</v>
      </c>
      <c r="AG84" s="42">
        <v>0</v>
      </c>
      <c r="AH84" s="43">
        <f t="shared" si="31"/>
        <v>1</v>
      </c>
      <c r="AI84" s="43">
        <f t="shared" si="32"/>
        <v>1</v>
      </c>
      <c r="AJ84" s="43">
        <f t="shared" si="33"/>
        <v>1</v>
      </c>
      <c r="AK84" s="43">
        <f t="shared" si="34"/>
        <v>1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>
        <v>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1</v>
      </c>
      <c r="AE85" s="42">
        <f>SUM(B85:O85,Q85:AC85)</f>
        <v>0</v>
      </c>
      <c r="AF85" s="42">
        <f>SUM(P71:P84,P86:P98)</f>
        <v>0</v>
      </c>
      <c r="AG85" s="42">
        <v>0</v>
      </c>
      <c r="AH85" s="40">
        <f t="shared" si="31"/>
        <v>1</v>
      </c>
      <c r="AI85" s="40">
        <f t="shared" si="32"/>
        <v>1</v>
      </c>
      <c r="AJ85" s="40">
        <f t="shared" si="33"/>
        <v>1</v>
      </c>
      <c r="AK85" s="40">
        <f t="shared" si="34"/>
        <v>1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>
        <v>1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1</v>
      </c>
      <c r="AE86" s="41">
        <f>SUM(B86:P86,R86:AC86)</f>
        <v>0</v>
      </c>
      <c r="AF86" s="41">
        <f>SUM(Q71:Q85,Q87:Q98)</f>
        <v>0</v>
      </c>
      <c r="AG86" s="41">
        <v>0</v>
      </c>
      <c r="AH86" s="43">
        <f t="shared" si="31"/>
        <v>1</v>
      </c>
      <c r="AI86" s="43">
        <f t="shared" si="32"/>
        <v>1</v>
      </c>
      <c r="AJ86" s="43">
        <f t="shared" si="33"/>
        <v>1</v>
      </c>
      <c r="AK86" s="43">
        <f t="shared" si="34"/>
        <v>1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1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1</v>
      </c>
      <c r="AE87" s="42">
        <f>SUM(B87:Q87,S87:AC87)</f>
        <v>0</v>
      </c>
      <c r="AF87" s="42">
        <f>SUM(R71:R86,R88:R98)</f>
        <v>0</v>
      </c>
      <c r="AG87" s="42">
        <v>0</v>
      </c>
      <c r="AH87" s="40">
        <f t="shared" si="31"/>
        <v>1</v>
      </c>
      <c r="AI87" s="40">
        <f t="shared" si="32"/>
        <v>1</v>
      </c>
      <c r="AJ87" s="40">
        <f t="shared" si="33"/>
        <v>1</v>
      </c>
      <c r="AK87" s="40">
        <f t="shared" si="34"/>
        <v>1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>
        <v>2</v>
      </c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2</v>
      </c>
      <c r="AE88" s="41">
        <f>SUM(B88:R88,T88:AC88)</f>
        <v>0</v>
      </c>
      <c r="AF88" s="41">
        <f>SUM(S71:S87,S89:S98)</f>
        <v>0</v>
      </c>
      <c r="AG88" s="41">
        <v>0</v>
      </c>
      <c r="AH88" s="43">
        <f t="shared" si="31"/>
        <v>1</v>
      </c>
      <c r="AI88" s="43">
        <f t="shared" si="32"/>
        <v>1</v>
      </c>
      <c r="AJ88" s="43">
        <f t="shared" si="33"/>
        <v>1</v>
      </c>
      <c r="AK88" s="43">
        <f t="shared" si="34"/>
        <v>1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>
        <v>2</v>
      </c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2</v>
      </c>
      <c r="AE89" s="42">
        <f>SUM(B89:S89,U89:AC89)</f>
        <v>0</v>
      </c>
      <c r="AF89" s="42">
        <f>SUM(T71:T88,T90:T98)</f>
        <v>0</v>
      </c>
      <c r="AG89" s="42">
        <v>0</v>
      </c>
      <c r="AH89" s="40">
        <f t="shared" si="31"/>
        <v>1</v>
      </c>
      <c r="AI89" s="40">
        <f t="shared" si="32"/>
        <v>1</v>
      </c>
      <c r="AJ89" s="40">
        <f t="shared" si="33"/>
        <v>1</v>
      </c>
      <c r="AK89" s="40">
        <f t="shared" si="34"/>
        <v>1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>
        <v>6</v>
      </c>
      <c r="V90" s="27"/>
      <c r="W90" s="27"/>
      <c r="X90" s="27"/>
      <c r="Y90" s="27"/>
      <c r="Z90" s="27"/>
      <c r="AA90" s="27"/>
      <c r="AB90" s="27"/>
      <c r="AC90" s="46"/>
      <c r="AD90" s="41">
        <f>U90</f>
        <v>6</v>
      </c>
      <c r="AE90" s="41">
        <f>SUM(B90:T90,V90:AC90)</f>
        <v>0</v>
      </c>
      <c r="AF90" s="41">
        <f>SUM(U71:U89,U91:U98)</f>
        <v>0</v>
      </c>
      <c r="AG90" s="41">
        <v>0</v>
      </c>
      <c r="AH90" s="43">
        <f t="shared" si="31"/>
        <v>1</v>
      </c>
      <c r="AI90" s="43">
        <f t="shared" si="32"/>
        <v>1</v>
      </c>
      <c r="AJ90" s="43">
        <f t="shared" si="33"/>
        <v>1</v>
      </c>
      <c r="AK90" s="43">
        <f t="shared" si="34"/>
        <v>1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>
        <v>3</v>
      </c>
      <c r="W91" s="27"/>
      <c r="X91" s="27"/>
      <c r="Y91" s="27"/>
      <c r="Z91" s="27"/>
      <c r="AA91" s="27"/>
      <c r="AB91" s="27"/>
      <c r="AC91" s="46"/>
      <c r="AD91" s="42">
        <f>V91</f>
        <v>3</v>
      </c>
      <c r="AE91" s="42">
        <f>SUM(B91:U91,W91:AC91)</f>
        <v>0</v>
      </c>
      <c r="AF91" s="42">
        <f>SUM(V71:V90,V92:V98)</f>
        <v>0</v>
      </c>
      <c r="AG91" s="42">
        <v>0</v>
      </c>
      <c r="AH91" s="40">
        <f t="shared" si="31"/>
        <v>1</v>
      </c>
      <c r="AI91" s="40">
        <f t="shared" si="32"/>
        <v>1</v>
      </c>
      <c r="AJ91" s="40">
        <f t="shared" si="33"/>
        <v>1</v>
      </c>
      <c r="AK91" s="40">
        <f t="shared" si="34"/>
        <v>1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>
        <v>6</v>
      </c>
      <c r="X92" s="27"/>
      <c r="Y92" s="27"/>
      <c r="Z92" s="27"/>
      <c r="AA92" s="27"/>
      <c r="AB92" s="27"/>
      <c r="AC92" s="46"/>
      <c r="AD92" s="41">
        <f>W92</f>
        <v>6</v>
      </c>
      <c r="AE92" s="41">
        <f>SUM(B92:V92,X92:AC92)</f>
        <v>0</v>
      </c>
      <c r="AF92" s="41">
        <f>SUM(W71:W91,W93:W98)</f>
        <v>0</v>
      </c>
      <c r="AG92" s="42">
        <v>0</v>
      </c>
      <c r="AH92" s="43">
        <f t="shared" si="31"/>
        <v>1</v>
      </c>
      <c r="AI92" s="43">
        <f t="shared" si="32"/>
        <v>1</v>
      </c>
      <c r="AJ92" s="43">
        <f t="shared" si="33"/>
        <v>1</v>
      </c>
      <c r="AK92" s="43">
        <f t="shared" si="34"/>
        <v>1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>
        <v>5</v>
      </c>
      <c r="Y93" s="27"/>
      <c r="Z93" s="27"/>
      <c r="AA93" s="27"/>
      <c r="AB93" s="27"/>
      <c r="AC93" s="46"/>
      <c r="AD93" s="42">
        <f>X93</f>
        <v>5</v>
      </c>
      <c r="AE93" s="42">
        <f>SUM(B93:W93,Y93:AC93)</f>
        <v>0</v>
      </c>
      <c r="AF93" s="42">
        <f>SUM(X71:X92,X94:X98)</f>
        <v>0</v>
      </c>
      <c r="AG93" s="41">
        <v>0</v>
      </c>
      <c r="AH93" s="40">
        <f t="shared" si="31"/>
        <v>1</v>
      </c>
      <c r="AI93" s="40">
        <f t="shared" si="32"/>
        <v>1</v>
      </c>
      <c r="AJ93" s="40">
        <f t="shared" si="33"/>
        <v>1</v>
      </c>
      <c r="AK93" s="40">
        <f t="shared" si="34"/>
        <v>1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>
        <v>22</v>
      </c>
      <c r="Z94" s="27"/>
      <c r="AA94" s="27"/>
      <c r="AB94" s="27"/>
      <c r="AC94" s="46"/>
      <c r="AD94" s="41">
        <f>Y94</f>
        <v>22</v>
      </c>
      <c r="AE94" s="41">
        <f>SUM(B94:X94,Z94:AC94)</f>
        <v>0</v>
      </c>
      <c r="AF94" s="41">
        <f>SUM(Y71:Y93,Y95:Y98)</f>
        <v>0</v>
      </c>
      <c r="AG94" s="42">
        <v>0</v>
      </c>
      <c r="AH94" s="43">
        <f t="shared" si="31"/>
        <v>1</v>
      </c>
      <c r="AI94" s="43">
        <f t="shared" si="32"/>
        <v>1</v>
      </c>
      <c r="AJ94" s="43">
        <f t="shared" si="33"/>
        <v>1</v>
      </c>
      <c r="AK94" s="43">
        <f t="shared" si="34"/>
        <v>1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>
        <v>4</v>
      </c>
      <c r="AA95" s="27"/>
      <c r="AB95" s="27"/>
      <c r="AC95" s="46"/>
      <c r="AD95" s="42">
        <f>Z95</f>
        <v>4</v>
      </c>
      <c r="AE95" s="42">
        <f>SUM(B95:Y95,AA95:AC95)</f>
        <v>0</v>
      </c>
      <c r="AF95" s="42">
        <f>SUM(Z71:Z94,Z96:Z98)</f>
        <v>0</v>
      </c>
      <c r="AG95" s="41">
        <v>0</v>
      </c>
      <c r="AH95" s="40">
        <f t="shared" si="31"/>
        <v>1</v>
      </c>
      <c r="AI95" s="40">
        <f t="shared" si="32"/>
        <v>1</v>
      </c>
      <c r="AJ95" s="40">
        <f t="shared" si="33"/>
        <v>1</v>
      </c>
      <c r="AK95" s="40">
        <f t="shared" si="34"/>
        <v>1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>
        <v>6</v>
      </c>
      <c r="AB96" s="27"/>
      <c r="AC96" s="46"/>
      <c r="AD96" s="41">
        <f>AA96</f>
        <v>6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>
        <f t="shared" si="31"/>
        <v>1</v>
      </c>
      <c r="AI96" s="43">
        <f t="shared" si="32"/>
        <v>1</v>
      </c>
      <c r="AJ96" s="43">
        <f t="shared" si="33"/>
        <v>1</v>
      </c>
      <c r="AK96" s="43">
        <f t="shared" si="34"/>
        <v>1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>
        <v>3</v>
      </c>
      <c r="AC97" s="46"/>
      <c r="AD97" s="42">
        <f>AB97</f>
        <v>3</v>
      </c>
      <c r="AE97" s="42">
        <f>SUM(B97:AA97,AC97)</f>
        <v>0</v>
      </c>
      <c r="AF97" s="42">
        <f>SUM(AB71:AB96,AB98)</f>
        <v>0</v>
      </c>
      <c r="AG97" s="42">
        <v>0</v>
      </c>
      <c r="AH97" s="40">
        <f t="shared" si="31"/>
        <v>1</v>
      </c>
      <c r="AI97" s="40">
        <f t="shared" si="32"/>
        <v>1</v>
      </c>
      <c r="AJ97" s="40">
        <f t="shared" si="33"/>
        <v>1</v>
      </c>
      <c r="AK97" s="40">
        <f t="shared" si="34"/>
        <v>1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>
        <v>1</v>
      </c>
      <c r="AD98" s="41">
        <f>AC98</f>
        <v>1</v>
      </c>
      <c r="AE98" s="41">
        <f>SUM(B98:AB98)</f>
        <v>0</v>
      </c>
      <c r="AF98" s="41">
        <f>SUM(AC71:AC97)</f>
        <v>0</v>
      </c>
      <c r="AG98" s="41">
        <v>0</v>
      </c>
      <c r="AH98" s="43">
        <f t="shared" si="31"/>
        <v>1</v>
      </c>
      <c r="AI98" s="43">
        <f t="shared" si="32"/>
        <v>1</v>
      </c>
      <c r="AJ98" s="43">
        <f t="shared" si="33"/>
        <v>1</v>
      </c>
      <c r="AK98" s="43">
        <f t="shared" si="34"/>
        <v>1</v>
      </c>
    </row>
    <row r="99" spans="28:37">
      <c r="AB99" s="37" t="s">
        <v>74</v>
      </c>
      <c r="AC99" s="37"/>
      <c r="AD99" s="42">
        <f t="shared" ref="AD99:AF99" si="35">SUM(AD71:AD98)</f>
        <v>140</v>
      </c>
      <c r="AE99" s="42">
        <f t="shared" si="35"/>
        <v>0</v>
      </c>
      <c r="AF99" s="42">
        <f t="shared" si="35"/>
        <v>0</v>
      </c>
      <c r="AG99" s="42">
        <v>0</v>
      </c>
      <c r="AH99" s="40">
        <f t="shared" si="31"/>
        <v>1</v>
      </c>
      <c r="AI99" s="40">
        <f t="shared" si="32"/>
        <v>1</v>
      </c>
      <c r="AJ99" s="40">
        <f t="shared" si="33"/>
        <v>1</v>
      </c>
      <c r="AK99" s="40">
        <f t="shared" si="34"/>
        <v>1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AlKareem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/>
      <c r="D104" s="14"/>
      <c r="E104" s="14"/>
      <c r="F104" s="14"/>
      <c r="G104" s="14"/>
      <c r="H104" s="14"/>
      <c r="I104" s="14"/>
      <c r="J104" s="33">
        <v>5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5</v>
      </c>
      <c r="S104" s="42">
        <f>SUM(B105:B112)</f>
        <v>1</v>
      </c>
      <c r="T104" s="42">
        <v>0</v>
      </c>
      <c r="U104" s="40">
        <f t="shared" ref="U104:U111" si="36">(SUM(Q104,T104)/SUM(Q104,R104,S104,T104))</f>
        <v>0.739130434782609</v>
      </c>
      <c r="V104" s="40">
        <f t="shared" ref="V104:V111" si="37">Q104/(SUM(Q104,R104))</f>
        <v>0.772727272727273</v>
      </c>
      <c r="W104" s="40">
        <f t="shared" ref="W104:W111" si="38">Q104/SUM(Q104,S104)</f>
        <v>0.944444444444444</v>
      </c>
      <c r="X104" s="40">
        <f t="shared" ref="X104:X111" si="39">2*V104*W104/(SUM(V104,W104))</f>
        <v>0.85</v>
      </c>
    </row>
    <row r="105" spans="1:24">
      <c r="A105" s="15" t="s">
        <v>50</v>
      </c>
      <c r="B105" s="16"/>
      <c r="C105" s="17">
        <v>12</v>
      </c>
      <c r="D105" s="16"/>
      <c r="E105" s="16"/>
      <c r="F105" s="16"/>
      <c r="G105" s="16"/>
      <c r="H105" s="16"/>
      <c r="I105" s="16"/>
      <c r="J105" s="16">
        <v>5</v>
      </c>
      <c r="L105" s="1" t="s">
        <v>50</v>
      </c>
      <c r="M105" s="9" t="s">
        <v>59</v>
      </c>
      <c r="N105" s="9"/>
      <c r="O105" s="9"/>
      <c r="P105" s="9"/>
      <c r="Q105" s="41">
        <f>C105</f>
        <v>12</v>
      </c>
      <c r="R105" s="41">
        <f>SUM(B105,D105:J105)</f>
        <v>5</v>
      </c>
      <c r="S105" s="41">
        <f>SUM(C104,C106:C112)</f>
        <v>0</v>
      </c>
      <c r="T105" s="41">
        <v>0</v>
      </c>
      <c r="U105" s="43">
        <f t="shared" si="36"/>
        <v>0.705882352941177</v>
      </c>
      <c r="V105" s="43">
        <f t="shared" si="37"/>
        <v>0.705882352941177</v>
      </c>
      <c r="W105" s="43">
        <f t="shared" si="38"/>
        <v>1</v>
      </c>
      <c r="X105" s="43">
        <f t="shared" si="39"/>
        <v>0.827586206896552</v>
      </c>
    </row>
    <row r="106" spans="1:24">
      <c r="A106" s="15" t="s">
        <v>51</v>
      </c>
      <c r="B106" s="16">
        <v>1</v>
      </c>
      <c r="C106" s="16"/>
      <c r="D106" s="17">
        <v>10</v>
      </c>
      <c r="E106" s="16"/>
      <c r="F106" s="16"/>
      <c r="G106" s="16"/>
      <c r="H106" s="16"/>
      <c r="I106" s="16"/>
      <c r="J106" s="34"/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1</v>
      </c>
      <c r="S106" s="42">
        <f>SUM(D104:D105,D107:D112)</f>
        <v>0</v>
      </c>
      <c r="T106" s="42">
        <v>0</v>
      </c>
      <c r="U106" s="40">
        <f t="shared" si="36"/>
        <v>0.909090909090909</v>
      </c>
      <c r="V106" s="40">
        <f t="shared" si="37"/>
        <v>0.909090909090909</v>
      </c>
      <c r="W106" s="40">
        <f t="shared" si="38"/>
        <v>1</v>
      </c>
      <c r="X106" s="40">
        <f t="shared" si="39"/>
        <v>0.952380952380952</v>
      </c>
    </row>
    <row r="107" spans="1:24">
      <c r="A107" s="15" t="s">
        <v>52</v>
      </c>
      <c r="B107" s="16"/>
      <c r="C107" s="16"/>
      <c r="D107" s="16"/>
      <c r="E107" s="17">
        <v>21</v>
      </c>
      <c r="F107" s="16"/>
      <c r="G107" s="16"/>
      <c r="H107" s="16"/>
      <c r="I107" s="16"/>
      <c r="J107" s="34">
        <v>1</v>
      </c>
      <c r="L107" s="1" t="s">
        <v>52</v>
      </c>
      <c r="M107" s="9" t="s">
        <v>61</v>
      </c>
      <c r="N107" s="9"/>
      <c r="O107" s="9"/>
      <c r="P107" s="9"/>
      <c r="Q107" s="41">
        <f>E107</f>
        <v>21</v>
      </c>
      <c r="R107" s="41">
        <f>SUM(B107:D107,F107:J107)</f>
        <v>1</v>
      </c>
      <c r="S107" s="41">
        <f>SUM(E104:E106,E108:E112)</f>
        <v>0</v>
      </c>
      <c r="T107" s="41">
        <v>0</v>
      </c>
      <c r="U107" s="43">
        <f t="shared" si="36"/>
        <v>0.954545454545455</v>
      </c>
      <c r="V107" s="43">
        <f t="shared" si="37"/>
        <v>0.954545454545455</v>
      </c>
      <c r="W107" s="43">
        <f t="shared" si="38"/>
        <v>1</v>
      </c>
      <c r="X107" s="43">
        <f t="shared" si="39"/>
        <v>0.976744186046512</v>
      </c>
    </row>
    <row r="108" spans="1:24">
      <c r="A108" s="15" t="s">
        <v>53</v>
      </c>
      <c r="B108" s="16"/>
      <c r="C108" s="16"/>
      <c r="D108" s="16"/>
      <c r="E108" s="16"/>
      <c r="F108" s="17">
        <v>29</v>
      </c>
      <c r="G108" s="16">
        <v>1</v>
      </c>
      <c r="H108" s="16"/>
      <c r="I108" s="16"/>
      <c r="J108" s="34">
        <v>21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22</v>
      </c>
      <c r="S108" s="42">
        <f>SUM(F104:F107,F109:F112)</f>
        <v>0</v>
      </c>
      <c r="T108" s="42">
        <v>0</v>
      </c>
      <c r="U108" s="40">
        <f t="shared" si="36"/>
        <v>0.568627450980392</v>
      </c>
      <c r="V108" s="40">
        <f t="shared" si="37"/>
        <v>0.568627450980392</v>
      </c>
      <c r="W108" s="40">
        <f t="shared" si="38"/>
        <v>1</v>
      </c>
      <c r="X108" s="40">
        <f t="shared" si="39"/>
        <v>0.725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29</v>
      </c>
      <c r="H109" s="16"/>
      <c r="I109" s="16"/>
      <c r="J109" s="34">
        <v>4</v>
      </c>
      <c r="L109" s="1" t="s">
        <v>54</v>
      </c>
      <c r="M109" s="9" t="s">
        <v>63</v>
      </c>
      <c r="N109" s="9"/>
      <c r="O109" s="9"/>
      <c r="P109" s="9"/>
      <c r="Q109" s="41">
        <f>G109</f>
        <v>29</v>
      </c>
      <c r="R109" s="41">
        <f>SUM(B109:F109,H109:J109)</f>
        <v>4</v>
      </c>
      <c r="S109" s="41">
        <f>SUM(G104:G108,G110:G112)</f>
        <v>2</v>
      </c>
      <c r="T109" s="41">
        <v>0</v>
      </c>
      <c r="U109" s="43">
        <f t="shared" si="36"/>
        <v>0.828571428571429</v>
      </c>
      <c r="V109" s="43">
        <f t="shared" si="37"/>
        <v>0.878787878787879</v>
      </c>
      <c r="W109" s="43">
        <f t="shared" si="38"/>
        <v>0.935483870967742</v>
      </c>
      <c r="X109" s="43">
        <f t="shared" si="39"/>
        <v>0.90625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>
        <v>1</v>
      </c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1</v>
      </c>
      <c r="S110" s="42">
        <f>SUM(H104:H109,H111:H112)</f>
        <v>0</v>
      </c>
      <c r="T110" s="42">
        <v>0</v>
      </c>
      <c r="U110" s="40">
        <f t="shared" si="36"/>
        <v>0.916666666666667</v>
      </c>
      <c r="V110" s="40">
        <f t="shared" si="37"/>
        <v>0.916666666666667</v>
      </c>
      <c r="W110" s="40">
        <f t="shared" si="38"/>
        <v>1</v>
      </c>
      <c r="X110" s="40">
        <f t="shared" si="39"/>
        <v>0.956521739130435</v>
      </c>
    </row>
    <row r="111" spans="1:24">
      <c r="A111" s="15" t="s">
        <v>56</v>
      </c>
      <c r="B111" s="16"/>
      <c r="C111" s="16"/>
      <c r="D111" s="16"/>
      <c r="E111" s="16"/>
      <c r="F111" s="16"/>
      <c r="G111" s="16">
        <v>1</v>
      </c>
      <c r="H111" s="16"/>
      <c r="I111" s="17">
        <v>11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11</v>
      </c>
      <c r="R111" s="41">
        <f>SUM(J111,B111:H111)</f>
        <v>2</v>
      </c>
      <c r="S111" s="41">
        <f>SUM(I104:I110,I112)</f>
        <v>1</v>
      </c>
      <c r="T111" s="41">
        <v>0</v>
      </c>
      <c r="U111" s="43">
        <f t="shared" si="36"/>
        <v>0.785714285714286</v>
      </c>
      <c r="V111" s="43">
        <f t="shared" si="37"/>
        <v>0.846153846153846</v>
      </c>
      <c r="W111" s="43">
        <f t="shared" si="38"/>
        <v>0.916666666666667</v>
      </c>
      <c r="X111" s="43">
        <f t="shared" si="39"/>
        <v>0.88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140</v>
      </c>
      <c r="R113" s="41">
        <f t="shared" si="40"/>
        <v>41</v>
      </c>
      <c r="S113" s="41">
        <f t="shared" si="40"/>
        <v>4</v>
      </c>
      <c r="T113" s="41">
        <f t="shared" si="40"/>
        <v>0</v>
      </c>
      <c r="U113" s="43">
        <f>(SUM(Q113,T113)/SUM(Q113,R113,S113,T113))</f>
        <v>0.756756756756757</v>
      </c>
      <c r="V113" s="43">
        <f>Q113/(SUM(Q113,R113))</f>
        <v>0.773480662983425</v>
      </c>
      <c r="W113" s="43">
        <f>Q113/SUM(Q113,S113)</f>
        <v>0.972222222222222</v>
      </c>
      <c r="X113" s="43">
        <f>2*V113*W113/(SUM(V113,W113))</f>
        <v>0.861538461538462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140</v>
      </c>
    </row>
    <row r="115" ht="14.25" spans="1:37">
      <c r="A115" s="21" t="str">
        <f>A1</f>
        <v>AlKareem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16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16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1">(SUM(AD116,AG116)/SUM(AD116,AE116,AF116,AG116))</f>
        <v>1</v>
      </c>
      <c r="AI116" s="40">
        <f t="shared" ref="AI116:AI144" si="42">AD116/(SUM(AD116,AE116))</f>
        <v>1</v>
      </c>
      <c r="AJ116" s="40">
        <f t="shared" ref="AJ116:AJ144" si="43">AD116/SUM(AD116,AF116)</f>
        <v>1</v>
      </c>
      <c r="AK116" s="40">
        <f t="shared" ref="AK116:AK144" si="44">2*AI116*AJ116/(SUM(AI116,AJ116))</f>
        <v>1</v>
      </c>
    </row>
    <row r="117" spans="1:37">
      <c r="A117" s="26" t="s">
        <v>40</v>
      </c>
      <c r="B117" s="27"/>
      <c r="C117" s="28">
        <v>22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22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41"/>
        <v>1</v>
      </c>
      <c r="AI117" s="43">
        <f t="shared" si="42"/>
        <v>1</v>
      </c>
      <c r="AJ117" s="43">
        <f t="shared" si="43"/>
        <v>1</v>
      </c>
      <c r="AK117" s="43">
        <f t="shared" si="44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1"/>
        <v>1</v>
      </c>
      <c r="AI118" s="40">
        <f t="shared" si="42"/>
        <v>1</v>
      </c>
      <c r="AJ118" s="40">
        <f t="shared" si="43"/>
        <v>1</v>
      </c>
      <c r="AK118" s="40">
        <f t="shared" si="44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1"/>
        <v>1</v>
      </c>
      <c r="AI121" s="43">
        <f t="shared" si="42"/>
        <v>1</v>
      </c>
      <c r="AJ121" s="43">
        <f t="shared" si="43"/>
        <v>1</v>
      </c>
      <c r="AK121" s="43">
        <f t="shared" si="44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v>0</v>
      </c>
      <c r="AH122" s="40">
        <f t="shared" si="41"/>
        <v>1</v>
      </c>
      <c r="AI122" s="40">
        <f t="shared" si="42"/>
        <v>1</v>
      </c>
      <c r="AJ122" s="40">
        <f t="shared" si="43"/>
        <v>1</v>
      </c>
      <c r="AK122" s="40">
        <f t="shared" si="44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1"/>
        <v>1</v>
      </c>
      <c r="AI123" s="43">
        <f t="shared" si="42"/>
        <v>1</v>
      </c>
      <c r="AJ123" s="43">
        <f t="shared" si="43"/>
        <v>1</v>
      </c>
      <c r="AK123" s="43">
        <f t="shared" si="44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41"/>
        <v>1</v>
      </c>
      <c r="AI124" s="40">
        <f t="shared" si="42"/>
        <v>1</v>
      </c>
      <c r="AJ124" s="40">
        <f t="shared" si="43"/>
        <v>1</v>
      </c>
      <c r="AK124" s="40">
        <f t="shared" si="44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1"/>
        <v>1</v>
      </c>
      <c r="AI125" s="43">
        <f t="shared" si="42"/>
        <v>1</v>
      </c>
      <c r="AJ125" s="43">
        <f t="shared" si="43"/>
        <v>1</v>
      </c>
      <c r="AK125" s="43">
        <f t="shared" si="44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>
        <f t="shared" si="41"/>
        <v>1</v>
      </c>
      <c r="AI126" s="40">
        <f t="shared" si="42"/>
        <v>1</v>
      </c>
      <c r="AJ126" s="40">
        <f t="shared" si="43"/>
        <v>1</v>
      </c>
      <c r="AK126" s="40">
        <f t="shared" si="44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1"/>
        <v>1</v>
      </c>
      <c r="AI130" s="40">
        <f t="shared" si="42"/>
        <v>1</v>
      </c>
      <c r="AJ130" s="40">
        <f t="shared" si="43"/>
        <v>1</v>
      </c>
      <c r="AK130" s="40">
        <f t="shared" si="44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1"/>
        <v>1</v>
      </c>
      <c r="AI132" s="40">
        <f t="shared" si="42"/>
        <v>1</v>
      </c>
      <c r="AJ132" s="40">
        <f t="shared" si="43"/>
        <v>1</v>
      </c>
      <c r="AK132" s="40">
        <f t="shared" si="44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6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1"/>
        <v>1</v>
      </c>
      <c r="AI135" s="43">
        <f t="shared" si="42"/>
        <v>1</v>
      </c>
      <c r="AJ135" s="43">
        <f t="shared" si="43"/>
        <v>1</v>
      </c>
      <c r="AK135" s="43">
        <f t="shared" si="44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1"/>
        <v>1</v>
      </c>
      <c r="AI137" s="43">
        <f t="shared" si="42"/>
        <v>1</v>
      </c>
      <c r="AJ137" s="43">
        <f t="shared" si="43"/>
        <v>1</v>
      </c>
      <c r="AK137" s="43">
        <f t="shared" si="44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5</v>
      </c>
      <c r="Y138" s="27"/>
      <c r="Z138" s="27"/>
      <c r="AA138" s="27"/>
      <c r="AB138" s="27"/>
      <c r="AC138" s="46"/>
      <c r="AD138" s="42">
        <f>X138</f>
        <v>5</v>
      </c>
      <c r="AE138" s="42">
        <f>SUM(B138:W138,Y138:AC138)</f>
        <v>0</v>
      </c>
      <c r="AF138" s="42">
        <f>SUM(X116:X137,X139:X143)</f>
        <v>0</v>
      </c>
      <c r="AG138" s="41">
        <v>0</v>
      </c>
      <c r="AH138" s="40">
        <f t="shared" si="41"/>
        <v>1</v>
      </c>
      <c r="AI138" s="40">
        <f t="shared" si="42"/>
        <v>1</v>
      </c>
      <c r="AJ138" s="40">
        <f t="shared" si="43"/>
        <v>1</v>
      </c>
      <c r="AK138" s="40">
        <f t="shared" si="44"/>
        <v>1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8">
        <v>22</v>
      </c>
      <c r="Z139" s="27"/>
      <c r="AA139" s="27"/>
      <c r="AB139" s="27"/>
      <c r="AC139" s="46"/>
      <c r="AD139" s="41">
        <f>Y139</f>
        <v>22</v>
      </c>
      <c r="AE139" s="41">
        <f>SUM(B139:X139,Z139:AC139)</f>
        <v>0</v>
      </c>
      <c r="AF139" s="41">
        <f>SUM(Y116:Y138,Y140:Y143)</f>
        <v>0</v>
      </c>
      <c r="AG139" s="42">
        <v>0</v>
      </c>
      <c r="AH139" s="43">
        <f t="shared" si="41"/>
        <v>1</v>
      </c>
      <c r="AI139" s="43">
        <f t="shared" si="42"/>
        <v>1</v>
      </c>
      <c r="AJ139" s="43">
        <f t="shared" si="43"/>
        <v>1</v>
      </c>
      <c r="AK139" s="43">
        <f t="shared" si="44"/>
        <v>1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1">
        <v>0</v>
      </c>
      <c r="AH140" s="40">
        <f t="shared" si="41"/>
        <v>1</v>
      </c>
      <c r="AI140" s="40">
        <f t="shared" si="42"/>
        <v>1</v>
      </c>
      <c r="AJ140" s="40">
        <f t="shared" si="43"/>
        <v>1</v>
      </c>
      <c r="AK140" s="40">
        <f t="shared" si="44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41"/>
        <v>1</v>
      </c>
      <c r="AI142" s="40">
        <f t="shared" si="42"/>
        <v>1</v>
      </c>
      <c r="AJ142" s="40">
        <f t="shared" si="43"/>
        <v>1</v>
      </c>
      <c r="AK142" s="40">
        <f t="shared" si="44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F144" si="45">SUM(AD116:AD143)</f>
        <v>140</v>
      </c>
      <c r="AE144" s="42">
        <f t="shared" si="45"/>
        <v>0</v>
      </c>
      <c r="AF144" s="42">
        <f t="shared" si="45"/>
        <v>0</v>
      </c>
      <c r="AG144" s="42">
        <v>0</v>
      </c>
      <c r="AH144" s="40">
        <f t="shared" si="41"/>
        <v>1</v>
      </c>
      <c r="AI144" s="40">
        <f t="shared" si="42"/>
        <v>1</v>
      </c>
      <c r="AJ144" s="40">
        <f t="shared" si="43"/>
        <v>1</v>
      </c>
      <c r="AK144" s="40">
        <f t="shared" si="44"/>
        <v>1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AlKareem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>
        <v>17</v>
      </c>
      <c r="C149" s="14"/>
      <c r="D149" s="14"/>
      <c r="E149" s="14"/>
      <c r="F149" s="14"/>
      <c r="G149" s="14"/>
      <c r="H149" s="14"/>
      <c r="I149" s="14"/>
      <c r="J149" s="33">
        <v>5</v>
      </c>
      <c r="L149" s="1" t="s">
        <v>49</v>
      </c>
      <c r="M149" s="9" t="s">
        <v>58</v>
      </c>
      <c r="N149" s="9"/>
      <c r="O149" s="9"/>
      <c r="P149" s="9"/>
      <c r="Q149" s="42">
        <f>B149</f>
        <v>17</v>
      </c>
      <c r="R149" s="42">
        <f>SUM(C149:J149)</f>
        <v>5</v>
      </c>
      <c r="S149" s="42">
        <f>SUM(B150:B157)</f>
        <v>1</v>
      </c>
      <c r="T149" s="42">
        <v>0</v>
      </c>
      <c r="U149" s="40">
        <f t="shared" ref="U149:U156" si="46">(SUM(Q149,T149)/SUM(Q149,R149,S149,T149))</f>
        <v>0.739130434782609</v>
      </c>
      <c r="V149" s="40">
        <f t="shared" ref="V149:V156" si="47">Q149/(SUM(Q149,R149))</f>
        <v>0.772727272727273</v>
      </c>
      <c r="W149" s="40">
        <f t="shared" ref="W149:W156" si="48">Q149/SUM(Q149,S149)</f>
        <v>0.944444444444444</v>
      </c>
      <c r="X149" s="40">
        <f t="shared" ref="X149:X156" si="49">2*V149*W149/(SUM(V149,W149))</f>
        <v>0.85</v>
      </c>
    </row>
    <row r="150" spans="1:24">
      <c r="A150" s="15" t="s">
        <v>50</v>
      </c>
      <c r="B150" s="16"/>
      <c r="C150" s="17">
        <v>12</v>
      </c>
      <c r="D150" s="16"/>
      <c r="E150" s="16"/>
      <c r="F150" s="16"/>
      <c r="G150" s="16"/>
      <c r="H150" s="16"/>
      <c r="I150" s="16"/>
      <c r="J150" s="16">
        <v>5</v>
      </c>
      <c r="L150" s="1" t="s">
        <v>50</v>
      </c>
      <c r="M150" s="9" t="s">
        <v>59</v>
      </c>
      <c r="N150" s="9"/>
      <c r="O150" s="9"/>
      <c r="P150" s="9"/>
      <c r="Q150" s="41">
        <f>C150</f>
        <v>12</v>
      </c>
      <c r="R150" s="41">
        <f>SUM(B150,D150:J150)</f>
        <v>5</v>
      </c>
      <c r="S150" s="41">
        <f>SUM(C149,C151:C157)</f>
        <v>0</v>
      </c>
      <c r="T150" s="41">
        <v>0</v>
      </c>
      <c r="U150" s="43">
        <f t="shared" si="46"/>
        <v>0.705882352941177</v>
      </c>
      <c r="V150" s="43">
        <f t="shared" si="47"/>
        <v>0.705882352941177</v>
      </c>
      <c r="W150" s="43">
        <f t="shared" si="48"/>
        <v>1</v>
      </c>
      <c r="X150" s="43">
        <f t="shared" si="49"/>
        <v>0.827586206896552</v>
      </c>
    </row>
    <row r="151" spans="1:24">
      <c r="A151" s="15" t="s">
        <v>51</v>
      </c>
      <c r="B151" s="16">
        <v>1</v>
      </c>
      <c r="C151" s="16"/>
      <c r="D151" s="17">
        <v>10</v>
      </c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10</v>
      </c>
      <c r="R151" s="42">
        <f>SUM(B151:C151,E151:J151)</f>
        <v>1</v>
      </c>
      <c r="S151" s="42">
        <f>SUM(D149:D150,D152:D157)</f>
        <v>0</v>
      </c>
      <c r="T151" s="42">
        <v>0</v>
      </c>
      <c r="U151" s="40">
        <f t="shared" si="46"/>
        <v>0.909090909090909</v>
      </c>
      <c r="V151" s="40">
        <f t="shared" si="47"/>
        <v>0.909090909090909</v>
      </c>
      <c r="W151" s="40">
        <f t="shared" si="48"/>
        <v>1</v>
      </c>
      <c r="X151" s="40">
        <f t="shared" si="49"/>
        <v>0.952380952380952</v>
      </c>
    </row>
    <row r="152" spans="1:24">
      <c r="A152" s="15" t="s">
        <v>52</v>
      </c>
      <c r="B152" s="16"/>
      <c r="C152" s="16"/>
      <c r="D152" s="16"/>
      <c r="E152" s="17">
        <v>21</v>
      </c>
      <c r="F152" s="16"/>
      <c r="G152" s="16"/>
      <c r="H152" s="16"/>
      <c r="I152" s="16"/>
      <c r="J152" s="34">
        <v>1</v>
      </c>
      <c r="L152" s="1" t="s">
        <v>52</v>
      </c>
      <c r="M152" s="9" t="s">
        <v>61</v>
      </c>
      <c r="N152" s="9"/>
      <c r="O152" s="9"/>
      <c r="P152" s="9"/>
      <c r="Q152" s="41">
        <f>E152</f>
        <v>21</v>
      </c>
      <c r="R152" s="41">
        <f>SUM(B152:D152,F152:J152)</f>
        <v>1</v>
      </c>
      <c r="S152" s="41">
        <f>SUM(E149:E151,E153:E157)</f>
        <v>0</v>
      </c>
      <c r="T152" s="41">
        <v>0</v>
      </c>
      <c r="U152" s="43">
        <f t="shared" si="46"/>
        <v>0.954545454545455</v>
      </c>
      <c r="V152" s="43">
        <f t="shared" si="47"/>
        <v>0.954545454545455</v>
      </c>
      <c r="W152" s="43">
        <f t="shared" si="48"/>
        <v>1</v>
      </c>
      <c r="X152" s="43">
        <f t="shared" si="49"/>
        <v>0.976744186046512</v>
      </c>
    </row>
    <row r="153" spans="1:24">
      <c r="A153" s="15" t="s">
        <v>53</v>
      </c>
      <c r="B153" s="16"/>
      <c r="C153" s="16"/>
      <c r="D153" s="16"/>
      <c r="E153" s="16"/>
      <c r="F153" s="17">
        <v>29</v>
      </c>
      <c r="G153" s="16">
        <v>1</v>
      </c>
      <c r="H153" s="16"/>
      <c r="I153" s="16"/>
      <c r="J153" s="34">
        <v>10</v>
      </c>
      <c r="L153" s="1" t="s">
        <v>53</v>
      </c>
      <c r="M153" s="9" t="s">
        <v>62</v>
      </c>
      <c r="N153" s="9"/>
      <c r="O153" s="9"/>
      <c r="P153" s="9"/>
      <c r="Q153" s="42">
        <f>F153</f>
        <v>29</v>
      </c>
      <c r="R153" s="42">
        <f>SUM(B153:E153,G153:J153)</f>
        <v>11</v>
      </c>
      <c r="S153" s="42">
        <f>SUM(F149:F152,F154:F157)</f>
        <v>0</v>
      </c>
      <c r="T153" s="42">
        <v>0</v>
      </c>
      <c r="U153" s="40">
        <f t="shared" si="46"/>
        <v>0.725</v>
      </c>
      <c r="V153" s="40">
        <f t="shared" si="47"/>
        <v>0.725</v>
      </c>
      <c r="W153" s="40">
        <f t="shared" si="48"/>
        <v>1</v>
      </c>
      <c r="X153" s="40">
        <f t="shared" si="49"/>
        <v>0.840579710144927</v>
      </c>
    </row>
    <row r="154" spans="1:24">
      <c r="A154" s="15" t="s">
        <v>54</v>
      </c>
      <c r="B154" s="16"/>
      <c r="C154" s="16"/>
      <c r="D154" s="16"/>
      <c r="E154" s="16"/>
      <c r="F154" s="16"/>
      <c r="G154" s="17">
        <v>29</v>
      </c>
      <c r="H154" s="16"/>
      <c r="I154" s="16"/>
      <c r="J154" s="34">
        <v>4</v>
      </c>
      <c r="L154" s="1" t="s">
        <v>54</v>
      </c>
      <c r="M154" s="9" t="s">
        <v>63</v>
      </c>
      <c r="N154" s="9"/>
      <c r="O154" s="9"/>
      <c r="P154" s="9"/>
      <c r="Q154" s="41">
        <f>G154</f>
        <v>29</v>
      </c>
      <c r="R154" s="41">
        <f>SUM(B154:F154,H154:J154)</f>
        <v>4</v>
      </c>
      <c r="S154" s="41">
        <f>SUM(G149:G153,G155:G157)</f>
        <v>2</v>
      </c>
      <c r="T154" s="41">
        <v>0</v>
      </c>
      <c r="U154" s="43">
        <f t="shared" si="46"/>
        <v>0.828571428571429</v>
      </c>
      <c r="V154" s="43">
        <f t="shared" si="47"/>
        <v>0.878787878787879</v>
      </c>
      <c r="W154" s="43">
        <f t="shared" si="48"/>
        <v>0.935483870967742</v>
      </c>
      <c r="X154" s="43">
        <f t="shared" si="49"/>
        <v>0.90625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>
        <v>11</v>
      </c>
      <c r="I155" s="16">
        <v>1</v>
      </c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11</v>
      </c>
      <c r="R155" s="42">
        <f>SUM(B155:G155,I155:J155)</f>
        <v>1</v>
      </c>
      <c r="S155" s="42">
        <f>SUM(H149:H154,H156:H157)</f>
        <v>0</v>
      </c>
      <c r="T155" s="42">
        <v>0</v>
      </c>
      <c r="U155" s="40">
        <f t="shared" si="46"/>
        <v>0.916666666666667</v>
      </c>
      <c r="V155" s="40">
        <f t="shared" si="47"/>
        <v>0.916666666666667</v>
      </c>
      <c r="W155" s="40">
        <f t="shared" si="48"/>
        <v>1</v>
      </c>
      <c r="X155" s="40">
        <f t="shared" si="49"/>
        <v>0.956521739130435</v>
      </c>
    </row>
    <row r="156" spans="1:24">
      <c r="A156" s="15" t="s">
        <v>56</v>
      </c>
      <c r="B156" s="16"/>
      <c r="C156" s="16"/>
      <c r="D156" s="16"/>
      <c r="E156" s="16"/>
      <c r="F156" s="16"/>
      <c r="G156" s="16">
        <v>1</v>
      </c>
      <c r="H156" s="16"/>
      <c r="I156" s="17">
        <v>11</v>
      </c>
      <c r="J156" s="34">
        <v>1</v>
      </c>
      <c r="L156" s="1" t="s">
        <v>56</v>
      </c>
      <c r="M156" s="9" t="s">
        <v>65</v>
      </c>
      <c r="N156" s="9"/>
      <c r="O156" s="9"/>
      <c r="P156" s="9"/>
      <c r="Q156" s="41">
        <f>I156</f>
        <v>11</v>
      </c>
      <c r="R156" s="41">
        <f>SUM(J156,B156:H156)</f>
        <v>2</v>
      </c>
      <c r="S156" s="41">
        <f>SUM(I149:I155,I157)</f>
        <v>1</v>
      </c>
      <c r="T156" s="41">
        <v>0</v>
      </c>
      <c r="U156" s="43">
        <f t="shared" si="46"/>
        <v>0.785714285714286</v>
      </c>
      <c r="V156" s="43">
        <f t="shared" si="47"/>
        <v>0.846153846153846</v>
      </c>
      <c r="W156" s="43">
        <f t="shared" si="48"/>
        <v>0.916666666666667</v>
      </c>
      <c r="X156" s="43">
        <f t="shared" si="49"/>
        <v>0.88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140</v>
      </c>
      <c r="R158" s="41">
        <f t="shared" si="50"/>
        <v>30</v>
      </c>
      <c r="S158" s="41">
        <f t="shared" si="50"/>
        <v>4</v>
      </c>
      <c r="T158" s="41">
        <f t="shared" si="50"/>
        <v>0</v>
      </c>
      <c r="U158" s="43">
        <f>(SUM(Q158,T158)/SUM(Q158,R158,S158,T158))</f>
        <v>0.804597701149425</v>
      </c>
      <c r="V158" s="43">
        <f>Q158/(SUM(Q158,R158))</f>
        <v>0.823529411764706</v>
      </c>
      <c r="W158" s="43">
        <f>Q158/SUM(Q158,S158)</f>
        <v>0.972222222222222</v>
      </c>
      <c r="X158" s="43">
        <f>2*V158*W158/(SUM(V158,W158))</f>
        <v>0.89171974522293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140</v>
      </c>
    </row>
    <row r="160" ht="14.25" spans="1:37">
      <c r="A160" s="21" t="str">
        <f>A1</f>
        <v>AlKareem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>
        <v>16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16</v>
      </c>
      <c r="AE161" s="42">
        <f>SUM(C161:AC161)</f>
        <v>0</v>
      </c>
      <c r="AF161" s="42">
        <f>SUM(B162:B188)</f>
        <v>0</v>
      </c>
      <c r="AG161" s="42">
        <v>0</v>
      </c>
      <c r="AH161" s="40">
        <f t="shared" ref="AH161:AH189" si="51">(SUM(AD161,AG161)/SUM(AD161,AE161,AF161,AG161))</f>
        <v>1</v>
      </c>
      <c r="AI161" s="40">
        <f t="shared" ref="AI161:AI189" si="52">AD161/(SUM(AD161,AE161))</f>
        <v>1</v>
      </c>
      <c r="AJ161" s="40">
        <f t="shared" ref="AJ161:AJ189" si="53">AD161/SUM(AD161,AF161)</f>
        <v>1</v>
      </c>
      <c r="AK161" s="40">
        <f t="shared" ref="AK161:AK189" si="54">2*AI161*AJ161/(SUM(AI161,AJ161))</f>
        <v>1</v>
      </c>
    </row>
    <row r="162" spans="1:37">
      <c r="A162" s="26" t="s">
        <v>40</v>
      </c>
      <c r="B162" s="27"/>
      <c r="C162" s="28">
        <v>22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22</v>
      </c>
      <c r="AE162" s="41">
        <f>SUM(D162:AC162,B162)</f>
        <v>0</v>
      </c>
      <c r="AF162" s="41">
        <f>SUM(C161,C163:C188)</f>
        <v>0</v>
      </c>
      <c r="AG162" s="41">
        <v>0</v>
      </c>
      <c r="AH162" s="43">
        <f t="shared" si="51"/>
        <v>1</v>
      </c>
      <c r="AI162" s="43">
        <f t="shared" si="52"/>
        <v>1</v>
      </c>
      <c r="AJ162" s="43">
        <f t="shared" si="53"/>
        <v>1</v>
      </c>
      <c r="AK162" s="43">
        <f t="shared" si="54"/>
        <v>1</v>
      </c>
    </row>
    <row r="163" spans="1:37">
      <c r="A163" s="26" t="s">
        <v>9</v>
      </c>
      <c r="B163" s="27"/>
      <c r="C163" s="27"/>
      <c r="D163" s="28">
        <v>7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7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>
        <f t="shared" si="51"/>
        <v>1</v>
      </c>
      <c r="AI163" s="40">
        <f t="shared" si="52"/>
        <v>1</v>
      </c>
      <c r="AJ163" s="40">
        <f t="shared" si="53"/>
        <v>1</v>
      </c>
      <c r="AK163" s="40">
        <f t="shared" si="54"/>
        <v>1</v>
      </c>
    </row>
    <row r="164" spans="1:37">
      <c r="A164" s="26" t="s">
        <v>10</v>
      </c>
      <c r="B164" s="27"/>
      <c r="C164" s="27"/>
      <c r="D164" s="27"/>
      <c r="E164" s="28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2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>
        <f t="shared" si="51"/>
        <v>1</v>
      </c>
      <c r="AI164" s="43">
        <f t="shared" si="52"/>
        <v>1</v>
      </c>
      <c r="AJ164" s="43">
        <f t="shared" si="53"/>
        <v>1</v>
      </c>
      <c r="AK164" s="43">
        <f t="shared" si="54"/>
        <v>1</v>
      </c>
    </row>
    <row r="165" spans="1:37">
      <c r="A165" s="26" t="s">
        <v>11</v>
      </c>
      <c r="B165" s="27"/>
      <c r="C165" s="27"/>
      <c r="D165" s="27"/>
      <c r="E165" s="27"/>
      <c r="F165" s="28">
        <v>1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1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>
        <f t="shared" si="51"/>
        <v>1</v>
      </c>
      <c r="AI165" s="40">
        <f t="shared" si="52"/>
        <v>1</v>
      </c>
      <c r="AJ165" s="40">
        <f t="shared" si="53"/>
        <v>1</v>
      </c>
      <c r="AK165" s="40">
        <f t="shared" si="54"/>
        <v>1</v>
      </c>
    </row>
    <row r="166" spans="1:37">
      <c r="A166" s="26" t="s">
        <v>12</v>
      </c>
      <c r="B166" s="27"/>
      <c r="C166" s="27"/>
      <c r="D166" s="27"/>
      <c r="E166" s="27"/>
      <c r="F166" s="27"/>
      <c r="G166" s="28">
        <v>2</v>
      </c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2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>
        <f t="shared" si="51"/>
        <v>1</v>
      </c>
      <c r="AI166" s="43">
        <f t="shared" si="52"/>
        <v>1</v>
      </c>
      <c r="AJ166" s="43">
        <f t="shared" si="53"/>
        <v>1</v>
      </c>
      <c r="AK166" s="43">
        <f t="shared" si="54"/>
        <v>1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>
        <v>2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2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>
        <f t="shared" si="51"/>
        <v>1</v>
      </c>
      <c r="AI167" s="40">
        <f t="shared" si="52"/>
        <v>1</v>
      </c>
      <c r="AJ167" s="40">
        <f t="shared" si="53"/>
        <v>1</v>
      </c>
      <c r="AK167" s="40">
        <f t="shared" si="54"/>
        <v>1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>
        <v>5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5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>
        <f t="shared" si="51"/>
        <v>1</v>
      </c>
      <c r="AI168" s="43">
        <f t="shared" si="52"/>
        <v>1</v>
      </c>
      <c r="AJ168" s="43">
        <f t="shared" si="53"/>
        <v>1</v>
      </c>
      <c r="AK168" s="43">
        <f t="shared" si="54"/>
        <v>1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>
        <v>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3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>
        <f t="shared" si="51"/>
        <v>1</v>
      </c>
      <c r="AI169" s="40">
        <f t="shared" si="52"/>
        <v>1</v>
      </c>
      <c r="AJ169" s="40">
        <f t="shared" si="53"/>
        <v>1</v>
      </c>
      <c r="AK169" s="40">
        <f t="shared" si="54"/>
        <v>1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>
        <v>10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10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>
        <f t="shared" si="51"/>
        <v>1</v>
      </c>
      <c r="AI170" s="43">
        <f t="shared" si="52"/>
        <v>1</v>
      </c>
      <c r="AJ170" s="43">
        <f t="shared" si="53"/>
        <v>1</v>
      </c>
      <c r="AK170" s="43">
        <f t="shared" si="54"/>
        <v>1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>
        <v>1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1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>
        <f t="shared" si="51"/>
        <v>1</v>
      </c>
      <c r="AI171" s="40">
        <f t="shared" si="52"/>
        <v>1</v>
      </c>
      <c r="AJ171" s="40">
        <f t="shared" si="53"/>
        <v>1</v>
      </c>
      <c r="AK171" s="40">
        <f t="shared" si="54"/>
        <v>1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>
        <v>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2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>
        <f t="shared" si="51"/>
        <v>1</v>
      </c>
      <c r="AI172" s="43">
        <f t="shared" si="52"/>
        <v>1</v>
      </c>
      <c r="AJ172" s="43">
        <f t="shared" si="53"/>
        <v>1</v>
      </c>
      <c r="AK172" s="43">
        <f t="shared" si="54"/>
        <v>1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>
        <v>2</v>
      </c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2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>
        <f t="shared" si="51"/>
        <v>1</v>
      </c>
      <c r="AI173" s="40">
        <f t="shared" si="52"/>
        <v>1</v>
      </c>
      <c r="AJ173" s="40">
        <f t="shared" si="53"/>
        <v>1</v>
      </c>
      <c r="AK173" s="40">
        <f t="shared" si="54"/>
        <v>1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>
        <v>2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2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>
        <f t="shared" si="51"/>
        <v>1</v>
      </c>
      <c r="AI174" s="43">
        <f t="shared" si="52"/>
        <v>1</v>
      </c>
      <c r="AJ174" s="43">
        <f t="shared" si="53"/>
        <v>1</v>
      </c>
      <c r="AK174" s="43">
        <f t="shared" si="54"/>
        <v>1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>
        <v>1</v>
      </c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1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>
        <f t="shared" si="51"/>
        <v>1</v>
      </c>
      <c r="AI175" s="40">
        <f t="shared" si="52"/>
        <v>1</v>
      </c>
      <c r="AJ175" s="40">
        <f t="shared" si="53"/>
        <v>1</v>
      </c>
      <c r="AK175" s="40">
        <f t="shared" si="54"/>
        <v>1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>
        <v>1</v>
      </c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1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>
        <f t="shared" si="51"/>
        <v>1</v>
      </c>
      <c r="AI176" s="43">
        <f t="shared" si="52"/>
        <v>1</v>
      </c>
      <c r="AJ176" s="43">
        <f t="shared" si="53"/>
        <v>1</v>
      </c>
      <c r="AK176" s="43">
        <f t="shared" si="54"/>
        <v>1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1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>
        <f t="shared" si="51"/>
        <v>1</v>
      </c>
      <c r="AI177" s="40">
        <f t="shared" si="52"/>
        <v>1</v>
      </c>
      <c r="AJ177" s="40">
        <f t="shared" si="53"/>
        <v>1</v>
      </c>
      <c r="AK177" s="40">
        <f t="shared" si="54"/>
        <v>1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>
        <v>2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2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>
        <f t="shared" si="51"/>
        <v>1</v>
      </c>
      <c r="AI178" s="43">
        <f t="shared" si="52"/>
        <v>1</v>
      </c>
      <c r="AJ178" s="43">
        <f t="shared" si="53"/>
        <v>1</v>
      </c>
      <c r="AK178" s="43">
        <f t="shared" si="54"/>
        <v>1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>
        <v>2</v>
      </c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2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>
        <f t="shared" si="51"/>
        <v>1</v>
      </c>
      <c r="AI179" s="40">
        <f t="shared" si="52"/>
        <v>1</v>
      </c>
      <c r="AJ179" s="40">
        <f t="shared" si="53"/>
        <v>1</v>
      </c>
      <c r="AK179" s="40">
        <f t="shared" si="54"/>
        <v>1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>
        <v>6</v>
      </c>
      <c r="V180" s="27"/>
      <c r="W180" s="27"/>
      <c r="X180" s="27"/>
      <c r="Y180" s="27"/>
      <c r="Z180" s="27"/>
      <c r="AA180" s="27"/>
      <c r="AB180" s="27"/>
      <c r="AC180" s="46"/>
      <c r="AD180" s="41">
        <f>U180</f>
        <v>6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>
        <f t="shared" si="51"/>
        <v>1</v>
      </c>
      <c r="AI180" s="43">
        <f t="shared" si="52"/>
        <v>1</v>
      </c>
      <c r="AJ180" s="43">
        <f t="shared" si="53"/>
        <v>1</v>
      </c>
      <c r="AK180" s="43">
        <f t="shared" si="54"/>
        <v>1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>
        <v>3</v>
      </c>
      <c r="W181" s="27"/>
      <c r="X181" s="27"/>
      <c r="Y181" s="27"/>
      <c r="Z181" s="27"/>
      <c r="AA181" s="27"/>
      <c r="AB181" s="27"/>
      <c r="AC181" s="46"/>
      <c r="AD181" s="42">
        <f>V181</f>
        <v>3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>
        <f t="shared" si="51"/>
        <v>1</v>
      </c>
      <c r="AI181" s="40">
        <f t="shared" si="52"/>
        <v>1</v>
      </c>
      <c r="AJ181" s="40">
        <f t="shared" si="53"/>
        <v>1</v>
      </c>
      <c r="AK181" s="40">
        <f t="shared" si="54"/>
        <v>1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>
        <v>6</v>
      </c>
      <c r="X182" s="27"/>
      <c r="Y182" s="27"/>
      <c r="Z182" s="27"/>
      <c r="AA182" s="27"/>
      <c r="AB182" s="27"/>
      <c r="AC182" s="46"/>
      <c r="AD182" s="41">
        <f>W182</f>
        <v>6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>
        <f t="shared" si="51"/>
        <v>1</v>
      </c>
      <c r="AI182" s="43">
        <f t="shared" si="52"/>
        <v>1</v>
      </c>
      <c r="AJ182" s="43">
        <f t="shared" si="53"/>
        <v>1</v>
      </c>
      <c r="AK182" s="43">
        <f t="shared" si="54"/>
        <v>1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>
        <v>5</v>
      </c>
      <c r="Y183" s="27"/>
      <c r="Z183" s="27"/>
      <c r="AA183" s="27"/>
      <c r="AB183" s="27"/>
      <c r="AC183" s="46"/>
      <c r="AD183" s="42">
        <f>X183</f>
        <v>5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>
        <f t="shared" si="51"/>
        <v>1</v>
      </c>
      <c r="AI183" s="40">
        <f t="shared" si="52"/>
        <v>1</v>
      </c>
      <c r="AJ183" s="40">
        <f t="shared" si="53"/>
        <v>1</v>
      </c>
      <c r="AK183" s="40">
        <f t="shared" si="54"/>
        <v>1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>
        <v>22</v>
      </c>
      <c r="Z184" s="27"/>
      <c r="AA184" s="27"/>
      <c r="AB184" s="27"/>
      <c r="AC184" s="46"/>
      <c r="AD184" s="41">
        <f>Y184</f>
        <v>22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>
        <f t="shared" si="51"/>
        <v>1</v>
      </c>
      <c r="AI184" s="43">
        <f t="shared" si="52"/>
        <v>1</v>
      </c>
      <c r="AJ184" s="43">
        <f t="shared" si="53"/>
        <v>1</v>
      </c>
      <c r="AK184" s="43">
        <f t="shared" si="54"/>
        <v>1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>
        <v>4</v>
      </c>
      <c r="AA185" s="27"/>
      <c r="AB185" s="27"/>
      <c r="AC185" s="46"/>
      <c r="AD185" s="42">
        <f>Z185</f>
        <v>4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>
        <f t="shared" si="51"/>
        <v>1</v>
      </c>
      <c r="AI185" s="40">
        <f t="shared" si="52"/>
        <v>1</v>
      </c>
      <c r="AJ185" s="40">
        <f t="shared" si="53"/>
        <v>1</v>
      </c>
      <c r="AK185" s="40">
        <f t="shared" si="54"/>
        <v>1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>
        <v>6</v>
      </c>
      <c r="AB186" s="27"/>
      <c r="AC186" s="46"/>
      <c r="AD186" s="41">
        <f>AA186</f>
        <v>6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>
        <f t="shared" si="51"/>
        <v>1</v>
      </c>
      <c r="AI186" s="43">
        <f t="shared" si="52"/>
        <v>1</v>
      </c>
      <c r="AJ186" s="43">
        <f t="shared" si="53"/>
        <v>1</v>
      </c>
      <c r="AK186" s="43">
        <f t="shared" si="54"/>
        <v>1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>
        <v>3</v>
      </c>
      <c r="AC187" s="46"/>
      <c r="AD187" s="42">
        <f>AB187</f>
        <v>3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>
        <f t="shared" si="51"/>
        <v>1</v>
      </c>
      <c r="AI187" s="40">
        <f t="shared" si="52"/>
        <v>1</v>
      </c>
      <c r="AJ187" s="40">
        <f t="shared" si="53"/>
        <v>1</v>
      </c>
      <c r="AK187" s="40">
        <f t="shared" si="54"/>
        <v>1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>
        <v>1</v>
      </c>
      <c r="AD188" s="41">
        <f>AC188</f>
        <v>1</v>
      </c>
      <c r="AE188" s="41">
        <f>SUM(B188:AB188)</f>
        <v>0</v>
      </c>
      <c r="AF188" s="41">
        <f>SUM(AC161:AC187)</f>
        <v>0</v>
      </c>
      <c r="AG188" s="41">
        <v>0</v>
      </c>
      <c r="AH188" s="43">
        <f t="shared" si="51"/>
        <v>1</v>
      </c>
      <c r="AI188" s="43">
        <f t="shared" si="52"/>
        <v>1</v>
      </c>
      <c r="AJ188" s="43">
        <f t="shared" si="53"/>
        <v>1</v>
      </c>
      <c r="AK188" s="43">
        <f t="shared" si="54"/>
        <v>1</v>
      </c>
    </row>
    <row r="189" spans="28:37">
      <c r="AB189" s="37" t="s">
        <v>74</v>
      </c>
      <c r="AC189" s="37"/>
      <c r="AD189" s="42">
        <f t="shared" ref="AD189:AF189" si="55">SUM(AD161:AD188)</f>
        <v>140</v>
      </c>
      <c r="AE189" s="42">
        <f t="shared" si="55"/>
        <v>0</v>
      </c>
      <c r="AF189" s="42">
        <f t="shared" si="55"/>
        <v>0</v>
      </c>
      <c r="AG189" s="42">
        <v>0</v>
      </c>
      <c r="AH189" s="40">
        <f t="shared" si="51"/>
        <v>1</v>
      </c>
      <c r="AI189" s="40">
        <f t="shared" si="52"/>
        <v>1</v>
      </c>
      <c r="AJ189" s="40">
        <f t="shared" si="53"/>
        <v>1</v>
      </c>
      <c r="AK189" s="40">
        <f t="shared" si="54"/>
        <v>1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AlKareem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/>
      <c r="D194" s="14"/>
      <c r="E194" s="14"/>
      <c r="F194" s="14"/>
      <c r="G194" s="14"/>
      <c r="H194" s="14"/>
      <c r="I194" s="14"/>
      <c r="J194" s="33">
        <v>4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4</v>
      </c>
      <c r="S194" s="42">
        <f>SUM(B195:B202)</f>
        <v>1</v>
      </c>
      <c r="T194" s="42">
        <v>0</v>
      </c>
      <c r="U194" s="40">
        <f t="shared" ref="U194:U201" si="56">(SUM(Q194,T194)/SUM(Q194,R194,S194,T194))</f>
        <v>0.772727272727273</v>
      </c>
      <c r="V194" s="40">
        <f t="shared" ref="V194:V201" si="57">Q194/(SUM(Q194,R194))</f>
        <v>0.80952380952381</v>
      </c>
      <c r="W194" s="40">
        <f t="shared" ref="W194:W201" si="58">Q194/SUM(Q194,S194)</f>
        <v>0.944444444444444</v>
      </c>
      <c r="X194" s="40">
        <f t="shared" ref="X194:X201" si="59">2*V194*W194/(SUM(V194,W194))</f>
        <v>0.871794871794872</v>
      </c>
    </row>
    <row r="195" spans="1:24">
      <c r="A195" s="15" t="s">
        <v>50</v>
      </c>
      <c r="B195" s="16"/>
      <c r="C195" s="17">
        <v>12</v>
      </c>
      <c r="D195" s="16"/>
      <c r="E195" s="16"/>
      <c r="F195" s="16"/>
      <c r="G195" s="16"/>
      <c r="H195" s="16"/>
      <c r="I195" s="16"/>
      <c r="J195" s="16">
        <v>4</v>
      </c>
      <c r="L195" s="1" t="s">
        <v>50</v>
      </c>
      <c r="M195" s="9" t="s">
        <v>59</v>
      </c>
      <c r="N195" s="9"/>
      <c r="O195" s="9"/>
      <c r="P195" s="9"/>
      <c r="Q195" s="41">
        <f>C195</f>
        <v>12</v>
      </c>
      <c r="R195" s="41">
        <f>SUM(B195,D195:J195)</f>
        <v>4</v>
      </c>
      <c r="S195" s="41">
        <f>SUM(C194,C196:C202)</f>
        <v>0</v>
      </c>
      <c r="T195" s="41">
        <v>0</v>
      </c>
      <c r="U195" s="43">
        <f t="shared" si="56"/>
        <v>0.75</v>
      </c>
      <c r="V195" s="43">
        <f t="shared" si="57"/>
        <v>0.75</v>
      </c>
      <c r="W195" s="43">
        <f t="shared" si="58"/>
        <v>1</v>
      </c>
      <c r="X195" s="43">
        <f t="shared" si="59"/>
        <v>0.857142857142857</v>
      </c>
    </row>
    <row r="196" spans="1:24">
      <c r="A196" s="15" t="s">
        <v>51</v>
      </c>
      <c r="B196" s="16">
        <v>1</v>
      </c>
      <c r="C196" s="16"/>
      <c r="D196" s="17">
        <v>10</v>
      </c>
      <c r="E196" s="16"/>
      <c r="F196" s="16"/>
      <c r="G196" s="16"/>
      <c r="H196" s="16"/>
      <c r="I196" s="16"/>
      <c r="J196" s="34"/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1</v>
      </c>
      <c r="S196" s="42">
        <f>SUM(D194:D195,D197:D202)</f>
        <v>0</v>
      </c>
      <c r="T196" s="42">
        <v>0</v>
      </c>
      <c r="U196" s="40">
        <f t="shared" si="56"/>
        <v>0.909090909090909</v>
      </c>
      <c r="V196" s="40">
        <f t="shared" si="57"/>
        <v>0.909090909090909</v>
      </c>
      <c r="W196" s="40">
        <f t="shared" si="58"/>
        <v>1</v>
      </c>
      <c r="X196" s="40">
        <f t="shared" si="59"/>
        <v>0.952380952380952</v>
      </c>
    </row>
    <row r="197" spans="1:24">
      <c r="A197" s="15" t="s">
        <v>52</v>
      </c>
      <c r="B197" s="16"/>
      <c r="C197" s="16"/>
      <c r="D197" s="16"/>
      <c r="E197" s="17">
        <v>21</v>
      </c>
      <c r="F197" s="16"/>
      <c r="G197" s="16"/>
      <c r="H197" s="16"/>
      <c r="I197" s="16"/>
      <c r="J197" s="34">
        <v>1</v>
      </c>
      <c r="L197" s="1" t="s">
        <v>52</v>
      </c>
      <c r="M197" s="9" t="s">
        <v>61</v>
      </c>
      <c r="N197" s="9"/>
      <c r="O197" s="9"/>
      <c r="P197" s="9"/>
      <c r="Q197" s="41">
        <f>E197</f>
        <v>21</v>
      </c>
      <c r="R197" s="41">
        <f>SUM(B197:D197,F197:J197)</f>
        <v>1</v>
      </c>
      <c r="S197" s="41">
        <f>SUM(E194:E196,E198:E202)</f>
        <v>0</v>
      </c>
      <c r="T197" s="41">
        <v>0</v>
      </c>
      <c r="U197" s="43">
        <f t="shared" si="56"/>
        <v>0.954545454545455</v>
      </c>
      <c r="V197" s="43">
        <f t="shared" si="57"/>
        <v>0.954545454545455</v>
      </c>
      <c r="W197" s="43">
        <f t="shared" si="58"/>
        <v>1</v>
      </c>
      <c r="X197" s="43">
        <f t="shared" si="59"/>
        <v>0.976744186046512</v>
      </c>
    </row>
    <row r="198" spans="1:24">
      <c r="A198" s="15" t="s">
        <v>53</v>
      </c>
      <c r="B198" s="16"/>
      <c r="C198" s="16"/>
      <c r="D198" s="16"/>
      <c r="E198" s="16"/>
      <c r="F198" s="17">
        <v>29</v>
      </c>
      <c r="G198" s="16"/>
      <c r="H198" s="16"/>
      <c r="I198" s="16"/>
      <c r="J198" s="34">
        <v>6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6</v>
      </c>
      <c r="S198" s="42">
        <f>SUM(F194:F197,F199:F202)</f>
        <v>0</v>
      </c>
      <c r="T198" s="42">
        <v>0</v>
      </c>
      <c r="U198" s="40">
        <f t="shared" si="56"/>
        <v>0.828571428571429</v>
      </c>
      <c r="V198" s="40">
        <f t="shared" si="57"/>
        <v>0.828571428571429</v>
      </c>
      <c r="W198" s="40">
        <f t="shared" si="58"/>
        <v>1</v>
      </c>
      <c r="X198" s="40">
        <f t="shared" si="59"/>
        <v>0.90625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29</v>
      </c>
      <c r="H199" s="16"/>
      <c r="I199" s="16"/>
      <c r="J199" s="34">
        <v>4</v>
      </c>
      <c r="L199" s="1" t="s">
        <v>54</v>
      </c>
      <c r="M199" s="9" t="s">
        <v>63</v>
      </c>
      <c r="N199" s="9"/>
      <c r="O199" s="9"/>
      <c r="P199" s="9"/>
      <c r="Q199" s="41">
        <f>G199</f>
        <v>29</v>
      </c>
      <c r="R199" s="41">
        <f>SUM(B199:F199,H199:J199)</f>
        <v>4</v>
      </c>
      <c r="S199" s="41">
        <f>SUM(G194:G198,G200:G202)</f>
        <v>1</v>
      </c>
      <c r="T199" s="41">
        <v>0</v>
      </c>
      <c r="U199" s="43">
        <f t="shared" si="56"/>
        <v>0.852941176470588</v>
      </c>
      <c r="V199" s="43">
        <f t="shared" si="57"/>
        <v>0.878787878787879</v>
      </c>
      <c r="W199" s="43">
        <f t="shared" si="58"/>
        <v>0.966666666666667</v>
      </c>
      <c r="X199" s="43">
        <f t="shared" si="59"/>
        <v>0.920634920634921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0</v>
      </c>
      <c r="S200" s="42">
        <f>SUM(H194:H199,H201:H202)</f>
        <v>0</v>
      </c>
      <c r="T200" s="42">
        <v>0</v>
      </c>
      <c r="U200" s="40">
        <f t="shared" si="56"/>
        <v>1</v>
      </c>
      <c r="V200" s="40">
        <f t="shared" si="57"/>
        <v>1</v>
      </c>
      <c r="W200" s="40">
        <f t="shared" si="58"/>
        <v>1</v>
      </c>
      <c r="X200" s="40">
        <f t="shared" si="59"/>
        <v>1</v>
      </c>
    </row>
    <row r="201" spans="1:24">
      <c r="A201" s="15" t="s">
        <v>56</v>
      </c>
      <c r="B201" s="16"/>
      <c r="C201" s="16"/>
      <c r="D201" s="16"/>
      <c r="E201" s="16"/>
      <c r="F201" s="16"/>
      <c r="G201" s="16">
        <v>1</v>
      </c>
      <c r="H201" s="16"/>
      <c r="I201" s="17">
        <v>11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11</v>
      </c>
      <c r="R201" s="41">
        <f>SUM(J201,B201:H201)</f>
        <v>2</v>
      </c>
      <c r="S201" s="41">
        <f>SUM(I194:I200,I202)</f>
        <v>0</v>
      </c>
      <c r="T201" s="41">
        <v>0</v>
      </c>
      <c r="U201" s="43">
        <f t="shared" si="56"/>
        <v>0.846153846153846</v>
      </c>
      <c r="V201" s="43">
        <f t="shared" si="57"/>
        <v>0.846153846153846</v>
      </c>
      <c r="W201" s="43">
        <f t="shared" si="58"/>
        <v>1</v>
      </c>
      <c r="X201" s="43">
        <f t="shared" si="59"/>
        <v>0.916666666666667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140</v>
      </c>
      <c r="R203" s="41">
        <f t="shared" si="60"/>
        <v>22</v>
      </c>
      <c r="S203" s="41">
        <f t="shared" si="60"/>
        <v>2</v>
      </c>
      <c r="T203" s="41">
        <f t="shared" si="60"/>
        <v>0</v>
      </c>
      <c r="U203" s="43">
        <f>(SUM(Q203,T203)/SUM(Q203,R203,S203,T203))</f>
        <v>0.853658536585366</v>
      </c>
      <c r="V203" s="43">
        <f>Q203/(SUM(Q203,R203))</f>
        <v>0.864197530864197</v>
      </c>
      <c r="W203" s="43">
        <f>Q203/SUM(Q203,S203)</f>
        <v>0.985915492957746</v>
      </c>
      <c r="X203" s="43">
        <f>2*V203*W203/(SUM(V203,W203))</f>
        <v>0.921052631578947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140</v>
      </c>
    </row>
    <row r="205" ht="14.25" spans="1:37">
      <c r="A205" s="21" t="str">
        <f>A1</f>
        <v>AlKareem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16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16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1">(SUM(AD206,AG206)/SUM(AD206,AE206,AF206,AG206))</f>
        <v>1</v>
      </c>
      <c r="AI206" s="40">
        <f t="shared" ref="AI206:AI234" si="62">AD206/(SUM(AD206,AE206))</f>
        <v>1</v>
      </c>
      <c r="AJ206" s="40">
        <f t="shared" ref="AJ206:AJ234" si="63">AD206/SUM(AD206,AF206)</f>
        <v>1</v>
      </c>
      <c r="AK206" s="40">
        <f t="shared" ref="AK206:AK234" si="64">2*AI206*AJ206/(SUM(AI206,AJ206))</f>
        <v>1</v>
      </c>
    </row>
    <row r="207" spans="1:37">
      <c r="A207" s="26" t="s">
        <v>40</v>
      </c>
      <c r="B207" s="27"/>
      <c r="C207" s="28">
        <v>22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22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61"/>
        <v>1</v>
      </c>
      <c r="AI207" s="43">
        <f t="shared" si="62"/>
        <v>1</v>
      </c>
      <c r="AJ207" s="43">
        <f t="shared" si="63"/>
        <v>1</v>
      </c>
      <c r="AK207" s="43">
        <f t="shared" si="64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1"/>
        <v>1</v>
      </c>
      <c r="AI208" s="40">
        <f t="shared" si="62"/>
        <v>1</v>
      </c>
      <c r="AJ208" s="40">
        <f t="shared" si="63"/>
        <v>1</v>
      </c>
      <c r="AK208" s="40">
        <f t="shared" si="64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1"/>
        <v>1</v>
      </c>
      <c r="AI210" s="40">
        <f t="shared" si="62"/>
        <v>1</v>
      </c>
      <c r="AJ210" s="40">
        <f t="shared" si="63"/>
        <v>1</v>
      </c>
      <c r="AK210" s="40">
        <f t="shared" si="64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1"/>
        <v>1</v>
      </c>
      <c r="AI211" s="43">
        <f t="shared" si="62"/>
        <v>1</v>
      </c>
      <c r="AJ211" s="43">
        <f t="shared" si="63"/>
        <v>1</v>
      </c>
      <c r="AK211" s="43">
        <f t="shared" si="64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v>0</v>
      </c>
      <c r="AH212" s="40">
        <f t="shared" si="61"/>
        <v>1</v>
      </c>
      <c r="AI212" s="40">
        <f t="shared" si="62"/>
        <v>1</v>
      </c>
      <c r="AJ212" s="40">
        <f t="shared" si="63"/>
        <v>1</v>
      </c>
      <c r="AK212" s="40">
        <f t="shared" si="64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1"/>
        <v>1</v>
      </c>
      <c r="AI213" s="43">
        <f t="shared" si="62"/>
        <v>1</v>
      </c>
      <c r="AJ213" s="43">
        <f t="shared" si="63"/>
        <v>1</v>
      </c>
      <c r="AK213" s="43">
        <f t="shared" si="64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61"/>
        <v>1</v>
      </c>
      <c r="AI214" s="40">
        <f t="shared" si="62"/>
        <v>1</v>
      </c>
      <c r="AJ214" s="40">
        <f t="shared" si="63"/>
        <v>1</v>
      </c>
      <c r="AK214" s="40">
        <f t="shared" si="64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1"/>
        <v>1</v>
      </c>
      <c r="AI215" s="43">
        <f t="shared" si="62"/>
        <v>1</v>
      </c>
      <c r="AJ215" s="43">
        <f t="shared" si="63"/>
        <v>1</v>
      </c>
      <c r="AK215" s="43">
        <f t="shared" si="64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>
        <f t="shared" si="61"/>
        <v>1</v>
      </c>
      <c r="AI216" s="40">
        <f t="shared" si="62"/>
        <v>1</v>
      </c>
      <c r="AJ216" s="40">
        <f t="shared" si="63"/>
        <v>1</v>
      </c>
      <c r="AK216" s="40">
        <f t="shared" si="64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1"/>
        <v>1</v>
      </c>
      <c r="AI220" s="40">
        <f t="shared" si="62"/>
        <v>1</v>
      </c>
      <c r="AJ220" s="40">
        <f t="shared" si="63"/>
        <v>1</v>
      </c>
      <c r="AK220" s="40">
        <f t="shared" si="64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1"/>
        <v>1</v>
      </c>
      <c r="AI222" s="40">
        <f t="shared" si="62"/>
        <v>1</v>
      </c>
      <c r="AJ222" s="40">
        <f t="shared" si="63"/>
        <v>1</v>
      </c>
      <c r="AK222" s="40">
        <f t="shared" si="64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6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6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1"/>
        <v>1</v>
      </c>
      <c r="AI225" s="43">
        <f t="shared" si="62"/>
        <v>1</v>
      </c>
      <c r="AJ225" s="43">
        <f t="shared" si="63"/>
        <v>1</v>
      </c>
      <c r="AK225" s="43">
        <f t="shared" si="64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3</v>
      </c>
      <c r="W226" s="27"/>
      <c r="X226" s="27"/>
      <c r="Y226" s="27"/>
      <c r="Z226" s="27"/>
      <c r="AA226" s="27"/>
      <c r="AB226" s="27"/>
      <c r="AC226" s="46"/>
      <c r="AD226" s="42">
        <f>V226</f>
        <v>3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1"/>
        <v>1</v>
      </c>
      <c r="AI227" s="43">
        <f t="shared" si="62"/>
        <v>1</v>
      </c>
      <c r="AJ227" s="43">
        <f t="shared" si="63"/>
        <v>1</v>
      </c>
      <c r="AK227" s="43">
        <f t="shared" si="64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5</v>
      </c>
      <c r="Y228" s="27"/>
      <c r="Z228" s="27"/>
      <c r="AA228" s="27"/>
      <c r="AB228" s="27"/>
      <c r="AC228" s="46"/>
      <c r="AD228" s="42">
        <f>X228</f>
        <v>5</v>
      </c>
      <c r="AE228" s="42">
        <f>SUM(B228:W228,Y228:AC228)</f>
        <v>0</v>
      </c>
      <c r="AF228" s="42">
        <f>SUM(X206:X227,X229:X233)</f>
        <v>0</v>
      </c>
      <c r="AG228" s="41">
        <v>0</v>
      </c>
      <c r="AH228" s="40">
        <f t="shared" si="61"/>
        <v>1</v>
      </c>
      <c r="AI228" s="40">
        <f t="shared" si="62"/>
        <v>1</v>
      </c>
      <c r="AJ228" s="40">
        <f t="shared" si="63"/>
        <v>1</v>
      </c>
      <c r="AK228" s="40">
        <f t="shared" si="64"/>
        <v>1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8">
        <v>22</v>
      </c>
      <c r="Z229" s="27"/>
      <c r="AA229" s="27"/>
      <c r="AB229" s="27"/>
      <c r="AC229" s="46"/>
      <c r="AD229" s="41">
        <f>Y229</f>
        <v>22</v>
      </c>
      <c r="AE229" s="41">
        <f>SUM(B229:X229,Z229:AC229)</f>
        <v>0</v>
      </c>
      <c r="AF229" s="41">
        <f>SUM(Y206:Y228,Y230:Y233)</f>
        <v>0</v>
      </c>
      <c r="AG229" s="42">
        <v>0</v>
      </c>
      <c r="AH229" s="43">
        <f t="shared" si="61"/>
        <v>1</v>
      </c>
      <c r="AI229" s="43">
        <f t="shared" si="62"/>
        <v>1</v>
      </c>
      <c r="AJ229" s="43">
        <f t="shared" si="63"/>
        <v>1</v>
      </c>
      <c r="AK229" s="43">
        <f t="shared" si="64"/>
        <v>1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1">
        <v>0</v>
      </c>
      <c r="AH230" s="40">
        <f t="shared" si="61"/>
        <v>1</v>
      </c>
      <c r="AI230" s="40">
        <f t="shared" si="62"/>
        <v>1</v>
      </c>
      <c r="AJ230" s="40">
        <f t="shared" si="63"/>
        <v>1</v>
      </c>
      <c r="AK230" s="40">
        <f t="shared" si="64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61"/>
        <v>1</v>
      </c>
      <c r="AI232" s="40">
        <f t="shared" si="62"/>
        <v>1</v>
      </c>
      <c r="AJ232" s="40">
        <f t="shared" si="63"/>
        <v>1</v>
      </c>
      <c r="AK232" s="40">
        <f t="shared" si="64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F234" si="65">SUM(AD206:AD233)</f>
        <v>140</v>
      </c>
      <c r="AE234" s="42">
        <f t="shared" si="65"/>
        <v>0</v>
      </c>
      <c r="AF234" s="42">
        <f t="shared" si="65"/>
        <v>0</v>
      </c>
      <c r="AG234" s="42">
        <v>0</v>
      </c>
      <c r="AH234" s="40">
        <f t="shared" si="61"/>
        <v>1</v>
      </c>
      <c r="AI234" s="40">
        <f t="shared" si="62"/>
        <v>1</v>
      </c>
      <c r="AJ234" s="40">
        <f t="shared" si="63"/>
        <v>1</v>
      </c>
      <c r="AK234" s="40">
        <f t="shared" si="64"/>
        <v>1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>
        <v>17</v>
      </c>
      <c r="C239" s="14"/>
      <c r="D239" s="14"/>
      <c r="E239" s="14"/>
      <c r="F239" s="14"/>
      <c r="G239" s="14"/>
      <c r="H239" s="14"/>
      <c r="I239" s="14"/>
      <c r="J239" s="33">
        <v>4</v>
      </c>
      <c r="L239" s="1" t="s">
        <v>49</v>
      </c>
      <c r="M239" s="9" t="s">
        <v>58</v>
      </c>
      <c r="N239" s="9"/>
      <c r="O239" s="9"/>
      <c r="P239" s="9"/>
      <c r="Q239" s="42">
        <f>B239</f>
        <v>17</v>
      </c>
      <c r="R239" s="42">
        <f>SUM(C239:J239)</f>
        <v>4</v>
      </c>
      <c r="S239" s="42">
        <f>SUM(B240:B247)</f>
        <v>1</v>
      </c>
      <c r="T239" s="42">
        <v>0</v>
      </c>
      <c r="U239" s="40">
        <f t="shared" ref="U239:U246" si="66">(SUM(Q239,T239)/SUM(Q239,R239,S239,T239))</f>
        <v>0.772727272727273</v>
      </c>
      <c r="V239" s="40">
        <f t="shared" ref="V239:V246" si="67">Q239/(SUM(Q239,R239))</f>
        <v>0.80952380952381</v>
      </c>
      <c r="W239" s="40">
        <f t="shared" ref="W239:W246" si="68">Q239/SUM(Q239,S239)</f>
        <v>0.944444444444444</v>
      </c>
      <c r="X239" s="40">
        <f t="shared" ref="X239:X246" si="69">2*V239*W239/(SUM(V239,W239))</f>
        <v>0.871794871794872</v>
      </c>
    </row>
    <row r="240" spans="1:24">
      <c r="A240" s="15" t="s">
        <v>50</v>
      </c>
      <c r="B240" s="16"/>
      <c r="C240" s="17">
        <v>12</v>
      </c>
      <c r="D240" s="16"/>
      <c r="E240" s="16"/>
      <c r="F240" s="16"/>
      <c r="G240" s="16"/>
      <c r="H240" s="16"/>
      <c r="I240" s="16"/>
      <c r="J240" s="16">
        <v>4</v>
      </c>
      <c r="L240" s="1" t="s">
        <v>50</v>
      </c>
      <c r="M240" s="9" t="s">
        <v>59</v>
      </c>
      <c r="N240" s="9"/>
      <c r="O240" s="9"/>
      <c r="P240" s="9"/>
      <c r="Q240" s="41">
        <f>C240</f>
        <v>12</v>
      </c>
      <c r="R240" s="41">
        <f>SUM(B240,D240:J240)</f>
        <v>4</v>
      </c>
      <c r="S240" s="41">
        <f>SUM(C239,C241:C247)</f>
        <v>0</v>
      </c>
      <c r="T240" s="41">
        <v>0</v>
      </c>
      <c r="U240" s="43">
        <f t="shared" si="66"/>
        <v>0.75</v>
      </c>
      <c r="V240" s="43">
        <f t="shared" si="67"/>
        <v>0.75</v>
      </c>
      <c r="W240" s="43">
        <f t="shared" si="68"/>
        <v>1</v>
      </c>
      <c r="X240" s="43">
        <f t="shared" si="69"/>
        <v>0.857142857142857</v>
      </c>
    </row>
    <row r="241" spans="1:24">
      <c r="A241" s="15" t="s">
        <v>51</v>
      </c>
      <c r="B241" s="16">
        <v>1</v>
      </c>
      <c r="C241" s="16"/>
      <c r="D241" s="17">
        <v>10</v>
      </c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10</v>
      </c>
      <c r="R241" s="42">
        <f>SUM(B241:C241,E241:J241)</f>
        <v>1</v>
      </c>
      <c r="S241" s="42">
        <f>SUM(D239:D240,D242:D247)</f>
        <v>0</v>
      </c>
      <c r="T241" s="42">
        <v>0</v>
      </c>
      <c r="U241" s="40">
        <f t="shared" si="66"/>
        <v>0.909090909090909</v>
      </c>
      <c r="V241" s="40">
        <f t="shared" si="67"/>
        <v>0.909090909090909</v>
      </c>
      <c r="W241" s="40">
        <f t="shared" si="68"/>
        <v>1</v>
      </c>
      <c r="X241" s="40">
        <f t="shared" si="69"/>
        <v>0.952380952380952</v>
      </c>
    </row>
    <row r="242" spans="1:24">
      <c r="A242" s="15" t="s">
        <v>52</v>
      </c>
      <c r="B242" s="16"/>
      <c r="C242" s="16"/>
      <c r="D242" s="16"/>
      <c r="E242" s="17">
        <v>21</v>
      </c>
      <c r="F242" s="16"/>
      <c r="G242" s="16"/>
      <c r="H242" s="16"/>
      <c r="I242" s="16"/>
      <c r="J242" s="34">
        <v>1</v>
      </c>
      <c r="L242" s="1" t="s">
        <v>52</v>
      </c>
      <c r="M242" s="9" t="s">
        <v>61</v>
      </c>
      <c r="N242" s="9"/>
      <c r="O242" s="9"/>
      <c r="P242" s="9"/>
      <c r="Q242" s="41">
        <f>E242</f>
        <v>21</v>
      </c>
      <c r="R242" s="41">
        <f>SUM(B242:D242,F242:J242)</f>
        <v>1</v>
      </c>
      <c r="S242" s="41">
        <f>SUM(E239:E241,E243:E247)</f>
        <v>0</v>
      </c>
      <c r="T242" s="41">
        <v>0</v>
      </c>
      <c r="U242" s="43">
        <f t="shared" si="66"/>
        <v>0.954545454545455</v>
      </c>
      <c r="V242" s="43">
        <f t="shared" si="67"/>
        <v>0.954545454545455</v>
      </c>
      <c r="W242" s="43">
        <f t="shared" si="68"/>
        <v>1</v>
      </c>
      <c r="X242" s="43">
        <f t="shared" si="69"/>
        <v>0.976744186046512</v>
      </c>
    </row>
    <row r="243" spans="1:24">
      <c r="A243" s="15" t="s">
        <v>53</v>
      </c>
      <c r="B243" s="16"/>
      <c r="C243" s="16"/>
      <c r="D243" s="16"/>
      <c r="E243" s="16"/>
      <c r="F243" s="17">
        <v>29</v>
      </c>
      <c r="G243" s="16"/>
      <c r="H243" s="16"/>
      <c r="I243" s="16"/>
      <c r="J243" s="34">
        <v>6</v>
      </c>
      <c r="L243" s="1" t="s">
        <v>53</v>
      </c>
      <c r="M243" s="9" t="s">
        <v>62</v>
      </c>
      <c r="N243" s="9"/>
      <c r="O243" s="9"/>
      <c r="P243" s="9"/>
      <c r="Q243" s="42">
        <f>F243</f>
        <v>29</v>
      </c>
      <c r="R243" s="42">
        <f>SUM(B243:E243,G243:J243)</f>
        <v>6</v>
      </c>
      <c r="S243" s="42">
        <f>SUM(F239:F242,F244:F247)</f>
        <v>0</v>
      </c>
      <c r="T243" s="42">
        <v>0</v>
      </c>
      <c r="U243" s="40">
        <f t="shared" si="66"/>
        <v>0.828571428571429</v>
      </c>
      <c r="V243" s="40">
        <f t="shared" si="67"/>
        <v>0.828571428571429</v>
      </c>
      <c r="W243" s="40">
        <f t="shared" si="68"/>
        <v>1</v>
      </c>
      <c r="X243" s="40">
        <f t="shared" si="69"/>
        <v>0.90625</v>
      </c>
    </row>
    <row r="244" spans="1:24">
      <c r="A244" s="15" t="s">
        <v>54</v>
      </c>
      <c r="B244" s="16"/>
      <c r="C244" s="16"/>
      <c r="D244" s="16"/>
      <c r="E244" s="16"/>
      <c r="F244" s="16"/>
      <c r="G244" s="17">
        <v>29</v>
      </c>
      <c r="H244" s="16"/>
      <c r="I244" s="16"/>
      <c r="J244" s="34">
        <v>4</v>
      </c>
      <c r="L244" s="1" t="s">
        <v>54</v>
      </c>
      <c r="M244" s="9" t="s">
        <v>63</v>
      </c>
      <c r="N244" s="9"/>
      <c r="O244" s="9"/>
      <c r="P244" s="9"/>
      <c r="Q244" s="41">
        <f>G244</f>
        <v>29</v>
      </c>
      <c r="R244" s="41">
        <f>SUM(B244:F244,H244:J244)</f>
        <v>4</v>
      </c>
      <c r="S244" s="41">
        <f>SUM(G239:G243,G245:G247)</f>
        <v>1</v>
      </c>
      <c r="T244" s="41">
        <v>0</v>
      </c>
      <c r="U244" s="43">
        <f t="shared" si="66"/>
        <v>0.852941176470588</v>
      </c>
      <c r="V244" s="43">
        <f t="shared" si="67"/>
        <v>0.878787878787879</v>
      </c>
      <c r="W244" s="43">
        <f t="shared" si="68"/>
        <v>0.966666666666667</v>
      </c>
      <c r="X244" s="43">
        <f t="shared" si="69"/>
        <v>0.920634920634921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>
        <v>11</v>
      </c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11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>
        <f t="shared" si="66"/>
        <v>1</v>
      </c>
      <c r="V245" s="40">
        <f t="shared" si="67"/>
        <v>1</v>
      </c>
      <c r="W245" s="40">
        <f t="shared" si="68"/>
        <v>1</v>
      </c>
      <c r="X245" s="40">
        <f t="shared" si="69"/>
        <v>1</v>
      </c>
    </row>
    <row r="246" spans="1:24">
      <c r="A246" s="15" t="s">
        <v>56</v>
      </c>
      <c r="B246" s="16"/>
      <c r="C246" s="16"/>
      <c r="D246" s="16"/>
      <c r="E246" s="16"/>
      <c r="F246" s="16"/>
      <c r="G246" s="16">
        <v>1</v>
      </c>
      <c r="H246" s="16"/>
      <c r="I246" s="17">
        <v>11</v>
      </c>
      <c r="J246" s="34">
        <v>1</v>
      </c>
      <c r="L246" s="1" t="s">
        <v>56</v>
      </c>
      <c r="M246" s="9" t="s">
        <v>65</v>
      </c>
      <c r="N246" s="9"/>
      <c r="O246" s="9"/>
      <c r="P246" s="9"/>
      <c r="Q246" s="41">
        <f>I246</f>
        <v>11</v>
      </c>
      <c r="R246" s="41">
        <f>SUM(J246,B246:H246)</f>
        <v>2</v>
      </c>
      <c r="S246" s="41">
        <f>SUM(I239:I245,I247)</f>
        <v>0</v>
      </c>
      <c r="T246" s="41">
        <v>0</v>
      </c>
      <c r="U246" s="43">
        <f t="shared" si="66"/>
        <v>0.846153846153846</v>
      </c>
      <c r="V246" s="43">
        <f t="shared" si="67"/>
        <v>0.846153846153846</v>
      </c>
      <c r="W246" s="43">
        <f t="shared" si="68"/>
        <v>1</v>
      </c>
      <c r="X246" s="43">
        <f t="shared" si="69"/>
        <v>0.916666666666667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140</v>
      </c>
      <c r="R248" s="41">
        <f t="shared" si="70"/>
        <v>22</v>
      </c>
      <c r="S248" s="41">
        <f t="shared" si="70"/>
        <v>2</v>
      </c>
      <c r="T248" s="41">
        <f t="shared" si="70"/>
        <v>0</v>
      </c>
      <c r="U248" s="43">
        <f>(SUM(Q248,T248)/SUM(Q248,R248,S248,T248))</f>
        <v>0.853658536585366</v>
      </c>
      <c r="V248" s="43">
        <f>Q248/(SUM(Q248,R248))</f>
        <v>0.864197530864197</v>
      </c>
      <c r="W248" s="43">
        <f>Q248/SUM(Q248,S248)</f>
        <v>0.985915492957746</v>
      </c>
      <c r="X248" s="43">
        <f>2*V248*W248/(SUM(V248,W248))</f>
        <v>0.921052631578947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140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>
        <v>16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16</v>
      </c>
      <c r="AE251" s="42">
        <f>SUM(C251:AC251)</f>
        <v>0</v>
      </c>
      <c r="AF251" s="42">
        <f>SUM(B252:B278)</f>
        <v>0</v>
      </c>
      <c r="AG251" s="42">
        <v>0</v>
      </c>
      <c r="AH251" s="40">
        <f t="shared" ref="AH251:AH279" si="71">(SUM(AD251,AG251)/SUM(AD251,AE251,AF251,AG251))</f>
        <v>1</v>
      </c>
      <c r="AI251" s="40">
        <f t="shared" ref="AI251:AI279" si="72">AD251/(SUM(AD251,AE251))</f>
        <v>1</v>
      </c>
      <c r="AJ251" s="40">
        <f t="shared" ref="AJ251:AJ279" si="73">AD251/SUM(AD251,AF251)</f>
        <v>1</v>
      </c>
      <c r="AK251" s="40">
        <f t="shared" ref="AK251:AK279" si="74">2*AI251*AJ251/(SUM(AI251,AJ251))</f>
        <v>1</v>
      </c>
    </row>
    <row r="252" spans="1:37">
      <c r="A252" s="26" t="s">
        <v>40</v>
      </c>
      <c r="B252" s="27"/>
      <c r="C252" s="28">
        <v>22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22</v>
      </c>
      <c r="AE252" s="41">
        <f>SUM(D252:AC252,B252)</f>
        <v>0</v>
      </c>
      <c r="AF252" s="41">
        <f>SUM(C251,C253:C278)</f>
        <v>0</v>
      </c>
      <c r="AG252" s="41">
        <v>0</v>
      </c>
      <c r="AH252" s="43">
        <f t="shared" si="71"/>
        <v>1</v>
      </c>
      <c r="AI252" s="43">
        <f t="shared" si="72"/>
        <v>1</v>
      </c>
      <c r="AJ252" s="43">
        <f t="shared" si="73"/>
        <v>1</v>
      </c>
      <c r="AK252" s="43">
        <f t="shared" si="74"/>
        <v>1</v>
      </c>
    </row>
    <row r="253" spans="1:37">
      <c r="A253" s="26" t="s">
        <v>9</v>
      </c>
      <c r="B253" s="27"/>
      <c r="C253" s="27"/>
      <c r="D253" s="28">
        <v>7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7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>
        <f t="shared" si="71"/>
        <v>1</v>
      </c>
      <c r="AI253" s="40">
        <f t="shared" si="72"/>
        <v>1</v>
      </c>
      <c r="AJ253" s="40">
        <f t="shared" si="73"/>
        <v>1</v>
      </c>
      <c r="AK253" s="40">
        <f t="shared" si="74"/>
        <v>1</v>
      </c>
    </row>
    <row r="254" spans="1:37">
      <c r="A254" s="26" t="s">
        <v>10</v>
      </c>
      <c r="B254" s="27"/>
      <c r="C254" s="27"/>
      <c r="D254" s="27"/>
      <c r="E254" s="28">
        <v>2</v>
      </c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2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>
        <f t="shared" si="71"/>
        <v>1</v>
      </c>
      <c r="AI254" s="43">
        <f t="shared" si="72"/>
        <v>1</v>
      </c>
      <c r="AJ254" s="43">
        <f t="shared" si="73"/>
        <v>1</v>
      </c>
      <c r="AK254" s="43">
        <f t="shared" si="74"/>
        <v>1</v>
      </c>
    </row>
    <row r="255" spans="1:37">
      <c r="A255" s="26" t="s">
        <v>11</v>
      </c>
      <c r="B255" s="27"/>
      <c r="C255" s="27"/>
      <c r="D255" s="27"/>
      <c r="E255" s="27"/>
      <c r="F255" s="28">
        <v>1</v>
      </c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1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>
        <f t="shared" si="71"/>
        <v>1</v>
      </c>
      <c r="AI255" s="40">
        <f t="shared" si="72"/>
        <v>1</v>
      </c>
      <c r="AJ255" s="40">
        <f t="shared" si="73"/>
        <v>1</v>
      </c>
      <c r="AK255" s="40">
        <f t="shared" si="74"/>
        <v>1</v>
      </c>
    </row>
    <row r="256" spans="1:37">
      <c r="A256" s="26" t="s">
        <v>12</v>
      </c>
      <c r="B256" s="27"/>
      <c r="C256" s="27"/>
      <c r="D256" s="27"/>
      <c r="E256" s="27"/>
      <c r="F256" s="27"/>
      <c r="G256" s="28">
        <v>2</v>
      </c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2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>
        <f t="shared" si="71"/>
        <v>1</v>
      </c>
      <c r="AI256" s="43">
        <f t="shared" si="72"/>
        <v>1</v>
      </c>
      <c r="AJ256" s="43">
        <f t="shared" si="73"/>
        <v>1</v>
      </c>
      <c r="AK256" s="43">
        <f t="shared" si="74"/>
        <v>1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>
        <v>2</v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2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>
        <f t="shared" si="71"/>
        <v>1</v>
      </c>
      <c r="AI257" s="40">
        <f t="shared" si="72"/>
        <v>1</v>
      </c>
      <c r="AJ257" s="40">
        <f t="shared" si="73"/>
        <v>1</v>
      </c>
      <c r="AK257" s="40">
        <f t="shared" si="74"/>
        <v>1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>
        <v>5</v>
      </c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5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>
        <f t="shared" si="71"/>
        <v>1</v>
      </c>
      <c r="AI258" s="43">
        <f t="shared" si="72"/>
        <v>1</v>
      </c>
      <c r="AJ258" s="43">
        <f t="shared" si="73"/>
        <v>1</v>
      </c>
      <c r="AK258" s="43">
        <f t="shared" si="74"/>
        <v>1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>
        <v>3</v>
      </c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3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>
        <f t="shared" si="71"/>
        <v>1</v>
      </c>
      <c r="AI259" s="40">
        <f t="shared" si="72"/>
        <v>1</v>
      </c>
      <c r="AJ259" s="40">
        <f t="shared" si="73"/>
        <v>1</v>
      </c>
      <c r="AK259" s="40">
        <f t="shared" si="74"/>
        <v>1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>
        <v>10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10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>
        <f t="shared" si="71"/>
        <v>1</v>
      </c>
      <c r="AI260" s="43">
        <f t="shared" si="72"/>
        <v>1</v>
      </c>
      <c r="AJ260" s="43">
        <f t="shared" si="73"/>
        <v>1</v>
      </c>
      <c r="AK260" s="43">
        <f t="shared" si="74"/>
        <v>1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>
        <v>1</v>
      </c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1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>
        <f t="shared" si="71"/>
        <v>1</v>
      </c>
      <c r="AI261" s="40">
        <f t="shared" si="72"/>
        <v>1</v>
      </c>
      <c r="AJ261" s="40">
        <f t="shared" si="73"/>
        <v>1</v>
      </c>
      <c r="AK261" s="40">
        <f t="shared" si="74"/>
        <v>1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>
        <v>2</v>
      </c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2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>
        <f t="shared" si="71"/>
        <v>1</v>
      </c>
      <c r="AI262" s="43">
        <f t="shared" si="72"/>
        <v>1</v>
      </c>
      <c r="AJ262" s="43">
        <f t="shared" si="73"/>
        <v>1</v>
      </c>
      <c r="AK262" s="43">
        <f t="shared" si="74"/>
        <v>1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>
        <v>2</v>
      </c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2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>
        <f t="shared" si="71"/>
        <v>1</v>
      </c>
      <c r="AI263" s="40">
        <f t="shared" si="72"/>
        <v>1</v>
      </c>
      <c r="AJ263" s="40">
        <f t="shared" si="73"/>
        <v>1</v>
      </c>
      <c r="AK263" s="40">
        <f t="shared" si="74"/>
        <v>1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>
        <v>2</v>
      </c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2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>
        <f t="shared" si="71"/>
        <v>1</v>
      </c>
      <c r="AI264" s="43">
        <f t="shared" si="72"/>
        <v>1</v>
      </c>
      <c r="AJ264" s="43">
        <f t="shared" si="73"/>
        <v>1</v>
      </c>
      <c r="AK264" s="43">
        <f t="shared" si="74"/>
        <v>1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>
        <v>1</v>
      </c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1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>
        <f t="shared" si="71"/>
        <v>1</v>
      </c>
      <c r="AI265" s="40">
        <f t="shared" si="72"/>
        <v>1</v>
      </c>
      <c r="AJ265" s="40">
        <f t="shared" si="73"/>
        <v>1</v>
      </c>
      <c r="AK265" s="40">
        <f t="shared" si="74"/>
        <v>1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>
        <v>1</v>
      </c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1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>
        <f t="shared" si="71"/>
        <v>1</v>
      </c>
      <c r="AI266" s="43">
        <f t="shared" si="72"/>
        <v>1</v>
      </c>
      <c r="AJ266" s="43">
        <f t="shared" si="73"/>
        <v>1</v>
      </c>
      <c r="AK266" s="43">
        <f t="shared" si="74"/>
        <v>1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>
        <v>1</v>
      </c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1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>
        <f t="shared" si="71"/>
        <v>1</v>
      </c>
      <c r="AI267" s="40">
        <f t="shared" si="72"/>
        <v>1</v>
      </c>
      <c r="AJ267" s="40">
        <f t="shared" si="73"/>
        <v>1</v>
      </c>
      <c r="AK267" s="40">
        <f t="shared" si="74"/>
        <v>1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>
        <v>2</v>
      </c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2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>
        <f t="shared" si="71"/>
        <v>1</v>
      </c>
      <c r="AI268" s="43">
        <f t="shared" si="72"/>
        <v>1</v>
      </c>
      <c r="AJ268" s="43">
        <f t="shared" si="73"/>
        <v>1</v>
      </c>
      <c r="AK268" s="43">
        <f t="shared" si="74"/>
        <v>1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>
        <v>2</v>
      </c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2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>
        <f t="shared" si="71"/>
        <v>1</v>
      </c>
      <c r="AI269" s="40">
        <f t="shared" si="72"/>
        <v>1</v>
      </c>
      <c r="AJ269" s="40">
        <f t="shared" si="73"/>
        <v>1</v>
      </c>
      <c r="AK269" s="40">
        <f t="shared" si="74"/>
        <v>1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>
        <v>6</v>
      </c>
      <c r="V270" s="27"/>
      <c r="W270" s="27"/>
      <c r="X270" s="27"/>
      <c r="Y270" s="27"/>
      <c r="Z270" s="27"/>
      <c r="AA270" s="27"/>
      <c r="AB270" s="27"/>
      <c r="AC270" s="46"/>
      <c r="AD270" s="41">
        <f>U270</f>
        <v>6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>
        <f t="shared" si="71"/>
        <v>1</v>
      </c>
      <c r="AI270" s="43">
        <f t="shared" si="72"/>
        <v>1</v>
      </c>
      <c r="AJ270" s="43">
        <f t="shared" si="73"/>
        <v>1</v>
      </c>
      <c r="AK270" s="43">
        <f t="shared" si="74"/>
        <v>1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>
        <v>3</v>
      </c>
      <c r="W271" s="27"/>
      <c r="X271" s="27"/>
      <c r="Y271" s="27"/>
      <c r="Z271" s="27"/>
      <c r="AA271" s="27"/>
      <c r="AB271" s="27"/>
      <c r="AC271" s="46"/>
      <c r="AD271" s="42">
        <f>V271</f>
        <v>3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>
        <f t="shared" si="71"/>
        <v>1</v>
      </c>
      <c r="AI271" s="40">
        <f t="shared" si="72"/>
        <v>1</v>
      </c>
      <c r="AJ271" s="40">
        <f t="shared" si="73"/>
        <v>1</v>
      </c>
      <c r="AK271" s="40">
        <f t="shared" si="74"/>
        <v>1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>
        <v>6</v>
      </c>
      <c r="X272" s="27"/>
      <c r="Y272" s="27"/>
      <c r="Z272" s="27"/>
      <c r="AA272" s="27"/>
      <c r="AB272" s="27"/>
      <c r="AC272" s="46"/>
      <c r="AD272" s="41">
        <f>W272</f>
        <v>6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>
        <f t="shared" si="71"/>
        <v>1</v>
      </c>
      <c r="AI272" s="43">
        <f t="shared" si="72"/>
        <v>1</v>
      </c>
      <c r="AJ272" s="43">
        <f t="shared" si="73"/>
        <v>1</v>
      </c>
      <c r="AK272" s="43">
        <f t="shared" si="74"/>
        <v>1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>
        <v>5</v>
      </c>
      <c r="Y273" s="27"/>
      <c r="Z273" s="27"/>
      <c r="AA273" s="27"/>
      <c r="AB273" s="27"/>
      <c r="AC273" s="46"/>
      <c r="AD273" s="42">
        <f>X273</f>
        <v>5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>
        <f t="shared" si="71"/>
        <v>1</v>
      </c>
      <c r="AI273" s="40">
        <f t="shared" si="72"/>
        <v>1</v>
      </c>
      <c r="AJ273" s="40">
        <f t="shared" si="73"/>
        <v>1</v>
      </c>
      <c r="AK273" s="40">
        <f t="shared" si="74"/>
        <v>1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>
        <v>22</v>
      </c>
      <c r="Z274" s="27"/>
      <c r="AA274" s="27"/>
      <c r="AB274" s="27"/>
      <c r="AC274" s="46"/>
      <c r="AD274" s="41">
        <f>Y274</f>
        <v>22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>
        <f t="shared" si="71"/>
        <v>1</v>
      </c>
      <c r="AI274" s="43">
        <f t="shared" si="72"/>
        <v>1</v>
      </c>
      <c r="AJ274" s="43">
        <f t="shared" si="73"/>
        <v>1</v>
      </c>
      <c r="AK274" s="43">
        <f t="shared" si="74"/>
        <v>1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>
        <v>4</v>
      </c>
      <c r="AA275" s="27"/>
      <c r="AB275" s="27"/>
      <c r="AC275" s="46"/>
      <c r="AD275" s="42">
        <f>Z275</f>
        <v>4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>
        <f t="shared" si="71"/>
        <v>1</v>
      </c>
      <c r="AI275" s="40">
        <f t="shared" si="72"/>
        <v>1</v>
      </c>
      <c r="AJ275" s="40">
        <f t="shared" si="73"/>
        <v>1</v>
      </c>
      <c r="AK275" s="40">
        <f t="shared" si="74"/>
        <v>1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>
        <v>6</v>
      </c>
      <c r="AB276" s="27"/>
      <c r="AC276" s="46"/>
      <c r="AD276" s="41">
        <f>AA276</f>
        <v>6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>
        <f t="shared" si="71"/>
        <v>1</v>
      </c>
      <c r="AI276" s="43">
        <f t="shared" si="72"/>
        <v>1</v>
      </c>
      <c r="AJ276" s="43">
        <f t="shared" si="73"/>
        <v>1</v>
      </c>
      <c r="AK276" s="43">
        <f t="shared" si="74"/>
        <v>1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>
        <v>3</v>
      </c>
      <c r="AC277" s="46"/>
      <c r="AD277" s="42">
        <f>AB277</f>
        <v>3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>
        <f t="shared" si="71"/>
        <v>1</v>
      </c>
      <c r="AI277" s="40">
        <f t="shared" si="72"/>
        <v>1</v>
      </c>
      <c r="AJ277" s="40">
        <f t="shared" si="73"/>
        <v>1</v>
      </c>
      <c r="AK277" s="40">
        <f t="shared" si="74"/>
        <v>1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>
        <v>1</v>
      </c>
      <c r="AD278" s="41">
        <f>AC278</f>
        <v>1</v>
      </c>
      <c r="AE278" s="41">
        <f>SUM(B278:AB278)</f>
        <v>0</v>
      </c>
      <c r="AF278" s="41">
        <f>SUM(AC251:AC277)</f>
        <v>0</v>
      </c>
      <c r="AG278" s="41">
        <v>0</v>
      </c>
      <c r="AH278" s="43">
        <f t="shared" si="71"/>
        <v>1</v>
      </c>
      <c r="AI278" s="43">
        <f t="shared" si="72"/>
        <v>1</v>
      </c>
      <c r="AJ278" s="43">
        <f t="shared" si="73"/>
        <v>1</v>
      </c>
      <c r="AK278" s="43">
        <f t="shared" si="74"/>
        <v>1</v>
      </c>
    </row>
    <row r="279" spans="28:37">
      <c r="AB279" s="37" t="s">
        <v>74</v>
      </c>
      <c r="AC279" s="37"/>
      <c r="AD279" s="42">
        <f t="shared" ref="AD279:AF279" si="75">SUM(AD251:AD278)</f>
        <v>140</v>
      </c>
      <c r="AE279" s="42">
        <f t="shared" si="75"/>
        <v>0</v>
      </c>
      <c r="AF279" s="42">
        <f t="shared" si="75"/>
        <v>0</v>
      </c>
      <c r="AG279" s="42">
        <v>0</v>
      </c>
      <c r="AH279" s="40">
        <f t="shared" si="71"/>
        <v>1</v>
      </c>
      <c r="AI279" s="40">
        <f t="shared" si="72"/>
        <v>1</v>
      </c>
      <c r="AJ279" s="40">
        <f t="shared" si="73"/>
        <v>1</v>
      </c>
      <c r="AK279" s="40">
        <f t="shared" si="74"/>
        <v>1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/>
      <c r="D284" s="14"/>
      <c r="E284" s="14"/>
      <c r="F284" s="14"/>
      <c r="G284" s="14"/>
      <c r="H284" s="14"/>
      <c r="I284" s="14"/>
      <c r="J284" s="33">
        <v>1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1</v>
      </c>
      <c r="S284" s="42">
        <f>SUM(B285:B292)</f>
        <v>1</v>
      </c>
      <c r="T284" s="42">
        <v>0</v>
      </c>
      <c r="U284" s="40">
        <f t="shared" ref="U284:U291" si="76">(SUM(Q284,T284)/SUM(Q284,R284,S284,T284))</f>
        <v>0.894736842105263</v>
      </c>
      <c r="V284" s="40">
        <f t="shared" ref="V284:V291" si="77">Q284/(SUM(Q284,R284))</f>
        <v>0.944444444444444</v>
      </c>
      <c r="W284" s="40">
        <f t="shared" ref="W284:W291" si="78">Q284/SUM(Q284,S284)</f>
        <v>0.944444444444444</v>
      </c>
      <c r="X284" s="40">
        <f t="shared" ref="X284:X291" si="79">2*V284*W284/(SUM(V284,W284))</f>
        <v>0.944444444444444</v>
      </c>
    </row>
    <row r="285" spans="1:24">
      <c r="A285" s="15" t="s">
        <v>50</v>
      </c>
      <c r="B285" s="16"/>
      <c r="C285" s="17">
        <v>12</v>
      </c>
      <c r="D285" s="16"/>
      <c r="E285" s="16"/>
      <c r="F285" s="16"/>
      <c r="G285" s="16"/>
      <c r="H285" s="16"/>
      <c r="I285" s="16"/>
      <c r="J285" s="16">
        <v>1</v>
      </c>
      <c r="L285" s="1" t="s">
        <v>50</v>
      </c>
      <c r="M285" s="9" t="s">
        <v>59</v>
      </c>
      <c r="N285" s="9"/>
      <c r="O285" s="9"/>
      <c r="P285" s="9"/>
      <c r="Q285" s="41">
        <f>C285</f>
        <v>12</v>
      </c>
      <c r="R285" s="41">
        <f>SUM(B285,D285:J285)</f>
        <v>1</v>
      </c>
      <c r="S285" s="41">
        <f>SUM(C284,C286:C292)</f>
        <v>0</v>
      </c>
      <c r="T285" s="41">
        <v>0</v>
      </c>
      <c r="U285" s="43">
        <f t="shared" si="76"/>
        <v>0.923076923076923</v>
      </c>
      <c r="V285" s="43">
        <f t="shared" si="77"/>
        <v>0.923076923076923</v>
      </c>
      <c r="W285" s="43">
        <f t="shared" si="78"/>
        <v>1</v>
      </c>
      <c r="X285" s="43">
        <f t="shared" si="79"/>
        <v>0.96</v>
      </c>
    </row>
    <row r="286" spans="1:24">
      <c r="A286" s="15" t="s">
        <v>51</v>
      </c>
      <c r="B286" s="16">
        <v>1</v>
      </c>
      <c r="C286" s="16"/>
      <c r="D286" s="17">
        <v>10</v>
      </c>
      <c r="E286" s="16"/>
      <c r="F286" s="16"/>
      <c r="G286" s="16"/>
      <c r="H286" s="16"/>
      <c r="I286" s="16"/>
      <c r="J286" s="34"/>
      <c r="L286" s="1" t="s">
        <v>51</v>
      </c>
      <c r="M286" s="9" t="s">
        <v>60</v>
      </c>
      <c r="N286" s="9"/>
      <c r="O286" s="9"/>
      <c r="P286" s="9"/>
      <c r="Q286" s="42">
        <f>D286</f>
        <v>10</v>
      </c>
      <c r="R286" s="42">
        <f>SUM(B286:C286,E286:J286)</f>
        <v>1</v>
      </c>
      <c r="S286" s="42">
        <f>SUM(D284:D285,D287:D292)</f>
        <v>0</v>
      </c>
      <c r="T286" s="42">
        <v>0</v>
      </c>
      <c r="U286" s="40">
        <f t="shared" si="76"/>
        <v>0.909090909090909</v>
      </c>
      <c r="V286" s="40">
        <f t="shared" si="77"/>
        <v>0.909090909090909</v>
      </c>
      <c r="W286" s="40">
        <f t="shared" si="78"/>
        <v>1</v>
      </c>
      <c r="X286" s="40">
        <f t="shared" si="79"/>
        <v>0.952380952380952</v>
      </c>
    </row>
    <row r="287" spans="1:24">
      <c r="A287" s="15" t="s">
        <v>52</v>
      </c>
      <c r="B287" s="16"/>
      <c r="C287" s="16"/>
      <c r="D287" s="16"/>
      <c r="E287" s="17">
        <v>21</v>
      </c>
      <c r="F287" s="16"/>
      <c r="G287" s="16"/>
      <c r="H287" s="16"/>
      <c r="I287" s="16"/>
      <c r="J287" s="34">
        <v>1</v>
      </c>
      <c r="L287" s="1" t="s">
        <v>52</v>
      </c>
      <c r="M287" s="9" t="s">
        <v>61</v>
      </c>
      <c r="N287" s="9"/>
      <c r="O287" s="9"/>
      <c r="P287" s="9"/>
      <c r="Q287" s="41">
        <f>E287</f>
        <v>21</v>
      </c>
      <c r="R287" s="41">
        <f>SUM(B287:D287,F287:J287)</f>
        <v>1</v>
      </c>
      <c r="S287" s="41">
        <f>SUM(E284:E286,E288:E292)</f>
        <v>0</v>
      </c>
      <c r="T287" s="41">
        <v>0</v>
      </c>
      <c r="U287" s="43">
        <f t="shared" si="76"/>
        <v>0.954545454545455</v>
      </c>
      <c r="V287" s="43">
        <f t="shared" si="77"/>
        <v>0.954545454545455</v>
      </c>
      <c r="W287" s="43">
        <f t="shared" si="78"/>
        <v>1</v>
      </c>
      <c r="X287" s="43">
        <f t="shared" si="79"/>
        <v>0.976744186046512</v>
      </c>
    </row>
    <row r="288" spans="1:24">
      <c r="A288" s="15" t="s">
        <v>53</v>
      </c>
      <c r="B288" s="16"/>
      <c r="C288" s="16"/>
      <c r="D288" s="16"/>
      <c r="E288" s="16"/>
      <c r="F288" s="17">
        <v>29</v>
      </c>
      <c r="G288" s="16"/>
      <c r="H288" s="16"/>
      <c r="I288" s="16"/>
      <c r="J288" s="34">
        <v>4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4</v>
      </c>
      <c r="S288" s="42">
        <f>SUM(F284:F287,F289:F292)</f>
        <v>0</v>
      </c>
      <c r="T288" s="42">
        <v>0</v>
      </c>
      <c r="U288" s="40">
        <f t="shared" si="76"/>
        <v>0.878787878787879</v>
      </c>
      <c r="V288" s="40">
        <f t="shared" si="77"/>
        <v>0.878787878787879</v>
      </c>
      <c r="W288" s="40">
        <f t="shared" si="78"/>
        <v>1</v>
      </c>
      <c r="X288" s="40">
        <f t="shared" si="79"/>
        <v>0.935483870967742</v>
      </c>
    </row>
    <row r="289" spans="1:24">
      <c r="A289" s="15" t="s">
        <v>54</v>
      </c>
      <c r="B289" s="16"/>
      <c r="C289" s="16"/>
      <c r="D289" s="16"/>
      <c r="E289" s="16"/>
      <c r="F289" s="16"/>
      <c r="G289" s="17">
        <v>28</v>
      </c>
      <c r="H289" s="16"/>
      <c r="I289" s="16"/>
      <c r="J289" s="34"/>
      <c r="L289" s="1" t="s">
        <v>54</v>
      </c>
      <c r="M289" s="9" t="s">
        <v>63</v>
      </c>
      <c r="N289" s="9"/>
      <c r="O289" s="9"/>
      <c r="P289" s="9"/>
      <c r="Q289" s="41">
        <f>G289</f>
        <v>28</v>
      </c>
      <c r="R289" s="41">
        <f>SUM(B289:F289,H289:J289)</f>
        <v>0</v>
      </c>
      <c r="S289" s="41">
        <f>SUM(G284:G288,G290:G292)</f>
        <v>0</v>
      </c>
      <c r="T289" s="41">
        <v>0</v>
      </c>
      <c r="U289" s="43">
        <f t="shared" si="76"/>
        <v>1</v>
      </c>
      <c r="V289" s="43">
        <f t="shared" si="77"/>
        <v>1</v>
      </c>
      <c r="W289" s="43">
        <f t="shared" si="78"/>
        <v>1</v>
      </c>
      <c r="X289" s="43">
        <f t="shared" si="79"/>
        <v>1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11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11</v>
      </c>
      <c r="R290" s="42">
        <f>SUM(B290:G290,I290:J290)</f>
        <v>0</v>
      </c>
      <c r="S290" s="42">
        <f>SUM(H284:H289,H291:H292)</f>
        <v>0</v>
      </c>
      <c r="T290" s="42">
        <v>0</v>
      </c>
      <c r="U290" s="40">
        <f t="shared" si="76"/>
        <v>1</v>
      </c>
      <c r="V290" s="40">
        <f t="shared" si="77"/>
        <v>1</v>
      </c>
      <c r="W290" s="40">
        <f t="shared" si="78"/>
        <v>1</v>
      </c>
      <c r="X290" s="40">
        <f t="shared" si="79"/>
        <v>1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11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11</v>
      </c>
      <c r="R291" s="41">
        <f>SUM(J291,B291:H291)</f>
        <v>0</v>
      </c>
      <c r="S291" s="41">
        <f>SUM(I284:I290,I292)</f>
        <v>0</v>
      </c>
      <c r="T291" s="41">
        <v>0</v>
      </c>
      <c r="U291" s="43">
        <f t="shared" si="76"/>
        <v>1</v>
      </c>
      <c r="V291" s="43">
        <f t="shared" si="77"/>
        <v>1</v>
      </c>
      <c r="W291" s="43">
        <f t="shared" si="78"/>
        <v>1</v>
      </c>
      <c r="X291" s="43">
        <f t="shared" si="79"/>
        <v>1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139</v>
      </c>
      <c r="R293" s="41">
        <f t="shared" si="80"/>
        <v>8</v>
      </c>
      <c r="S293" s="41">
        <f t="shared" si="80"/>
        <v>1</v>
      </c>
      <c r="T293" s="41">
        <f t="shared" si="80"/>
        <v>0</v>
      </c>
      <c r="U293" s="43">
        <f>(SUM(Q293,T293)/SUM(Q293,R293,S293,T293))</f>
        <v>0.939189189189189</v>
      </c>
      <c r="V293" s="43">
        <f>Q293/(SUM(Q293,R293))</f>
        <v>0.945578231292517</v>
      </c>
      <c r="W293" s="43">
        <f>Q293/SUM(Q293,S293)</f>
        <v>0.992857142857143</v>
      </c>
      <c r="X293" s="43">
        <f>2*V293*W293/(SUM(V293,W293))</f>
        <v>0.968641114982578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139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16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16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1">(SUM(AD296,AG296)/SUM(AD296,AE296,AF296,AG296))</f>
        <v>1</v>
      </c>
      <c r="AI296" s="40">
        <f t="shared" ref="AI296:AI324" si="82">AD296/(SUM(AD296,AE296))</f>
        <v>1</v>
      </c>
      <c r="AJ296" s="40">
        <f t="shared" ref="AJ296:AJ324" si="83">AD296/SUM(AD296,AF296)</f>
        <v>1</v>
      </c>
      <c r="AK296" s="40">
        <f t="shared" ref="AK296:AK324" si="84">2*AI296*AJ296/(SUM(AI296,AJ296))</f>
        <v>1</v>
      </c>
    </row>
    <row r="297" spans="1:37">
      <c r="A297" s="26" t="s">
        <v>40</v>
      </c>
      <c r="B297" s="27"/>
      <c r="C297" s="28">
        <v>22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22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81"/>
        <v>1</v>
      </c>
      <c r="AI297" s="43">
        <f t="shared" si="82"/>
        <v>1</v>
      </c>
      <c r="AJ297" s="43">
        <f t="shared" si="83"/>
        <v>1</v>
      </c>
      <c r="AK297" s="43">
        <f t="shared" si="84"/>
        <v>1</v>
      </c>
    </row>
    <row r="298" spans="1:37">
      <c r="A298" s="26" t="s">
        <v>9</v>
      </c>
      <c r="B298" s="27"/>
      <c r="C298" s="27"/>
      <c r="D298" s="28">
        <v>7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7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1"/>
        <v>1</v>
      </c>
      <c r="AI298" s="40">
        <f t="shared" si="82"/>
        <v>1</v>
      </c>
      <c r="AJ298" s="40">
        <f t="shared" si="83"/>
        <v>1</v>
      </c>
      <c r="AK298" s="40">
        <f t="shared" si="84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1"/>
        <v>1</v>
      </c>
      <c r="AI300" s="40">
        <f t="shared" si="82"/>
        <v>1</v>
      </c>
      <c r="AJ300" s="40">
        <f t="shared" si="83"/>
        <v>1</v>
      </c>
      <c r="AK300" s="40">
        <f t="shared" si="84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1"/>
        <v>1</v>
      </c>
      <c r="AI301" s="43">
        <f t="shared" si="82"/>
        <v>1</v>
      </c>
      <c r="AJ301" s="43">
        <f t="shared" si="83"/>
        <v>1</v>
      </c>
      <c r="AK301" s="43">
        <f t="shared" si="84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0</v>
      </c>
      <c r="AF302" s="42">
        <f>SUM(H296:H301,H303:H323)</f>
        <v>0</v>
      </c>
      <c r="AG302" s="42">
        <v>0</v>
      </c>
      <c r="AH302" s="40">
        <f t="shared" si="81"/>
        <v>1</v>
      </c>
      <c r="AI302" s="40">
        <f t="shared" si="82"/>
        <v>1</v>
      </c>
      <c r="AJ302" s="40">
        <f t="shared" si="83"/>
        <v>1</v>
      </c>
      <c r="AK302" s="40">
        <f t="shared" si="84"/>
        <v>1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1"/>
        <v>1</v>
      </c>
      <c r="AI303" s="43">
        <f t="shared" si="82"/>
        <v>1</v>
      </c>
      <c r="AJ303" s="43">
        <f t="shared" si="83"/>
        <v>1</v>
      </c>
      <c r="AK303" s="43">
        <f t="shared" si="84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3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3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81"/>
        <v>1</v>
      </c>
      <c r="AI304" s="40">
        <f t="shared" si="82"/>
        <v>1</v>
      </c>
      <c r="AJ304" s="40">
        <f t="shared" si="83"/>
        <v>1</v>
      </c>
      <c r="AK304" s="40">
        <f t="shared" si="84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10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10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1"/>
        <v>1</v>
      </c>
      <c r="AI305" s="43">
        <f t="shared" si="82"/>
        <v>1</v>
      </c>
      <c r="AJ305" s="43">
        <f t="shared" si="83"/>
        <v>1</v>
      </c>
      <c r="AK305" s="43">
        <f t="shared" si="84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>
        <v>1</v>
      </c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1</v>
      </c>
      <c r="AE306" s="42">
        <f>SUM(B306:K306,M306:AC306)</f>
        <v>0</v>
      </c>
      <c r="AF306" s="42">
        <f>SUM(L296:L305,L307:L323)</f>
        <v>0</v>
      </c>
      <c r="AG306" s="41">
        <v>0</v>
      </c>
      <c r="AH306" s="40">
        <f t="shared" si="81"/>
        <v>1</v>
      </c>
      <c r="AI306" s="40">
        <f t="shared" si="82"/>
        <v>1</v>
      </c>
      <c r="AJ306" s="40">
        <f t="shared" si="83"/>
        <v>1</v>
      </c>
      <c r="AK306" s="40">
        <f t="shared" si="84"/>
        <v>1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1"/>
        <v>1</v>
      </c>
      <c r="AI310" s="40">
        <f t="shared" si="82"/>
        <v>1</v>
      </c>
      <c r="AJ310" s="40">
        <f t="shared" si="83"/>
        <v>1</v>
      </c>
      <c r="AK310" s="40">
        <f t="shared" si="84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1"/>
        <v>1</v>
      </c>
      <c r="AI312" s="40">
        <f t="shared" si="82"/>
        <v>1</v>
      </c>
      <c r="AJ312" s="40">
        <f t="shared" si="83"/>
        <v>1</v>
      </c>
      <c r="AK312" s="40">
        <f t="shared" si="84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6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6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1"/>
        <v>1</v>
      </c>
      <c r="AI315" s="43">
        <f t="shared" si="82"/>
        <v>1</v>
      </c>
      <c r="AJ315" s="43">
        <f t="shared" si="83"/>
        <v>1</v>
      </c>
      <c r="AK315" s="43">
        <f t="shared" si="84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2</v>
      </c>
      <c r="W316" s="27"/>
      <c r="X316" s="27"/>
      <c r="Y316" s="27"/>
      <c r="Z316" s="27"/>
      <c r="AA316" s="27"/>
      <c r="AB316" s="27"/>
      <c r="AC316" s="46"/>
      <c r="AD316" s="42">
        <f>V316</f>
        <v>2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1"/>
        <v>1</v>
      </c>
      <c r="AI317" s="43">
        <f t="shared" si="82"/>
        <v>1</v>
      </c>
      <c r="AJ317" s="43">
        <f t="shared" si="83"/>
        <v>1</v>
      </c>
      <c r="AK317" s="43">
        <f t="shared" si="84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5</v>
      </c>
      <c r="Y318" s="27"/>
      <c r="Z318" s="27"/>
      <c r="AA318" s="27"/>
      <c r="AB318" s="27"/>
      <c r="AC318" s="46"/>
      <c r="AD318" s="42">
        <f>X318</f>
        <v>5</v>
      </c>
      <c r="AE318" s="42">
        <f>SUM(B318:W318,Y318:AC318)</f>
        <v>0</v>
      </c>
      <c r="AF318" s="42">
        <f>SUM(X296:X317,X319:X323)</f>
        <v>0</v>
      </c>
      <c r="AG318" s="41">
        <v>0</v>
      </c>
      <c r="AH318" s="40">
        <f t="shared" si="81"/>
        <v>1</v>
      </c>
      <c r="AI318" s="40">
        <f t="shared" si="82"/>
        <v>1</v>
      </c>
      <c r="AJ318" s="40">
        <f t="shared" si="83"/>
        <v>1</v>
      </c>
      <c r="AK318" s="40">
        <f t="shared" si="84"/>
        <v>1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8">
        <v>22</v>
      </c>
      <c r="Z319" s="27"/>
      <c r="AA319" s="27"/>
      <c r="AB319" s="27"/>
      <c r="AC319" s="46"/>
      <c r="AD319" s="41">
        <f>Y319</f>
        <v>22</v>
      </c>
      <c r="AE319" s="41">
        <f>SUM(B319:X319,Z319:AC319)</f>
        <v>0</v>
      </c>
      <c r="AF319" s="41">
        <f>SUM(Y296:Y318,Y320:Y323)</f>
        <v>0</v>
      </c>
      <c r="AG319" s="42">
        <v>0</v>
      </c>
      <c r="AH319" s="43">
        <f t="shared" si="81"/>
        <v>1</v>
      </c>
      <c r="AI319" s="43">
        <f t="shared" si="82"/>
        <v>1</v>
      </c>
      <c r="AJ319" s="43">
        <f t="shared" si="83"/>
        <v>1</v>
      </c>
      <c r="AK319" s="43">
        <f t="shared" si="84"/>
        <v>1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4</v>
      </c>
      <c r="AA320" s="27"/>
      <c r="AB320" s="27"/>
      <c r="AC320" s="46"/>
      <c r="AD320" s="42">
        <f>Z320</f>
        <v>4</v>
      </c>
      <c r="AE320" s="42">
        <f>SUM(B320:Y320,AA320:AC320)</f>
        <v>0</v>
      </c>
      <c r="AF320" s="42">
        <f>SUM(Z296:Z319,Z321:Z323)</f>
        <v>0</v>
      </c>
      <c r="AG320" s="41">
        <v>0</v>
      </c>
      <c r="AH320" s="40">
        <f t="shared" si="81"/>
        <v>1</v>
      </c>
      <c r="AI320" s="40">
        <f t="shared" si="82"/>
        <v>1</v>
      </c>
      <c r="AJ320" s="40">
        <f t="shared" si="83"/>
        <v>1</v>
      </c>
      <c r="AK320" s="40">
        <f t="shared" si="84"/>
        <v>1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3</v>
      </c>
      <c r="AC322" s="46"/>
      <c r="AD322" s="42">
        <f>AB322</f>
        <v>3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81"/>
        <v>1</v>
      </c>
      <c r="AI322" s="40">
        <f t="shared" si="82"/>
        <v>1</v>
      </c>
      <c r="AJ322" s="40">
        <f t="shared" si="83"/>
        <v>1</v>
      </c>
      <c r="AK322" s="40">
        <f t="shared" si="84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139</v>
      </c>
      <c r="AE324" s="42">
        <f t="shared" si="85"/>
        <v>0</v>
      </c>
      <c r="AF324" s="42">
        <f t="shared" si="85"/>
        <v>0</v>
      </c>
      <c r="AG324" s="42">
        <v>0</v>
      </c>
      <c r="AH324" s="40">
        <f t="shared" si="81"/>
        <v>1</v>
      </c>
      <c r="AI324" s="40">
        <f t="shared" si="82"/>
        <v>1</v>
      </c>
      <c r="AJ324" s="40">
        <f t="shared" si="83"/>
        <v>1</v>
      </c>
      <c r="AK324" s="40">
        <f t="shared" si="84"/>
        <v>1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A10" sqref="A10:AG10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88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/>
      <c r="C4" s="6"/>
      <c r="D4" s="53"/>
      <c r="E4" s="6"/>
      <c r="F4" s="53"/>
      <c r="G4" s="6"/>
      <c r="H4" s="53"/>
      <c r="I4" s="6"/>
      <c r="J4" s="53"/>
      <c r="K4" s="6"/>
      <c r="L4" s="53"/>
      <c r="M4" s="6"/>
      <c r="N4" s="1">
        <f t="shared" ref="N4:N8" si="0">SUM(B4,F4,J4)</f>
        <v>0</v>
      </c>
      <c r="P4" s="43">
        <f>H24</f>
        <v>0</v>
      </c>
      <c r="Q4" s="40">
        <f t="shared" ref="Q4:Q10" si="1">N4-P4</f>
        <v>0</v>
      </c>
      <c r="R4" s="41">
        <f t="shared" ref="R4:Y4" si="2">AD54</f>
        <v>0</v>
      </c>
      <c r="S4" s="42">
        <f t="shared" si="2"/>
        <v>0</v>
      </c>
      <c r="T4" s="41">
        <f t="shared" si="2"/>
        <v>0</v>
      </c>
      <c r="U4" s="42">
        <f t="shared" si="2"/>
        <v>0</v>
      </c>
      <c r="V4" s="40" t="e">
        <f t="shared" si="2"/>
        <v>#DIV/0!</v>
      </c>
      <c r="W4" s="40" t="e">
        <f t="shared" si="2"/>
        <v>#DIV/0!</v>
      </c>
      <c r="X4" s="40" t="e">
        <f t="shared" si="2"/>
        <v>#DIV/0!</v>
      </c>
      <c r="Y4" s="40" t="e">
        <f t="shared" si="2"/>
        <v>#DIV/0!</v>
      </c>
      <c r="Z4" s="42">
        <f t="shared" ref="Z4:AG4" si="3">Q23</f>
        <v>0</v>
      </c>
      <c r="AA4" s="42">
        <f t="shared" si="3"/>
        <v>0</v>
      </c>
      <c r="AB4" s="42">
        <f t="shared" si="3"/>
        <v>0</v>
      </c>
      <c r="AC4" s="42">
        <f t="shared" si="3"/>
        <v>0</v>
      </c>
      <c r="AD4" s="43" t="e">
        <f t="shared" si="3"/>
        <v>#DIV/0!</v>
      </c>
      <c r="AE4" s="40" t="e">
        <f t="shared" si="3"/>
        <v>#DIV/0!</v>
      </c>
      <c r="AF4" s="43" t="e">
        <f t="shared" si="3"/>
        <v>#DIV/0!</v>
      </c>
      <c r="AG4" s="40" t="e">
        <f t="shared" si="3"/>
        <v>#DIV/0!</v>
      </c>
    </row>
    <row r="5" spans="1:33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 s="1">
        <f t="shared" si="0"/>
        <v>0</v>
      </c>
      <c r="P5" s="43">
        <f>H69</f>
        <v>0</v>
      </c>
      <c r="Q5" s="40">
        <f t="shared" si="1"/>
        <v>0</v>
      </c>
      <c r="R5" s="41">
        <f t="shared" ref="R5:Y5" si="4">AD99</f>
        <v>0</v>
      </c>
      <c r="S5" s="42">
        <f t="shared" si="4"/>
        <v>0</v>
      </c>
      <c r="T5" s="41">
        <f t="shared" si="4"/>
        <v>0</v>
      </c>
      <c r="U5" s="42">
        <f t="shared" si="4"/>
        <v>0</v>
      </c>
      <c r="V5" s="43" t="e">
        <f t="shared" si="4"/>
        <v>#DIV/0!</v>
      </c>
      <c r="W5" s="43" t="e">
        <f t="shared" si="4"/>
        <v>#DIV/0!</v>
      </c>
      <c r="X5" s="43" t="e">
        <f t="shared" si="4"/>
        <v>#DIV/0!</v>
      </c>
      <c r="Y5" s="43" t="e">
        <f t="shared" si="4"/>
        <v>#DIV/0!</v>
      </c>
      <c r="Z5" s="41">
        <f t="shared" ref="Z5:AG5" si="5">Q68</f>
        <v>0</v>
      </c>
      <c r="AA5" s="41">
        <f t="shared" si="5"/>
        <v>0</v>
      </c>
      <c r="AB5" s="41">
        <f t="shared" si="5"/>
        <v>0</v>
      </c>
      <c r="AC5" s="41">
        <f t="shared" si="5"/>
        <v>0</v>
      </c>
      <c r="AD5" s="43" t="e">
        <f t="shared" si="5"/>
        <v>#DIV/0!</v>
      </c>
      <c r="AE5" s="40" t="e">
        <f t="shared" si="5"/>
        <v>#DIV/0!</v>
      </c>
      <c r="AF5" s="43" t="e">
        <f t="shared" si="5"/>
        <v>#DIV/0!</v>
      </c>
      <c r="AG5" s="40" t="e">
        <f t="shared" si="5"/>
        <v>#DIV/0!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42</v>
      </c>
      <c r="G6" s="6">
        <v>19</v>
      </c>
      <c r="H6" s="53">
        <v>0</v>
      </c>
      <c r="I6" s="6">
        <v>0</v>
      </c>
      <c r="J6" s="53">
        <v>50</v>
      </c>
      <c r="K6" s="6">
        <v>11</v>
      </c>
      <c r="L6" s="53">
        <v>0</v>
      </c>
      <c r="M6" s="6">
        <v>0</v>
      </c>
      <c r="N6" s="1">
        <f t="shared" si="0"/>
        <v>141</v>
      </c>
      <c r="P6" s="43">
        <f>H114</f>
        <v>113</v>
      </c>
      <c r="Q6" s="40">
        <f t="shared" si="1"/>
        <v>28</v>
      </c>
      <c r="R6" s="41">
        <f t="shared" ref="R6:Y6" si="6">AD144</f>
        <v>110</v>
      </c>
      <c r="S6" s="42">
        <f t="shared" si="6"/>
        <v>3</v>
      </c>
      <c r="T6" s="41">
        <f t="shared" si="6"/>
        <v>3</v>
      </c>
      <c r="U6" s="42">
        <f t="shared" si="6"/>
        <v>0</v>
      </c>
      <c r="V6" s="40">
        <f t="shared" si="6"/>
        <v>0.948275862068966</v>
      </c>
      <c r="W6" s="40">
        <f t="shared" si="6"/>
        <v>0.973451327433628</v>
      </c>
      <c r="X6" s="40">
        <f t="shared" si="6"/>
        <v>0.973451327433628</v>
      </c>
      <c r="Y6" s="40">
        <f t="shared" si="6"/>
        <v>0.973451327433628</v>
      </c>
      <c r="Z6" s="42">
        <f t="shared" ref="Z6:AG6" si="7">Q113</f>
        <v>119</v>
      </c>
      <c r="AA6" s="42">
        <f t="shared" si="7"/>
        <v>44</v>
      </c>
      <c r="AB6" s="42">
        <f t="shared" si="7"/>
        <v>21</v>
      </c>
      <c r="AC6" s="42">
        <f t="shared" si="7"/>
        <v>0</v>
      </c>
      <c r="AD6" s="43">
        <f t="shared" si="7"/>
        <v>0.646739130434783</v>
      </c>
      <c r="AE6" s="40">
        <f t="shared" si="7"/>
        <v>0.730061349693252</v>
      </c>
      <c r="AF6" s="43">
        <f t="shared" si="7"/>
        <v>0.85</v>
      </c>
      <c r="AG6" s="40">
        <f t="shared" si="7"/>
        <v>0.785478547854786</v>
      </c>
    </row>
    <row r="7" spans="1:33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 s="1">
        <f t="shared" si="0"/>
        <v>0</v>
      </c>
      <c r="P7" s="43">
        <f>H159</f>
        <v>0</v>
      </c>
      <c r="Q7" s="40">
        <f t="shared" si="1"/>
        <v>0</v>
      </c>
      <c r="R7" s="41">
        <f t="shared" ref="R7:Y7" si="8">AD189</f>
        <v>0</v>
      </c>
      <c r="S7" s="42">
        <f t="shared" si="8"/>
        <v>0</v>
      </c>
      <c r="T7" s="41">
        <f t="shared" si="8"/>
        <v>0</v>
      </c>
      <c r="U7" s="42">
        <f t="shared" si="8"/>
        <v>0</v>
      </c>
      <c r="V7" s="43" t="e">
        <f t="shared" si="8"/>
        <v>#DIV/0!</v>
      </c>
      <c r="W7" s="43" t="e">
        <f t="shared" si="8"/>
        <v>#DIV/0!</v>
      </c>
      <c r="X7" s="43" t="e">
        <f t="shared" si="8"/>
        <v>#DIV/0!</v>
      </c>
      <c r="Y7" s="43" t="e">
        <f t="shared" si="8"/>
        <v>#DIV/0!</v>
      </c>
      <c r="Z7" s="41">
        <f t="shared" ref="Z7:AG7" si="9">Q158</f>
        <v>0</v>
      </c>
      <c r="AA7" s="41">
        <f t="shared" si="9"/>
        <v>0</v>
      </c>
      <c r="AB7" s="41">
        <f t="shared" si="9"/>
        <v>0</v>
      </c>
      <c r="AC7" s="41">
        <f t="shared" si="9"/>
        <v>0</v>
      </c>
      <c r="AD7" s="43" t="e">
        <f t="shared" si="9"/>
        <v>#DIV/0!</v>
      </c>
      <c r="AE7" s="40" t="e">
        <f t="shared" si="9"/>
        <v>#DIV/0!</v>
      </c>
      <c r="AF7" s="43" t="e">
        <f t="shared" si="9"/>
        <v>#DIV/0!</v>
      </c>
      <c r="AG7" s="40" t="e">
        <f t="shared" si="9"/>
        <v>#DIV/0!</v>
      </c>
    </row>
    <row r="8" spans="1:33">
      <c r="A8" s="6" t="s">
        <v>44</v>
      </c>
      <c r="B8" s="53">
        <v>49</v>
      </c>
      <c r="C8" s="6">
        <v>2</v>
      </c>
      <c r="D8" s="53">
        <v>0</v>
      </c>
      <c r="E8" s="6">
        <v>0</v>
      </c>
      <c r="F8" s="53">
        <v>42</v>
      </c>
      <c r="G8" s="6">
        <v>16</v>
      </c>
      <c r="H8" s="53">
        <v>0</v>
      </c>
      <c r="I8" s="6">
        <v>0</v>
      </c>
      <c r="J8" s="53">
        <v>50</v>
      </c>
      <c r="K8" s="6">
        <v>7</v>
      </c>
      <c r="L8" s="53">
        <v>0</v>
      </c>
      <c r="M8" s="6">
        <v>0</v>
      </c>
      <c r="N8" s="1">
        <f t="shared" si="0"/>
        <v>141</v>
      </c>
      <c r="P8" s="43">
        <f>H204</f>
        <v>113</v>
      </c>
      <c r="Q8" s="40">
        <f t="shared" si="1"/>
        <v>28</v>
      </c>
      <c r="R8" s="41">
        <f t="shared" ref="R8:Y8" si="10">AD234</f>
        <v>110</v>
      </c>
      <c r="S8" s="42">
        <f t="shared" si="10"/>
        <v>3</v>
      </c>
      <c r="T8" s="41">
        <f t="shared" si="10"/>
        <v>3</v>
      </c>
      <c r="U8" s="42">
        <f t="shared" si="10"/>
        <v>0</v>
      </c>
      <c r="V8" s="40">
        <f t="shared" si="10"/>
        <v>0.948275862068966</v>
      </c>
      <c r="W8" s="40">
        <f t="shared" si="10"/>
        <v>0.973451327433628</v>
      </c>
      <c r="X8" s="40">
        <f t="shared" si="10"/>
        <v>0.973451327433628</v>
      </c>
      <c r="Y8" s="40">
        <f t="shared" si="10"/>
        <v>0.973451327433628</v>
      </c>
      <c r="Z8" s="42">
        <f t="shared" ref="Z8:AG8" si="11">Q203</f>
        <v>119</v>
      </c>
      <c r="AA8" s="42">
        <f t="shared" si="11"/>
        <v>39</v>
      </c>
      <c r="AB8" s="42">
        <f t="shared" si="11"/>
        <v>21</v>
      </c>
      <c r="AC8" s="42">
        <f t="shared" si="11"/>
        <v>0</v>
      </c>
      <c r="AD8" s="43">
        <f t="shared" si="11"/>
        <v>0.664804469273743</v>
      </c>
      <c r="AE8" s="40">
        <f t="shared" si="11"/>
        <v>0.753164556962025</v>
      </c>
      <c r="AF8" s="43">
        <f t="shared" si="11"/>
        <v>0.85</v>
      </c>
      <c r="AG8" s="40">
        <f t="shared" si="11"/>
        <v>0.798657718120805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 s="1">
        <f>SUM(B9,D9,F9,H9,J9,L9)</f>
        <v>0</v>
      </c>
      <c r="P9" s="43">
        <f>H249</f>
        <v>0</v>
      </c>
      <c r="Q9" s="40">
        <f t="shared" si="1"/>
        <v>0</v>
      </c>
      <c r="R9" s="41">
        <f t="shared" ref="R9:Y9" si="12">AD279</f>
        <v>0</v>
      </c>
      <c r="S9" s="41">
        <f t="shared" si="12"/>
        <v>0</v>
      </c>
      <c r="T9" s="41">
        <f t="shared" si="12"/>
        <v>0</v>
      </c>
      <c r="U9" s="41">
        <f t="shared" si="12"/>
        <v>0</v>
      </c>
      <c r="V9" s="43" t="e">
        <f t="shared" si="12"/>
        <v>#DIV/0!</v>
      </c>
      <c r="W9" s="40" t="e">
        <f t="shared" si="12"/>
        <v>#DIV/0!</v>
      </c>
      <c r="X9" s="43" t="e">
        <f t="shared" si="12"/>
        <v>#DIV/0!</v>
      </c>
      <c r="Y9" s="40" t="e">
        <f t="shared" si="12"/>
        <v>#DIV/0!</v>
      </c>
      <c r="Z9" s="41">
        <f t="shared" ref="Z9:AG9" si="13">Q248</f>
        <v>0</v>
      </c>
      <c r="AA9" s="41">
        <f t="shared" si="13"/>
        <v>0</v>
      </c>
      <c r="AB9" s="41">
        <f t="shared" si="13"/>
        <v>0</v>
      </c>
      <c r="AC9" s="41">
        <f t="shared" si="13"/>
        <v>0</v>
      </c>
      <c r="AD9" s="43" t="e">
        <f t="shared" si="13"/>
        <v>#DIV/0!</v>
      </c>
      <c r="AE9" s="40" t="e">
        <f t="shared" si="13"/>
        <v>#DIV/0!</v>
      </c>
      <c r="AF9" s="43" t="e">
        <f t="shared" si="13"/>
        <v>#DIV/0!</v>
      </c>
      <c r="AG9" s="40" t="e">
        <f t="shared" si="13"/>
        <v>#DIV/0!</v>
      </c>
    </row>
    <row r="10" spans="1:33">
      <c r="A10" s="6" t="s">
        <v>77</v>
      </c>
      <c r="B10" s="53">
        <v>49</v>
      </c>
      <c r="C10" s="6">
        <v>2</v>
      </c>
      <c r="D10" s="53">
        <v>0</v>
      </c>
      <c r="E10" s="6">
        <v>0</v>
      </c>
      <c r="F10" s="53">
        <v>42</v>
      </c>
      <c r="G10" s="6">
        <v>4</v>
      </c>
      <c r="H10" s="53">
        <v>0</v>
      </c>
      <c r="I10" s="6">
        <v>0</v>
      </c>
      <c r="J10" s="53">
        <v>50</v>
      </c>
      <c r="K10" s="6">
        <v>4</v>
      </c>
      <c r="L10" s="53">
        <v>0</v>
      </c>
      <c r="M10" s="6">
        <v>0</v>
      </c>
      <c r="N10" s="1">
        <f>SUM(B10,D10,F10,H10,J10,L10)</f>
        <v>141</v>
      </c>
      <c r="P10" s="43">
        <f>H294</f>
        <v>113</v>
      </c>
      <c r="Q10" s="40">
        <f t="shared" si="1"/>
        <v>28</v>
      </c>
      <c r="R10" s="41">
        <f t="shared" ref="R10:Y10" si="14">AD234</f>
        <v>110</v>
      </c>
      <c r="S10" s="41">
        <f t="shared" si="14"/>
        <v>3</v>
      </c>
      <c r="T10" s="41">
        <f t="shared" si="14"/>
        <v>3</v>
      </c>
      <c r="U10" s="41">
        <f t="shared" si="14"/>
        <v>0</v>
      </c>
      <c r="V10" s="43">
        <f t="shared" si="14"/>
        <v>0.948275862068966</v>
      </c>
      <c r="W10" s="40">
        <f t="shared" si="14"/>
        <v>0.973451327433628</v>
      </c>
      <c r="X10" s="43">
        <f t="shared" si="14"/>
        <v>0.973451327433628</v>
      </c>
      <c r="Y10" s="40">
        <f t="shared" si="14"/>
        <v>0.973451327433628</v>
      </c>
      <c r="Z10" s="42">
        <f t="shared" ref="Z10:AG10" si="15">Q293</f>
        <v>119</v>
      </c>
      <c r="AA10" s="42">
        <f t="shared" si="15"/>
        <v>26</v>
      </c>
      <c r="AB10" s="42">
        <f t="shared" si="15"/>
        <v>19</v>
      </c>
      <c r="AC10" s="42">
        <f t="shared" si="15"/>
        <v>0</v>
      </c>
      <c r="AD10" s="43">
        <f t="shared" si="15"/>
        <v>0.725609756097561</v>
      </c>
      <c r="AE10" s="40">
        <f t="shared" si="15"/>
        <v>0.820689655172414</v>
      </c>
      <c r="AF10" s="43">
        <f t="shared" si="15"/>
        <v>0.86231884057971</v>
      </c>
      <c r="AG10" s="40">
        <f t="shared" si="15"/>
        <v>0.840989399293286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PDMS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6">(SUM(Q14,T14)/SUM(Q14,R14,S14,T14))</f>
        <v>#DIV/0!</v>
      </c>
      <c r="V14" s="40" t="e">
        <f t="shared" ref="V14:V21" si="17">Q14/(SUM(Q14,R14))</f>
        <v>#DIV/0!</v>
      </c>
      <c r="W14" s="40" t="e">
        <f t="shared" ref="W14:W21" si="18">Q14/SUM(Q14,S14)</f>
        <v>#DIV/0!</v>
      </c>
      <c r="X14" s="40" t="e">
        <f t="shared" ref="X14:X21" si="19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6"/>
        <v>#DIV/0!</v>
      </c>
      <c r="V15" s="43" t="e">
        <f t="shared" si="17"/>
        <v>#DIV/0!</v>
      </c>
      <c r="W15" s="43" t="e">
        <f t="shared" si="18"/>
        <v>#DIV/0!</v>
      </c>
      <c r="X15" s="43" t="e">
        <f t="shared" si="19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6"/>
        <v>#DIV/0!</v>
      </c>
      <c r="V16" s="40" t="e">
        <f t="shared" si="17"/>
        <v>#DIV/0!</v>
      </c>
      <c r="W16" s="40" t="e">
        <f t="shared" si="18"/>
        <v>#DIV/0!</v>
      </c>
      <c r="X16" s="40" t="e">
        <f t="shared" si="19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6"/>
        <v>#DIV/0!</v>
      </c>
      <c r="V17" s="43" t="e">
        <f t="shared" si="17"/>
        <v>#DIV/0!</v>
      </c>
      <c r="W17" s="43" t="e">
        <f t="shared" si="18"/>
        <v>#DIV/0!</v>
      </c>
      <c r="X17" s="43" t="e">
        <f t="shared" si="19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6"/>
        <v>#DIV/0!</v>
      </c>
      <c r="V18" s="40" t="e">
        <f t="shared" si="17"/>
        <v>#DIV/0!</v>
      </c>
      <c r="W18" s="40" t="e">
        <f t="shared" si="18"/>
        <v>#DIV/0!</v>
      </c>
      <c r="X18" s="40" t="e">
        <f t="shared" si="19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6"/>
        <v>#DIV/0!</v>
      </c>
      <c r="V19" s="43" t="e">
        <f t="shared" si="17"/>
        <v>#DIV/0!</v>
      </c>
      <c r="W19" s="43" t="e">
        <f t="shared" si="18"/>
        <v>#DIV/0!</v>
      </c>
      <c r="X19" s="43" t="e">
        <f t="shared" si="19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6"/>
        <v>#DIV/0!</v>
      </c>
      <c r="V20" s="40" t="e">
        <f t="shared" si="17"/>
        <v>#DIV/0!</v>
      </c>
      <c r="W20" s="40" t="e">
        <f t="shared" si="18"/>
        <v>#DIV/0!</v>
      </c>
      <c r="X20" s="40" t="e">
        <f t="shared" si="19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6"/>
        <v>#DIV/0!</v>
      </c>
      <c r="V21" s="43" t="e">
        <f t="shared" si="17"/>
        <v>#DIV/0!</v>
      </c>
      <c r="W21" s="43" t="e">
        <f t="shared" si="18"/>
        <v>#DIV/0!</v>
      </c>
      <c r="X21" s="43" t="e">
        <f t="shared" si="19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0</v>
      </c>
      <c r="R23" s="41">
        <f t="shared" si="20"/>
        <v>0</v>
      </c>
      <c r="S23" s="41">
        <f t="shared" si="20"/>
        <v>0</v>
      </c>
      <c r="T23" s="41">
        <f t="shared" si="20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PDMS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1">(SUM(AD26,AG26)/SUM(AD26,AE26,AF26,AG26))</f>
        <v>#DIV/0!</v>
      </c>
      <c r="AI26" s="40" t="e">
        <f t="shared" ref="AI26:AI54" si="22">AD26/(SUM(AD26,AE26))</f>
        <v>#DIV/0!</v>
      </c>
      <c r="AJ26" s="40" t="e">
        <f t="shared" ref="AJ26:AJ54" si="23">AD26/SUM(AD26,AF26)</f>
        <v>#DIV/0!</v>
      </c>
      <c r="AK26" s="40" t="e">
        <f t="shared" ref="AK26:AK54" si="24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1"/>
        <v>#DIV/0!</v>
      </c>
      <c r="AI27" s="43" t="e">
        <f t="shared" si="22"/>
        <v>#DIV/0!</v>
      </c>
      <c r="AJ27" s="43" t="e">
        <f t="shared" si="23"/>
        <v>#DIV/0!</v>
      </c>
      <c r="AK27" s="43" t="e">
        <f t="shared" si="24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1"/>
        <v>#DIV/0!</v>
      </c>
      <c r="AI28" s="40" t="e">
        <f t="shared" si="22"/>
        <v>#DIV/0!</v>
      </c>
      <c r="AJ28" s="40" t="e">
        <f t="shared" si="23"/>
        <v>#DIV/0!</v>
      </c>
      <c r="AK28" s="40" t="e">
        <f t="shared" si="24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1"/>
        <v>#DIV/0!</v>
      </c>
      <c r="AI29" s="43" t="e">
        <f t="shared" si="22"/>
        <v>#DIV/0!</v>
      </c>
      <c r="AJ29" s="43" t="e">
        <f t="shared" si="23"/>
        <v>#DIV/0!</v>
      </c>
      <c r="AK29" s="43" t="e">
        <f t="shared" si="24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1"/>
        <v>#DIV/0!</v>
      </c>
      <c r="AI30" s="40" t="e">
        <f t="shared" si="22"/>
        <v>#DIV/0!</v>
      </c>
      <c r="AJ30" s="40" t="e">
        <f t="shared" si="23"/>
        <v>#DIV/0!</v>
      </c>
      <c r="AK30" s="40" t="e">
        <f t="shared" si="24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1"/>
        <v>#DIV/0!</v>
      </c>
      <c r="AI31" s="43" t="e">
        <f t="shared" si="22"/>
        <v>#DIV/0!</v>
      </c>
      <c r="AJ31" s="43" t="e">
        <f t="shared" si="23"/>
        <v>#DIV/0!</v>
      </c>
      <c r="AK31" s="43" t="e">
        <f t="shared" si="24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1"/>
        <v>#DIV/0!</v>
      </c>
      <c r="AI32" s="40" t="e">
        <f t="shared" si="22"/>
        <v>#DIV/0!</v>
      </c>
      <c r="AJ32" s="40" t="e">
        <f t="shared" si="23"/>
        <v>#DIV/0!</v>
      </c>
      <c r="AK32" s="40" t="e">
        <f t="shared" si="24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1"/>
        <v>#DIV/0!</v>
      </c>
      <c r="AI33" s="43" t="e">
        <f t="shared" si="22"/>
        <v>#DIV/0!</v>
      </c>
      <c r="AJ33" s="43" t="e">
        <f t="shared" si="23"/>
        <v>#DIV/0!</v>
      </c>
      <c r="AK33" s="43" t="e">
        <f t="shared" si="24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1"/>
        <v>#DIV/0!</v>
      </c>
      <c r="AI34" s="40" t="e">
        <f t="shared" si="22"/>
        <v>#DIV/0!</v>
      </c>
      <c r="AJ34" s="40" t="e">
        <f t="shared" si="23"/>
        <v>#DIV/0!</v>
      </c>
      <c r="AK34" s="40" t="e">
        <f t="shared" si="24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1"/>
        <v>#DIV/0!</v>
      </c>
      <c r="AI35" s="43" t="e">
        <f t="shared" si="22"/>
        <v>#DIV/0!</v>
      </c>
      <c r="AJ35" s="43" t="e">
        <f t="shared" si="23"/>
        <v>#DIV/0!</v>
      </c>
      <c r="AK35" s="43" t="e">
        <f t="shared" si="24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1"/>
        <v>#DIV/0!</v>
      </c>
      <c r="AI36" s="40" t="e">
        <f t="shared" si="22"/>
        <v>#DIV/0!</v>
      </c>
      <c r="AJ36" s="40" t="e">
        <f t="shared" si="23"/>
        <v>#DIV/0!</v>
      </c>
      <c r="AK36" s="40" t="e">
        <f t="shared" si="24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1"/>
        <v>#DIV/0!</v>
      </c>
      <c r="AI37" s="43" t="e">
        <f t="shared" si="22"/>
        <v>#DIV/0!</v>
      </c>
      <c r="AJ37" s="43" t="e">
        <f t="shared" si="23"/>
        <v>#DIV/0!</v>
      </c>
      <c r="AK37" s="43" t="e">
        <f t="shared" si="24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1"/>
        <v>#DIV/0!</v>
      </c>
      <c r="AI38" s="40" t="e">
        <f t="shared" si="22"/>
        <v>#DIV/0!</v>
      </c>
      <c r="AJ38" s="40" t="e">
        <f t="shared" si="23"/>
        <v>#DIV/0!</v>
      </c>
      <c r="AK38" s="40" t="e">
        <f t="shared" si="24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1"/>
        <v>#DIV/0!</v>
      </c>
      <c r="AI39" s="43" t="e">
        <f t="shared" si="22"/>
        <v>#DIV/0!</v>
      </c>
      <c r="AJ39" s="43" t="e">
        <f t="shared" si="23"/>
        <v>#DIV/0!</v>
      </c>
      <c r="AK39" s="43" t="e">
        <f t="shared" si="24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1"/>
        <v>#DIV/0!</v>
      </c>
      <c r="AI40" s="40" t="e">
        <f t="shared" si="22"/>
        <v>#DIV/0!</v>
      </c>
      <c r="AJ40" s="40" t="e">
        <f t="shared" si="23"/>
        <v>#DIV/0!</v>
      </c>
      <c r="AK40" s="40" t="e">
        <f t="shared" si="24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1"/>
        <v>#DIV/0!</v>
      </c>
      <c r="AI41" s="43" t="e">
        <f t="shared" si="22"/>
        <v>#DIV/0!</v>
      </c>
      <c r="AJ41" s="43" t="e">
        <f t="shared" si="23"/>
        <v>#DIV/0!</v>
      </c>
      <c r="AK41" s="43" t="e">
        <f t="shared" si="24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1"/>
        <v>#DIV/0!</v>
      </c>
      <c r="AI42" s="40" t="e">
        <f t="shared" si="22"/>
        <v>#DIV/0!</v>
      </c>
      <c r="AJ42" s="40" t="e">
        <f t="shared" si="23"/>
        <v>#DIV/0!</v>
      </c>
      <c r="AK42" s="40" t="e">
        <f t="shared" si="24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1"/>
        <v>#DIV/0!</v>
      </c>
      <c r="AI43" s="43" t="e">
        <f t="shared" si="22"/>
        <v>#DIV/0!</v>
      </c>
      <c r="AJ43" s="43" t="e">
        <f t="shared" si="23"/>
        <v>#DIV/0!</v>
      </c>
      <c r="AK43" s="43" t="e">
        <f t="shared" si="24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1"/>
        <v>#DIV/0!</v>
      </c>
      <c r="AI44" s="40" t="e">
        <f t="shared" si="22"/>
        <v>#DIV/0!</v>
      </c>
      <c r="AJ44" s="40" t="e">
        <f t="shared" si="23"/>
        <v>#DIV/0!</v>
      </c>
      <c r="AK44" s="40" t="e">
        <f t="shared" si="24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1"/>
        <v>#DIV/0!</v>
      </c>
      <c r="AI45" s="43" t="e">
        <f t="shared" si="22"/>
        <v>#DIV/0!</v>
      </c>
      <c r="AJ45" s="43" t="e">
        <f t="shared" si="23"/>
        <v>#DIV/0!</v>
      </c>
      <c r="AK45" s="43" t="e">
        <f t="shared" si="24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1"/>
        <v>#DIV/0!</v>
      </c>
      <c r="AI46" s="40" t="e">
        <f t="shared" si="22"/>
        <v>#DIV/0!</v>
      </c>
      <c r="AJ46" s="40" t="e">
        <f t="shared" si="23"/>
        <v>#DIV/0!</v>
      </c>
      <c r="AK46" s="40" t="e">
        <f t="shared" si="24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1"/>
        <v>#DIV/0!</v>
      </c>
      <c r="AI47" s="43" t="e">
        <f t="shared" si="22"/>
        <v>#DIV/0!</v>
      </c>
      <c r="AJ47" s="43" t="e">
        <f t="shared" si="23"/>
        <v>#DIV/0!</v>
      </c>
      <c r="AK47" s="43" t="e">
        <f t="shared" si="24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1"/>
        <v>#DIV/0!</v>
      </c>
      <c r="AI48" s="40" t="e">
        <f t="shared" si="22"/>
        <v>#DIV/0!</v>
      </c>
      <c r="AJ48" s="40" t="e">
        <f t="shared" si="23"/>
        <v>#DIV/0!</v>
      </c>
      <c r="AK48" s="40" t="e">
        <f t="shared" si="24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1"/>
        <v>#DIV/0!</v>
      </c>
      <c r="AI49" s="43" t="e">
        <f t="shared" si="22"/>
        <v>#DIV/0!</v>
      </c>
      <c r="AJ49" s="43" t="e">
        <f t="shared" si="23"/>
        <v>#DIV/0!</v>
      </c>
      <c r="AK49" s="43" t="e">
        <f t="shared" si="24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1"/>
        <v>#DIV/0!</v>
      </c>
      <c r="AI50" s="40" t="e">
        <f t="shared" si="22"/>
        <v>#DIV/0!</v>
      </c>
      <c r="AJ50" s="40" t="e">
        <f t="shared" si="23"/>
        <v>#DIV/0!</v>
      </c>
      <c r="AK50" s="40" t="e">
        <f t="shared" si="24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1"/>
        <v>#DIV/0!</v>
      </c>
      <c r="AI51" s="43" t="e">
        <f t="shared" si="22"/>
        <v>#DIV/0!</v>
      </c>
      <c r="AJ51" s="43" t="e">
        <f t="shared" si="23"/>
        <v>#DIV/0!</v>
      </c>
      <c r="AK51" s="43" t="e">
        <f t="shared" si="24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1"/>
        <v>#DIV/0!</v>
      </c>
      <c r="AI52" s="40" t="e">
        <f t="shared" si="22"/>
        <v>#DIV/0!</v>
      </c>
      <c r="AJ52" s="40" t="e">
        <f t="shared" si="23"/>
        <v>#DIV/0!</v>
      </c>
      <c r="AK52" s="40" t="e">
        <f t="shared" si="24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1"/>
        <v>#DIV/0!</v>
      </c>
      <c r="AI53" s="43" t="e">
        <f t="shared" si="22"/>
        <v>#DIV/0!</v>
      </c>
      <c r="AJ53" s="43" t="e">
        <f t="shared" si="23"/>
        <v>#DIV/0!</v>
      </c>
      <c r="AK53" s="43" t="e">
        <f t="shared" si="24"/>
        <v>#DIV/0!</v>
      </c>
    </row>
    <row r="54" spans="28:37">
      <c r="AB54" s="37" t="s">
        <v>74</v>
      </c>
      <c r="AC54" s="37"/>
      <c r="AD54" s="42">
        <f t="shared" ref="AD54:AF54" si="25">SUM(AD26:AD53)</f>
        <v>0</v>
      </c>
      <c r="AE54" s="42">
        <f t="shared" si="25"/>
        <v>0</v>
      </c>
      <c r="AF54" s="42">
        <f t="shared" si="25"/>
        <v>0</v>
      </c>
      <c r="AG54" s="42">
        <v>0</v>
      </c>
      <c r="AH54" s="40" t="e">
        <f t="shared" si="21"/>
        <v>#DIV/0!</v>
      </c>
      <c r="AI54" s="40" t="e">
        <f t="shared" si="22"/>
        <v>#DIV/0!</v>
      </c>
      <c r="AJ54" s="40" t="e">
        <f t="shared" si="23"/>
        <v>#DIV/0!</v>
      </c>
      <c r="AK54" s="40" t="e">
        <f t="shared" si="24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PDMS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6">(SUM(Q59,T59)/SUM(Q59,R59,S59,T59))</f>
        <v>#DIV/0!</v>
      </c>
      <c r="V59" s="40" t="e">
        <f t="shared" ref="V59:V66" si="27">Q59/(SUM(Q59,R59))</f>
        <v>#DIV/0!</v>
      </c>
      <c r="W59" s="40" t="e">
        <f t="shared" ref="W59:W66" si="28">Q59/SUM(Q59,S59)</f>
        <v>#DIV/0!</v>
      </c>
      <c r="X59" s="40" t="e">
        <f t="shared" ref="X59:X66" si="29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6"/>
        <v>#DIV/0!</v>
      </c>
      <c r="V60" s="43" t="e">
        <f t="shared" si="27"/>
        <v>#DIV/0!</v>
      </c>
      <c r="W60" s="43" t="e">
        <f t="shared" si="28"/>
        <v>#DIV/0!</v>
      </c>
      <c r="X60" s="43" t="e">
        <f t="shared" si="29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6"/>
        <v>#DIV/0!</v>
      </c>
      <c r="V61" s="40" t="e">
        <f t="shared" si="27"/>
        <v>#DIV/0!</v>
      </c>
      <c r="W61" s="40" t="e">
        <f t="shared" si="28"/>
        <v>#DIV/0!</v>
      </c>
      <c r="X61" s="40" t="e">
        <f t="shared" si="29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6"/>
        <v>#DIV/0!</v>
      </c>
      <c r="V62" s="43" t="e">
        <f t="shared" si="27"/>
        <v>#DIV/0!</v>
      </c>
      <c r="W62" s="43" t="e">
        <f t="shared" si="28"/>
        <v>#DIV/0!</v>
      </c>
      <c r="X62" s="43" t="e">
        <f t="shared" si="29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6"/>
        <v>#DIV/0!</v>
      </c>
      <c r="V63" s="40" t="e">
        <f t="shared" si="27"/>
        <v>#DIV/0!</v>
      </c>
      <c r="W63" s="40" t="e">
        <f t="shared" si="28"/>
        <v>#DIV/0!</v>
      </c>
      <c r="X63" s="40" t="e">
        <f t="shared" si="29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6"/>
        <v>#DIV/0!</v>
      </c>
      <c r="V64" s="43" t="e">
        <f t="shared" si="27"/>
        <v>#DIV/0!</v>
      </c>
      <c r="W64" s="43" t="e">
        <f t="shared" si="28"/>
        <v>#DIV/0!</v>
      </c>
      <c r="X64" s="43" t="e">
        <f t="shared" si="29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6"/>
        <v>#DIV/0!</v>
      </c>
      <c r="V65" s="40" t="e">
        <f t="shared" si="27"/>
        <v>#DIV/0!</v>
      </c>
      <c r="W65" s="40" t="e">
        <f t="shared" si="28"/>
        <v>#DIV/0!</v>
      </c>
      <c r="X65" s="40" t="e">
        <f t="shared" si="29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6"/>
        <v>#DIV/0!</v>
      </c>
      <c r="V66" s="43" t="e">
        <f t="shared" si="27"/>
        <v>#DIV/0!</v>
      </c>
      <c r="W66" s="43" t="e">
        <f t="shared" si="28"/>
        <v>#DIV/0!</v>
      </c>
      <c r="X66" s="43" t="e">
        <f t="shared" si="29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0</v>
      </c>
      <c r="R68" s="41">
        <f t="shared" si="30"/>
        <v>0</v>
      </c>
      <c r="S68" s="41">
        <f t="shared" si="30"/>
        <v>0</v>
      </c>
      <c r="T68" s="41">
        <f t="shared" si="30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PDMS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1">(SUM(AD71,AG71)/SUM(AD71,AE71,AF71,AG71))</f>
        <v>#DIV/0!</v>
      </c>
      <c r="AI71" s="40" t="e">
        <f t="shared" ref="AI71:AI99" si="32">AD71/(SUM(AD71,AE71))</f>
        <v>#DIV/0!</v>
      </c>
      <c r="AJ71" s="40" t="e">
        <f t="shared" ref="AJ71:AJ99" si="33">AD71/SUM(AD71,AF71)</f>
        <v>#DIV/0!</v>
      </c>
      <c r="AK71" s="40" t="e">
        <f t="shared" ref="AK71:AK99" si="34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1"/>
        <v>#DIV/0!</v>
      </c>
      <c r="AI72" s="43" t="e">
        <f t="shared" si="32"/>
        <v>#DIV/0!</v>
      </c>
      <c r="AJ72" s="43" t="e">
        <f t="shared" si="33"/>
        <v>#DIV/0!</v>
      </c>
      <c r="AK72" s="43" t="e">
        <f t="shared" si="34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1"/>
        <v>#DIV/0!</v>
      </c>
      <c r="AI73" s="40" t="e">
        <f t="shared" si="32"/>
        <v>#DIV/0!</v>
      </c>
      <c r="AJ73" s="40" t="e">
        <f t="shared" si="33"/>
        <v>#DIV/0!</v>
      </c>
      <c r="AK73" s="40" t="e">
        <f t="shared" si="34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1"/>
        <v>#DIV/0!</v>
      </c>
      <c r="AI74" s="43" t="e">
        <f t="shared" si="32"/>
        <v>#DIV/0!</v>
      </c>
      <c r="AJ74" s="43" t="e">
        <f t="shared" si="33"/>
        <v>#DIV/0!</v>
      </c>
      <c r="AK74" s="43" t="e">
        <f t="shared" si="34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1"/>
        <v>#DIV/0!</v>
      </c>
      <c r="AI75" s="40" t="e">
        <f t="shared" si="32"/>
        <v>#DIV/0!</v>
      </c>
      <c r="AJ75" s="40" t="e">
        <f t="shared" si="33"/>
        <v>#DIV/0!</v>
      </c>
      <c r="AK75" s="40" t="e">
        <f t="shared" si="34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1"/>
        <v>#DIV/0!</v>
      </c>
      <c r="AI76" s="43" t="e">
        <f t="shared" si="32"/>
        <v>#DIV/0!</v>
      </c>
      <c r="AJ76" s="43" t="e">
        <f t="shared" si="33"/>
        <v>#DIV/0!</v>
      </c>
      <c r="AK76" s="43" t="e">
        <f t="shared" si="34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1"/>
        <v>#DIV/0!</v>
      </c>
      <c r="AI77" s="40" t="e">
        <f t="shared" si="32"/>
        <v>#DIV/0!</v>
      </c>
      <c r="AJ77" s="40" t="e">
        <f t="shared" si="33"/>
        <v>#DIV/0!</v>
      </c>
      <c r="AK77" s="40" t="e">
        <f t="shared" si="34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1"/>
        <v>#DIV/0!</v>
      </c>
      <c r="AI78" s="43" t="e">
        <f t="shared" si="32"/>
        <v>#DIV/0!</v>
      </c>
      <c r="AJ78" s="43" t="e">
        <f t="shared" si="33"/>
        <v>#DIV/0!</v>
      </c>
      <c r="AK78" s="43" t="e">
        <f t="shared" si="34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1"/>
        <v>#DIV/0!</v>
      </c>
      <c r="AI79" s="40" t="e">
        <f t="shared" si="32"/>
        <v>#DIV/0!</v>
      </c>
      <c r="AJ79" s="40" t="e">
        <f t="shared" si="33"/>
        <v>#DIV/0!</v>
      </c>
      <c r="AK79" s="40" t="e">
        <f t="shared" si="34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1"/>
        <v>#DIV/0!</v>
      </c>
      <c r="AI80" s="43" t="e">
        <f t="shared" si="32"/>
        <v>#DIV/0!</v>
      </c>
      <c r="AJ80" s="43" t="e">
        <f t="shared" si="33"/>
        <v>#DIV/0!</v>
      </c>
      <c r="AK80" s="43" t="e">
        <f t="shared" si="34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1"/>
        <v>#DIV/0!</v>
      </c>
      <c r="AI81" s="40" t="e">
        <f t="shared" si="32"/>
        <v>#DIV/0!</v>
      </c>
      <c r="AJ81" s="40" t="e">
        <f t="shared" si="33"/>
        <v>#DIV/0!</v>
      </c>
      <c r="AK81" s="40" t="e">
        <f t="shared" si="34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1"/>
        <v>#DIV/0!</v>
      </c>
      <c r="AI82" s="43" t="e">
        <f t="shared" si="32"/>
        <v>#DIV/0!</v>
      </c>
      <c r="AJ82" s="43" t="e">
        <f t="shared" si="33"/>
        <v>#DIV/0!</v>
      </c>
      <c r="AK82" s="43" t="e">
        <f t="shared" si="34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1"/>
        <v>#DIV/0!</v>
      </c>
      <c r="AI83" s="40" t="e">
        <f t="shared" si="32"/>
        <v>#DIV/0!</v>
      </c>
      <c r="AJ83" s="40" t="e">
        <f t="shared" si="33"/>
        <v>#DIV/0!</v>
      </c>
      <c r="AK83" s="40" t="e">
        <f t="shared" si="34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1"/>
        <v>#DIV/0!</v>
      </c>
      <c r="AI84" s="43" t="e">
        <f t="shared" si="32"/>
        <v>#DIV/0!</v>
      </c>
      <c r="AJ84" s="43" t="e">
        <f t="shared" si="33"/>
        <v>#DIV/0!</v>
      </c>
      <c r="AK84" s="43" t="e">
        <f t="shared" si="34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1"/>
        <v>#DIV/0!</v>
      </c>
      <c r="AI85" s="40" t="e">
        <f t="shared" si="32"/>
        <v>#DIV/0!</v>
      </c>
      <c r="AJ85" s="40" t="e">
        <f t="shared" si="33"/>
        <v>#DIV/0!</v>
      </c>
      <c r="AK85" s="40" t="e">
        <f t="shared" si="34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1"/>
        <v>#DIV/0!</v>
      </c>
      <c r="AI86" s="43" t="e">
        <f t="shared" si="32"/>
        <v>#DIV/0!</v>
      </c>
      <c r="AJ86" s="43" t="e">
        <f t="shared" si="33"/>
        <v>#DIV/0!</v>
      </c>
      <c r="AK86" s="43" t="e">
        <f t="shared" si="34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1"/>
        <v>#DIV/0!</v>
      </c>
      <c r="AI87" s="40" t="e">
        <f t="shared" si="32"/>
        <v>#DIV/0!</v>
      </c>
      <c r="AJ87" s="40" t="e">
        <f t="shared" si="33"/>
        <v>#DIV/0!</v>
      </c>
      <c r="AK87" s="40" t="e">
        <f t="shared" si="34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1"/>
        <v>#DIV/0!</v>
      </c>
      <c r="AI88" s="43" t="e">
        <f t="shared" si="32"/>
        <v>#DIV/0!</v>
      </c>
      <c r="AJ88" s="43" t="e">
        <f t="shared" si="33"/>
        <v>#DIV/0!</v>
      </c>
      <c r="AK88" s="43" t="e">
        <f t="shared" si="34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1"/>
        <v>#DIV/0!</v>
      </c>
      <c r="AI89" s="40" t="e">
        <f t="shared" si="32"/>
        <v>#DIV/0!</v>
      </c>
      <c r="AJ89" s="40" t="e">
        <f t="shared" si="33"/>
        <v>#DIV/0!</v>
      </c>
      <c r="AK89" s="40" t="e">
        <f t="shared" si="34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1"/>
        <v>#DIV/0!</v>
      </c>
      <c r="AI90" s="43" t="e">
        <f t="shared" si="32"/>
        <v>#DIV/0!</v>
      </c>
      <c r="AJ90" s="43" t="e">
        <f t="shared" si="33"/>
        <v>#DIV/0!</v>
      </c>
      <c r="AK90" s="43" t="e">
        <f t="shared" si="34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1"/>
        <v>#DIV/0!</v>
      </c>
      <c r="AI91" s="40" t="e">
        <f t="shared" si="32"/>
        <v>#DIV/0!</v>
      </c>
      <c r="AJ91" s="40" t="e">
        <f t="shared" si="33"/>
        <v>#DIV/0!</v>
      </c>
      <c r="AK91" s="40" t="e">
        <f t="shared" si="34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1"/>
        <v>#DIV/0!</v>
      </c>
      <c r="AI92" s="43" t="e">
        <f t="shared" si="32"/>
        <v>#DIV/0!</v>
      </c>
      <c r="AJ92" s="43" t="e">
        <f t="shared" si="33"/>
        <v>#DIV/0!</v>
      </c>
      <c r="AK92" s="43" t="e">
        <f t="shared" si="34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1"/>
        <v>#DIV/0!</v>
      </c>
      <c r="AI93" s="40" t="e">
        <f t="shared" si="32"/>
        <v>#DIV/0!</v>
      </c>
      <c r="AJ93" s="40" t="e">
        <f t="shared" si="33"/>
        <v>#DIV/0!</v>
      </c>
      <c r="AK93" s="40" t="e">
        <f t="shared" si="34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1"/>
        <v>#DIV/0!</v>
      </c>
      <c r="AI94" s="43" t="e">
        <f t="shared" si="32"/>
        <v>#DIV/0!</v>
      </c>
      <c r="AJ94" s="43" t="e">
        <f t="shared" si="33"/>
        <v>#DIV/0!</v>
      </c>
      <c r="AK94" s="43" t="e">
        <f t="shared" si="34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1"/>
        <v>#DIV/0!</v>
      </c>
      <c r="AI95" s="40" t="e">
        <f t="shared" si="32"/>
        <v>#DIV/0!</v>
      </c>
      <c r="AJ95" s="40" t="e">
        <f t="shared" si="33"/>
        <v>#DIV/0!</v>
      </c>
      <c r="AK95" s="40" t="e">
        <f t="shared" si="34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1"/>
        <v>#DIV/0!</v>
      </c>
      <c r="AI96" s="43" t="e">
        <f t="shared" si="32"/>
        <v>#DIV/0!</v>
      </c>
      <c r="AJ96" s="43" t="e">
        <f t="shared" si="33"/>
        <v>#DIV/0!</v>
      </c>
      <c r="AK96" s="43" t="e">
        <f t="shared" si="34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1"/>
        <v>#DIV/0!</v>
      </c>
      <c r="AI97" s="40" t="e">
        <f t="shared" si="32"/>
        <v>#DIV/0!</v>
      </c>
      <c r="AJ97" s="40" t="e">
        <f t="shared" si="33"/>
        <v>#DIV/0!</v>
      </c>
      <c r="AK97" s="40" t="e">
        <f t="shared" si="34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1"/>
        <v>#DIV/0!</v>
      </c>
      <c r="AI98" s="43" t="e">
        <f t="shared" si="32"/>
        <v>#DIV/0!</v>
      </c>
      <c r="AJ98" s="43" t="e">
        <f t="shared" si="33"/>
        <v>#DIV/0!</v>
      </c>
      <c r="AK98" s="43" t="e">
        <f t="shared" si="34"/>
        <v>#DIV/0!</v>
      </c>
    </row>
    <row r="99" spans="28:37">
      <c r="AB99" s="37" t="s">
        <v>74</v>
      </c>
      <c r="AC99" s="37"/>
      <c r="AD99" s="42">
        <f t="shared" ref="AD99:AF99" si="35">SUM(AD71:AD98)</f>
        <v>0</v>
      </c>
      <c r="AE99" s="42">
        <f t="shared" si="35"/>
        <v>0</v>
      </c>
      <c r="AF99" s="42">
        <f t="shared" si="35"/>
        <v>0</v>
      </c>
      <c r="AG99" s="42">
        <v>0</v>
      </c>
      <c r="AH99" s="40" t="e">
        <f t="shared" si="31"/>
        <v>#DIV/0!</v>
      </c>
      <c r="AI99" s="40" t="e">
        <f t="shared" si="32"/>
        <v>#DIV/0!</v>
      </c>
      <c r="AJ99" s="40" t="e">
        <f t="shared" si="33"/>
        <v>#DIV/0!</v>
      </c>
      <c r="AK99" s="40" t="e">
        <f t="shared" si="34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PDMS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/>
      <c r="D104" s="14"/>
      <c r="E104" s="14"/>
      <c r="F104" s="14"/>
      <c r="G104" s="14">
        <v>5</v>
      </c>
      <c r="H104" s="14"/>
      <c r="I104" s="14">
        <v>2</v>
      </c>
      <c r="J104" s="33">
        <v>3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10</v>
      </c>
      <c r="S104" s="42">
        <f>SUM(B105:B112)</f>
        <v>0</v>
      </c>
      <c r="T104" s="42">
        <v>0</v>
      </c>
      <c r="U104" s="40">
        <f t="shared" ref="U104:U111" si="36">(SUM(Q104,T104)/SUM(Q104,R104,S104,T104))</f>
        <v>0.62962962962963</v>
      </c>
      <c r="V104" s="40">
        <f t="shared" ref="V104:V111" si="37">Q104/(SUM(Q104,R104))</f>
        <v>0.62962962962963</v>
      </c>
      <c r="W104" s="40">
        <f t="shared" ref="W104:W111" si="38">Q104/SUM(Q104,S104)</f>
        <v>1</v>
      </c>
      <c r="X104" s="40">
        <f t="shared" ref="X104:X111" si="39">2*V104*W104/(SUM(V104,W104))</f>
        <v>0.772727272727273</v>
      </c>
    </row>
    <row r="105" spans="1:24">
      <c r="A105" s="15" t="s">
        <v>50</v>
      </c>
      <c r="B105" s="16"/>
      <c r="C105" s="17">
        <v>9</v>
      </c>
      <c r="D105" s="16"/>
      <c r="E105" s="16">
        <v>3</v>
      </c>
      <c r="F105" s="16"/>
      <c r="G105" s="16">
        <v>2</v>
      </c>
      <c r="H105" s="16"/>
      <c r="I105" s="16"/>
      <c r="J105" s="16">
        <v>3</v>
      </c>
      <c r="L105" s="1" t="s">
        <v>50</v>
      </c>
      <c r="M105" s="9" t="s">
        <v>59</v>
      </c>
      <c r="N105" s="9"/>
      <c r="O105" s="9"/>
      <c r="P105" s="9"/>
      <c r="Q105" s="41">
        <f>C105</f>
        <v>9</v>
      </c>
      <c r="R105" s="41">
        <f>SUM(B105,D105:J105)</f>
        <v>8</v>
      </c>
      <c r="S105" s="41">
        <f>SUM(C104,C106:C112)</f>
        <v>3</v>
      </c>
      <c r="T105" s="41">
        <v>0</v>
      </c>
      <c r="U105" s="43">
        <f t="shared" si="36"/>
        <v>0.45</v>
      </c>
      <c r="V105" s="43">
        <f t="shared" si="37"/>
        <v>0.529411764705882</v>
      </c>
      <c r="W105" s="43">
        <f t="shared" si="38"/>
        <v>0.75</v>
      </c>
      <c r="X105" s="43">
        <f t="shared" si="39"/>
        <v>0.620689655172414</v>
      </c>
    </row>
    <row r="106" spans="1:24">
      <c r="A106" s="15" t="s">
        <v>51</v>
      </c>
      <c r="B106" s="16"/>
      <c r="C106" s="16"/>
      <c r="D106" s="17">
        <v>8</v>
      </c>
      <c r="E106" s="16"/>
      <c r="F106" s="16"/>
      <c r="G106" s="16"/>
      <c r="H106" s="16"/>
      <c r="I106" s="16"/>
      <c r="J106" s="34"/>
      <c r="L106" s="1" t="s">
        <v>51</v>
      </c>
      <c r="M106" s="9" t="s">
        <v>60</v>
      </c>
      <c r="N106" s="9"/>
      <c r="O106" s="9"/>
      <c r="P106" s="9"/>
      <c r="Q106" s="42">
        <f>D106</f>
        <v>8</v>
      </c>
      <c r="R106" s="42">
        <f>SUM(B106:C106,E106:J106)</f>
        <v>0</v>
      </c>
      <c r="S106" s="42">
        <f>SUM(D104:D105,D107:D112)</f>
        <v>0</v>
      </c>
      <c r="T106" s="42">
        <v>0</v>
      </c>
      <c r="U106" s="40">
        <f t="shared" si="36"/>
        <v>1</v>
      </c>
      <c r="V106" s="40">
        <f t="shared" si="37"/>
        <v>1</v>
      </c>
      <c r="W106" s="40">
        <f t="shared" si="38"/>
        <v>1</v>
      </c>
      <c r="X106" s="40">
        <f t="shared" si="39"/>
        <v>1</v>
      </c>
    </row>
    <row r="107" spans="1:24">
      <c r="A107" s="15" t="s">
        <v>52</v>
      </c>
      <c r="B107" s="16"/>
      <c r="C107" s="16"/>
      <c r="D107" s="16"/>
      <c r="E107" s="17">
        <v>17</v>
      </c>
      <c r="F107" s="16"/>
      <c r="G107" s="16">
        <v>1</v>
      </c>
      <c r="H107" s="16"/>
      <c r="I107" s="16"/>
      <c r="J107" s="34">
        <v>4</v>
      </c>
      <c r="L107" s="1" t="s">
        <v>52</v>
      </c>
      <c r="M107" s="9" t="s">
        <v>61</v>
      </c>
      <c r="N107" s="9"/>
      <c r="O107" s="9"/>
      <c r="P107" s="9"/>
      <c r="Q107" s="41">
        <f>E107</f>
        <v>17</v>
      </c>
      <c r="R107" s="41">
        <f>SUM(B107:D107,F107:J107)</f>
        <v>5</v>
      </c>
      <c r="S107" s="41">
        <f>SUM(E104:E106,E108:E112)</f>
        <v>4</v>
      </c>
      <c r="T107" s="41">
        <v>0</v>
      </c>
      <c r="U107" s="43">
        <f t="shared" si="36"/>
        <v>0.653846153846154</v>
      </c>
      <c r="V107" s="43">
        <f t="shared" si="37"/>
        <v>0.772727272727273</v>
      </c>
      <c r="W107" s="43">
        <f t="shared" si="38"/>
        <v>0.80952380952381</v>
      </c>
      <c r="X107" s="43">
        <f t="shared" si="39"/>
        <v>0.790697674418605</v>
      </c>
    </row>
    <row r="108" spans="1:24">
      <c r="A108" s="15" t="s">
        <v>53</v>
      </c>
      <c r="B108" s="16"/>
      <c r="C108" s="16"/>
      <c r="D108" s="16"/>
      <c r="E108" s="16"/>
      <c r="F108" s="17">
        <v>29</v>
      </c>
      <c r="G108" s="16">
        <v>1</v>
      </c>
      <c r="H108" s="16">
        <v>2</v>
      </c>
      <c r="I108" s="16"/>
      <c r="J108" s="34">
        <v>7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10</v>
      </c>
      <c r="S108" s="42">
        <f>SUM(F104:F107,F109:F112)</f>
        <v>0</v>
      </c>
      <c r="T108" s="42">
        <v>0</v>
      </c>
      <c r="U108" s="40">
        <f t="shared" si="36"/>
        <v>0.743589743589744</v>
      </c>
      <c r="V108" s="40">
        <f t="shared" si="37"/>
        <v>0.743589743589744</v>
      </c>
      <c r="W108" s="40">
        <f t="shared" si="38"/>
        <v>1</v>
      </c>
      <c r="X108" s="40">
        <f t="shared" si="39"/>
        <v>0.852941176470588</v>
      </c>
    </row>
    <row r="109" spans="1:24">
      <c r="A109" s="15" t="s">
        <v>54</v>
      </c>
      <c r="B109" s="16"/>
      <c r="C109" s="16">
        <v>3</v>
      </c>
      <c r="D109" s="16"/>
      <c r="E109" s="16">
        <v>1</v>
      </c>
      <c r="F109" s="16"/>
      <c r="G109" s="17">
        <v>21</v>
      </c>
      <c r="H109" s="16"/>
      <c r="I109" s="16"/>
      <c r="J109" s="34">
        <v>5</v>
      </c>
      <c r="L109" s="1" t="s">
        <v>54</v>
      </c>
      <c r="M109" s="9" t="s">
        <v>63</v>
      </c>
      <c r="N109" s="9"/>
      <c r="O109" s="9"/>
      <c r="P109" s="9"/>
      <c r="Q109" s="41">
        <f>G109</f>
        <v>21</v>
      </c>
      <c r="R109" s="41">
        <f>SUM(B109:F109,H109:J109)</f>
        <v>9</v>
      </c>
      <c r="S109" s="41">
        <f>SUM(G104:G108,G110:G112)</f>
        <v>9</v>
      </c>
      <c r="T109" s="41">
        <v>0</v>
      </c>
      <c r="U109" s="43">
        <f t="shared" si="36"/>
        <v>0.538461538461538</v>
      </c>
      <c r="V109" s="43">
        <f t="shared" si="37"/>
        <v>0.7</v>
      </c>
      <c r="W109" s="43">
        <f t="shared" si="38"/>
        <v>0.7</v>
      </c>
      <c r="X109" s="43">
        <f t="shared" si="39"/>
        <v>0.7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9</v>
      </c>
      <c r="I110" s="16">
        <v>1</v>
      </c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9</v>
      </c>
      <c r="R110" s="42">
        <f>SUM(B110:G110,I110:J110)</f>
        <v>1</v>
      </c>
      <c r="S110" s="42">
        <f>SUM(H104:H109,H111:H112)</f>
        <v>2</v>
      </c>
      <c r="T110" s="42">
        <v>0</v>
      </c>
      <c r="U110" s="40">
        <f t="shared" si="36"/>
        <v>0.75</v>
      </c>
      <c r="V110" s="40">
        <f t="shared" si="37"/>
        <v>0.9</v>
      </c>
      <c r="W110" s="40">
        <f t="shared" si="38"/>
        <v>0.818181818181818</v>
      </c>
      <c r="X110" s="40">
        <f t="shared" si="39"/>
        <v>0.857142857142857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9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9</v>
      </c>
      <c r="R111" s="41">
        <f>SUM(J111,B111:H111)</f>
        <v>1</v>
      </c>
      <c r="S111" s="41">
        <f>SUM(I104:I110,I112)</f>
        <v>3</v>
      </c>
      <c r="T111" s="41">
        <v>0</v>
      </c>
      <c r="U111" s="43">
        <f t="shared" si="36"/>
        <v>0.692307692307692</v>
      </c>
      <c r="V111" s="43">
        <f t="shared" si="37"/>
        <v>0.9</v>
      </c>
      <c r="W111" s="43">
        <f t="shared" si="38"/>
        <v>0.75</v>
      </c>
      <c r="X111" s="43">
        <f t="shared" si="39"/>
        <v>0.818181818181818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119</v>
      </c>
      <c r="R113" s="41">
        <f t="shared" si="40"/>
        <v>44</v>
      </c>
      <c r="S113" s="41">
        <f t="shared" si="40"/>
        <v>21</v>
      </c>
      <c r="T113" s="41">
        <f t="shared" si="40"/>
        <v>0</v>
      </c>
      <c r="U113" s="43">
        <f>(SUM(Q113,T113)/SUM(Q113,R113,S113,T113))</f>
        <v>0.646739130434783</v>
      </c>
      <c r="V113" s="43">
        <f>Q113/(SUM(Q113,R113))</f>
        <v>0.730061349693252</v>
      </c>
      <c r="W113" s="43">
        <f>Q113/SUM(Q113,S113)</f>
        <v>0.85</v>
      </c>
      <c r="X113" s="43">
        <f>2*V113*W113/(SUM(V113,W113))</f>
        <v>0.785478547854786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113</v>
      </c>
    </row>
    <row r="115" ht="14.25" spans="1:37">
      <c r="A115" s="21" t="str">
        <f>A1</f>
        <v>PDMS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13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13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1">(SUM(AD116,AG116)/SUM(AD116,AE116,AF116,AG116))</f>
        <v>1</v>
      </c>
      <c r="AI116" s="40">
        <f t="shared" ref="AI116:AI144" si="42">AD116/(SUM(AD116,AE116))</f>
        <v>1</v>
      </c>
      <c r="AJ116" s="40">
        <f t="shared" ref="AJ116:AJ144" si="43">AD116/SUM(AD116,AF116)</f>
        <v>1</v>
      </c>
      <c r="AK116" s="40">
        <f t="shared" ref="AK116:AK144" si="44">2*AI116*AJ116/(SUM(AI116,AJ116))</f>
        <v>1</v>
      </c>
    </row>
    <row r="117" spans="1:37">
      <c r="A117" s="26" t="s">
        <v>40</v>
      </c>
      <c r="B117" s="27"/>
      <c r="C117" s="28">
        <v>18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18</v>
      </c>
      <c r="AE117" s="41">
        <f>SUM(D117:AC117,B117)</f>
        <v>0</v>
      </c>
      <c r="AF117" s="41">
        <f>SUM(C116,C118:C143)</f>
        <v>2</v>
      </c>
      <c r="AG117" s="41">
        <v>0</v>
      </c>
      <c r="AH117" s="43">
        <f t="shared" si="41"/>
        <v>0.9</v>
      </c>
      <c r="AI117" s="43">
        <f t="shared" si="42"/>
        <v>1</v>
      </c>
      <c r="AJ117" s="43">
        <f t="shared" si="43"/>
        <v>0.9</v>
      </c>
      <c r="AK117" s="43">
        <f t="shared" si="44"/>
        <v>0.947368421052632</v>
      </c>
    </row>
    <row r="118" spans="1:37">
      <c r="A118" s="26" t="s">
        <v>9</v>
      </c>
      <c r="B118" s="27"/>
      <c r="C118" s="27"/>
      <c r="D118" s="28">
        <v>4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4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1"/>
        <v>1</v>
      </c>
      <c r="AI118" s="40">
        <f t="shared" si="42"/>
        <v>1</v>
      </c>
      <c r="AJ118" s="40">
        <f t="shared" si="43"/>
        <v>1</v>
      </c>
      <c r="AK118" s="40">
        <f t="shared" si="44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1"/>
        <v>1</v>
      </c>
      <c r="AI121" s="43">
        <f t="shared" si="42"/>
        <v>1</v>
      </c>
      <c r="AJ121" s="43">
        <f t="shared" si="43"/>
        <v>1</v>
      </c>
      <c r="AK121" s="43">
        <f t="shared" si="44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>
        <v>1</v>
      </c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1</v>
      </c>
      <c r="AF122" s="42">
        <f>SUM(H116:H121,H123:H143)</f>
        <v>0</v>
      </c>
      <c r="AG122" s="42">
        <v>0</v>
      </c>
      <c r="AH122" s="40">
        <f t="shared" si="41"/>
        <v>0.666666666666667</v>
      </c>
      <c r="AI122" s="40">
        <f t="shared" si="42"/>
        <v>0.666666666666667</v>
      </c>
      <c r="AJ122" s="40">
        <f t="shared" si="43"/>
        <v>1</v>
      </c>
      <c r="AK122" s="40">
        <f t="shared" si="44"/>
        <v>0.8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1"/>
        <v>1</v>
      </c>
      <c r="AI123" s="43">
        <f t="shared" si="42"/>
        <v>1</v>
      </c>
      <c r="AJ123" s="43">
        <f t="shared" si="43"/>
        <v>1</v>
      </c>
      <c r="AK123" s="43">
        <f t="shared" si="44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2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2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41"/>
        <v>1</v>
      </c>
      <c r="AI124" s="40">
        <f t="shared" si="42"/>
        <v>1</v>
      </c>
      <c r="AJ124" s="40">
        <f t="shared" si="43"/>
        <v>1</v>
      </c>
      <c r="AK124" s="40">
        <f t="shared" si="44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9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9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1"/>
        <v>1</v>
      </c>
      <c r="AI125" s="43">
        <f t="shared" si="42"/>
        <v>1</v>
      </c>
      <c r="AJ125" s="43">
        <f t="shared" si="43"/>
        <v>1</v>
      </c>
      <c r="AK125" s="43">
        <f t="shared" si="44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0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 t="e">
        <f t="shared" si="41"/>
        <v>#DIV/0!</v>
      </c>
      <c r="AI126" s="40" t="e">
        <f t="shared" si="42"/>
        <v>#DIV/0!</v>
      </c>
      <c r="AJ126" s="40" t="e">
        <f t="shared" si="43"/>
        <v>#DIV/0!</v>
      </c>
      <c r="AK126" s="40" t="e">
        <f t="shared" si="44"/>
        <v>#DIV/0!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1"/>
        <v>1</v>
      </c>
      <c r="AI130" s="40">
        <f t="shared" si="42"/>
        <v>1</v>
      </c>
      <c r="AJ130" s="40">
        <f t="shared" si="43"/>
        <v>1</v>
      </c>
      <c r="AK130" s="40">
        <f t="shared" si="44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1"/>
        <v>1</v>
      </c>
      <c r="AI132" s="40">
        <f t="shared" si="42"/>
        <v>1</v>
      </c>
      <c r="AJ132" s="40">
        <f t="shared" si="43"/>
        <v>1</v>
      </c>
      <c r="AK132" s="40">
        <f t="shared" si="44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4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4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1"/>
        <v>1</v>
      </c>
      <c r="AI135" s="43">
        <f t="shared" si="42"/>
        <v>1</v>
      </c>
      <c r="AJ135" s="43">
        <f t="shared" si="43"/>
        <v>1</v>
      </c>
      <c r="AK135" s="43">
        <f t="shared" si="44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2</v>
      </c>
      <c r="W136" s="27"/>
      <c r="X136" s="27"/>
      <c r="Y136" s="27"/>
      <c r="Z136" s="27"/>
      <c r="AA136" s="27"/>
      <c r="AB136" s="27"/>
      <c r="AC136" s="46"/>
      <c r="AD136" s="42">
        <f>V136</f>
        <v>2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4</v>
      </c>
      <c r="X137" s="27"/>
      <c r="Y137" s="27"/>
      <c r="Z137" s="27"/>
      <c r="AA137" s="27"/>
      <c r="AB137" s="27"/>
      <c r="AC137" s="46"/>
      <c r="AD137" s="41">
        <f>W137</f>
        <v>4</v>
      </c>
      <c r="AE137" s="41">
        <f>SUM(B137:V137,X137:AC137)</f>
        <v>0</v>
      </c>
      <c r="AF137" s="41">
        <f>SUM(W116:W136,W138:W143)</f>
        <v>1</v>
      </c>
      <c r="AG137" s="42">
        <v>0</v>
      </c>
      <c r="AH137" s="43">
        <f t="shared" si="41"/>
        <v>0.8</v>
      </c>
      <c r="AI137" s="43">
        <f t="shared" si="42"/>
        <v>1</v>
      </c>
      <c r="AJ137" s="43">
        <f t="shared" si="43"/>
        <v>0.8</v>
      </c>
      <c r="AK137" s="43">
        <f t="shared" si="44"/>
        <v>0.888888888888889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1</v>
      </c>
      <c r="Y138" s="27"/>
      <c r="Z138" s="27"/>
      <c r="AA138" s="27"/>
      <c r="AB138" s="27"/>
      <c r="AC138" s="46"/>
      <c r="AD138" s="42">
        <f>X138</f>
        <v>1</v>
      </c>
      <c r="AE138" s="42">
        <f>SUM(B138:W138,Y138:AC138)</f>
        <v>0</v>
      </c>
      <c r="AF138" s="42">
        <f>SUM(X116:X137,X139:X143)</f>
        <v>0</v>
      </c>
      <c r="AG138" s="41">
        <v>0</v>
      </c>
      <c r="AH138" s="40">
        <f t="shared" si="41"/>
        <v>1</v>
      </c>
      <c r="AI138" s="40">
        <f t="shared" si="42"/>
        <v>1</v>
      </c>
      <c r="AJ138" s="40">
        <f t="shared" si="43"/>
        <v>1</v>
      </c>
      <c r="AK138" s="40">
        <f t="shared" si="44"/>
        <v>1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8">
        <v>17</v>
      </c>
      <c r="Z139" s="27"/>
      <c r="AA139" s="27"/>
      <c r="AB139" s="27"/>
      <c r="AC139" s="46"/>
      <c r="AD139" s="41">
        <f>Y139</f>
        <v>17</v>
      </c>
      <c r="AE139" s="41">
        <f>SUM(B139:X139,Z139:AC139)</f>
        <v>0</v>
      </c>
      <c r="AF139" s="41">
        <f>SUM(Y116:Y138,Y140:Y143)</f>
        <v>0</v>
      </c>
      <c r="AG139" s="42">
        <v>0</v>
      </c>
      <c r="AH139" s="43">
        <f t="shared" si="41"/>
        <v>1</v>
      </c>
      <c r="AI139" s="43">
        <f t="shared" si="42"/>
        <v>1</v>
      </c>
      <c r="AJ139" s="43">
        <f t="shared" si="43"/>
        <v>1</v>
      </c>
      <c r="AK139" s="43">
        <f t="shared" si="44"/>
        <v>1</v>
      </c>
    </row>
    <row r="140" spans="1:37">
      <c r="A140" s="26" t="s">
        <v>31</v>
      </c>
      <c r="B140" s="27"/>
      <c r="C140" s="27">
        <v>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3</v>
      </c>
      <c r="AA140" s="27"/>
      <c r="AB140" s="27"/>
      <c r="AC140" s="46"/>
      <c r="AD140" s="42">
        <f>Z140</f>
        <v>3</v>
      </c>
      <c r="AE140" s="42">
        <f>SUM(B140:Y140,AA140:AC140)</f>
        <v>2</v>
      </c>
      <c r="AF140" s="42">
        <f>SUM(Z116:Z139,Z141:Z143)</f>
        <v>0</v>
      </c>
      <c r="AG140" s="41">
        <v>0</v>
      </c>
      <c r="AH140" s="40">
        <f t="shared" si="41"/>
        <v>0.6</v>
      </c>
      <c r="AI140" s="40">
        <f t="shared" si="42"/>
        <v>0.6</v>
      </c>
      <c r="AJ140" s="40">
        <f t="shared" si="43"/>
        <v>1</v>
      </c>
      <c r="AK140" s="40">
        <f t="shared" si="44"/>
        <v>0.75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1</v>
      </c>
      <c r="AC142" s="46"/>
      <c r="AD142" s="42">
        <f>AB142</f>
        <v>1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41"/>
        <v>1</v>
      </c>
      <c r="AI142" s="40">
        <f t="shared" si="42"/>
        <v>1</v>
      </c>
      <c r="AJ142" s="40">
        <f t="shared" si="43"/>
        <v>1</v>
      </c>
      <c r="AK142" s="40">
        <f t="shared" si="44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F144" si="45">SUM(AD116:AD143)</f>
        <v>110</v>
      </c>
      <c r="AE144" s="42">
        <f t="shared" si="45"/>
        <v>3</v>
      </c>
      <c r="AF144" s="42">
        <f t="shared" si="45"/>
        <v>3</v>
      </c>
      <c r="AG144" s="42">
        <v>0</v>
      </c>
      <c r="AH144" s="40">
        <f t="shared" si="41"/>
        <v>0.948275862068966</v>
      </c>
      <c r="AI144" s="40">
        <f t="shared" si="42"/>
        <v>0.973451327433628</v>
      </c>
      <c r="AJ144" s="40">
        <f t="shared" si="43"/>
        <v>0.973451327433628</v>
      </c>
      <c r="AK144" s="40">
        <f t="shared" si="44"/>
        <v>0.973451327433628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PDMS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6">(SUM(Q149,T149)/SUM(Q149,R149,S149,T149))</f>
        <v>#DIV/0!</v>
      </c>
      <c r="V149" s="40" t="e">
        <f t="shared" ref="V149:V156" si="47">Q149/(SUM(Q149,R149))</f>
        <v>#DIV/0!</v>
      </c>
      <c r="W149" s="40" t="e">
        <f t="shared" ref="W149:W156" si="48">Q149/SUM(Q149,S149)</f>
        <v>#DIV/0!</v>
      </c>
      <c r="X149" s="40" t="e">
        <f t="shared" ref="X149:X156" si="49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6"/>
        <v>#DIV/0!</v>
      </c>
      <c r="V150" s="43" t="e">
        <f t="shared" si="47"/>
        <v>#DIV/0!</v>
      </c>
      <c r="W150" s="43" t="e">
        <f t="shared" si="48"/>
        <v>#DIV/0!</v>
      </c>
      <c r="X150" s="43" t="e">
        <f t="shared" si="49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6"/>
        <v>#DIV/0!</v>
      </c>
      <c r="V151" s="40" t="e">
        <f t="shared" si="47"/>
        <v>#DIV/0!</v>
      </c>
      <c r="W151" s="40" t="e">
        <f t="shared" si="48"/>
        <v>#DIV/0!</v>
      </c>
      <c r="X151" s="40" t="e">
        <f t="shared" si="49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6"/>
        <v>#DIV/0!</v>
      </c>
      <c r="V152" s="43" t="e">
        <f t="shared" si="47"/>
        <v>#DIV/0!</v>
      </c>
      <c r="W152" s="43" t="e">
        <f t="shared" si="48"/>
        <v>#DIV/0!</v>
      </c>
      <c r="X152" s="43" t="e">
        <f t="shared" si="49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6"/>
        <v>#DIV/0!</v>
      </c>
      <c r="V153" s="40" t="e">
        <f t="shared" si="47"/>
        <v>#DIV/0!</v>
      </c>
      <c r="W153" s="40" t="e">
        <f t="shared" si="48"/>
        <v>#DIV/0!</v>
      </c>
      <c r="X153" s="40" t="e">
        <f t="shared" si="49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6"/>
        <v>#DIV/0!</v>
      </c>
      <c r="V154" s="43" t="e">
        <f t="shared" si="47"/>
        <v>#DIV/0!</v>
      </c>
      <c r="W154" s="43" t="e">
        <f t="shared" si="48"/>
        <v>#DIV/0!</v>
      </c>
      <c r="X154" s="43" t="e">
        <f t="shared" si="49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6"/>
        <v>#DIV/0!</v>
      </c>
      <c r="V155" s="40" t="e">
        <f t="shared" si="47"/>
        <v>#DIV/0!</v>
      </c>
      <c r="W155" s="40" t="e">
        <f t="shared" si="48"/>
        <v>#DIV/0!</v>
      </c>
      <c r="X155" s="40" t="e">
        <f t="shared" si="49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6"/>
        <v>#DIV/0!</v>
      </c>
      <c r="V156" s="43" t="e">
        <f t="shared" si="47"/>
        <v>#DIV/0!</v>
      </c>
      <c r="W156" s="43" t="e">
        <f t="shared" si="48"/>
        <v>#DIV/0!</v>
      </c>
      <c r="X156" s="43" t="e">
        <f t="shared" si="49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0</v>
      </c>
      <c r="R158" s="41">
        <f t="shared" si="50"/>
        <v>0</v>
      </c>
      <c r="S158" s="41">
        <f t="shared" si="50"/>
        <v>0</v>
      </c>
      <c r="T158" s="41">
        <f t="shared" si="50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PDMS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1">(SUM(AD161,AG161)/SUM(AD161,AE161,AF161,AG161))</f>
        <v>#DIV/0!</v>
      </c>
      <c r="AI161" s="40" t="e">
        <f t="shared" ref="AI161:AI189" si="52">AD161/(SUM(AD161,AE161))</f>
        <v>#DIV/0!</v>
      </c>
      <c r="AJ161" s="40" t="e">
        <f t="shared" ref="AJ161:AJ189" si="53">AD161/SUM(AD161,AF161)</f>
        <v>#DIV/0!</v>
      </c>
      <c r="AK161" s="40" t="e">
        <f t="shared" ref="AK161:AK189" si="54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1"/>
        <v>#DIV/0!</v>
      </c>
      <c r="AI162" s="43" t="e">
        <f t="shared" si="52"/>
        <v>#DIV/0!</v>
      </c>
      <c r="AJ162" s="43" t="e">
        <f t="shared" si="53"/>
        <v>#DIV/0!</v>
      </c>
      <c r="AK162" s="43" t="e">
        <f t="shared" si="54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1"/>
        <v>#DIV/0!</v>
      </c>
      <c r="AI163" s="40" t="e">
        <f t="shared" si="52"/>
        <v>#DIV/0!</v>
      </c>
      <c r="AJ163" s="40" t="e">
        <f t="shared" si="53"/>
        <v>#DIV/0!</v>
      </c>
      <c r="AK163" s="40" t="e">
        <f t="shared" si="54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1"/>
        <v>#DIV/0!</v>
      </c>
      <c r="AI164" s="43" t="e">
        <f t="shared" si="52"/>
        <v>#DIV/0!</v>
      </c>
      <c r="AJ164" s="43" t="e">
        <f t="shared" si="53"/>
        <v>#DIV/0!</v>
      </c>
      <c r="AK164" s="43" t="e">
        <f t="shared" si="54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1"/>
        <v>#DIV/0!</v>
      </c>
      <c r="AI165" s="40" t="e">
        <f t="shared" si="52"/>
        <v>#DIV/0!</v>
      </c>
      <c r="AJ165" s="40" t="e">
        <f t="shared" si="53"/>
        <v>#DIV/0!</v>
      </c>
      <c r="AK165" s="40" t="e">
        <f t="shared" si="54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1"/>
        <v>#DIV/0!</v>
      </c>
      <c r="AI166" s="43" t="e">
        <f t="shared" si="52"/>
        <v>#DIV/0!</v>
      </c>
      <c r="AJ166" s="43" t="e">
        <f t="shared" si="53"/>
        <v>#DIV/0!</v>
      </c>
      <c r="AK166" s="43" t="e">
        <f t="shared" si="54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1"/>
        <v>#DIV/0!</v>
      </c>
      <c r="AI167" s="40" t="e">
        <f t="shared" si="52"/>
        <v>#DIV/0!</v>
      </c>
      <c r="AJ167" s="40" t="e">
        <f t="shared" si="53"/>
        <v>#DIV/0!</v>
      </c>
      <c r="AK167" s="40" t="e">
        <f t="shared" si="54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1"/>
        <v>#DIV/0!</v>
      </c>
      <c r="AI168" s="43" t="e">
        <f t="shared" si="52"/>
        <v>#DIV/0!</v>
      </c>
      <c r="AJ168" s="43" t="e">
        <f t="shared" si="53"/>
        <v>#DIV/0!</v>
      </c>
      <c r="AK168" s="43" t="e">
        <f t="shared" si="54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1"/>
        <v>#DIV/0!</v>
      </c>
      <c r="AI169" s="40" t="e">
        <f t="shared" si="52"/>
        <v>#DIV/0!</v>
      </c>
      <c r="AJ169" s="40" t="e">
        <f t="shared" si="53"/>
        <v>#DIV/0!</v>
      </c>
      <c r="AK169" s="40" t="e">
        <f t="shared" si="54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1"/>
        <v>#DIV/0!</v>
      </c>
      <c r="AI170" s="43" t="e">
        <f t="shared" si="52"/>
        <v>#DIV/0!</v>
      </c>
      <c r="AJ170" s="43" t="e">
        <f t="shared" si="53"/>
        <v>#DIV/0!</v>
      </c>
      <c r="AK170" s="43" t="e">
        <f t="shared" si="54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1"/>
        <v>#DIV/0!</v>
      </c>
      <c r="AI171" s="40" t="e">
        <f t="shared" si="52"/>
        <v>#DIV/0!</v>
      </c>
      <c r="AJ171" s="40" t="e">
        <f t="shared" si="53"/>
        <v>#DIV/0!</v>
      </c>
      <c r="AK171" s="40" t="e">
        <f t="shared" si="54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1"/>
        <v>#DIV/0!</v>
      </c>
      <c r="AI172" s="43" t="e">
        <f t="shared" si="52"/>
        <v>#DIV/0!</v>
      </c>
      <c r="AJ172" s="43" t="e">
        <f t="shared" si="53"/>
        <v>#DIV/0!</v>
      </c>
      <c r="AK172" s="43" t="e">
        <f t="shared" si="54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1"/>
        <v>#DIV/0!</v>
      </c>
      <c r="AI173" s="40" t="e">
        <f t="shared" si="52"/>
        <v>#DIV/0!</v>
      </c>
      <c r="AJ173" s="40" t="e">
        <f t="shared" si="53"/>
        <v>#DIV/0!</v>
      </c>
      <c r="AK173" s="40" t="e">
        <f t="shared" si="54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1"/>
        <v>#DIV/0!</v>
      </c>
      <c r="AI174" s="43" t="e">
        <f t="shared" si="52"/>
        <v>#DIV/0!</v>
      </c>
      <c r="AJ174" s="43" t="e">
        <f t="shared" si="53"/>
        <v>#DIV/0!</v>
      </c>
      <c r="AK174" s="43" t="e">
        <f t="shared" si="54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1"/>
        <v>#DIV/0!</v>
      </c>
      <c r="AI175" s="40" t="e">
        <f t="shared" si="52"/>
        <v>#DIV/0!</v>
      </c>
      <c r="AJ175" s="40" t="e">
        <f t="shared" si="53"/>
        <v>#DIV/0!</v>
      </c>
      <c r="AK175" s="40" t="e">
        <f t="shared" si="54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1"/>
        <v>#DIV/0!</v>
      </c>
      <c r="AI176" s="43" t="e">
        <f t="shared" si="52"/>
        <v>#DIV/0!</v>
      </c>
      <c r="AJ176" s="43" t="e">
        <f t="shared" si="53"/>
        <v>#DIV/0!</v>
      </c>
      <c r="AK176" s="43" t="e">
        <f t="shared" si="54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1"/>
        <v>#DIV/0!</v>
      </c>
      <c r="AI177" s="40" t="e">
        <f t="shared" si="52"/>
        <v>#DIV/0!</v>
      </c>
      <c r="AJ177" s="40" t="e">
        <f t="shared" si="53"/>
        <v>#DIV/0!</v>
      </c>
      <c r="AK177" s="40" t="e">
        <f t="shared" si="54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1"/>
        <v>#DIV/0!</v>
      </c>
      <c r="AI178" s="43" t="e">
        <f t="shared" si="52"/>
        <v>#DIV/0!</v>
      </c>
      <c r="AJ178" s="43" t="e">
        <f t="shared" si="53"/>
        <v>#DIV/0!</v>
      </c>
      <c r="AK178" s="43" t="e">
        <f t="shared" si="54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1"/>
        <v>#DIV/0!</v>
      </c>
      <c r="AI179" s="40" t="e">
        <f t="shared" si="52"/>
        <v>#DIV/0!</v>
      </c>
      <c r="AJ179" s="40" t="e">
        <f t="shared" si="53"/>
        <v>#DIV/0!</v>
      </c>
      <c r="AK179" s="40" t="e">
        <f t="shared" si="54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1"/>
        <v>#DIV/0!</v>
      </c>
      <c r="AI180" s="43" t="e">
        <f t="shared" si="52"/>
        <v>#DIV/0!</v>
      </c>
      <c r="AJ180" s="43" t="e">
        <f t="shared" si="53"/>
        <v>#DIV/0!</v>
      </c>
      <c r="AK180" s="43" t="e">
        <f t="shared" si="54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1"/>
        <v>#DIV/0!</v>
      </c>
      <c r="AI181" s="40" t="e">
        <f t="shared" si="52"/>
        <v>#DIV/0!</v>
      </c>
      <c r="AJ181" s="40" t="e">
        <f t="shared" si="53"/>
        <v>#DIV/0!</v>
      </c>
      <c r="AK181" s="40" t="e">
        <f t="shared" si="54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1"/>
        <v>#DIV/0!</v>
      </c>
      <c r="AI182" s="43" t="e">
        <f t="shared" si="52"/>
        <v>#DIV/0!</v>
      </c>
      <c r="AJ182" s="43" t="e">
        <f t="shared" si="53"/>
        <v>#DIV/0!</v>
      </c>
      <c r="AK182" s="43" t="e">
        <f t="shared" si="54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1"/>
        <v>#DIV/0!</v>
      </c>
      <c r="AI183" s="40" t="e">
        <f t="shared" si="52"/>
        <v>#DIV/0!</v>
      </c>
      <c r="AJ183" s="40" t="e">
        <f t="shared" si="53"/>
        <v>#DIV/0!</v>
      </c>
      <c r="AK183" s="40" t="e">
        <f t="shared" si="54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1"/>
        <v>#DIV/0!</v>
      </c>
      <c r="AI184" s="43" t="e">
        <f t="shared" si="52"/>
        <v>#DIV/0!</v>
      </c>
      <c r="AJ184" s="43" t="e">
        <f t="shared" si="53"/>
        <v>#DIV/0!</v>
      </c>
      <c r="AK184" s="43" t="e">
        <f t="shared" si="54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1"/>
        <v>#DIV/0!</v>
      </c>
      <c r="AI185" s="40" t="e">
        <f t="shared" si="52"/>
        <v>#DIV/0!</v>
      </c>
      <c r="AJ185" s="40" t="e">
        <f t="shared" si="53"/>
        <v>#DIV/0!</v>
      </c>
      <c r="AK185" s="40" t="e">
        <f t="shared" si="54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1"/>
        <v>#DIV/0!</v>
      </c>
      <c r="AI186" s="43" t="e">
        <f t="shared" si="52"/>
        <v>#DIV/0!</v>
      </c>
      <c r="AJ186" s="43" t="e">
        <f t="shared" si="53"/>
        <v>#DIV/0!</v>
      </c>
      <c r="AK186" s="43" t="e">
        <f t="shared" si="54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1"/>
        <v>#DIV/0!</v>
      </c>
      <c r="AI187" s="40" t="e">
        <f t="shared" si="52"/>
        <v>#DIV/0!</v>
      </c>
      <c r="AJ187" s="40" t="e">
        <f t="shared" si="53"/>
        <v>#DIV/0!</v>
      </c>
      <c r="AK187" s="40" t="e">
        <f t="shared" si="54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1"/>
        <v>#DIV/0!</v>
      </c>
      <c r="AI188" s="43" t="e">
        <f t="shared" si="52"/>
        <v>#DIV/0!</v>
      </c>
      <c r="AJ188" s="43" t="e">
        <f t="shared" si="53"/>
        <v>#DIV/0!</v>
      </c>
      <c r="AK188" s="43" t="e">
        <f t="shared" si="54"/>
        <v>#DIV/0!</v>
      </c>
    </row>
    <row r="189" spans="28:37">
      <c r="AB189" s="37" t="s">
        <v>74</v>
      </c>
      <c r="AC189" s="37"/>
      <c r="AD189" s="42">
        <f t="shared" ref="AD189:AF189" si="55">SUM(AD161:AD188)</f>
        <v>0</v>
      </c>
      <c r="AE189" s="42">
        <f t="shared" si="55"/>
        <v>0</v>
      </c>
      <c r="AF189" s="42">
        <f t="shared" si="55"/>
        <v>0</v>
      </c>
      <c r="AG189" s="42">
        <v>0</v>
      </c>
      <c r="AH189" s="40" t="e">
        <f t="shared" si="51"/>
        <v>#DIV/0!</v>
      </c>
      <c r="AI189" s="40" t="e">
        <f t="shared" si="52"/>
        <v>#DIV/0!</v>
      </c>
      <c r="AJ189" s="40" t="e">
        <f t="shared" si="53"/>
        <v>#DIV/0!</v>
      </c>
      <c r="AK189" s="40" t="e">
        <f t="shared" si="54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PDMS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/>
      <c r="D194" s="14"/>
      <c r="E194" s="14"/>
      <c r="F194" s="14"/>
      <c r="G194" s="14">
        <v>5</v>
      </c>
      <c r="H194" s="14"/>
      <c r="I194" s="14">
        <v>2</v>
      </c>
      <c r="J194" s="33">
        <v>3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10</v>
      </c>
      <c r="S194" s="42">
        <f>SUM(B195:B202)</f>
        <v>0</v>
      </c>
      <c r="T194" s="42">
        <v>0</v>
      </c>
      <c r="U194" s="40">
        <f t="shared" ref="U194:U201" si="56">(SUM(Q194,T194)/SUM(Q194,R194,S194,T194))</f>
        <v>0.62962962962963</v>
      </c>
      <c r="V194" s="40">
        <f t="shared" ref="V194:V201" si="57">Q194/(SUM(Q194,R194))</f>
        <v>0.62962962962963</v>
      </c>
      <c r="W194" s="40">
        <f t="shared" ref="W194:W201" si="58">Q194/SUM(Q194,S194)</f>
        <v>1</v>
      </c>
      <c r="X194" s="40">
        <f t="shared" ref="X194:X201" si="59">2*V194*W194/(SUM(V194,W194))</f>
        <v>0.772727272727273</v>
      </c>
    </row>
    <row r="195" spans="1:24">
      <c r="A195" s="15" t="s">
        <v>50</v>
      </c>
      <c r="B195" s="16"/>
      <c r="C195" s="17">
        <v>9</v>
      </c>
      <c r="D195" s="16"/>
      <c r="E195" s="16">
        <v>3</v>
      </c>
      <c r="F195" s="16"/>
      <c r="G195" s="16">
        <v>2</v>
      </c>
      <c r="H195" s="16"/>
      <c r="I195" s="16"/>
      <c r="J195" s="16">
        <v>2</v>
      </c>
      <c r="L195" s="1" t="s">
        <v>50</v>
      </c>
      <c r="M195" s="9" t="s">
        <v>59</v>
      </c>
      <c r="N195" s="9"/>
      <c r="O195" s="9"/>
      <c r="P195" s="9"/>
      <c r="Q195" s="41">
        <f>C195</f>
        <v>9</v>
      </c>
      <c r="R195" s="41">
        <f>SUM(B195,D195:J195)</f>
        <v>7</v>
      </c>
      <c r="S195" s="41">
        <f>SUM(C194,C196:C202)</f>
        <v>3</v>
      </c>
      <c r="T195" s="41">
        <v>0</v>
      </c>
      <c r="U195" s="43">
        <f t="shared" si="56"/>
        <v>0.473684210526316</v>
      </c>
      <c r="V195" s="43">
        <f t="shared" si="57"/>
        <v>0.5625</v>
      </c>
      <c r="W195" s="43">
        <f t="shared" si="58"/>
        <v>0.75</v>
      </c>
      <c r="X195" s="43">
        <f t="shared" si="59"/>
        <v>0.642857142857143</v>
      </c>
    </row>
    <row r="196" spans="1:24">
      <c r="A196" s="15" t="s">
        <v>51</v>
      </c>
      <c r="B196" s="16"/>
      <c r="C196" s="16"/>
      <c r="D196" s="17">
        <v>8</v>
      </c>
      <c r="E196" s="16"/>
      <c r="F196" s="16"/>
      <c r="G196" s="16"/>
      <c r="H196" s="16"/>
      <c r="I196" s="16"/>
      <c r="J196" s="34"/>
      <c r="L196" s="1" t="s">
        <v>51</v>
      </c>
      <c r="M196" s="9" t="s">
        <v>60</v>
      </c>
      <c r="N196" s="9"/>
      <c r="O196" s="9"/>
      <c r="P196" s="9"/>
      <c r="Q196" s="42">
        <f>D196</f>
        <v>8</v>
      </c>
      <c r="R196" s="42">
        <f>SUM(B196:C196,E196:J196)</f>
        <v>0</v>
      </c>
      <c r="S196" s="42">
        <f>SUM(D194:D195,D197:D202)</f>
        <v>0</v>
      </c>
      <c r="T196" s="42">
        <v>0</v>
      </c>
      <c r="U196" s="40">
        <f t="shared" si="56"/>
        <v>1</v>
      </c>
      <c r="V196" s="40">
        <f t="shared" si="57"/>
        <v>1</v>
      </c>
      <c r="W196" s="40">
        <f t="shared" si="58"/>
        <v>1</v>
      </c>
      <c r="X196" s="40">
        <f t="shared" si="59"/>
        <v>1</v>
      </c>
    </row>
    <row r="197" spans="1:24">
      <c r="A197" s="15" t="s">
        <v>52</v>
      </c>
      <c r="B197" s="16"/>
      <c r="C197" s="16"/>
      <c r="D197" s="16"/>
      <c r="E197" s="17">
        <v>17</v>
      </c>
      <c r="F197" s="16"/>
      <c r="G197" s="16">
        <v>1</v>
      </c>
      <c r="H197" s="16"/>
      <c r="I197" s="16"/>
      <c r="J197" s="34">
        <v>2</v>
      </c>
      <c r="L197" s="1" t="s">
        <v>52</v>
      </c>
      <c r="M197" s="9" t="s">
        <v>61</v>
      </c>
      <c r="N197" s="9"/>
      <c r="O197" s="9"/>
      <c r="P197" s="9"/>
      <c r="Q197" s="41">
        <f>E197</f>
        <v>17</v>
      </c>
      <c r="R197" s="41">
        <f>SUM(B197:D197,F197:J197)</f>
        <v>3</v>
      </c>
      <c r="S197" s="41">
        <f>SUM(E194:E196,E198:E202)</f>
        <v>4</v>
      </c>
      <c r="T197" s="41">
        <v>0</v>
      </c>
      <c r="U197" s="43">
        <f t="shared" si="56"/>
        <v>0.708333333333333</v>
      </c>
      <c r="V197" s="43">
        <f t="shared" si="57"/>
        <v>0.85</v>
      </c>
      <c r="W197" s="43">
        <f t="shared" si="58"/>
        <v>0.80952380952381</v>
      </c>
      <c r="X197" s="43">
        <f t="shared" si="59"/>
        <v>0.829268292682927</v>
      </c>
    </row>
    <row r="198" spans="1:24">
      <c r="A198" s="15" t="s">
        <v>53</v>
      </c>
      <c r="B198" s="16"/>
      <c r="C198" s="16"/>
      <c r="D198" s="16"/>
      <c r="E198" s="16"/>
      <c r="F198" s="17">
        <v>29</v>
      </c>
      <c r="G198" s="16">
        <v>1</v>
      </c>
      <c r="H198" s="16">
        <v>2</v>
      </c>
      <c r="I198" s="16"/>
      <c r="J198" s="34">
        <v>5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8</v>
      </c>
      <c r="S198" s="42">
        <f>SUM(F194:F197,F199:F202)</f>
        <v>0</v>
      </c>
      <c r="T198" s="42">
        <v>0</v>
      </c>
      <c r="U198" s="40">
        <f t="shared" si="56"/>
        <v>0.783783783783784</v>
      </c>
      <c r="V198" s="40">
        <f t="shared" si="57"/>
        <v>0.783783783783784</v>
      </c>
      <c r="W198" s="40">
        <f t="shared" si="58"/>
        <v>1</v>
      </c>
      <c r="X198" s="40">
        <f t="shared" si="59"/>
        <v>0.878787878787879</v>
      </c>
    </row>
    <row r="199" spans="1:24">
      <c r="A199" s="15" t="s">
        <v>54</v>
      </c>
      <c r="B199" s="16"/>
      <c r="C199" s="16">
        <v>3</v>
      </c>
      <c r="D199" s="16"/>
      <c r="E199" s="16">
        <v>1</v>
      </c>
      <c r="F199" s="16"/>
      <c r="G199" s="17">
        <v>21</v>
      </c>
      <c r="H199" s="16"/>
      <c r="I199" s="16"/>
      <c r="J199" s="34">
        <v>5</v>
      </c>
      <c r="L199" s="1" t="s">
        <v>54</v>
      </c>
      <c r="M199" s="9" t="s">
        <v>63</v>
      </c>
      <c r="N199" s="9"/>
      <c r="O199" s="9"/>
      <c r="P199" s="9"/>
      <c r="Q199" s="41">
        <f>G199</f>
        <v>21</v>
      </c>
      <c r="R199" s="41">
        <f>SUM(B199:F199,H199:J199)</f>
        <v>9</v>
      </c>
      <c r="S199" s="41">
        <f>SUM(G194:G198,G200:G202)</f>
        <v>9</v>
      </c>
      <c r="T199" s="41">
        <v>0</v>
      </c>
      <c r="U199" s="43">
        <f t="shared" si="56"/>
        <v>0.538461538461538</v>
      </c>
      <c r="V199" s="43">
        <f t="shared" si="57"/>
        <v>0.7</v>
      </c>
      <c r="W199" s="43">
        <f t="shared" si="58"/>
        <v>0.7</v>
      </c>
      <c r="X199" s="43">
        <f t="shared" si="59"/>
        <v>0.7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9</v>
      </c>
      <c r="I200" s="16">
        <v>1</v>
      </c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9</v>
      </c>
      <c r="R200" s="42">
        <f>SUM(B200:G200,I200:J200)</f>
        <v>1</v>
      </c>
      <c r="S200" s="42">
        <f>SUM(H194:H199,H201:H202)</f>
        <v>2</v>
      </c>
      <c r="T200" s="42">
        <v>0</v>
      </c>
      <c r="U200" s="40">
        <f t="shared" si="56"/>
        <v>0.75</v>
      </c>
      <c r="V200" s="40">
        <f t="shared" si="57"/>
        <v>0.9</v>
      </c>
      <c r="W200" s="40">
        <f t="shared" si="58"/>
        <v>0.818181818181818</v>
      </c>
      <c r="X200" s="40">
        <f t="shared" si="59"/>
        <v>0.857142857142857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9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9</v>
      </c>
      <c r="R201" s="41">
        <f>SUM(J201,B201:H201)</f>
        <v>1</v>
      </c>
      <c r="S201" s="41">
        <f>SUM(I194:I200,I202)</f>
        <v>3</v>
      </c>
      <c r="T201" s="41">
        <v>0</v>
      </c>
      <c r="U201" s="43">
        <f t="shared" si="56"/>
        <v>0.692307692307692</v>
      </c>
      <c r="V201" s="43">
        <f t="shared" si="57"/>
        <v>0.9</v>
      </c>
      <c r="W201" s="43">
        <f t="shared" si="58"/>
        <v>0.75</v>
      </c>
      <c r="X201" s="43">
        <f t="shared" si="59"/>
        <v>0.818181818181818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119</v>
      </c>
      <c r="R203" s="41">
        <f t="shared" si="60"/>
        <v>39</v>
      </c>
      <c r="S203" s="41">
        <f t="shared" si="60"/>
        <v>21</v>
      </c>
      <c r="T203" s="41">
        <f t="shared" si="60"/>
        <v>0</v>
      </c>
      <c r="U203" s="43">
        <f>(SUM(Q203,T203)/SUM(Q203,R203,S203,T203))</f>
        <v>0.664804469273743</v>
      </c>
      <c r="V203" s="43">
        <f>Q203/(SUM(Q203,R203))</f>
        <v>0.753164556962025</v>
      </c>
      <c r="W203" s="43">
        <f>Q203/SUM(Q203,S203)</f>
        <v>0.85</v>
      </c>
      <c r="X203" s="43">
        <f>2*V203*W203/(SUM(V203,W203))</f>
        <v>0.798657718120805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113</v>
      </c>
    </row>
    <row r="205" ht="14.25" spans="1:37">
      <c r="A205" s="21" t="str">
        <f>A1</f>
        <v>PDMS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13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13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1">(SUM(AD206,AG206)/SUM(AD206,AE206,AF206,AG206))</f>
        <v>1</v>
      </c>
      <c r="AI206" s="40">
        <f t="shared" ref="AI206:AI234" si="62">AD206/(SUM(AD206,AE206))</f>
        <v>1</v>
      </c>
      <c r="AJ206" s="40">
        <f t="shared" ref="AJ206:AJ234" si="63">AD206/SUM(AD206,AF206)</f>
        <v>1</v>
      </c>
      <c r="AK206" s="40">
        <f t="shared" ref="AK206:AK234" si="64">2*AI206*AJ206/(SUM(AI206,AJ206))</f>
        <v>1</v>
      </c>
    </row>
    <row r="207" spans="1:37">
      <c r="A207" s="26" t="s">
        <v>40</v>
      </c>
      <c r="B207" s="27"/>
      <c r="C207" s="28">
        <v>18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18</v>
      </c>
      <c r="AE207" s="41">
        <f>SUM(D207:AC207,B207)</f>
        <v>0</v>
      </c>
      <c r="AF207" s="41">
        <f>SUM(C206,C208:C233)</f>
        <v>2</v>
      </c>
      <c r="AG207" s="41">
        <v>0</v>
      </c>
      <c r="AH207" s="43">
        <f t="shared" si="61"/>
        <v>0.9</v>
      </c>
      <c r="AI207" s="43">
        <f t="shared" si="62"/>
        <v>1</v>
      </c>
      <c r="AJ207" s="43">
        <f t="shared" si="63"/>
        <v>0.9</v>
      </c>
      <c r="AK207" s="43">
        <f t="shared" si="64"/>
        <v>0.947368421052632</v>
      </c>
    </row>
    <row r="208" spans="1:37">
      <c r="A208" s="26" t="s">
        <v>9</v>
      </c>
      <c r="B208" s="27"/>
      <c r="C208" s="27"/>
      <c r="D208" s="28">
        <v>4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4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1"/>
        <v>1</v>
      </c>
      <c r="AI208" s="40">
        <f t="shared" si="62"/>
        <v>1</v>
      </c>
      <c r="AJ208" s="40">
        <f t="shared" si="63"/>
        <v>1</v>
      </c>
      <c r="AK208" s="40">
        <f t="shared" si="64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1"/>
        <v>1</v>
      </c>
      <c r="AI210" s="40">
        <f t="shared" si="62"/>
        <v>1</v>
      </c>
      <c r="AJ210" s="40">
        <f t="shared" si="63"/>
        <v>1</v>
      </c>
      <c r="AK210" s="40">
        <f t="shared" si="64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1"/>
        <v>1</v>
      </c>
      <c r="AI211" s="43">
        <f t="shared" si="62"/>
        <v>1</v>
      </c>
      <c r="AJ211" s="43">
        <f t="shared" si="63"/>
        <v>1</v>
      </c>
      <c r="AK211" s="43">
        <f t="shared" si="64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>
        <v>1</v>
      </c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1</v>
      </c>
      <c r="AF212" s="42">
        <f>SUM(H206:H211,H213:H233)</f>
        <v>0</v>
      </c>
      <c r="AG212" s="42">
        <v>0</v>
      </c>
      <c r="AH212" s="40">
        <f t="shared" si="61"/>
        <v>0.666666666666667</v>
      </c>
      <c r="AI212" s="40">
        <f t="shared" si="62"/>
        <v>0.666666666666667</v>
      </c>
      <c r="AJ212" s="40">
        <f t="shared" si="63"/>
        <v>1</v>
      </c>
      <c r="AK212" s="40">
        <f t="shared" si="64"/>
        <v>0.8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1"/>
        <v>1</v>
      </c>
      <c r="AI213" s="43">
        <f t="shared" si="62"/>
        <v>1</v>
      </c>
      <c r="AJ213" s="43">
        <f t="shared" si="63"/>
        <v>1</v>
      </c>
      <c r="AK213" s="43">
        <f t="shared" si="64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2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2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61"/>
        <v>1</v>
      </c>
      <c r="AI214" s="40">
        <f t="shared" si="62"/>
        <v>1</v>
      </c>
      <c r="AJ214" s="40">
        <f t="shared" si="63"/>
        <v>1</v>
      </c>
      <c r="AK214" s="40">
        <f t="shared" si="64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9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9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1"/>
        <v>1</v>
      </c>
      <c r="AI215" s="43">
        <f t="shared" si="62"/>
        <v>1</v>
      </c>
      <c r="AJ215" s="43">
        <f t="shared" si="63"/>
        <v>1</v>
      </c>
      <c r="AK215" s="43">
        <f t="shared" si="64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0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 t="e">
        <f t="shared" si="61"/>
        <v>#DIV/0!</v>
      </c>
      <c r="AI216" s="40" t="e">
        <f t="shared" si="62"/>
        <v>#DIV/0!</v>
      </c>
      <c r="AJ216" s="40" t="e">
        <f t="shared" si="63"/>
        <v>#DIV/0!</v>
      </c>
      <c r="AK216" s="40" t="e">
        <f t="shared" si="64"/>
        <v>#DIV/0!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1"/>
        <v>1</v>
      </c>
      <c r="AI220" s="40">
        <f t="shared" si="62"/>
        <v>1</v>
      </c>
      <c r="AJ220" s="40">
        <f t="shared" si="63"/>
        <v>1</v>
      </c>
      <c r="AK220" s="40">
        <f t="shared" si="64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1"/>
        <v>1</v>
      </c>
      <c r="AI222" s="40">
        <f t="shared" si="62"/>
        <v>1</v>
      </c>
      <c r="AJ222" s="40">
        <f t="shared" si="63"/>
        <v>1</v>
      </c>
      <c r="AK222" s="40">
        <f t="shared" si="64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4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4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1"/>
        <v>1</v>
      </c>
      <c r="AI225" s="43">
        <f t="shared" si="62"/>
        <v>1</v>
      </c>
      <c r="AJ225" s="43">
        <f t="shared" si="63"/>
        <v>1</v>
      </c>
      <c r="AK225" s="43">
        <f t="shared" si="64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2</v>
      </c>
      <c r="W226" s="27"/>
      <c r="X226" s="27"/>
      <c r="Y226" s="27"/>
      <c r="Z226" s="27"/>
      <c r="AA226" s="27"/>
      <c r="AB226" s="27"/>
      <c r="AC226" s="46"/>
      <c r="AD226" s="42">
        <f>V226</f>
        <v>2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4</v>
      </c>
      <c r="X227" s="27"/>
      <c r="Y227" s="27"/>
      <c r="Z227" s="27"/>
      <c r="AA227" s="27"/>
      <c r="AB227" s="27"/>
      <c r="AC227" s="46"/>
      <c r="AD227" s="41">
        <f>W227</f>
        <v>4</v>
      </c>
      <c r="AE227" s="41">
        <f>SUM(B227:V227,X227:AC227)</f>
        <v>0</v>
      </c>
      <c r="AF227" s="41">
        <f>SUM(W206:W226,W228:W233)</f>
        <v>1</v>
      </c>
      <c r="AG227" s="42">
        <v>0</v>
      </c>
      <c r="AH227" s="43">
        <f t="shared" si="61"/>
        <v>0.8</v>
      </c>
      <c r="AI227" s="43">
        <f t="shared" si="62"/>
        <v>1</v>
      </c>
      <c r="AJ227" s="43">
        <f t="shared" si="63"/>
        <v>0.8</v>
      </c>
      <c r="AK227" s="43">
        <f t="shared" si="64"/>
        <v>0.888888888888889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1</v>
      </c>
      <c r="Y228" s="27"/>
      <c r="Z228" s="27"/>
      <c r="AA228" s="27"/>
      <c r="AB228" s="27"/>
      <c r="AC228" s="46"/>
      <c r="AD228" s="42">
        <f>X228</f>
        <v>1</v>
      </c>
      <c r="AE228" s="42">
        <f>SUM(B228:W228,Y228:AC228)</f>
        <v>0</v>
      </c>
      <c r="AF228" s="42">
        <f>SUM(X206:X227,X229:X233)</f>
        <v>0</v>
      </c>
      <c r="AG228" s="41">
        <v>0</v>
      </c>
      <c r="AH228" s="40">
        <f t="shared" si="61"/>
        <v>1</v>
      </c>
      <c r="AI228" s="40">
        <f t="shared" si="62"/>
        <v>1</v>
      </c>
      <c r="AJ228" s="40">
        <f t="shared" si="63"/>
        <v>1</v>
      </c>
      <c r="AK228" s="40">
        <f t="shared" si="64"/>
        <v>1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8">
        <v>17</v>
      </c>
      <c r="Z229" s="27"/>
      <c r="AA229" s="27"/>
      <c r="AB229" s="27"/>
      <c r="AC229" s="46"/>
      <c r="AD229" s="41">
        <f>Y229</f>
        <v>17</v>
      </c>
      <c r="AE229" s="41">
        <f>SUM(B229:X229,Z229:AC229)</f>
        <v>0</v>
      </c>
      <c r="AF229" s="41">
        <f>SUM(Y206:Y228,Y230:Y233)</f>
        <v>0</v>
      </c>
      <c r="AG229" s="42">
        <v>0</v>
      </c>
      <c r="AH229" s="43">
        <f t="shared" si="61"/>
        <v>1</v>
      </c>
      <c r="AI229" s="43">
        <f t="shared" si="62"/>
        <v>1</v>
      </c>
      <c r="AJ229" s="43">
        <f t="shared" si="63"/>
        <v>1</v>
      </c>
      <c r="AK229" s="43">
        <f t="shared" si="64"/>
        <v>1</v>
      </c>
    </row>
    <row r="230" spans="1:37">
      <c r="A230" s="26" t="s">
        <v>31</v>
      </c>
      <c r="B230" s="27"/>
      <c r="C230" s="27">
        <v>2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3</v>
      </c>
      <c r="AA230" s="27"/>
      <c r="AB230" s="27"/>
      <c r="AC230" s="46"/>
      <c r="AD230" s="42">
        <f>Z230</f>
        <v>3</v>
      </c>
      <c r="AE230" s="42">
        <f>SUM(B230:Y230,AA230:AC230)</f>
        <v>2</v>
      </c>
      <c r="AF230" s="42">
        <f>SUM(Z206:Z229,Z231:Z233)</f>
        <v>0</v>
      </c>
      <c r="AG230" s="41">
        <v>0</v>
      </c>
      <c r="AH230" s="40">
        <f t="shared" si="61"/>
        <v>0.6</v>
      </c>
      <c r="AI230" s="40">
        <f t="shared" si="62"/>
        <v>0.6</v>
      </c>
      <c r="AJ230" s="40">
        <f t="shared" si="63"/>
        <v>1</v>
      </c>
      <c r="AK230" s="40">
        <f t="shared" si="64"/>
        <v>0.75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1</v>
      </c>
      <c r="AC232" s="46"/>
      <c r="AD232" s="42">
        <f>AB232</f>
        <v>1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61"/>
        <v>1</v>
      </c>
      <c r="AI232" s="40">
        <f t="shared" si="62"/>
        <v>1</v>
      </c>
      <c r="AJ232" s="40">
        <f t="shared" si="63"/>
        <v>1</v>
      </c>
      <c r="AK232" s="40">
        <f t="shared" si="64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F234" si="65">SUM(AD206:AD233)</f>
        <v>110</v>
      </c>
      <c r="AE234" s="42">
        <f t="shared" si="65"/>
        <v>3</v>
      </c>
      <c r="AF234" s="42">
        <f t="shared" si="65"/>
        <v>3</v>
      </c>
      <c r="AG234" s="42">
        <v>0</v>
      </c>
      <c r="AH234" s="40">
        <f t="shared" si="61"/>
        <v>0.948275862068966</v>
      </c>
      <c r="AI234" s="40">
        <f t="shared" si="62"/>
        <v>0.973451327433628</v>
      </c>
      <c r="AJ234" s="40">
        <f t="shared" si="63"/>
        <v>0.973451327433628</v>
      </c>
      <c r="AK234" s="40">
        <f t="shared" si="64"/>
        <v>0.973451327433628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6">(SUM(Q239,T239)/SUM(Q239,R239,S239,T239))</f>
        <v>#DIV/0!</v>
      </c>
      <c r="V239" s="40" t="e">
        <f t="shared" ref="V239:V246" si="67">Q239/(SUM(Q239,R239))</f>
        <v>#DIV/0!</v>
      </c>
      <c r="W239" s="40" t="e">
        <f t="shared" ref="W239:W246" si="68">Q239/SUM(Q239,S239)</f>
        <v>#DIV/0!</v>
      </c>
      <c r="X239" s="40" t="e">
        <f t="shared" ref="X239:X246" si="69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6"/>
        <v>#DIV/0!</v>
      </c>
      <c r="V240" s="43" t="e">
        <f t="shared" si="67"/>
        <v>#DIV/0!</v>
      </c>
      <c r="W240" s="43" t="e">
        <f t="shared" si="68"/>
        <v>#DIV/0!</v>
      </c>
      <c r="X240" s="43" t="e">
        <f t="shared" si="69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6"/>
        <v>#DIV/0!</v>
      </c>
      <c r="V241" s="40" t="e">
        <f t="shared" si="67"/>
        <v>#DIV/0!</v>
      </c>
      <c r="W241" s="40" t="e">
        <f t="shared" si="68"/>
        <v>#DIV/0!</v>
      </c>
      <c r="X241" s="40" t="e">
        <f t="shared" si="69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6"/>
        <v>#DIV/0!</v>
      </c>
      <c r="V242" s="43" t="e">
        <f t="shared" si="67"/>
        <v>#DIV/0!</v>
      </c>
      <c r="W242" s="43" t="e">
        <f t="shared" si="68"/>
        <v>#DIV/0!</v>
      </c>
      <c r="X242" s="43" t="e">
        <f t="shared" si="69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6"/>
        <v>#DIV/0!</v>
      </c>
      <c r="V243" s="40" t="e">
        <f t="shared" si="67"/>
        <v>#DIV/0!</v>
      </c>
      <c r="W243" s="40" t="e">
        <f t="shared" si="68"/>
        <v>#DIV/0!</v>
      </c>
      <c r="X243" s="40" t="e">
        <f t="shared" si="69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6"/>
        <v>#DIV/0!</v>
      </c>
      <c r="V244" s="43" t="e">
        <f t="shared" si="67"/>
        <v>#DIV/0!</v>
      </c>
      <c r="W244" s="43" t="e">
        <f t="shared" si="68"/>
        <v>#DIV/0!</v>
      </c>
      <c r="X244" s="43" t="e">
        <f t="shared" si="69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6"/>
        <v>#DIV/0!</v>
      </c>
      <c r="V245" s="40" t="e">
        <f t="shared" si="67"/>
        <v>#DIV/0!</v>
      </c>
      <c r="W245" s="40" t="e">
        <f t="shared" si="68"/>
        <v>#DIV/0!</v>
      </c>
      <c r="X245" s="40" t="e">
        <f t="shared" si="69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6"/>
        <v>#DIV/0!</v>
      </c>
      <c r="V246" s="43" t="e">
        <f t="shared" si="67"/>
        <v>#DIV/0!</v>
      </c>
      <c r="W246" s="43" t="e">
        <f t="shared" si="68"/>
        <v>#DIV/0!</v>
      </c>
      <c r="X246" s="43" t="e">
        <f t="shared" si="69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0</v>
      </c>
      <c r="R248" s="41">
        <f t="shared" si="70"/>
        <v>0</v>
      </c>
      <c r="S248" s="41">
        <f t="shared" si="70"/>
        <v>0</v>
      </c>
      <c r="T248" s="41">
        <f t="shared" si="70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1">(SUM(AD251,AG251)/SUM(AD251,AE251,AF251,AG251))</f>
        <v>#DIV/0!</v>
      </c>
      <c r="AI251" s="40" t="e">
        <f t="shared" ref="AI251:AI279" si="72">AD251/(SUM(AD251,AE251))</f>
        <v>#DIV/0!</v>
      </c>
      <c r="AJ251" s="40" t="e">
        <f t="shared" ref="AJ251:AJ279" si="73">AD251/SUM(AD251,AF251)</f>
        <v>#DIV/0!</v>
      </c>
      <c r="AK251" s="40" t="e">
        <f t="shared" ref="AK251:AK279" si="74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1"/>
        <v>#DIV/0!</v>
      </c>
      <c r="AI252" s="43" t="e">
        <f t="shared" si="72"/>
        <v>#DIV/0!</v>
      </c>
      <c r="AJ252" s="43" t="e">
        <f t="shared" si="73"/>
        <v>#DIV/0!</v>
      </c>
      <c r="AK252" s="43" t="e">
        <f t="shared" si="74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1"/>
        <v>#DIV/0!</v>
      </c>
      <c r="AI253" s="40" t="e">
        <f t="shared" si="72"/>
        <v>#DIV/0!</v>
      </c>
      <c r="AJ253" s="40" t="e">
        <f t="shared" si="73"/>
        <v>#DIV/0!</v>
      </c>
      <c r="AK253" s="40" t="e">
        <f t="shared" si="74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1"/>
        <v>#DIV/0!</v>
      </c>
      <c r="AI254" s="43" t="e">
        <f t="shared" si="72"/>
        <v>#DIV/0!</v>
      </c>
      <c r="AJ254" s="43" t="e">
        <f t="shared" si="73"/>
        <v>#DIV/0!</v>
      </c>
      <c r="AK254" s="43" t="e">
        <f t="shared" si="74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1"/>
        <v>#DIV/0!</v>
      </c>
      <c r="AI255" s="40" t="e">
        <f t="shared" si="72"/>
        <v>#DIV/0!</v>
      </c>
      <c r="AJ255" s="40" t="e">
        <f t="shared" si="73"/>
        <v>#DIV/0!</v>
      </c>
      <c r="AK255" s="40" t="e">
        <f t="shared" si="74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1"/>
        <v>#DIV/0!</v>
      </c>
      <c r="AI256" s="43" t="e">
        <f t="shared" si="72"/>
        <v>#DIV/0!</v>
      </c>
      <c r="AJ256" s="43" t="e">
        <f t="shared" si="73"/>
        <v>#DIV/0!</v>
      </c>
      <c r="AK256" s="43" t="e">
        <f t="shared" si="74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1"/>
        <v>#DIV/0!</v>
      </c>
      <c r="AI257" s="40" t="e">
        <f t="shared" si="72"/>
        <v>#DIV/0!</v>
      </c>
      <c r="AJ257" s="40" t="e">
        <f t="shared" si="73"/>
        <v>#DIV/0!</v>
      </c>
      <c r="AK257" s="40" t="e">
        <f t="shared" si="74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1"/>
        <v>#DIV/0!</v>
      </c>
      <c r="AI258" s="43" t="e">
        <f t="shared" si="72"/>
        <v>#DIV/0!</v>
      </c>
      <c r="AJ258" s="43" t="e">
        <f t="shared" si="73"/>
        <v>#DIV/0!</v>
      </c>
      <c r="AK258" s="43" t="e">
        <f t="shared" si="74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1"/>
        <v>#DIV/0!</v>
      </c>
      <c r="AI259" s="40" t="e">
        <f t="shared" si="72"/>
        <v>#DIV/0!</v>
      </c>
      <c r="AJ259" s="40" t="e">
        <f t="shared" si="73"/>
        <v>#DIV/0!</v>
      </c>
      <c r="AK259" s="40" t="e">
        <f t="shared" si="74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1"/>
        <v>#DIV/0!</v>
      </c>
      <c r="AI260" s="43" t="e">
        <f t="shared" si="72"/>
        <v>#DIV/0!</v>
      </c>
      <c r="AJ260" s="43" t="e">
        <f t="shared" si="73"/>
        <v>#DIV/0!</v>
      </c>
      <c r="AK260" s="43" t="e">
        <f t="shared" si="74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1"/>
        <v>#DIV/0!</v>
      </c>
      <c r="AI261" s="40" t="e">
        <f t="shared" si="72"/>
        <v>#DIV/0!</v>
      </c>
      <c r="AJ261" s="40" t="e">
        <f t="shared" si="73"/>
        <v>#DIV/0!</v>
      </c>
      <c r="AK261" s="40" t="e">
        <f t="shared" si="74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1"/>
        <v>#DIV/0!</v>
      </c>
      <c r="AI262" s="43" t="e">
        <f t="shared" si="72"/>
        <v>#DIV/0!</v>
      </c>
      <c r="AJ262" s="43" t="e">
        <f t="shared" si="73"/>
        <v>#DIV/0!</v>
      </c>
      <c r="AK262" s="43" t="e">
        <f t="shared" si="74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1"/>
        <v>#DIV/0!</v>
      </c>
      <c r="AI263" s="40" t="e">
        <f t="shared" si="72"/>
        <v>#DIV/0!</v>
      </c>
      <c r="AJ263" s="40" t="e">
        <f t="shared" si="73"/>
        <v>#DIV/0!</v>
      </c>
      <c r="AK263" s="40" t="e">
        <f t="shared" si="74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1"/>
        <v>#DIV/0!</v>
      </c>
      <c r="AI264" s="43" t="e">
        <f t="shared" si="72"/>
        <v>#DIV/0!</v>
      </c>
      <c r="AJ264" s="43" t="e">
        <f t="shared" si="73"/>
        <v>#DIV/0!</v>
      </c>
      <c r="AK264" s="43" t="e">
        <f t="shared" si="74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1"/>
        <v>#DIV/0!</v>
      </c>
      <c r="AI265" s="40" t="e">
        <f t="shared" si="72"/>
        <v>#DIV/0!</v>
      </c>
      <c r="AJ265" s="40" t="e">
        <f t="shared" si="73"/>
        <v>#DIV/0!</v>
      </c>
      <c r="AK265" s="40" t="e">
        <f t="shared" si="74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1"/>
        <v>#DIV/0!</v>
      </c>
      <c r="AI266" s="43" t="e">
        <f t="shared" si="72"/>
        <v>#DIV/0!</v>
      </c>
      <c r="AJ266" s="43" t="e">
        <f t="shared" si="73"/>
        <v>#DIV/0!</v>
      </c>
      <c r="AK266" s="43" t="e">
        <f t="shared" si="74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1"/>
        <v>#DIV/0!</v>
      </c>
      <c r="AI267" s="40" t="e">
        <f t="shared" si="72"/>
        <v>#DIV/0!</v>
      </c>
      <c r="AJ267" s="40" t="e">
        <f t="shared" si="73"/>
        <v>#DIV/0!</v>
      </c>
      <c r="AK267" s="40" t="e">
        <f t="shared" si="74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1"/>
        <v>#DIV/0!</v>
      </c>
      <c r="AI268" s="43" t="e">
        <f t="shared" si="72"/>
        <v>#DIV/0!</v>
      </c>
      <c r="AJ268" s="43" t="e">
        <f t="shared" si="73"/>
        <v>#DIV/0!</v>
      </c>
      <c r="AK268" s="43" t="e">
        <f t="shared" si="74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1"/>
        <v>#DIV/0!</v>
      </c>
      <c r="AI269" s="40" t="e">
        <f t="shared" si="72"/>
        <v>#DIV/0!</v>
      </c>
      <c r="AJ269" s="40" t="e">
        <f t="shared" si="73"/>
        <v>#DIV/0!</v>
      </c>
      <c r="AK269" s="40" t="e">
        <f t="shared" si="74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1"/>
        <v>#DIV/0!</v>
      </c>
      <c r="AI270" s="43" t="e">
        <f t="shared" si="72"/>
        <v>#DIV/0!</v>
      </c>
      <c r="AJ270" s="43" t="e">
        <f t="shared" si="73"/>
        <v>#DIV/0!</v>
      </c>
      <c r="AK270" s="43" t="e">
        <f t="shared" si="74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1"/>
        <v>#DIV/0!</v>
      </c>
      <c r="AI271" s="40" t="e">
        <f t="shared" si="72"/>
        <v>#DIV/0!</v>
      </c>
      <c r="AJ271" s="40" t="e">
        <f t="shared" si="73"/>
        <v>#DIV/0!</v>
      </c>
      <c r="AK271" s="40" t="e">
        <f t="shared" si="74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1"/>
        <v>#DIV/0!</v>
      </c>
      <c r="AI272" s="43" t="e">
        <f t="shared" si="72"/>
        <v>#DIV/0!</v>
      </c>
      <c r="AJ272" s="43" t="e">
        <f t="shared" si="73"/>
        <v>#DIV/0!</v>
      </c>
      <c r="AK272" s="43" t="e">
        <f t="shared" si="74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1"/>
        <v>#DIV/0!</v>
      </c>
      <c r="AI273" s="40" t="e">
        <f t="shared" si="72"/>
        <v>#DIV/0!</v>
      </c>
      <c r="AJ273" s="40" t="e">
        <f t="shared" si="73"/>
        <v>#DIV/0!</v>
      </c>
      <c r="AK273" s="40" t="e">
        <f t="shared" si="74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1"/>
        <v>#DIV/0!</v>
      </c>
      <c r="AI274" s="43" t="e">
        <f t="shared" si="72"/>
        <v>#DIV/0!</v>
      </c>
      <c r="AJ274" s="43" t="e">
        <f t="shared" si="73"/>
        <v>#DIV/0!</v>
      </c>
      <c r="AK274" s="43" t="e">
        <f t="shared" si="74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1"/>
        <v>#DIV/0!</v>
      </c>
      <c r="AI275" s="40" t="e">
        <f t="shared" si="72"/>
        <v>#DIV/0!</v>
      </c>
      <c r="AJ275" s="40" t="e">
        <f t="shared" si="73"/>
        <v>#DIV/0!</v>
      </c>
      <c r="AK275" s="40" t="e">
        <f t="shared" si="74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1"/>
        <v>#DIV/0!</v>
      </c>
      <c r="AI276" s="43" t="e">
        <f t="shared" si="72"/>
        <v>#DIV/0!</v>
      </c>
      <c r="AJ276" s="43" t="e">
        <f t="shared" si="73"/>
        <v>#DIV/0!</v>
      </c>
      <c r="AK276" s="43" t="e">
        <f t="shared" si="74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1"/>
        <v>#DIV/0!</v>
      </c>
      <c r="AI277" s="40" t="e">
        <f t="shared" si="72"/>
        <v>#DIV/0!</v>
      </c>
      <c r="AJ277" s="40" t="e">
        <f t="shared" si="73"/>
        <v>#DIV/0!</v>
      </c>
      <c r="AK277" s="40" t="e">
        <f t="shared" si="74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1"/>
        <v>#DIV/0!</v>
      </c>
      <c r="AI278" s="43" t="e">
        <f t="shared" si="72"/>
        <v>#DIV/0!</v>
      </c>
      <c r="AJ278" s="43" t="e">
        <f t="shared" si="73"/>
        <v>#DIV/0!</v>
      </c>
      <c r="AK278" s="43" t="e">
        <f t="shared" si="74"/>
        <v>#DIV/0!</v>
      </c>
    </row>
    <row r="279" spans="28:37">
      <c r="AB279" s="37" t="s">
        <v>74</v>
      </c>
      <c r="AC279" s="37"/>
      <c r="AD279" s="42">
        <f t="shared" ref="AD279:AF279" si="75">SUM(AD251:AD278)</f>
        <v>0</v>
      </c>
      <c r="AE279" s="42">
        <f t="shared" si="75"/>
        <v>0</v>
      </c>
      <c r="AF279" s="42">
        <f t="shared" si="75"/>
        <v>0</v>
      </c>
      <c r="AG279" s="42">
        <v>0</v>
      </c>
      <c r="AH279" s="40" t="e">
        <f t="shared" si="71"/>
        <v>#DIV/0!</v>
      </c>
      <c r="AI279" s="40" t="e">
        <f t="shared" si="72"/>
        <v>#DIV/0!</v>
      </c>
      <c r="AJ279" s="40" t="e">
        <f t="shared" si="73"/>
        <v>#DIV/0!</v>
      </c>
      <c r="AK279" s="40" t="e">
        <f t="shared" si="74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/>
      <c r="D284" s="14"/>
      <c r="E284" s="14"/>
      <c r="F284" s="14"/>
      <c r="G284" s="14">
        <v>5</v>
      </c>
      <c r="H284" s="14"/>
      <c r="I284" s="14">
        <v>2</v>
      </c>
      <c r="J284" s="33">
        <v>1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8</v>
      </c>
      <c r="S284" s="42">
        <f>SUM(B285:B292)</f>
        <v>0</v>
      </c>
      <c r="T284" s="42">
        <v>0</v>
      </c>
      <c r="U284" s="40">
        <f t="shared" ref="U284:U291" si="76">(SUM(Q284,T284)/SUM(Q284,R284,S284,T284))</f>
        <v>0.68</v>
      </c>
      <c r="V284" s="40">
        <f t="shared" ref="V284:V291" si="77">Q284/(SUM(Q284,R284))</f>
        <v>0.68</v>
      </c>
      <c r="W284" s="40">
        <f t="shared" ref="W284:W291" si="78">Q284/SUM(Q284,S284)</f>
        <v>1</v>
      </c>
      <c r="X284" s="40">
        <f t="shared" ref="X284:X291" si="79">2*V284*W284/(SUM(V284,W284))</f>
        <v>0.80952380952381</v>
      </c>
    </row>
    <row r="285" spans="1:24">
      <c r="A285" s="15" t="s">
        <v>50</v>
      </c>
      <c r="B285" s="16"/>
      <c r="C285" s="17">
        <v>9</v>
      </c>
      <c r="D285" s="16"/>
      <c r="E285" s="16">
        <v>3</v>
      </c>
      <c r="F285" s="16"/>
      <c r="G285" s="16">
        <v>2</v>
      </c>
      <c r="H285" s="16"/>
      <c r="I285" s="16"/>
      <c r="J285" s="16">
        <v>1</v>
      </c>
      <c r="L285" s="1" t="s">
        <v>50</v>
      </c>
      <c r="M285" s="9" t="s">
        <v>59</v>
      </c>
      <c r="N285" s="9"/>
      <c r="O285" s="9"/>
      <c r="P285" s="9"/>
      <c r="Q285" s="41">
        <f>C285</f>
        <v>9</v>
      </c>
      <c r="R285" s="41">
        <f>SUM(B285,D285:J285)</f>
        <v>6</v>
      </c>
      <c r="S285" s="41">
        <f>SUM(C284,C286:C292)</f>
        <v>3</v>
      </c>
      <c r="T285" s="41">
        <v>0</v>
      </c>
      <c r="U285" s="43">
        <f t="shared" si="76"/>
        <v>0.5</v>
      </c>
      <c r="V285" s="43">
        <f t="shared" si="77"/>
        <v>0.6</v>
      </c>
      <c r="W285" s="43">
        <f t="shared" si="78"/>
        <v>0.75</v>
      </c>
      <c r="X285" s="43">
        <f t="shared" si="79"/>
        <v>0.666666666666667</v>
      </c>
    </row>
    <row r="286" spans="1:24">
      <c r="A286" s="15" t="s">
        <v>51</v>
      </c>
      <c r="B286" s="16"/>
      <c r="C286" s="16"/>
      <c r="D286" s="17">
        <v>8</v>
      </c>
      <c r="E286" s="16"/>
      <c r="F286" s="16"/>
      <c r="G286" s="16"/>
      <c r="H286" s="16"/>
      <c r="I286" s="16"/>
      <c r="J286" s="34"/>
      <c r="L286" s="1" t="s">
        <v>51</v>
      </c>
      <c r="M286" s="9" t="s">
        <v>60</v>
      </c>
      <c r="N286" s="9"/>
      <c r="O286" s="9"/>
      <c r="P286" s="9"/>
      <c r="Q286" s="42">
        <f>D286</f>
        <v>8</v>
      </c>
      <c r="R286" s="42">
        <f>SUM(B286:C286,E286:J286)</f>
        <v>0</v>
      </c>
      <c r="S286" s="42">
        <f>SUM(D284:D285,D287:D292)</f>
        <v>0</v>
      </c>
      <c r="T286" s="42">
        <v>0</v>
      </c>
      <c r="U286" s="40">
        <f t="shared" si="76"/>
        <v>1</v>
      </c>
      <c r="V286" s="40">
        <f t="shared" si="77"/>
        <v>1</v>
      </c>
      <c r="W286" s="40">
        <f t="shared" si="78"/>
        <v>1</v>
      </c>
      <c r="X286" s="40">
        <f t="shared" si="79"/>
        <v>1</v>
      </c>
    </row>
    <row r="287" spans="1:24">
      <c r="A287" s="15" t="s">
        <v>52</v>
      </c>
      <c r="B287" s="16"/>
      <c r="C287" s="16"/>
      <c r="D287" s="16"/>
      <c r="E287" s="17">
        <v>17</v>
      </c>
      <c r="F287" s="16"/>
      <c r="G287" s="16">
        <v>1</v>
      </c>
      <c r="H287" s="16"/>
      <c r="I287" s="16"/>
      <c r="J287" s="34">
        <v>2</v>
      </c>
      <c r="L287" s="1" t="s">
        <v>52</v>
      </c>
      <c r="M287" s="9" t="s">
        <v>61</v>
      </c>
      <c r="N287" s="9"/>
      <c r="O287" s="9"/>
      <c r="P287" s="9"/>
      <c r="Q287" s="41">
        <f>E287</f>
        <v>17</v>
      </c>
      <c r="R287" s="41">
        <f>SUM(B287:D287,F287:J287)</f>
        <v>3</v>
      </c>
      <c r="S287" s="41">
        <f>SUM(E284:E286,E288:E292)</f>
        <v>4</v>
      </c>
      <c r="T287" s="41">
        <v>0</v>
      </c>
      <c r="U287" s="43">
        <f t="shared" si="76"/>
        <v>0.708333333333333</v>
      </c>
      <c r="V287" s="43">
        <f t="shared" si="77"/>
        <v>0.85</v>
      </c>
      <c r="W287" s="43">
        <f t="shared" si="78"/>
        <v>0.80952380952381</v>
      </c>
      <c r="X287" s="43">
        <f t="shared" si="79"/>
        <v>0.829268292682927</v>
      </c>
    </row>
    <row r="288" spans="1:24">
      <c r="A288" s="15" t="s">
        <v>53</v>
      </c>
      <c r="B288" s="16"/>
      <c r="C288" s="16"/>
      <c r="D288" s="16"/>
      <c r="E288" s="16"/>
      <c r="F288" s="17">
        <v>29</v>
      </c>
      <c r="G288" s="16"/>
      <c r="H288" s="16">
        <v>2</v>
      </c>
      <c r="I288" s="16"/>
      <c r="J288" s="34">
        <v>3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5</v>
      </c>
      <c r="S288" s="42">
        <f>SUM(F284:F287,F289:F292)</f>
        <v>0</v>
      </c>
      <c r="T288" s="42">
        <v>0</v>
      </c>
      <c r="U288" s="40">
        <f t="shared" si="76"/>
        <v>0.852941176470588</v>
      </c>
      <c r="V288" s="40">
        <f t="shared" si="77"/>
        <v>0.852941176470588</v>
      </c>
      <c r="W288" s="40">
        <f t="shared" si="78"/>
        <v>1</v>
      </c>
      <c r="X288" s="40">
        <f t="shared" si="79"/>
        <v>0.920634920634921</v>
      </c>
    </row>
    <row r="289" spans="1:24">
      <c r="A289" s="15" t="s">
        <v>54</v>
      </c>
      <c r="B289" s="16"/>
      <c r="C289" s="16">
        <v>3</v>
      </c>
      <c r="D289" s="16"/>
      <c r="E289" s="16">
        <v>1</v>
      </c>
      <c r="F289" s="16"/>
      <c r="G289" s="17">
        <v>21</v>
      </c>
      <c r="H289" s="16"/>
      <c r="I289" s="16"/>
      <c r="J289" s="34"/>
      <c r="L289" s="1" t="s">
        <v>54</v>
      </c>
      <c r="M289" s="9" t="s">
        <v>63</v>
      </c>
      <c r="N289" s="9"/>
      <c r="O289" s="9"/>
      <c r="P289" s="9"/>
      <c r="Q289" s="41">
        <f>G289</f>
        <v>21</v>
      </c>
      <c r="R289" s="41">
        <f>SUM(B289:F289,H289:J289)</f>
        <v>4</v>
      </c>
      <c r="S289" s="41">
        <f>SUM(G284:G288,G290:G292)</f>
        <v>8</v>
      </c>
      <c r="T289" s="41">
        <v>0</v>
      </c>
      <c r="U289" s="43">
        <f t="shared" si="76"/>
        <v>0.636363636363636</v>
      </c>
      <c r="V289" s="43">
        <f t="shared" si="77"/>
        <v>0.84</v>
      </c>
      <c r="W289" s="43">
        <f t="shared" si="78"/>
        <v>0.724137931034483</v>
      </c>
      <c r="X289" s="43">
        <f t="shared" si="79"/>
        <v>0.777777777777778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9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9</v>
      </c>
      <c r="R290" s="42">
        <f>SUM(B290:G290,I290:J290)</f>
        <v>0</v>
      </c>
      <c r="S290" s="42">
        <f>SUM(H284:H289,H291:H292)</f>
        <v>2</v>
      </c>
      <c r="T290" s="42">
        <v>0</v>
      </c>
      <c r="U290" s="40">
        <f t="shared" si="76"/>
        <v>0.818181818181818</v>
      </c>
      <c r="V290" s="40">
        <f t="shared" si="77"/>
        <v>1</v>
      </c>
      <c r="W290" s="40">
        <f t="shared" si="78"/>
        <v>0.818181818181818</v>
      </c>
      <c r="X290" s="40">
        <f t="shared" si="79"/>
        <v>0.9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9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9</v>
      </c>
      <c r="R291" s="41">
        <f>SUM(J291,B291:H291)</f>
        <v>0</v>
      </c>
      <c r="S291" s="41">
        <f>SUM(I284:I290,I292)</f>
        <v>2</v>
      </c>
      <c r="T291" s="41">
        <v>0</v>
      </c>
      <c r="U291" s="43">
        <f t="shared" si="76"/>
        <v>0.818181818181818</v>
      </c>
      <c r="V291" s="43">
        <f t="shared" si="77"/>
        <v>1</v>
      </c>
      <c r="W291" s="43">
        <f t="shared" si="78"/>
        <v>0.818181818181818</v>
      </c>
      <c r="X291" s="43">
        <f t="shared" si="79"/>
        <v>0.9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119</v>
      </c>
      <c r="R293" s="41">
        <f t="shared" si="80"/>
        <v>26</v>
      </c>
      <c r="S293" s="41">
        <f t="shared" si="80"/>
        <v>19</v>
      </c>
      <c r="T293" s="41">
        <f t="shared" si="80"/>
        <v>0</v>
      </c>
      <c r="U293" s="43">
        <f>(SUM(Q293,T293)/SUM(Q293,R293,S293,T293))</f>
        <v>0.725609756097561</v>
      </c>
      <c r="V293" s="43">
        <f>Q293/(SUM(Q293,R293))</f>
        <v>0.820689655172414</v>
      </c>
      <c r="W293" s="43">
        <f>Q293/SUM(Q293,S293)</f>
        <v>0.86231884057971</v>
      </c>
      <c r="X293" s="43">
        <f>2*V293*W293/(SUM(V293,W293))</f>
        <v>0.840989399293286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113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13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13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1">(SUM(AD296,AG296)/SUM(AD296,AE296,AF296,AG296))</f>
        <v>1</v>
      </c>
      <c r="AI296" s="40">
        <f t="shared" ref="AI296:AI324" si="82">AD296/(SUM(AD296,AE296))</f>
        <v>1</v>
      </c>
      <c r="AJ296" s="40">
        <f t="shared" ref="AJ296:AJ324" si="83">AD296/SUM(AD296,AF296)</f>
        <v>1</v>
      </c>
      <c r="AK296" s="40">
        <f t="shared" ref="AK296:AK324" si="84">2*AI296*AJ296/(SUM(AI296,AJ296))</f>
        <v>1</v>
      </c>
    </row>
    <row r="297" spans="1:37">
      <c r="A297" s="26" t="s">
        <v>40</v>
      </c>
      <c r="B297" s="27"/>
      <c r="C297" s="28">
        <v>18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18</v>
      </c>
      <c r="AE297" s="41">
        <f>SUM(D297:AC297,B297)</f>
        <v>0</v>
      </c>
      <c r="AF297" s="41">
        <f>SUM(C296,C298:C323)</f>
        <v>2</v>
      </c>
      <c r="AG297" s="41">
        <v>0</v>
      </c>
      <c r="AH297" s="43">
        <f t="shared" si="81"/>
        <v>0.9</v>
      </c>
      <c r="AI297" s="43">
        <f t="shared" si="82"/>
        <v>1</v>
      </c>
      <c r="AJ297" s="43">
        <f t="shared" si="83"/>
        <v>0.9</v>
      </c>
      <c r="AK297" s="43">
        <f t="shared" si="84"/>
        <v>0.947368421052632</v>
      </c>
    </row>
    <row r="298" spans="1:37">
      <c r="A298" s="26" t="s">
        <v>9</v>
      </c>
      <c r="B298" s="27"/>
      <c r="C298" s="27"/>
      <c r="D298" s="28">
        <v>4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4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1"/>
        <v>1</v>
      </c>
      <c r="AI298" s="40">
        <f t="shared" si="82"/>
        <v>1</v>
      </c>
      <c r="AJ298" s="40">
        <f t="shared" si="83"/>
        <v>1</v>
      </c>
      <c r="AK298" s="40">
        <f t="shared" si="84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1"/>
        <v>1</v>
      </c>
      <c r="AI300" s="40">
        <f t="shared" si="82"/>
        <v>1</v>
      </c>
      <c r="AJ300" s="40">
        <f t="shared" si="83"/>
        <v>1</v>
      </c>
      <c r="AK300" s="40">
        <f t="shared" si="84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 t="s">
        <v>89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1"/>
        <v>1</v>
      </c>
      <c r="AI301" s="43">
        <f t="shared" si="82"/>
        <v>1</v>
      </c>
      <c r="AJ301" s="43">
        <f t="shared" si="83"/>
        <v>1</v>
      </c>
      <c r="AK301" s="43">
        <f t="shared" si="84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>
        <v>1</v>
      </c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1</v>
      </c>
      <c r="AF302" s="42">
        <f>SUM(H296:H301,H303:H323)</f>
        <v>0</v>
      </c>
      <c r="AG302" s="42">
        <v>0</v>
      </c>
      <c r="AH302" s="40">
        <f t="shared" si="81"/>
        <v>0.666666666666667</v>
      </c>
      <c r="AI302" s="40">
        <f t="shared" si="82"/>
        <v>0.666666666666667</v>
      </c>
      <c r="AJ302" s="40">
        <f t="shared" si="83"/>
        <v>1</v>
      </c>
      <c r="AK302" s="40">
        <f t="shared" si="84"/>
        <v>0.8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1"/>
        <v>1</v>
      </c>
      <c r="AI303" s="43">
        <f t="shared" si="82"/>
        <v>1</v>
      </c>
      <c r="AJ303" s="43">
        <f t="shared" si="83"/>
        <v>1</v>
      </c>
      <c r="AK303" s="43">
        <f t="shared" si="84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2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2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81"/>
        <v>1</v>
      </c>
      <c r="AI304" s="40">
        <f t="shared" si="82"/>
        <v>1</v>
      </c>
      <c r="AJ304" s="40">
        <f t="shared" si="83"/>
        <v>1</v>
      </c>
      <c r="AK304" s="40">
        <f t="shared" si="84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9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9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1"/>
        <v>1</v>
      </c>
      <c r="AI305" s="43">
        <f t="shared" si="82"/>
        <v>1</v>
      </c>
      <c r="AJ305" s="43">
        <f t="shared" si="83"/>
        <v>1</v>
      </c>
      <c r="AK305" s="43">
        <f t="shared" si="84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0</v>
      </c>
      <c r="AE306" s="42">
        <f>SUM(B306:K306,M306:AC306)</f>
        <v>0</v>
      </c>
      <c r="AF306" s="42">
        <f>SUM(L296:L305,L307:L323)</f>
        <v>0</v>
      </c>
      <c r="AG306" s="41">
        <v>0</v>
      </c>
      <c r="AH306" s="40" t="e">
        <f t="shared" si="81"/>
        <v>#DIV/0!</v>
      </c>
      <c r="AI306" s="40" t="e">
        <f t="shared" si="82"/>
        <v>#DIV/0!</v>
      </c>
      <c r="AJ306" s="40" t="e">
        <f t="shared" si="83"/>
        <v>#DIV/0!</v>
      </c>
      <c r="AK306" s="40" t="e">
        <f t="shared" si="84"/>
        <v>#DIV/0!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1"/>
        <v>1</v>
      </c>
      <c r="AI310" s="40">
        <f t="shared" si="82"/>
        <v>1</v>
      </c>
      <c r="AJ310" s="40">
        <f t="shared" si="83"/>
        <v>1</v>
      </c>
      <c r="AK310" s="40">
        <f t="shared" si="84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1"/>
        <v>1</v>
      </c>
      <c r="AI312" s="40">
        <f t="shared" si="82"/>
        <v>1</v>
      </c>
      <c r="AJ312" s="40">
        <f t="shared" si="83"/>
        <v>1</v>
      </c>
      <c r="AK312" s="40">
        <f t="shared" si="84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4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4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1"/>
        <v>1</v>
      </c>
      <c r="AI315" s="43">
        <f t="shared" si="82"/>
        <v>1</v>
      </c>
      <c r="AJ315" s="43">
        <f t="shared" si="83"/>
        <v>1</v>
      </c>
      <c r="AK315" s="43">
        <f t="shared" si="84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2</v>
      </c>
      <c r="W316" s="27"/>
      <c r="X316" s="27"/>
      <c r="Y316" s="27"/>
      <c r="Z316" s="27"/>
      <c r="AA316" s="27"/>
      <c r="AB316" s="27"/>
      <c r="AC316" s="46"/>
      <c r="AD316" s="42">
        <f>V316</f>
        <v>2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4</v>
      </c>
      <c r="X317" s="27"/>
      <c r="Y317" s="27"/>
      <c r="Z317" s="27"/>
      <c r="AA317" s="27"/>
      <c r="AB317" s="27"/>
      <c r="AC317" s="46"/>
      <c r="AD317" s="41">
        <f>W317</f>
        <v>4</v>
      </c>
      <c r="AE317" s="41">
        <f>SUM(B317:V317,X317:AC317)</f>
        <v>0</v>
      </c>
      <c r="AF317" s="41">
        <f>SUM(W296:W316,W318:W323)</f>
        <v>1</v>
      </c>
      <c r="AG317" s="42">
        <v>0</v>
      </c>
      <c r="AH317" s="43">
        <f t="shared" si="81"/>
        <v>0.8</v>
      </c>
      <c r="AI317" s="43">
        <f t="shared" si="82"/>
        <v>1</v>
      </c>
      <c r="AJ317" s="43">
        <f t="shared" si="83"/>
        <v>0.8</v>
      </c>
      <c r="AK317" s="43">
        <f t="shared" si="84"/>
        <v>0.888888888888889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1</v>
      </c>
      <c r="Y318" s="27"/>
      <c r="Z318" s="27"/>
      <c r="AA318" s="27"/>
      <c r="AB318" s="27"/>
      <c r="AC318" s="46"/>
      <c r="AD318" s="42">
        <f>X318</f>
        <v>1</v>
      </c>
      <c r="AE318" s="42">
        <f>SUM(B318:W318,Y318:AC318)</f>
        <v>0</v>
      </c>
      <c r="AF318" s="42">
        <f>SUM(X296:X317,X319:X323)</f>
        <v>0</v>
      </c>
      <c r="AG318" s="41">
        <v>0</v>
      </c>
      <c r="AH318" s="40">
        <f t="shared" si="81"/>
        <v>1</v>
      </c>
      <c r="AI318" s="40">
        <f t="shared" si="82"/>
        <v>1</v>
      </c>
      <c r="AJ318" s="40">
        <f t="shared" si="83"/>
        <v>1</v>
      </c>
      <c r="AK318" s="40">
        <f t="shared" si="84"/>
        <v>1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8">
        <v>17</v>
      </c>
      <c r="Z319" s="27"/>
      <c r="AA319" s="27"/>
      <c r="AB319" s="27"/>
      <c r="AC319" s="46"/>
      <c r="AD319" s="41">
        <f>Y319</f>
        <v>17</v>
      </c>
      <c r="AE319" s="41">
        <f>SUM(B319:X319,Z319:AC319)</f>
        <v>0</v>
      </c>
      <c r="AF319" s="41">
        <f>SUM(Y296:Y318,Y320:Y323)</f>
        <v>0</v>
      </c>
      <c r="AG319" s="42">
        <v>0</v>
      </c>
      <c r="AH319" s="43">
        <f t="shared" si="81"/>
        <v>1</v>
      </c>
      <c r="AI319" s="43">
        <f t="shared" si="82"/>
        <v>1</v>
      </c>
      <c r="AJ319" s="43">
        <f t="shared" si="83"/>
        <v>1</v>
      </c>
      <c r="AK319" s="43">
        <f t="shared" si="84"/>
        <v>1</v>
      </c>
    </row>
    <row r="320" spans="1:37">
      <c r="A320" s="26" t="s">
        <v>31</v>
      </c>
      <c r="B320" s="27"/>
      <c r="C320" s="27">
        <v>2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3</v>
      </c>
      <c r="AA320" s="27"/>
      <c r="AB320" s="27"/>
      <c r="AC320" s="46"/>
      <c r="AD320" s="42">
        <f>Z320</f>
        <v>3</v>
      </c>
      <c r="AE320" s="42">
        <f>SUM(B320:Y320,AA320:AC320)</f>
        <v>2</v>
      </c>
      <c r="AF320" s="42">
        <f>SUM(Z296:Z319,Z321:Z323)</f>
        <v>0</v>
      </c>
      <c r="AG320" s="41">
        <v>0</v>
      </c>
      <c r="AH320" s="40">
        <f t="shared" si="81"/>
        <v>0.6</v>
      </c>
      <c r="AI320" s="40">
        <f t="shared" si="82"/>
        <v>0.6</v>
      </c>
      <c r="AJ320" s="40">
        <f t="shared" si="83"/>
        <v>1</v>
      </c>
      <c r="AK320" s="40">
        <f t="shared" si="84"/>
        <v>0.75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1</v>
      </c>
      <c r="AC322" s="46"/>
      <c r="AD322" s="42">
        <f>AB322</f>
        <v>1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81"/>
        <v>1</v>
      </c>
      <c r="AI322" s="40">
        <f t="shared" si="82"/>
        <v>1</v>
      </c>
      <c r="AJ322" s="40">
        <f t="shared" si="83"/>
        <v>1</v>
      </c>
      <c r="AK322" s="40">
        <f t="shared" si="84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110</v>
      </c>
      <c r="AE324" s="42">
        <f t="shared" si="85"/>
        <v>3</v>
      </c>
      <c r="AF324" s="42">
        <f t="shared" si="85"/>
        <v>3</v>
      </c>
      <c r="AG324" s="42">
        <v>0</v>
      </c>
      <c r="AH324" s="40">
        <f t="shared" si="81"/>
        <v>0.948275862068966</v>
      </c>
      <c r="AI324" s="40">
        <f t="shared" si="82"/>
        <v>0.973451327433628</v>
      </c>
      <c r="AJ324" s="40">
        <f t="shared" si="83"/>
        <v>0.973451327433628</v>
      </c>
      <c r="AK324" s="40">
        <f t="shared" si="84"/>
        <v>0.973451327433628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F33" sqref="F33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90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/>
      <c r="C4" s="6"/>
      <c r="D4" s="53"/>
      <c r="E4" s="6"/>
      <c r="F4" s="53"/>
      <c r="G4" s="6"/>
      <c r="H4" s="53"/>
      <c r="I4" s="6"/>
      <c r="J4" s="53"/>
      <c r="K4" s="6"/>
      <c r="L4" s="53"/>
      <c r="M4" s="6"/>
      <c r="N4" s="1">
        <f t="shared" ref="N4:N10" si="0">SUM(B4,F4,J4)</f>
        <v>0</v>
      </c>
      <c r="P4" s="43">
        <f>H24</f>
        <v>0</v>
      </c>
      <c r="Q4" s="40">
        <f t="shared" ref="Q4:Q10" si="1">N4-P4</f>
        <v>0</v>
      </c>
      <c r="R4" s="41">
        <f t="shared" ref="R4:Y4" si="2">AD54</f>
        <v>0</v>
      </c>
      <c r="S4" s="42">
        <f t="shared" si="2"/>
        <v>0</v>
      </c>
      <c r="T4" s="41">
        <f t="shared" si="2"/>
        <v>0</v>
      </c>
      <c r="U4" s="42">
        <f t="shared" si="2"/>
        <v>0</v>
      </c>
      <c r="V4" s="40" t="e">
        <f t="shared" si="2"/>
        <v>#DIV/0!</v>
      </c>
      <c r="W4" s="40" t="e">
        <f t="shared" si="2"/>
        <v>#DIV/0!</v>
      </c>
      <c r="X4" s="40" t="e">
        <f t="shared" si="2"/>
        <v>#DIV/0!</v>
      </c>
      <c r="Y4" s="40" t="e">
        <f t="shared" si="2"/>
        <v>#DIV/0!</v>
      </c>
      <c r="Z4" s="42">
        <f t="shared" ref="Z4:AG4" si="3">Q23</f>
        <v>0</v>
      </c>
      <c r="AA4" s="42">
        <f t="shared" si="3"/>
        <v>0</v>
      </c>
      <c r="AB4" s="42">
        <f t="shared" si="3"/>
        <v>0</v>
      </c>
      <c r="AC4" s="42">
        <f t="shared" si="3"/>
        <v>0</v>
      </c>
      <c r="AD4" s="43" t="e">
        <f t="shared" si="3"/>
        <v>#DIV/0!</v>
      </c>
      <c r="AE4" s="40" t="e">
        <f t="shared" si="3"/>
        <v>#DIV/0!</v>
      </c>
      <c r="AF4" s="43" t="e">
        <f t="shared" si="3"/>
        <v>#DIV/0!</v>
      </c>
      <c r="AG4" s="40" t="e">
        <f t="shared" si="3"/>
        <v>#DIV/0!</v>
      </c>
    </row>
    <row r="5" spans="1:33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 s="1">
        <f t="shared" si="0"/>
        <v>0</v>
      </c>
      <c r="P5" s="43">
        <f>H69</f>
        <v>0</v>
      </c>
      <c r="Q5" s="40">
        <f t="shared" si="1"/>
        <v>0</v>
      </c>
      <c r="R5" s="41">
        <f t="shared" ref="R5:Y5" si="4">AD99</f>
        <v>0</v>
      </c>
      <c r="S5" s="42">
        <f t="shared" si="4"/>
        <v>0</v>
      </c>
      <c r="T5" s="41">
        <f t="shared" si="4"/>
        <v>0</v>
      </c>
      <c r="U5" s="42">
        <f t="shared" si="4"/>
        <v>0</v>
      </c>
      <c r="V5" s="43" t="e">
        <f t="shared" si="4"/>
        <v>#DIV/0!</v>
      </c>
      <c r="W5" s="43" t="e">
        <f t="shared" si="4"/>
        <v>#DIV/0!</v>
      </c>
      <c r="X5" s="43" t="e">
        <f t="shared" si="4"/>
        <v>#DIV/0!</v>
      </c>
      <c r="Y5" s="43" t="e">
        <f t="shared" si="4"/>
        <v>#DIV/0!</v>
      </c>
      <c r="Z5" s="41">
        <f t="shared" ref="Z5:AG5" si="5">Q68</f>
        <v>0</v>
      </c>
      <c r="AA5" s="41">
        <f t="shared" si="5"/>
        <v>0</v>
      </c>
      <c r="AB5" s="41">
        <f t="shared" si="5"/>
        <v>0</v>
      </c>
      <c r="AC5" s="41">
        <f t="shared" si="5"/>
        <v>0</v>
      </c>
      <c r="AD5" s="43" t="e">
        <f t="shared" si="5"/>
        <v>#DIV/0!</v>
      </c>
      <c r="AE5" s="40" t="e">
        <f t="shared" si="5"/>
        <v>#DIV/0!</v>
      </c>
      <c r="AF5" s="43" t="e">
        <f t="shared" si="5"/>
        <v>#DIV/0!</v>
      </c>
      <c r="AG5" s="40" t="e">
        <f t="shared" si="5"/>
        <v>#DIV/0!</v>
      </c>
    </row>
    <row r="6" spans="1:33">
      <c r="A6" s="6" t="s">
        <v>42</v>
      </c>
      <c r="B6" s="53">
        <v>49</v>
      </c>
      <c r="C6" s="6">
        <v>1</v>
      </c>
      <c r="D6" s="53">
        <v>0</v>
      </c>
      <c r="E6" s="6">
        <v>0</v>
      </c>
      <c r="F6" s="53">
        <v>42</v>
      </c>
      <c r="G6" s="6">
        <v>34</v>
      </c>
      <c r="H6" s="53">
        <v>0</v>
      </c>
      <c r="I6" s="6">
        <v>0</v>
      </c>
      <c r="J6" s="53">
        <v>48</v>
      </c>
      <c r="K6" s="6">
        <v>23</v>
      </c>
      <c r="L6" s="53">
        <v>2</v>
      </c>
      <c r="M6" s="6">
        <v>0</v>
      </c>
      <c r="N6" s="1">
        <f t="shared" si="0"/>
        <v>139</v>
      </c>
      <c r="P6" s="43">
        <f>H114</f>
        <v>135</v>
      </c>
      <c r="Q6" s="40">
        <f t="shared" si="1"/>
        <v>4</v>
      </c>
      <c r="R6" s="41">
        <f t="shared" ref="R6:Y6" si="6">AD144</f>
        <v>133</v>
      </c>
      <c r="S6" s="42">
        <f t="shared" si="6"/>
        <v>2</v>
      </c>
      <c r="T6" s="41">
        <f t="shared" si="6"/>
        <v>2</v>
      </c>
      <c r="U6" s="42">
        <f t="shared" si="6"/>
        <v>0</v>
      </c>
      <c r="V6" s="40">
        <f t="shared" si="6"/>
        <v>0.970802919708029</v>
      </c>
      <c r="W6" s="40">
        <f t="shared" si="6"/>
        <v>0.985185185185185</v>
      </c>
      <c r="X6" s="40">
        <f t="shared" si="6"/>
        <v>0.985185185185185</v>
      </c>
      <c r="Y6" s="40">
        <f t="shared" si="6"/>
        <v>0.985185185185185</v>
      </c>
      <c r="Z6" s="42">
        <f t="shared" ref="Z6:AG6" si="7">Q113</f>
        <v>135</v>
      </c>
      <c r="AA6" s="42">
        <f t="shared" si="7"/>
        <v>62</v>
      </c>
      <c r="AB6" s="42">
        <f t="shared" si="7"/>
        <v>9</v>
      </c>
      <c r="AC6" s="42">
        <f t="shared" si="7"/>
        <v>0</v>
      </c>
      <c r="AD6" s="43">
        <f t="shared" si="7"/>
        <v>0.655339805825243</v>
      </c>
      <c r="AE6" s="40">
        <f t="shared" si="7"/>
        <v>0.685279187817259</v>
      </c>
      <c r="AF6" s="43">
        <f t="shared" si="7"/>
        <v>0.9375</v>
      </c>
      <c r="AG6" s="40">
        <f t="shared" si="7"/>
        <v>0.791788856304985</v>
      </c>
    </row>
    <row r="7" spans="1:33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 s="1">
        <f t="shared" si="0"/>
        <v>0</v>
      </c>
      <c r="P7" s="43">
        <f>H159</f>
        <v>0</v>
      </c>
      <c r="Q7" s="40">
        <f t="shared" si="1"/>
        <v>0</v>
      </c>
      <c r="R7" s="41">
        <f t="shared" ref="R7:Y7" si="8">AD189</f>
        <v>0</v>
      </c>
      <c r="S7" s="42">
        <f t="shared" si="8"/>
        <v>0</v>
      </c>
      <c r="T7" s="41">
        <f t="shared" si="8"/>
        <v>0</v>
      </c>
      <c r="U7" s="42">
        <f t="shared" si="8"/>
        <v>0</v>
      </c>
      <c r="V7" s="43" t="e">
        <f t="shared" si="8"/>
        <v>#DIV/0!</v>
      </c>
      <c r="W7" s="43" t="e">
        <f t="shared" si="8"/>
        <v>#DIV/0!</v>
      </c>
      <c r="X7" s="43" t="e">
        <f t="shared" si="8"/>
        <v>#DIV/0!</v>
      </c>
      <c r="Y7" s="43" t="e">
        <f t="shared" si="8"/>
        <v>#DIV/0!</v>
      </c>
      <c r="Z7" s="41">
        <f t="shared" ref="Z7:AG7" si="9">Q158</f>
        <v>0</v>
      </c>
      <c r="AA7" s="41">
        <f t="shared" si="9"/>
        <v>0</v>
      </c>
      <c r="AB7" s="41">
        <f t="shared" si="9"/>
        <v>0</v>
      </c>
      <c r="AC7" s="41">
        <f t="shared" si="9"/>
        <v>0</v>
      </c>
      <c r="AD7" s="43" t="e">
        <f t="shared" si="9"/>
        <v>#DIV/0!</v>
      </c>
      <c r="AE7" s="40" t="e">
        <f t="shared" si="9"/>
        <v>#DIV/0!</v>
      </c>
      <c r="AF7" s="43" t="e">
        <f t="shared" si="9"/>
        <v>#DIV/0!</v>
      </c>
      <c r="AG7" s="40" t="e">
        <f t="shared" si="9"/>
        <v>#DIV/0!</v>
      </c>
    </row>
    <row r="8" spans="1:33">
      <c r="A8" s="6" t="s">
        <v>44</v>
      </c>
      <c r="B8" s="53">
        <v>49</v>
      </c>
      <c r="C8" s="6">
        <v>1</v>
      </c>
      <c r="D8" s="53">
        <v>0</v>
      </c>
      <c r="E8" s="6">
        <v>0</v>
      </c>
      <c r="F8" s="53">
        <v>42</v>
      </c>
      <c r="G8" s="6">
        <v>30</v>
      </c>
      <c r="H8" s="53">
        <v>0</v>
      </c>
      <c r="I8" s="6">
        <v>0</v>
      </c>
      <c r="J8" s="53">
        <v>48</v>
      </c>
      <c r="K8" s="6">
        <v>5</v>
      </c>
      <c r="L8" s="53">
        <v>2</v>
      </c>
      <c r="M8" s="6">
        <v>0</v>
      </c>
      <c r="N8" s="1">
        <f t="shared" si="0"/>
        <v>139</v>
      </c>
      <c r="P8" s="43">
        <f>H204</f>
        <v>135</v>
      </c>
      <c r="Q8" s="40">
        <f t="shared" si="1"/>
        <v>4</v>
      </c>
      <c r="R8" s="41">
        <f t="shared" ref="R8:Y8" si="10">AD234</f>
        <v>133</v>
      </c>
      <c r="S8" s="42">
        <f t="shared" si="10"/>
        <v>2</v>
      </c>
      <c r="T8" s="41">
        <f t="shared" si="10"/>
        <v>2</v>
      </c>
      <c r="U8" s="42">
        <f t="shared" si="10"/>
        <v>0</v>
      </c>
      <c r="V8" s="40">
        <f t="shared" si="10"/>
        <v>0.970802919708029</v>
      </c>
      <c r="W8" s="40">
        <f t="shared" si="10"/>
        <v>0.985185185185185</v>
      </c>
      <c r="X8" s="40">
        <f t="shared" si="10"/>
        <v>0.985185185185185</v>
      </c>
      <c r="Y8" s="40">
        <f t="shared" si="10"/>
        <v>0.985185185185185</v>
      </c>
      <c r="Z8" s="42">
        <f t="shared" ref="Z8:AG8" si="11">Q203</f>
        <v>135</v>
      </c>
      <c r="AA8" s="42">
        <f t="shared" si="11"/>
        <v>38</v>
      </c>
      <c r="AB8" s="42">
        <f t="shared" si="11"/>
        <v>8</v>
      </c>
      <c r="AC8" s="42">
        <f t="shared" si="11"/>
        <v>0</v>
      </c>
      <c r="AD8" s="43">
        <f t="shared" si="11"/>
        <v>0.74585635359116</v>
      </c>
      <c r="AE8" s="40">
        <f t="shared" si="11"/>
        <v>0.780346820809249</v>
      </c>
      <c r="AF8" s="43">
        <f t="shared" si="11"/>
        <v>0.944055944055944</v>
      </c>
      <c r="AG8" s="40">
        <f t="shared" si="11"/>
        <v>0.854430379746835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 s="1">
        <f t="shared" si="0"/>
        <v>0</v>
      </c>
      <c r="P9" s="43">
        <f>H249</f>
        <v>0</v>
      </c>
      <c r="Q9" s="40">
        <f t="shared" si="1"/>
        <v>0</v>
      </c>
      <c r="R9" s="41">
        <f t="shared" ref="R9:Y9" si="12">AD279</f>
        <v>0</v>
      </c>
      <c r="S9" s="41">
        <f t="shared" si="12"/>
        <v>0</v>
      </c>
      <c r="T9" s="41">
        <f t="shared" si="12"/>
        <v>0</v>
      </c>
      <c r="U9" s="41">
        <f t="shared" si="12"/>
        <v>0</v>
      </c>
      <c r="V9" s="43" t="e">
        <f t="shared" si="12"/>
        <v>#DIV/0!</v>
      </c>
      <c r="W9" s="40" t="e">
        <f t="shared" si="12"/>
        <v>#DIV/0!</v>
      </c>
      <c r="X9" s="43" t="e">
        <f t="shared" si="12"/>
        <v>#DIV/0!</v>
      </c>
      <c r="Y9" s="40" t="e">
        <f t="shared" si="12"/>
        <v>#DIV/0!</v>
      </c>
      <c r="Z9" s="41">
        <f t="shared" ref="Z9:AG9" si="13">Q248</f>
        <v>0</v>
      </c>
      <c r="AA9" s="41">
        <f t="shared" si="13"/>
        <v>0</v>
      </c>
      <c r="AB9" s="41">
        <f t="shared" si="13"/>
        <v>0</v>
      </c>
      <c r="AC9" s="41">
        <f t="shared" si="13"/>
        <v>0</v>
      </c>
      <c r="AD9" s="43" t="e">
        <f t="shared" si="13"/>
        <v>#DIV/0!</v>
      </c>
      <c r="AE9" s="40" t="e">
        <f t="shared" si="13"/>
        <v>#DIV/0!</v>
      </c>
      <c r="AF9" s="43" t="e">
        <f t="shared" si="13"/>
        <v>#DIV/0!</v>
      </c>
      <c r="AG9" s="40" t="e">
        <f t="shared" si="13"/>
        <v>#DIV/0!</v>
      </c>
    </row>
    <row r="10" spans="1:33">
      <c r="A10" s="6" t="s">
        <v>77</v>
      </c>
      <c r="B10" s="53">
        <v>49</v>
      </c>
      <c r="C10" s="6">
        <v>1</v>
      </c>
      <c r="D10" s="53">
        <v>0</v>
      </c>
      <c r="E10" s="6">
        <v>0</v>
      </c>
      <c r="F10" s="53">
        <v>42</v>
      </c>
      <c r="G10" s="6">
        <v>12</v>
      </c>
      <c r="H10" s="53">
        <v>0</v>
      </c>
      <c r="I10" s="6">
        <v>0</v>
      </c>
      <c r="J10" s="53">
        <v>48</v>
      </c>
      <c r="K10" s="6">
        <v>2</v>
      </c>
      <c r="L10" s="53">
        <v>2</v>
      </c>
      <c r="M10" s="6">
        <v>0</v>
      </c>
      <c r="N10" s="1">
        <f t="shared" si="0"/>
        <v>139</v>
      </c>
      <c r="P10" s="43">
        <f>H294</f>
        <v>135</v>
      </c>
      <c r="Q10" s="40">
        <f t="shared" si="1"/>
        <v>4</v>
      </c>
      <c r="R10" s="41">
        <f t="shared" ref="R10:Y10" si="14">AD234</f>
        <v>133</v>
      </c>
      <c r="S10" s="41">
        <f t="shared" si="14"/>
        <v>2</v>
      </c>
      <c r="T10" s="41">
        <f t="shared" si="14"/>
        <v>2</v>
      </c>
      <c r="U10" s="41">
        <f t="shared" si="14"/>
        <v>0</v>
      </c>
      <c r="V10" s="43">
        <f t="shared" si="14"/>
        <v>0.970802919708029</v>
      </c>
      <c r="W10" s="40">
        <f t="shared" si="14"/>
        <v>0.985185185185185</v>
      </c>
      <c r="X10" s="43">
        <f t="shared" si="14"/>
        <v>0.985185185185185</v>
      </c>
      <c r="Y10" s="40">
        <f t="shared" si="14"/>
        <v>0.985185185185185</v>
      </c>
      <c r="Z10" s="42">
        <f t="shared" ref="Z10:AG10" si="15">Q293</f>
        <v>135</v>
      </c>
      <c r="AA10" s="42">
        <f t="shared" si="15"/>
        <v>23</v>
      </c>
      <c r="AB10" s="42">
        <f t="shared" si="15"/>
        <v>8</v>
      </c>
      <c r="AC10" s="42">
        <f t="shared" si="15"/>
        <v>0</v>
      </c>
      <c r="AD10" s="43">
        <f t="shared" si="15"/>
        <v>0.813253012048193</v>
      </c>
      <c r="AE10" s="40">
        <f t="shared" si="15"/>
        <v>0.854430379746835</v>
      </c>
      <c r="AF10" s="43">
        <f t="shared" si="15"/>
        <v>0.944055944055944</v>
      </c>
      <c r="AG10" s="40">
        <f t="shared" si="15"/>
        <v>0.897009966777409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Amiri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6">(SUM(Q14,T14)/SUM(Q14,R14,S14,T14))</f>
        <v>#DIV/0!</v>
      </c>
      <c r="V14" s="40" t="e">
        <f t="shared" ref="V14:V21" si="17">Q14/(SUM(Q14,R14))</f>
        <v>#DIV/0!</v>
      </c>
      <c r="W14" s="40" t="e">
        <f t="shared" ref="W14:W21" si="18">Q14/SUM(Q14,S14)</f>
        <v>#DIV/0!</v>
      </c>
      <c r="X14" s="40" t="e">
        <f t="shared" ref="X14:X21" si="19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6"/>
        <v>#DIV/0!</v>
      </c>
      <c r="V15" s="43" t="e">
        <f t="shared" si="17"/>
        <v>#DIV/0!</v>
      </c>
      <c r="W15" s="43" t="e">
        <f t="shared" si="18"/>
        <v>#DIV/0!</v>
      </c>
      <c r="X15" s="43" t="e">
        <f t="shared" si="19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6"/>
        <v>#DIV/0!</v>
      </c>
      <c r="V16" s="40" t="e">
        <f t="shared" si="17"/>
        <v>#DIV/0!</v>
      </c>
      <c r="W16" s="40" t="e">
        <f t="shared" si="18"/>
        <v>#DIV/0!</v>
      </c>
      <c r="X16" s="40" t="e">
        <f t="shared" si="19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6"/>
        <v>#DIV/0!</v>
      </c>
      <c r="V17" s="43" t="e">
        <f t="shared" si="17"/>
        <v>#DIV/0!</v>
      </c>
      <c r="W17" s="43" t="e">
        <f t="shared" si="18"/>
        <v>#DIV/0!</v>
      </c>
      <c r="X17" s="43" t="e">
        <f t="shared" si="19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6"/>
        <v>#DIV/0!</v>
      </c>
      <c r="V18" s="40" t="e">
        <f t="shared" si="17"/>
        <v>#DIV/0!</v>
      </c>
      <c r="W18" s="40" t="e">
        <f t="shared" si="18"/>
        <v>#DIV/0!</v>
      </c>
      <c r="X18" s="40" t="e">
        <f t="shared" si="19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6"/>
        <v>#DIV/0!</v>
      </c>
      <c r="V19" s="43" t="e">
        <f t="shared" si="17"/>
        <v>#DIV/0!</v>
      </c>
      <c r="W19" s="43" t="e">
        <f t="shared" si="18"/>
        <v>#DIV/0!</v>
      </c>
      <c r="X19" s="43" t="e">
        <f t="shared" si="19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6"/>
        <v>#DIV/0!</v>
      </c>
      <c r="V20" s="40" t="e">
        <f t="shared" si="17"/>
        <v>#DIV/0!</v>
      </c>
      <c r="W20" s="40" t="e">
        <f t="shared" si="18"/>
        <v>#DIV/0!</v>
      </c>
      <c r="X20" s="40" t="e">
        <f t="shared" si="19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6"/>
        <v>#DIV/0!</v>
      </c>
      <c r="V21" s="43" t="e">
        <f t="shared" si="17"/>
        <v>#DIV/0!</v>
      </c>
      <c r="W21" s="43" t="e">
        <f t="shared" si="18"/>
        <v>#DIV/0!</v>
      </c>
      <c r="X21" s="43" t="e">
        <f t="shared" si="19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0</v>
      </c>
      <c r="R23" s="41">
        <f t="shared" si="20"/>
        <v>0</v>
      </c>
      <c r="S23" s="41">
        <f t="shared" si="20"/>
        <v>0</v>
      </c>
      <c r="T23" s="41">
        <f t="shared" si="20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Amiri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1">(SUM(AD26,AG26)/SUM(AD26,AE26,AF26,AG26))</f>
        <v>#DIV/0!</v>
      </c>
      <c r="AI26" s="40" t="e">
        <f t="shared" ref="AI26:AI54" si="22">AD26/(SUM(AD26,AE26))</f>
        <v>#DIV/0!</v>
      </c>
      <c r="AJ26" s="40" t="e">
        <f t="shared" ref="AJ26:AJ54" si="23">AD26/SUM(AD26,AF26)</f>
        <v>#DIV/0!</v>
      </c>
      <c r="AK26" s="40" t="e">
        <f t="shared" ref="AK26:AK54" si="24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1"/>
        <v>#DIV/0!</v>
      </c>
      <c r="AI27" s="43" t="e">
        <f t="shared" si="22"/>
        <v>#DIV/0!</v>
      </c>
      <c r="AJ27" s="43" t="e">
        <f t="shared" si="23"/>
        <v>#DIV/0!</v>
      </c>
      <c r="AK27" s="43" t="e">
        <f t="shared" si="24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1"/>
        <v>#DIV/0!</v>
      </c>
      <c r="AI28" s="40" t="e">
        <f t="shared" si="22"/>
        <v>#DIV/0!</v>
      </c>
      <c r="AJ28" s="40" t="e">
        <f t="shared" si="23"/>
        <v>#DIV/0!</v>
      </c>
      <c r="AK28" s="40" t="e">
        <f t="shared" si="24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1"/>
        <v>#DIV/0!</v>
      </c>
      <c r="AI29" s="43" t="e">
        <f t="shared" si="22"/>
        <v>#DIV/0!</v>
      </c>
      <c r="AJ29" s="43" t="e">
        <f t="shared" si="23"/>
        <v>#DIV/0!</v>
      </c>
      <c r="AK29" s="43" t="e">
        <f t="shared" si="24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1"/>
        <v>#DIV/0!</v>
      </c>
      <c r="AI30" s="40" t="e">
        <f t="shared" si="22"/>
        <v>#DIV/0!</v>
      </c>
      <c r="AJ30" s="40" t="e">
        <f t="shared" si="23"/>
        <v>#DIV/0!</v>
      </c>
      <c r="AK30" s="40" t="e">
        <f t="shared" si="24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1"/>
        <v>#DIV/0!</v>
      </c>
      <c r="AI31" s="43" t="e">
        <f t="shared" si="22"/>
        <v>#DIV/0!</v>
      </c>
      <c r="AJ31" s="43" t="e">
        <f t="shared" si="23"/>
        <v>#DIV/0!</v>
      </c>
      <c r="AK31" s="43" t="e">
        <f t="shared" si="24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1"/>
        <v>#DIV/0!</v>
      </c>
      <c r="AI32" s="40" t="e">
        <f t="shared" si="22"/>
        <v>#DIV/0!</v>
      </c>
      <c r="AJ32" s="40" t="e">
        <f t="shared" si="23"/>
        <v>#DIV/0!</v>
      </c>
      <c r="AK32" s="40" t="e">
        <f t="shared" si="24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1"/>
        <v>#DIV/0!</v>
      </c>
      <c r="AI33" s="43" t="e">
        <f t="shared" si="22"/>
        <v>#DIV/0!</v>
      </c>
      <c r="AJ33" s="43" t="e">
        <f t="shared" si="23"/>
        <v>#DIV/0!</v>
      </c>
      <c r="AK33" s="43" t="e">
        <f t="shared" si="24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1"/>
        <v>#DIV/0!</v>
      </c>
      <c r="AI34" s="40" t="e">
        <f t="shared" si="22"/>
        <v>#DIV/0!</v>
      </c>
      <c r="AJ34" s="40" t="e">
        <f t="shared" si="23"/>
        <v>#DIV/0!</v>
      </c>
      <c r="AK34" s="40" t="e">
        <f t="shared" si="24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1"/>
        <v>#DIV/0!</v>
      </c>
      <c r="AI35" s="43" t="e">
        <f t="shared" si="22"/>
        <v>#DIV/0!</v>
      </c>
      <c r="AJ35" s="43" t="e">
        <f t="shared" si="23"/>
        <v>#DIV/0!</v>
      </c>
      <c r="AK35" s="43" t="e">
        <f t="shared" si="24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1"/>
        <v>#DIV/0!</v>
      </c>
      <c r="AI36" s="40" t="e">
        <f t="shared" si="22"/>
        <v>#DIV/0!</v>
      </c>
      <c r="AJ36" s="40" t="e">
        <f t="shared" si="23"/>
        <v>#DIV/0!</v>
      </c>
      <c r="AK36" s="40" t="e">
        <f t="shared" si="24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1"/>
        <v>#DIV/0!</v>
      </c>
      <c r="AI37" s="43" t="e">
        <f t="shared" si="22"/>
        <v>#DIV/0!</v>
      </c>
      <c r="AJ37" s="43" t="e">
        <f t="shared" si="23"/>
        <v>#DIV/0!</v>
      </c>
      <c r="AK37" s="43" t="e">
        <f t="shared" si="24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1"/>
        <v>#DIV/0!</v>
      </c>
      <c r="AI38" s="40" t="e">
        <f t="shared" si="22"/>
        <v>#DIV/0!</v>
      </c>
      <c r="AJ38" s="40" t="e">
        <f t="shared" si="23"/>
        <v>#DIV/0!</v>
      </c>
      <c r="AK38" s="40" t="e">
        <f t="shared" si="24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1"/>
        <v>#DIV/0!</v>
      </c>
      <c r="AI39" s="43" t="e">
        <f t="shared" si="22"/>
        <v>#DIV/0!</v>
      </c>
      <c r="AJ39" s="43" t="e">
        <f t="shared" si="23"/>
        <v>#DIV/0!</v>
      </c>
      <c r="AK39" s="43" t="e">
        <f t="shared" si="24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1"/>
        <v>#DIV/0!</v>
      </c>
      <c r="AI40" s="40" t="e">
        <f t="shared" si="22"/>
        <v>#DIV/0!</v>
      </c>
      <c r="AJ40" s="40" t="e">
        <f t="shared" si="23"/>
        <v>#DIV/0!</v>
      </c>
      <c r="AK40" s="40" t="e">
        <f t="shared" si="24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1"/>
        <v>#DIV/0!</v>
      </c>
      <c r="AI41" s="43" t="e">
        <f t="shared" si="22"/>
        <v>#DIV/0!</v>
      </c>
      <c r="AJ41" s="43" t="e">
        <f t="shared" si="23"/>
        <v>#DIV/0!</v>
      </c>
      <c r="AK41" s="43" t="e">
        <f t="shared" si="24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1"/>
        <v>#DIV/0!</v>
      </c>
      <c r="AI42" s="40" t="e">
        <f t="shared" si="22"/>
        <v>#DIV/0!</v>
      </c>
      <c r="AJ42" s="40" t="e">
        <f t="shared" si="23"/>
        <v>#DIV/0!</v>
      </c>
      <c r="AK42" s="40" t="e">
        <f t="shared" si="24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1"/>
        <v>#DIV/0!</v>
      </c>
      <c r="AI43" s="43" t="e">
        <f t="shared" si="22"/>
        <v>#DIV/0!</v>
      </c>
      <c r="AJ43" s="43" t="e">
        <f t="shared" si="23"/>
        <v>#DIV/0!</v>
      </c>
      <c r="AK43" s="43" t="e">
        <f t="shared" si="24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1"/>
        <v>#DIV/0!</v>
      </c>
      <c r="AI44" s="40" t="e">
        <f t="shared" si="22"/>
        <v>#DIV/0!</v>
      </c>
      <c r="AJ44" s="40" t="e">
        <f t="shared" si="23"/>
        <v>#DIV/0!</v>
      </c>
      <c r="AK44" s="40" t="e">
        <f t="shared" si="24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1"/>
        <v>#DIV/0!</v>
      </c>
      <c r="AI45" s="43" t="e">
        <f t="shared" si="22"/>
        <v>#DIV/0!</v>
      </c>
      <c r="AJ45" s="43" t="e">
        <f t="shared" si="23"/>
        <v>#DIV/0!</v>
      </c>
      <c r="AK45" s="43" t="e">
        <f t="shared" si="24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1"/>
        <v>#DIV/0!</v>
      </c>
      <c r="AI46" s="40" t="e">
        <f t="shared" si="22"/>
        <v>#DIV/0!</v>
      </c>
      <c r="AJ46" s="40" t="e">
        <f t="shared" si="23"/>
        <v>#DIV/0!</v>
      </c>
      <c r="AK46" s="40" t="e">
        <f t="shared" si="24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1"/>
        <v>#DIV/0!</v>
      </c>
      <c r="AI47" s="43" t="e">
        <f t="shared" si="22"/>
        <v>#DIV/0!</v>
      </c>
      <c r="AJ47" s="43" t="e">
        <f t="shared" si="23"/>
        <v>#DIV/0!</v>
      </c>
      <c r="AK47" s="43" t="e">
        <f t="shared" si="24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1"/>
        <v>#DIV/0!</v>
      </c>
      <c r="AI48" s="40" t="e">
        <f t="shared" si="22"/>
        <v>#DIV/0!</v>
      </c>
      <c r="AJ48" s="40" t="e">
        <f t="shared" si="23"/>
        <v>#DIV/0!</v>
      </c>
      <c r="AK48" s="40" t="e">
        <f t="shared" si="24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1"/>
        <v>#DIV/0!</v>
      </c>
      <c r="AI49" s="43" t="e">
        <f t="shared" si="22"/>
        <v>#DIV/0!</v>
      </c>
      <c r="AJ49" s="43" t="e">
        <f t="shared" si="23"/>
        <v>#DIV/0!</v>
      </c>
      <c r="AK49" s="43" t="e">
        <f t="shared" si="24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1"/>
        <v>#DIV/0!</v>
      </c>
      <c r="AI50" s="40" t="e">
        <f t="shared" si="22"/>
        <v>#DIV/0!</v>
      </c>
      <c r="AJ50" s="40" t="e">
        <f t="shared" si="23"/>
        <v>#DIV/0!</v>
      </c>
      <c r="AK50" s="40" t="e">
        <f t="shared" si="24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1"/>
        <v>#DIV/0!</v>
      </c>
      <c r="AI51" s="43" t="e">
        <f t="shared" si="22"/>
        <v>#DIV/0!</v>
      </c>
      <c r="AJ51" s="43" t="e">
        <f t="shared" si="23"/>
        <v>#DIV/0!</v>
      </c>
      <c r="AK51" s="43" t="e">
        <f t="shared" si="24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1"/>
        <v>#DIV/0!</v>
      </c>
      <c r="AI52" s="40" t="e">
        <f t="shared" si="22"/>
        <v>#DIV/0!</v>
      </c>
      <c r="AJ52" s="40" t="e">
        <f t="shared" si="23"/>
        <v>#DIV/0!</v>
      </c>
      <c r="AK52" s="40" t="e">
        <f t="shared" si="24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1"/>
        <v>#DIV/0!</v>
      </c>
      <c r="AI53" s="43" t="e">
        <f t="shared" si="22"/>
        <v>#DIV/0!</v>
      </c>
      <c r="AJ53" s="43" t="e">
        <f t="shared" si="23"/>
        <v>#DIV/0!</v>
      </c>
      <c r="AK53" s="43" t="e">
        <f t="shared" si="24"/>
        <v>#DIV/0!</v>
      </c>
    </row>
    <row r="54" spans="28:37">
      <c r="AB54" s="37" t="s">
        <v>74</v>
      </c>
      <c r="AC54" s="37"/>
      <c r="AD54" s="42">
        <f t="shared" ref="AD54:AF54" si="25">SUM(AD26:AD53)</f>
        <v>0</v>
      </c>
      <c r="AE54" s="42">
        <f t="shared" si="25"/>
        <v>0</v>
      </c>
      <c r="AF54" s="42">
        <f t="shared" si="25"/>
        <v>0</v>
      </c>
      <c r="AG54" s="42">
        <v>0</v>
      </c>
      <c r="AH54" s="40" t="e">
        <f t="shared" si="21"/>
        <v>#DIV/0!</v>
      </c>
      <c r="AI54" s="40" t="e">
        <f t="shared" si="22"/>
        <v>#DIV/0!</v>
      </c>
      <c r="AJ54" s="40" t="e">
        <f t="shared" si="23"/>
        <v>#DIV/0!</v>
      </c>
      <c r="AK54" s="40" t="e">
        <f t="shared" si="24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Amiri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6">(SUM(Q59,T59)/SUM(Q59,R59,S59,T59))</f>
        <v>#DIV/0!</v>
      </c>
      <c r="V59" s="40" t="e">
        <f t="shared" ref="V59:V66" si="27">Q59/(SUM(Q59,R59))</f>
        <v>#DIV/0!</v>
      </c>
      <c r="W59" s="40" t="e">
        <f t="shared" ref="W59:W66" si="28">Q59/SUM(Q59,S59)</f>
        <v>#DIV/0!</v>
      </c>
      <c r="X59" s="40" t="e">
        <f t="shared" ref="X59:X66" si="29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6"/>
        <v>#DIV/0!</v>
      </c>
      <c r="V60" s="43" t="e">
        <f t="shared" si="27"/>
        <v>#DIV/0!</v>
      </c>
      <c r="W60" s="43" t="e">
        <f t="shared" si="28"/>
        <v>#DIV/0!</v>
      </c>
      <c r="X60" s="43" t="e">
        <f t="shared" si="29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6"/>
        <v>#DIV/0!</v>
      </c>
      <c r="V61" s="40" t="e">
        <f t="shared" si="27"/>
        <v>#DIV/0!</v>
      </c>
      <c r="W61" s="40" t="e">
        <f t="shared" si="28"/>
        <v>#DIV/0!</v>
      </c>
      <c r="X61" s="40" t="e">
        <f t="shared" si="29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6"/>
        <v>#DIV/0!</v>
      </c>
      <c r="V62" s="43" t="e">
        <f t="shared" si="27"/>
        <v>#DIV/0!</v>
      </c>
      <c r="W62" s="43" t="e">
        <f t="shared" si="28"/>
        <v>#DIV/0!</v>
      </c>
      <c r="X62" s="43" t="e">
        <f t="shared" si="29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6"/>
        <v>#DIV/0!</v>
      </c>
      <c r="V63" s="40" t="e">
        <f t="shared" si="27"/>
        <v>#DIV/0!</v>
      </c>
      <c r="W63" s="40" t="e">
        <f t="shared" si="28"/>
        <v>#DIV/0!</v>
      </c>
      <c r="X63" s="40" t="e">
        <f t="shared" si="29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6"/>
        <v>#DIV/0!</v>
      </c>
      <c r="V64" s="43" t="e">
        <f t="shared" si="27"/>
        <v>#DIV/0!</v>
      </c>
      <c r="W64" s="43" t="e">
        <f t="shared" si="28"/>
        <v>#DIV/0!</v>
      </c>
      <c r="X64" s="43" t="e">
        <f t="shared" si="29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6"/>
        <v>#DIV/0!</v>
      </c>
      <c r="V65" s="40" t="e">
        <f t="shared" si="27"/>
        <v>#DIV/0!</v>
      </c>
      <c r="W65" s="40" t="e">
        <f t="shared" si="28"/>
        <v>#DIV/0!</v>
      </c>
      <c r="X65" s="40" t="e">
        <f t="shared" si="29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6"/>
        <v>#DIV/0!</v>
      </c>
      <c r="V66" s="43" t="e">
        <f t="shared" si="27"/>
        <v>#DIV/0!</v>
      </c>
      <c r="W66" s="43" t="e">
        <f t="shared" si="28"/>
        <v>#DIV/0!</v>
      </c>
      <c r="X66" s="43" t="e">
        <f t="shared" si="29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0</v>
      </c>
      <c r="R68" s="41">
        <f t="shared" si="30"/>
        <v>0</v>
      </c>
      <c r="S68" s="41">
        <f t="shared" si="30"/>
        <v>0</v>
      </c>
      <c r="T68" s="41">
        <f t="shared" si="30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Amiri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1">(SUM(AD71,AG71)/SUM(AD71,AE71,AF71,AG71))</f>
        <v>#DIV/0!</v>
      </c>
      <c r="AI71" s="40" t="e">
        <f t="shared" ref="AI71:AI99" si="32">AD71/(SUM(AD71,AE71))</f>
        <v>#DIV/0!</v>
      </c>
      <c r="AJ71" s="40" t="e">
        <f t="shared" ref="AJ71:AJ99" si="33">AD71/SUM(AD71,AF71)</f>
        <v>#DIV/0!</v>
      </c>
      <c r="AK71" s="40" t="e">
        <f t="shared" ref="AK71:AK99" si="34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1"/>
        <v>#DIV/0!</v>
      </c>
      <c r="AI72" s="43" t="e">
        <f t="shared" si="32"/>
        <v>#DIV/0!</v>
      </c>
      <c r="AJ72" s="43" t="e">
        <f t="shared" si="33"/>
        <v>#DIV/0!</v>
      </c>
      <c r="AK72" s="43" t="e">
        <f t="shared" si="34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1"/>
        <v>#DIV/0!</v>
      </c>
      <c r="AI73" s="40" t="e">
        <f t="shared" si="32"/>
        <v>#DIV/0!</v>
      </c>
      <c r="AJ73" s="40" t="e">
        <f t="shared" si="33"/>
        <v>#DIV/0!</v>
      </c>
      <c r="AK73" s="40" t="e">
        <f t="shared" si="34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1"/>
        <v>#DIV/0!</v>
      </c>
      <c r="AI74" s="43" t="e">
        <f t="shared" si="32"/>
        <v>#DIV/0!</v>
      </c>
      <c r="AJ74" s="43" t="e">
        <f t="shared" si="33"/>
        <v>#DIV/0!</v>
      </c>
      <c r="AK74" s="43" t="e">
        <f t="shared" si="34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1"/>
        <v>#DIV/0!</v>
      </c>
      <c r="AI75" s="40" t="e">
        <f t="shared" si="32"/>
        <v>#DIV/0!</v>
      </c>
      <c r="AJ75" s="40" t="e">
        <f t="shared" si="33"/>
        <v>#DIV/0!</v>
      </c>
      <c r="AK75" s="40" t="e">
        <f t="shared" si="34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1"/>
        <v>#DIV/0!</v>
      </c>
      <c r="AI76" s="43" t="e">
        <f t="shared" si="32"/>
        <v>#DIV/0!</v>
      </c>
      <c r="AJ76" s="43" t="e">
        <f t="shared" si="33"/>
        <v>#DIV/0!</v>
      </c>
      <c r="AK76" s="43" t="e">
        <f t="shared" si="34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1"/>
        <v>#DIV/0!</v>
      </c>
      <c r="AI77" s="40" t="e">
        <f t="shared" si="32"/>
        <v>#DIV/0!</v>
      </c>
      <c r="AJ77" s="40" t="e">
        <f t="shared" si="33"/>
        <v>#DIV/0!</v>
      </c>
      <c r="AK77" s="40" t="e">
        <f t="shared" si="34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1"/>
        <v>#DIV/0!</v>
      </c>
      <c r="AI78" s="43" t="e">
        <f t="shared" si="32"/>
        <v>#DIV/0!</v>
      </c>
      <c r="AJ78" s="43" t="e">
        <f t="shared" si="33"/>
        <v>#DIV/0!</v>
      </c>
      <c r="AK78" s="43" t="e">
        <f t="shared" si="34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1"/>
        <v>#DIV/0!</v>
      </c>
      <c r="AI79" s="40" t="e">
        <f t="shared" si="32"/>
        <v>#DIV/0!</v>
      </c>
      <c r="AJ79" s="40" t="e">
        <f t="shared" si="33"/>
        <v>#DIV/0!</v>
      </c>
      <c r="AK79" s="40" t="e">
        <f t="shared" si="34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1"/>
        <v>#DIV/0!</v>
      </c>
      <c r="AI80" s="43" t="e">
        <f t="shared" si="32"/>
        <v>#DIV/0!</v>
      </c>
      <c r="AJ80" s="43" t="e">
        <f t="shared" si="33"/>
        <v>#DIV/0!</v>
      </c>
      <c r="AK80" s="43" t="e">
        <f t="shared" si="34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1"/>
        <v>#DIV/0!</v>
      </c>
      <c r="AI81" s="40" t="e">
        <f t="shared" si="32"/>
        <v>#DIV/0!</v>
      </c>
      <c r="AJ81" s="40" t="e">
        <f t="shared" si="33"/>
        <v>#DIV/0!</v>
      </c>
      <c r="AK81" s="40" t="e">
        <f t="shared" si="34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1"/>
        <v>#DIV/0!</v>
      </c>
      <c r="AI82" s="43" t="e">
        <f t="shared" si="32"/>
        <v>#DIV/0!</v>
      </c>
      <c r="AJ82" s="43" t="e">
        <f t="shared" si="33"/>
        <v>#DIV/0!</v>
      </c>
      <c r="AK82" s="43" t="e">
        <f t="shared" si="34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1"/>
        <v>#DIV/0!</v>
      </c>
      <c r="AI83" s="40" t="e">
        <f t="shared" si="32"/>
        <v>#DIV/0!</v>
      </c>
      <c r="AJ83" s="40" t="e">
        <f t="shared" si="33"/>
        <v>#DIV/0!</v>
      </c>
      <c r="AK83" s="40" t="e">
        <f t="shared" si="34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1"/>
        <v>#DIV/0!</v>
      </c>
      <c r="AI84" s="43" t="e">
        <f t="shared" si="32"/>
        <v>#DIV/0!</v>
      </c>
      <c r="AJ84" s="43" t="e">
        <f t="shared" si="33"/>
        <v>#DIV/0!</v>
      </c>
      <c r="AK84" s="43" t="e">
        <f t="shared" si="34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1"/>
        <v>#DIV/0!</v>
      </c>
      <c r="AI85" s="40" t="e">
        <f t="shared" si="32"/>
        <v>#DIV/0!</v>
      </c>
      <c r="AJ85" s="40" t="e">
        <f t="shared" si="33"/>
        <v>#DIV/0!</v>
      </c>
      <c r="AK85" s="40" t="e">
        <f t="shared" si="34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1"/>
        <v>#DIV/0!</v>
      </c>
      <c r="AI86" s="43" t="e">
        <f t="shared" si="32"/>
        <v>#DIV/0!</v>
      </c>
      <c r="AJ86" s="43" t="e">
        <f t="shared" si="33"/>
        <v>#DIV/0!</v>
      </c>
      <c r="AK86" s="43" t="e">
        <f t="shared" si="34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1"/>
        <v>#DIV/0!</v>
      </c>
      <c r="AI87" s="40" t="e">
        <f t="shared" si="32"/>
        <v>#DIV/0!</v>
      </c>
      <c r="AJ87" s="40" t="e">
        <f t="shared" si="33"/>
        <v>#DIV/0!</v>
      </c>
      <c r="AK87" s="40" t="e">
        <f t="shared" si="34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1"/>
        <v>#DIV/0!</v>
      </c>
      <c r="AI88" s="43" t="e">
        <f t="shared" si="32"/>
        <v>#DIV/0!</v>
      </c>
      <c r="AJ88" s="43" t="e">
        <f t="shared" si="33"/>
        <v>#DIV/0!</v>
      </c>
      <c r="AK88" s="43" t="e">
        <f t="shared" si="34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1"/>
        <v>#DIV/0!</v>
      </c>
      <c r="AI89" s="40" t="e">
        <f t="shared" si="32"/>
        <v>#DIV/0!</v>
      </c>
      <c r="AJ89" s="40" t="e">
        <f t="shared" si="33"/>
        <v>#DIV/0!</v>
      </c>
      <c r="AK89" s="40" t="e">
        <f t="shared" si="34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1"/>
        <v>#DIV/0!</v>
      </c>
      <c r="AI90" s="43" t="e">
        <f t="shared" si="32"/>
        <v>#DIV/0!</v>
      </c>
      <c r="AJ90" s="43" t="e">
        <f t="shared" si="33"/>
        <v>#DIV/0!</v>
      </c>
      <c r="AK90" s="43" t="e">
        <f t="shared" si="34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1"/>
        <v>#DIV/0!</v>
      </c>
      <c r="AI91" s="40" t="e">
        <f t="shared" si="32"/>
        <v>#DIV/0!</v>
      </c>
      <c r="AJ91" s="40" t="e">
        <f t="shared" si="33"/>
        <v>#DIV/0!</v>
      </c>
      <c r="AK91" s="40" t="e">
        <f t="shared" si="34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1"/>
        <v>#DIV/0!</v>
      </c>
      <c r="AI92" s="43" t="e">
        <f t="shared" si="32"/>
        <v>#DIV/0!</v>
      </c>
      <c r="AJ92" s="43" t="e">
        <f t="shared" si="33"/>
        <v>#DIV/0!</v>
      </c>
      <c r="AK92" s="43" t="e">
        <f t="shared" si="34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1"/>
        <v>#DIV/0!</v>
      </c>
      <c r="AI93" s="40" t="e">
        <f t="shared" si="32"/>
        <v>#DIV/0!</v>
      </c>
      <c r="AJ93" s="40" t="e">
        <f t="shared" si="33"/>
        <v>#DIV/0!</v>
      </c>
      <c r="AK93" s="40" t="e">
        <f t="shared" si="34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1"/>
        <v>#DIV/0!</v>
      </c>
      <c r="AI94" s="43" t="e">
        <f t="shared" si="32"/>
        <v>#DIV/0!</v>
      </c>
      <c r="AJ94" s="43" t="e">
        <f t="shared" si="33"/>
        <v>#DIV/0!</v>
      </c>
      <c r="AK94" s="43" t="e">
        <f t="shared" si="34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1"/>
        <v>#DIV/0!</v>
      </c>
      <c r="AI95" s="40" t="e">
        <f t="shared" si="32"/>
        <v>#DIV/0!</v>
      </c>
      <c r="AJ95" s="40" t="e">
        <f t="shared" si="33"/>
        <v>#DIV/0!</v>
      </c>
      <c r="AK95" s="40" t="e">
        <f t="shared" si="34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1"/>
        <v>#DIV/0!</v>
      </c>
      <c r="AI96" s="43" t="e">
        <f t="shared" si="32"/>
        <v>#DIV/0!</v>
      </c>
      <c r="AJ96" s="43" t="e">
        <f t="shared" si="33"/>
        <v>#DIV/0!</v>
      </c>
      <c r="AK96" s="43" t="e">
        <f t="shared" si="34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1"/>
        <v>#DIV/0!</v>
      </c>
      <c r="AI97" s="40" t="e">
        <f t="shared" si="32"/>
        <v>#DIV/0!</v>
      </c>
      <c r="AJ97" s="40" t="e">
        <f t="shared" si="33"/>
        <v>#DIV/0!</v>
      </c>
      <c r="AK97" s="40" t="e">
        <f t="shared" si="34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1"/>
        <v>#DIV/0!</v>
      </c>
      <c r="AI98" s="43" t="e">
        <f t="shared" si="32"/>
        <v>#DIV/0!</v>
      </c>
      <c r="AJ98" s="43" t="e">
        <f t="shared" si="33"/>
        <v>#DIV/0!</v>
      </c>
      <c r="AK98" s="43" t="e">
        <f t="shared" si="34"/>
        <v>#DIV/0!</v>
      </c>
    </row>
    <row r="99" spans="28:37">
      <c r="AB99" s="37" t="s">
        <v>74</v>
      </c>
      <c r="AC99" s="37"/>
      <c r="AD99" s="42">
        <f t="shared" ref="AD99:AF99" si="35">SUM(AD71:AD98)</f>
        <v>0</v>
      </c>
      <c r="AE99" s="42">
        <f t="shared" si="35"/>
        <v>0</v>
      </c>
      <c r="AF99" s="42">
        <f t="shared" si="35"/>
        <v>0</v>
      </c>
      <c r="AG99" s="42">
        <v>0</v>
      </c>
      <c r="AH99" s="40" t="e">
        <f t="shared" si="31"/>
        <v>#DIV/0!</v>
      </c>
      <c r="AI99" s="40" t="e">
        <f t="shared" si="32"/>
        <v>#DIV/0!</v>
      </c>
      <c r="AJ99" s="40" t="e">
        <f t="shared" si="33"/>
        <v>#DIV/0!</v>
      </c>
      <c r="AK99" s="40" t="e">
        <f t="shared" si="34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Amiri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>
        <v>1</v>
      </c>
      <c r="E104" s="14"/>
      <c r="F104" s="14">
        <v>1</v>
      </c>
      <c r="G104" s="14">
        <v>2</v>
      </c>
      <c r="H104" s="14"/>
      <c r="I104" s="14"/>
      <c r="J104" s="33">
        <v>6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11</v>
      </c>
      <c r="S104" s="42">
        <f>SUM(B105:B112)</f>
        <v>0</v>
      </c>
      <c r="T104" s="42">
        <v>0</v>
      </c>
      <c r="U104" s="40">
        <f t="shared" ref="U104:U111" si="36">(SUM(Q104,T104)/SUM(Q104,R104,S104,T104))</f>
        <v>0.607142857142857</v>
      </c>
      <c r="V104" s="40">
        <f t="shared" ref="V104:V111" si="37">Q104/(SUM(Q104,R104))</f>
        <v>0.607142857142857</v>
      </c>
      <c r="W104" s="40">
        <f t="shared" ref="W104:W111" si="38">Q104/SUM(Q104,S104)</f>
        <v>1</v>
      </c>
      <c r="X104" s="40">
        <f t="shared" ref="X104:X111" si="39">2*V104*W104/(SUM(V104,W104))</f>
        <v>0.755555555555555</v>
      </c>
    </row>
    <row r="105" spans="1:24">
      <c r="A105" s="15" t="s">
        <v>50</v>
      </c>
      <c r="B105" s="16"/>
      <c r="C105" s="17">
        <v>11</v>
      </c>
      <c r="D105" s="16"/>
      <c r="E105" s="16"/>
      <c r="F105" s="16"/>
      <c r="G105" s="16"/>
      <c r="H105" s="16"/>
      <c r="I105" s="16"/>
      <c r="J105" s="16">
        <v>9</v>
      </c>
      <c r="L105" s="1" t="s">
        <v>50</v>
      </c>
      <c r="M105" s="9" t="s">
        <v>59</v>
      </c>
      <c r="N105" s="9"/>
      <c r="O105" s="9"/>
      <c r="P105" s="9"/>
      <c r="Q105" s="41">
        <f>C105</f>
        <v>11</v>
      </c>
      <c r="R105" s="41">
        <f>SUM(B105,D105:J105)</f>
        <v>9</v>
      </c>
      <c r="S105" s="41">
        <f>SUM(C104,C106:C112)</f>
        <v>1</v>
      </c>
      <c r="T105" s="41">
        <v>0</v>
      </c>
      <c r="U105" s="43">
        <f t="shared" si="36"/>
        <v>0.523809523809524</v>
      </c>
      <c r="V105" s="43">
        <f t="shared" si="37"/>
        <v>0.55</v>
      </c>
      <c r="W105" s="43">
        <f t="shared" si="38"/>
        <v>0.916666666666667</v>
      </c>
      <c r="X105" s="43">
        <f t="shared" si="39"/>
        <v>0.6875</v>
      </c>
    </row>
    <row r="106" spans="1:24">
      <c r="A106" s="15" t="s">
        <v>51</v>
      </c>
      <c r="B106" s="16"/>
      <c r="C106" s="16"/>
      <c r="D106" s="17">
        <v>9</v>
      </c>
      <c r="E106" s="16"/>
      <c r="F106" s="16"/>
      <c r="G106" s="16"/>
      <c r="H106" s="16"/>
      <c r="I106" s="16"/>
      <c r="J106" s="34">
        <v>1</v>
      </c>
      <c r="L106" s="1" t="s">
        <v>51</v>
      </c>
      <c r="M106" s="9" t="s">
        <v>60</v>
      </c>
      <c r="N106" s="9"/>
      <c r="O106" s="9"/>
      <c r="P106" s="9"/>
      <c r="Q106" s="42">
        <f>D106</f>
        <v>9</v>
      </c>
      <c r="R106" s="42">
        <f>SUM(B106:C106,E106:J106)</f>
        <v>1</v>
      </c>
      <c r="S106" s="42">
        <f>SUM(D104:D105,D107:D112)</f>
        <v>1</v>
      </c>
      <c r="T106" s="42">
        <v>0</v>
      </c>
      <c r="U106" s="40">
        <f t="shared" si="36"/>
        <v>0.818181818181818</v>
      </c>
      <c r="V106" s="40">
        <f t="shared" si="37"/>
        <v>0.9</v>
      </c>
      <c r="W106" s="40">
        <f t="shared" si="38"/>
        <v>0.9</v>
      </c>
      <c r="X106" s="40">
        <f t="shared" si="39"/>
        <v>0.9</v>
      </c>
    </row>
    <row r="107" spans="1:24">
      <c r="A107" s="15" t="s">
        <v>52</v>
      </c>
      <c r="B107" s="16"/>
      <c r="C107" s="16"/>
      <c r="D107" s="16"/>
      <c r="E107" s="17">
        <v>21</v>
      </c>
      <c r="F107" s="16">
        <v>1</v>
      </c>
      <c r="G107" s="16"/>
      <c r="H107" s="16"/>
      <c r="I107" s="16"/>
      <c r="J107" s="34">
        <v>5</v>
      </c>
      <c r="L107" s="1" t="s">
        <v>52</v>
      </c>
      <c r="M107" s="9" t="s">
        <v>61</v>
      </c>
      <c r="N107" s="9"/>
      <c r="O107" s="9"/>
      <c r="P107" s="9"/>
      <c r="Q107" s="41">
        <f>E107</f>
        <v>21</v>
      </c>
      <c r="R107" s="41">
        <f>SUM(B107:D107,F107:J107)</f>
        <v>6</v>
      </c>
      <c r="S107" s="41">
        <f>SUM(E104:E106,E108:E112)</f>
        <v>1</v>
      </c>
      <c r="T107" s="41">
        <v>0</v>
      </c>
      <c r="U107" s="43">
        <f t="shared" si="36"/>
        <v>0.75</v>
      </c>
      <c r="V107" s="43">
        <f t="shared" si="37"/>
        <v>0.777777777777778</v>
      </c>
      <c r="W107" s="43">
        <f t="shared" si="38"/>
        <v>0.954545454545455</v>
      </c>
      <c r="X107" s="43">
        <f t="shared" si="39"/>
        <v>0.857142857142857</v>
      </c>
    </row>
    <row r="108" spans="1:24">
      <c r="A108" s="15" t="s">
        <v>53</v>
      </c>
      <c r="B108" s="16"/>
      <c r="C108" s="16"/>
      <c r="D108" s="16"/>
      <c r="E108" s="16"/>
      <c r="F108" s="17">
        <v>29</v>
      </c>
      <c r="G108" s="16">
        <v>1</v>
      </c>
      <c r="H108" s="16"/>
      <c r="I108" s="16"/>
      <c r="J108" s="34">
        <v>23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24</v>
      </c>
      <c r="S108" s="42">
        <f>SUM(F104:F107,F109:F112)</f>
        <v>3</v>
      </c>
      <c r="T108" s="42">
        <v>0</v>
      </c>
      <c r="U108" s="40">
        <f t="shared" si="36"/>
        <v>0.517857142857143</v>
      </c>
      <c r="V108" s="40">
        <f t="shared" si="37"/>
        <v>0.547169811320755</v>
      </c>
      <c r="W108" s="40">
        <f t="shared" si="38"/>
        <v>0.90625</v>
      </c>
      <c r="X108" s="40">
        <f t="shared" si="39"/>
        <v>0.68235294117647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30</v>
      </c>
      <c r="H109" s="16"/>
      <c r="I109" s="16"/>
      <c r="J109" s="34">
        <v>8</v>
      </c>
      <c r="L109" s="1" t="s">
        <v>54</v>
      </c>
      <c r="M109" s="9" t="s">
        <v>63</v>
      </c>
      <c r="N109" s="9"/>
      <c r="O109" s="9"/>
      <c r="P109" s="9"/>
      <c r="Q109" s="41">
        <f>G109</f>
        <v>30</v>
      </c>
      <c r="R109" s="41">
        <f>SUM(B109:F109,H109:J109)</f>
        <v>8</v>
      </c>
      <c r="S109" s="41">
        <f>SUM(G104:G108,G110:G112)</f>
        <v>3</v>
      </c>
      <c r="T109" s="41">
        <v>0</v>
      </c>
      <c r="U109" s="43">
        <f t="shared" si="36"/>
        <v>0.731707317073171</v>
      </c>
      <c r="V109" s="43">
        <f t="shared" si="37"/>
        <v>0.789473684210526</v>
      </c>
      <c r="W109" s="43">
        <f t="shared" si="38"/>
        <v>0.909090909090909</v>
      </c>
      <c r="X109" s="43">
        <f t="shared" si="39"/>
        <v>0.845070422535211</v>
      </c>
    </row>
    <row r="110" spans="1:24">
      <c r="A110" s="15" t="s">
        <v>55</v>
      </c>
      <c r="B110" s="16"/>
      <c r="C110" s="16"/>
      <c r="D110" s="16"/>
      <c r="E110" s="16"/>
      <c r="F110" s="16">
        <v>1</v>
      </c>
      <c r="G110" s="16"/>
      <c r="H110" s="17">
        <v>9</v>
      </c>
      <c r="I110" s="16"/>
      <c r="J110" s="34">
        <v>1</v>
      </c>
      <c r="L110" s="1" t="s">
        <v>55</v>
      </c>
      <c r="M110" s="9" t="s">
        <v>64</v>
      </c>
      <c r="N110" s="9"/>
      <c r="O110" s="9"/>
      <c r="P110" s="9"/>
      <c r="Q110" s="42">
        <f>H110</f>
        <v>9</v>
      </c>
      <c r="R110" s="42">
        <f>SUM(B110:G110,I110:J110)</f>
        <v>2</v>
      </c>
      <c r="S110" s="42">
        <f>SUM(H104:H109,H111:H112)</f>
        <v>0</v>
      </c>
      <c r="T110" s="42">
        <v>0</v>
      </c>
      <c r="U110" s="40">
        <f t="shared" si="36"/>
        <v>0.818181818181818</v>
      </c>
      <c r="V110" s="40">
        <f t="shared" si="37"/>
        <v>0.818181818181818</v>
      </c>
      <c r="W110" s="40">
        <f t="shared" si="38"/>
        <v>1</v>
      </c>
      <c r="X110" s="40">
        <f t="shared" si="39"/>
        <v>0.9</v>
      </c>
    </row>
    <row r="111" spans="1:24">
      <c r="A111" s="15" t="s">
        <v>56</v>
      </c>
      <c r="B111" s="16"/>
      <c r="C111" s="16"/>
      <c r="D111" s="16"/>
      <c r="E111" s="16">
        <v>1</v>
      </c>
      <c r="F111" s="16"/>
      <c r="G111" s="16"/>
      <c r="H111" s="16"/>
      <c r="I111" s="17">
        <v>9</v>
      </c>
      <c r="J111" s="34"/>
      <c r="L111" s="1" t="s">
        <v>56</v>
      </c>
      <c r="M111" s="9" t="s">
        <v>65</v>
      </c>
      <c r="N111" s="9"/>
      <c r="O111" s="9"/>
      <c r="P111" s="9"/>
      <c r="Q111" s="41">
        <f>I111</f>
        <v>9</v>
      </c>
      <c r="R111" s="41">
        <f>SUM(J111,B111:H111)</f>
        <v>1</v>
      </c>
      <c r="S111" s="41">
        <f>SUM(I104:I110,I112)</f>
        <v>0</v>
      </c>
      <c r="T111" s="41">
        <v>0</v>
      </c>
      <c r="U111" s="43">
        <f t="shared" si="36"/>
        <v>0.9</v>
      </c>
      <c r="V111" s="43">
        <f t="shared" si="37"/>
        <v>0.9</v>
      </c>
      <c r="W111" s="43">
        <f t="shared" si="38"/>
        <v>1</v>
      </c>
      <c r="X111" s="43">
        <f t="shared" si="39"/>
        <v>0.947368421052632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135</v>
      </c>
      <c r="R113" s="41">
        <f t="shared" si="40"/>
        <v>62</v>
      </c>
      <c r="S113" s="41">
        <f t="shared" si="40"/>
        <v>9</v>
      </c>
      <c r="T113" s="41">
        <f t="shared" si="40"/>
        <v>0</v>
      </c>
      <c r="U113" s="43">
        <f>(SUM(Q113,T113)/SUM(Q113,R113,S113,T113))</f>
        <v>0.655339805825243</v>
      </c>
      <c r="V113" s="43">
        <f>Q113/(SUM(Q113,R113))</f>
        <v>0.685279187817259</v>
      </c>
      <c r="W113" s="43">
        <f>Q113/SUM(Q113,S113)</f>
        <v>0.9375</v>
      </c>
      <c r="X113" s="43">
        <f>2*V113*W113/(SUM(V113,W113))</f>
        <v>0.791788856304985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135</v>
      </c>
    </row>
    <row r="115" ht="14.25" spans="1:37">
      <c r="A115" s="21" t="str">
        <f>A1</f>
        <v>Amiri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16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16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1">(SUM(AD116,AG116)/SUM(AD116,AE116,AF116,AG116))</f>
        <v>1</v>
      </c>
      <c r="AI116" s="40">
        <f t="shared" ref="AI116:AI144" si="42">AD116/(SUM(AD116,AE116))</f>
        <v>1</v>
      </c>
      <c r="AJ116" s="40">
        <f t="shared" ref="AJ116:AJ144" si="43">AD116/SUM(AD116,AF116)</f>
        <v>1</v>
      </c>
      <c r="AK116" s="40">
        <f t="shared" ref="AK116:AK144" si="44">2*AI116*AJ116/(SUM(AI116,AJ116))</f>
        <v>1</v>
      </c>
    </row>
    <row r="117" spans="1:37">
      <c r="A117" s="26" t="s">
        <v>40</v>
      </c>
      <c r="B117" s="27"/>
      <c r="C117" s="28">
        <v>20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20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41"/>
        <v>1</v>
      </c>
      <c r="AI117" s="43">
        <f t="shared" si="42"/>
        <v>1</v>
      </c>
      <c r="AJ117" s="43">
        <f t="shared" si="43"/>
        <v>1</v>
      </c>
      <c r="AK117" s="43">
        <f t="shared" si="44"/>
        <v>1</v>
      </c>
    </row>
    <row r="118" spans="1:37">
      <c r="A118" s="26" t="s">
        <v>9</v>
      </c>
      <c r="B118" s="27"/>
      <c r="C118" s="27"/>
      <c r="D118" s="28">
        <v>8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8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1"/>
        <v>1</v>
      </c>
      <c r="AI118" s="40">
        <f t="shared" si="42"/>
        <v>1</v>
      </c>
      <c r="AJ118" s="40">
        <f t="shared" si="43"/>
        <v>1</v>
      </c>
      <c r="AK118" s="40">
        <f t="shared" si="44"/>
        <v>1</v>
      </c>
    </row>
    <row r="119" spans="1:37">
      <c r="A119" s="26" t="s">
        <v>10</v>
      </c>
      <c r="B119" s="27"/>
      <c r="C119" s="27"/>
      <c r="D119" s="27"/>
      <c r="E119" s="28">
        <v>1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1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1"/>
        <v>1</v>
      </c>
      <c r="AI121" s="43">
        <f t="shared" si="42"/>
        <v>1</v>
      </c>
      <c r="AJ121" s="43">
        <f t="shared" si="43"/>
        <v>1</v>
      </c>
      <c r="AK121" s="43">
        <f t="shared" si="44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v>0</v>
      </c>
      <c r="AH122" s="40">
        <f t="shared" si="41"/>
        <v>1</v>
      </c>
      <c r="AI122" s="40">
        <f t="shared" si="42"/>
        <v>1</v>
      </c>
      <c r="AJ122" s="40">
        <f t="shared" si="43"/>
        <v>1</v>
      </c>
      <c r="AK122" s="40">
        <f t="shared" si="44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1"/>
        <v>1</v>
      </c>
      <c r="AI123" s="43">
        <f t="shared" si="42"/>
        <v>1</v>
      </c>
      <c r="AJ123" s="43">
        <f t="shared" si="43"/>
        <v>1</v>
      </c>
      <c r="AK123" s="43">
        <f t="shared" si="44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41"/>
        <v>1</v>
      </c>
      <c r="AI124" s="40">
        <f t="shared" si="42"/>
        <v>1</v>
      </c>
      <c r="AJ124" s="40">
        <f t="shared" si="43"/>
        <v>1</v>
      </c>
      <c r="AK124" s="40">
        <f t="shared" si="44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1"/>
        <v>1</v>
      </c>
      <c r="AI125" s="43">
        <f t="shared" si="42"/>
        <v>1</v>
      </c>
      <c r="AJ125" s="43">
        <f t="shared" si="43"/>
        <v>1</v>
      </c>
      <c r="AK125" s="43">
        <f t="shared" si="44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>
        <f t="shared" si="41"/>
        <v>1</v>
      </c>
      <c r="AI126" s="40">
        <f t="shared" si="42"/>
        <v>1</v>
      </c>
      <c r="AJ126" s="40">
        <f t="shared" si="43"/>
        <v>1</v>
      </c>
      <c r="AK126" s="40">
        <f t="shared" si="44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1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1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1"/>
        <v>1</v>
      </c>
      <c r="AI130" s="40">
        <f t="shared" si="42"/>
        <v>1</v>
      </c>
      <c r="AJ130" s="40">
        <f t="shared" si="43"/>
        <v>1</v>
      </c>
      <c r="AK130" s="40">
        <f t="shared" si="44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1"/>
        <v>1</v>
      </c>
      <c r="AI132" s="40">
        <f t="shared" si="42"/>
        <v>1</v>
      </c>
      <c r="AJ132" s="40">
        <f t="shared" si="43"/>
        <v>1</v>
      </c>
      <c r="AK132" s="40">
        <f t="shared" si="44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6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1"/>
        <v>1</v>
      </c>
      <c r="AI135" s="43">
        <f t="shared" si="42"/>
        <v>1</v>
      </c>
      <c r="AJ135" s="43">
        <f t="shared" si="43"/>
        <v>1</v>
      </c>
      <c r="AK135" s="43">
        <f t="shared" si="44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2</v>
      </c>
      <c r="W136" s="27"/>
      <c r="X136" s="27"/>
      <c r="Y136" s="27"/>
      <c r="Z136" s="27"/>
      <c r="AA136" s="27"/>
      <c r="AB136" s="27"/>
      <c r="AC136" s="46"/>
      <c r="AD136" s="42">
        <f>V136</f>
        <v>2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1"/>
        <v>1</v>
      </c>
      <c r="AI137" s="43">
        <f t="shared" si="42"/>
        <v>1</v>
      </c>
      <c r="AJ137" s="43">
        <f t="shared" si="43"/>
        <v>1</v>
      </c>
      <c r="AK137" s="43">
        <f t="shared" si="44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3</v>
      </c>
      <c r="Y138" s="27"/>
      <c r="Z138" s="27"/>
      <c r="AA138" s="27"/>
      <c r="AB138" s="27"/>
      <c r="AC138" s="46"/>
      <c r="AD138" s="42">
        <f>X138</f>
        <v>3</v>
      </c>
      <c r="AE138" s="42">
        <f>SUM(B138:W138,Y138:AC138)</f>
        <v>0</v>
      </c>
      <c r="AF138" s="42">
        <f>SUM(X116:X137,X139:X143)</f>
        <v>2</v>
      </c>
      <c r="AG138" s="41">
        <v>0</v>
      </c>
      <c r="AH138" s="40">
        <f t="shared" si="41"/>
        <v>0.6</v>
      </c>
      <c r="AI138" s="40">
        <f t="shared" si="42"/>
        <v>1</v>
      </c>
      <c r="AJ138" s="40">
        <f t="shared" si="43"/>
        <v>0.6</v>
      </c>
      <c r="AK138" s="40">
        <f t="shared" si="44"/>
        <v>0.75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8">
        <v>21</v>
      </c>
      <c r="Z139" s="27"/>
      <c r="AA139" s="27"/>
      <c r="AB139" s="27"/>
      <c r="AC139" s="46"/>
      <c r="AD139" s="41">
        <f>Y139</f>
        <v>21</v>
      </c>
      <c r="AE139" s="41">
        <f>SUM(B139:X139,Z139:AC139)</f>
        <v>0</v>
      </c>
      <c r="AF139" s="41">
        <f>SUM(Y116:Y138,Y140:Y143)</f>
        <v>0</v>
      </c>
      <c r="AG139" s="42">
        <v>0</v>
      </c>
      <c r="AH139" s="43">
        <f t="shared" si="41"/>
        <v>1</v>
      </c>
      <c r="AI139" s="43">
        <f t="shared" si="42"/>
        <v>1</v>
      </c>
      <c r="AJ139" s="43">
        <f t="shared" si="43"/>
        <v>1</v>
      </c>
      <c r="AK139" s="43">
        <f t="shared" si="44"/>
        <v>1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>
        <v>2</v>
      </c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2</v>
      </c>
      <c r="AF140" s="42">
        <f>SUM(Z116:Z139,Z141:Z143)</f>
        <v>0</v>
      </c>
      <c r="AG140" s="41">
        <v>0</v>
      </c>
      <c r="AH140" s="40">
        <f t="shared" si="41"/>
        <v>0.666666666666667</v>
      </c>
      <c r="AI140" s="40">
        <f t="shared" si="42"/>
        <v>0.666666666666667</v>
      </c>
      <c r="AJ140" s="40">
        <f t="shared" si="43"/>
        <v>1</v>
      </c>
      <c r="AK140" s="40">
        <f t="shared" si="44"/>
        <v>0.8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41"/>
        <v>1</v>
      </c>
      <c r="AI142" s="40">
        <f t="shared" si="42"/>
        <v>1</v>
      </c>
      <c r="AJ142" s="40">
        <f t="shared" si="43"/>
        <v>1</v>
      </c>
      <c r="AK142" s="40">
        <f t="shared" si="44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F144" si="45">SUM(AD116:AD143)</f>
        <v>133</v>
      </c>
      <c r="AE144" s="42">
        <f t="shared" si="45"/>
        <v>2</v>
      </c>
      <c r="AF144" s="42">
        <f t="shared" si="45"/>
        <v>2</v>
      </c>
      <c r="AG144" s="42">
        <v>0</v>
      </c>
      <c r="AH144" s="40">
        <f t="shared" si="41"/>
        <v>0.970802919708029</v>
      </c>
      <c r="AI144" s="40">
        <f t="shared" si="42"/>
        <v>0.985185185185185</v>
      </c>
      <c r="AJ144" s="40">
        <f t="shared" si="43"/>
        <v>0.985185185185185</v>
      </c>
      <c r="AK144" s="40">
        <f t="shared" si="44"/>
        <v>0.985185185185185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Amiri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6">(SUM(Q149,T149)/SUM(Q149,R149,S149,T149))</f>
        <v>#DIV/0!</v>
      </c>
      <c r="V149" s="40" t="e">
        <f t="shared" ref="V149:V156" si="47">Q149/(SUM(Q149,R149))</f>
        <v>#DIV/0!</v>
      </c>
      <c r="W149" s="40" t="e">
        <f t="shared" ref="W149:W156" si="48">Q149/SUM(Q149,S149)</f>
        <v>#DIV/0!</v>
      </c>
      <c r="X149" s="40" t="e">
        <f t="shared" ref="X149:X156" si="49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6"/>
        <v>#DIV/0!</v>
      </c>
      <c r="V150" s="43" t="e">
        <f t="shared" si="47"/>
        <v>#DIV/0!</v>
      </c>
      <c r="W150" s="43" t="e">
        <f t="shared" si="48"/>
        <v>#DIV/0!</v>
      </c>
      <c r="X150" s="43" t="e">
        <f t="shared" si="49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6"/>
        <v>#DIV/0!</v>
      </c>
      <c r="V151" s="40" t="e">
        <f t="shared" si="47"/>
        <v>#DIV/0!</v>
      </c>
      <c r="W151" s="40" t="e">
        <f t="shared" si="48"/>
        <v>#DIV/0!</v>
      </c>
      <c r="X151" s="40" t="e">
        <f t="shared" si="49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6"/>
        <v>#DIV/0!</v>
      </c>
      <c r="V152" s="43" t="e">
        <f t="shared" si="47"/>
        <v>#DIV/0!</v>
      </c>
      <c r="W152" s="43" t="e">
        <f t="shared" si="48"/>
        <v>#DIV/0!</v>
      </c>
      <c r="X152" s="43" t="e">
        <f t="shared" si="49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6"/>
        <v>#DIV/0!</v>
      </c>
      <c r="V153" s="40" t="e">
        <f t="shared" si="47"/>
        <v>#DIV/0!</v>
      </c>
      <c r="W153" s="40" t="e">
        <f t="shared" si="48"/>
        <v>#DIV/0!</v>
      </c>
      <c r="X153" s="40" t="e">
        <f t="shared" si="49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6"/>
        <v>#DIV/0!</v>
      </c>
      <c r="V154" s="43" t="e">
        <f t="shared" si="47"/>
        <v>#DIV/0!</v>
      </c>
      <c r="W154" s="43" t="e">
        <f t="shared" si="48"/>
        <v>#DIV/0!</v>
      </c>
      <c r="X154" s="43" t="e">
        <f t="shared" si="49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6"/>
        <v>#DIV/0!</v>
      </c>
      <c r="V155" s="40" t="e">
        <f t="shared" si="47"/>
        <v>#DIV/0!</v>
      </c>
      <c r="W155" s="40" t="e">
        <f t="shared" si="48"/>
        <v>#DIV/0!</v>
      </c>
      <c r="X155" s="40" t="e">
        <f t="shared" si="49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6"/>
        <v>#DIV/0!</v>
      </c>
      <c r="V156" s="43" t="e">
        <f t="shared" si="47"/>
        <v>#DIV/0!</v>
      </c>
      <c r="W156" s="43" t="e">
        <f t="shared" si="48"/>
        <v>#DIV/0!</v>
      </c>
      <c r="X156" s="43" t="e">
        <f t="shared" si="49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0</v>
      </c>
      <c r="R158" s="41">
        <f t="shared" si="50"/>
        <v>0</v>
      </c>
      <c r="S158" s="41">
        <f t="shared" si="50"/>
        <v>0</v>
      </c>
      <c r="T158" s="41">
        <f t="shared" si="50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Amiri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1">(SUM(AD161,AG161)/SUM(AD161,AE161,AF161,AG161))</f>
        <v>#DIV/0!</v>
      </c>
      <c r="AI161" s="40" t="e">
        <f t="shared" ref="AI161:AI189" si="52">AD161/(SUM(AD161,AE161))</f>
        <v>#DIV/0!</v>
      </c>
      <c r="AJ161" s="40" t="e">
        <f t="shared" ref="AJ161:AJ189" si="53">AD161/SUM(AD161,AF161)</f>
        <v>#DIV/0!</v>
      </c>
      <c r="AK161" s="40" t="e">
        <f t="shared" ref="AK161:AK189" si="54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1"/>
        <v>#DIV/0!</v>
      </c>
      <c r="AI162" s="43" t="e">
        <f t="shared" si="52"/>
        <v>#DIV/0!</v>
      </c>
      <c r="AJ162" s="43" t="e">
        <f t="shared" si="53"/>
        <v>#DIV/0!</v>
      </c>
      <c r="AK162" s="43" t="e">
        <f t="shared" si="54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1"/>
        <v>#DIV/0!</v>
      </c>
      <c r="AI163" s="40" t="e">
        <f t="shared" si="52"/>
        <v>#DIV/0!</v>
      </c>
      <c r="AJ163" s="40" t="e">
        <f t="shared" si="53"/>
        <v>#DIV/0!</v>
      </c>
      <c r="AK163" s="40" t="e">
        <f t="shared" si="54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1"/>
        <v>#DIV/0!</v>
      </c>
      <c r="AI164" s="43" t="e">
        <f t="shared" si="52"/>
        <v>#DIV/0!</v>
      </c>
      <c r="AJ164" s="43" t="e">
        <f t="shared" si="53"/>
        <v>#DIV/0!</v>
      </c>
      <c r="AK164" s="43" t="e">
        <f t="shared" si="54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1"/>
        <v>#DIV/0!</v>
      </c>
      <c r="AI165" s="40" t="e">
        <f t="shared" si="52"/>
        <v>#DIV/0!</v>
      </c>
      <c r="AJ165" s="40" t="e">
        <f t="shared" si="53"/>
        <v>#DIV/0!</v>
      </c>
      <c r="AK165" s="40" t="e">
        <f t="shared" si="54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1"/>
        <v>#DIV/0!</v>
      </c>
      <c r="AI166" s="43" t="e">
        <f t="shared" si="52"/>
        <v>#DIV/0!</v>
      </c>
      <c r="AJ166" s="43" t="e">
        <f t="shared" si="53"/>
        <v>#DIV/0!</v>
      </c>
      <c r="AK166" s="43" t="e">
        <f t="shared" si="54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1"/>
        <v>#DIV/0!</v>
      </c>
      <c r="AI167" s="40" t="e">
        <f t="shared" si="52"/>
        <v>#DIV/0!</v>
      </c>
      <c r="AJ167" s="40" t="e">
        <f t="shared" si="53"/>
        <v>#DIV/0!</v>
      </c>
      <c r="AK167" s="40" t="e">
        <f t="shared" si="54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1"/>
        <v>#DIV/0!</v>
      </c>
      <c r="AI168" s="43" t="e">
        <f t="shared" si="52"/>
        <v>#DIV/0!</v>
      </c>
      <c r="AJ168" s="43" t="e">
        <f t="shared" si="53"/>
        <v>#DIV/0!</v>
      </c>
      <c r="AK168" s="43" t="e">
        <f t="shared" si="54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1"/>
        <v>#DIV/0!</v>
      </c>
      <c r="AI169" s="40" t="e">
        <f t="shared" si="52"/>
        <v>#DIV/0!</v>
      </c>
      <c r="AJ169" s="40" t="e">
        <f t="shared" si="53"/>
        <v>#DIV/0!</v>
      </c>
      <c r="AK169" s="40" t="e">
        <f t="shared" si="54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1"/>
        <v>#DIV/0!</v>
      </c>
      <c r="AI170" s="43" t="e">
        <f t="shared" si="52"/>
        <v>#DIV/0!</v>
      </c>
      <c r="AJ170" s="43" t="e">
        <f t="shared" si="53"/>
        <v>#DIV/0!</v>
      </c>
      <c r="AK170" s="43" t="e">
        <f t="shared" si="54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1"/>
        <v>#DIV/0!</v>
      </c>
      <c r="AI171" s="40" t="e">
        <f t="shared" si="52"/>
        <v>#DIV/0!</v>
      </c>
      <c r="AJ171" s="40" t="e">
        <f t="shared" si="53"/>
        <v>#DIV/0!</v>
      </c>
      <c r="AK171" s="40" t="e">
        <f t="shared" si="54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1"/>
        <v>#DIV/0!</v>
      </c>
      <c r="AI172" s="43" t="e">
        <f t="shared" si="52"/>
        <v>#DIV/0!</v>
      </c>
      <c r="AJ172" s="43" t="e">
        <f t="shared" si="53"/>
        <v>#DIV/0!</v>
      </c>
      <c r="AK172" s="43" t="e">
        <f t="shared" si="54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1"/>
        <v>#DIV/0!</v>
      </c>
      <c r="AI173" s="40" t="e">
        <f t="shared" si="52"/>
        <v>#DIV/0!</v>
      </c>
      <c r="AJ173" s="40" t="e">
        <f t="shared" si="53"/>
        <v>#DIV/0!</v>
      </c>
      <c r="AK173" s="40" t="e">
        <f t="shared" si="54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1"/>
        <v>#DIV/0!</v>
      </c>
      <c r="AI174" s="43" t="e">
        <f t="shared" si="52"/>
        <v>#DIV/0!</v>
      </c>
      <c r="AJ174" s="43" t="e">
        <f t="shared" si="53"/>
        <v>#DIV/0!</v>
      </c>
      <c r="AK174" s="43" t="e">
        <f t="shared" si="54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1"/>
        <v>#DIV/0!</v>
      </c>
      <c r="AI175" s="40" t="e">
        <f t="shared" si="52"/>
        <v>#DIV/0!</v>
      </c>
      <c r="AJ175" s="40" t="e">
        <f t="shared" si="53"/>
        <v>#DIV/0!</v>
      </c>
      <c r="AK175" s="40" t="e">
        <f t="shared" si="54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1"/>
        <v>#DIV/0!</v>
      </c>
      <c r="AI176" s="43" t="e">
        <f t="shared" si="52"/>
        <v>#DIV/0!</v>
      </c>
      <c r="AJ176" s="43" t="e">
        <f t="shared" si="53"/>
        <v>#DIV/0!</v>
      </c>
      <c r="AK176" s="43" t="e">
        <f t="shared" si="54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1"/>
        <v>#DIV/0!</v>
      </c>
      <c r="AI177" s="40" t="e">
        <f t="shared" si="52"/>
        <v>#DIV/0!</v>
      </c>
      <c r="AJ177" s="40" t="e">
        <f t="shared" si="53"/>
        <v>#DIV/0!</v>
      </c>
      <c r="AK177" s="40" t="e">
        <f t="shared" si="54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1"/>
        <v>#DIV/0!</v>
      </c>
      <c r="AI178" s="43" t="e">
        <f t="shared" si="52"/>
        <v>#DIV/0!</v>
      </c>
      <c r="AJ178" s="43" t="e">
        <f t="shared" si="53"/>
        <v>#DIV/0!</v>
      </c>
      <c r="AK178" s="43" t="e">
        <f t="shared" si="54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1"/>
        <v>#DIV/0!</v>
      </c>
      <c r="AI179" s="40" t="e">
        <f t="shared" si="52"/>
        <v>#DIV/0!</v>
      </c>
      <c r="AJ179" s="40" t="e">
        <f t="shared" si="53"/>
        <v>#DIV/0!</v>
      </c>
      <c r="AK179" s="40" t="e">
        <f t="shared" si="54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1"/>
        <v>#DIV/0!</v>
      </c>
      <c r="AI180" s="43" t="e">
        <f t="shared" si="52"/>
        <v>#DIV/0!</v>
      </c>
      <c r="AJ180" s="43" t="e">
        <f t="shared" si="53"/>
        <v>#DIV/0!</v>
      </c>
      <c r="AK180" s="43" t="e">
        <f t="shared" si="54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1"/>
        <v>#DIV/0!</v>
      </c>
      <c r="AI181" s="40" t="e">
        <f t="shared" si="52"/>
        <v>#DIV/0!</v>
      </c>
      <c r="AJ181" s="40" t="e">
        <f t="shared" si="53"/>
        <v>#DIV/0!</v>
      </c>
      <c r="AK181" s="40" t="e">
        <f t="shared" si="54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1"/>
        <v>#DIV/0!</v>
      </c>
      <c r="AI182" s="43" t="e">
        <f t="shared" si="52"/>
        <v>#DIV/0!</v>
      </c>
      <c r="AJ182" s="43" t="e">
        <f t="shared" si="53"/>
        <v>#DIV/0!</v>
      </c>
      <c r="AK182" s="43" t="e">
        <f t="shared" si="54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1"/>
        <v>#DIV/0!</v>
      </c>
      <c r="AI183" s="40" t="e">
        <f t="shared" si="52"/>
        <v>#DIV/0!</v>
      </c>
      <c r="AJ183" s="40" t="e">
        <f t="shared" si="53"/>
        <v>#DIV/0!</v>
      </c>
      <c r="AK183" s="40" t="e">
        <f t="shared" si="54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1"/>
        <v>#DIV/0!</v>
      </c>
      <c r="AI184" s="43" t="e">
        <f t="shared" si="52"/>
        <v>#DIV/0!</v>
      </c>
      <c r="AJ184" s="43" t="e">
        <f t="shared" si="53"/>
        <v>#DIV/0!</v>
      </c>
      <c r="AK184" s="43" t="e">
        <f t="shared" si="54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1"/>
        <v>#DIV/0!</v>
      </c>
      <c r="AI185" s="40" t="e">
        <f t="shared" si="52"/>
        <v>#DIV/0!</v>
      </c>
      <c r="AJ185" s="40" t="e">
        <f t="shared" si="53"/>
        <v>#DIV/0!</v>
      </c>
      <c r="AK185" s="40" t="e">
        <f t="shared" si="54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1"/>
        <v>#DIV/0!</v>
      </c>
      <c r="AI186" s="43" t="e">
        <f t="shared" si="52"/>
        <v>#DIV/0!</v>
      </c>
      <c r="AJ186" s="43" t="e">
        <f t="shared" si="53"/>
        <v>#DIV/0!</v>
      </c>
      <c r="AK186" s="43" t="e">
        <f t="shared" si="54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1"/>
        <v>#DIV/0!</v>
      </c>
      <c r="AI187" s="40" t="e">
        <f t="shared" si="52"/>
        <v>#DIV/0!</v>
      </c>
      <c r="AJ187" s="40" t="e">
        <f t="shared" si="53"/>
        <v>#DIV/0!</v>
      </c>
      <c r="AK187" s="40" t="e">
        <f t="shared" si="54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1"/>
        <v>#DIV/0!</v>
      </c>
      <c r="AI188" s="43" t="e">
        <f t="shared" si="52"/>
        <v>#DIV/0!</v>
      </c>
      <c r="AJ188" s="43" t="e">
        <f t="shared" si="53"/>
        <v>#DIV/0!</v>
      </c>
      <c r="AK188" s="43" t="e">
        <f t="shared" si="54"/>
        <v>#DIV/0!</v>
      </c>
    </row>
    <row r="189" spans="28:37">
      <c r="AB189" s="37" t="s">
        <v>74</v>
      </c>
      <c r="AC189" s="37"/>
      <c r="AD189" s="42">
        <f t="shared" ref="AD189:AF189" si="55">SUM(AD161:AD188)</f>
        <v>0</v>
      </c>
      <c r="AE189" s="42">
        <f t="shared" si="55"/>
        <v>0</v>
      </c>
      <c r="AF189" s="42">
        <f t="shared" si="55"/>
        <v>0</v>
      </c>
      <c r="AG189" s="42">
        <v>0</v>
      </c>
      <c r="AH189" s="40" t="e">
        <f t="shared" si="51"/>
        <v>#DIV/0!</v>
      </c>
      <c r="AI189" s="40" t="e">
        <f t="shared" si="52"/>
        <v>#DIV/0!</v>
      </c>
      <c r="AJ189" s="40" t="e">
        <f t="shared" si="53"/>
        <v>#DIV/0!</v>
      </c>
      <c r="AK189" s="40" t="e">
        <f t="shared" si="54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Amiri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>
        <v>1</v>
      </c>
      <c r="D194" s="14"/>
      <c r="E194" s="14"/>
      <c r="F194" s="14">
        <v>1</v>
      </c>
      <c r="G194" s="14">
        <v>2</v>
      </c>
      <c r="H194" s="14"/>
      <c r="I194" s="14"/>
      <c r="J194" s="33">
        <v>6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10</v>
      </c>
      <c r="S194" s="42">
        <f>SUM(B195:B202)</f>
        <v>0</v>
      </c>
      <c r="T194" s="42">
        <v>0</v>
      </c>
      <c r="U194" s="40">
        <f t="shared" ref="U194:U201" si="56">(SUM(Q194,T194)/SUM(Q194,R194,S194,T194))</f>
        <v>0.62962962962963</v>
      </c>
      <c r="V194" s="40">
        <f t="shared" ref="V194:V201" si="57">Q194/(SUM(Q194,R194))</f>
        <v>0.62962962962963</v>
      </c>
      <c r="W194" s="40">
        <f t="shared" ref="W194:W201" si="58">Q194/SUM(Q194,S194)</f>
        <v>1</v>
      </c>
      <c r="X194" s="40">
        <f t="shared" ref="X194:X201" si="59">2*V194*W194/(SUM(V194,W194))</f>
        <v>0.772727272727273</v>
      </c>
    </row>
    <row r="195" spans="1:24">
      <c r="A195" s="15" t="s">
        <v>50</v>
      </c>
      <c r="B195" s="16"/>
      <c r="C195" s="17">
        <v>11</v>
      </c>
      <c r="D195" s="16"/>
      <c r="E195" s="16"/>
      <c r="F195" s="16"/>
      <c r="G195" s="16"/>
      <c r="H195" s="16"/>
      <c r="I195" s="16"/>
      <c r="J195" s="16">
        <v>6</v>
      </c>
      <c r="L195" s="1" t="s">
        <v>50</v>
      </c>
      <c r="M195" s="9" t="s">
        <v>59</v>
      </c>
      <c r="N195" s="9"/>
      <c r="O195" s="9"/>
      <c r="P195" s="9"/>
      <c r="Q195" s="41">
        <f>C195</f>
        <v>11</v>
      </c>
      <c r="R195" s="41">
        <f>SUM(B195,D195:J195)</f>
        <v>6</v>
      </c>
      <c r="S195" s="41">
        <f>SUM(C194,C196:C202)</f>
        <v>1</v>
      </c>
      <c r="T195" s="41">
        <v>0</v>
      </c>
      <c r="U195" s="43">
        <f t="shared" si="56"/>
        <v>0.611111111111111</v>
      </c>
      <c r="V195" s="43">
        <f t="shared" si="57"/>
        <v>0.647058823529412</v>
      </c>
      <c r="W195" s="43">
        <f t="shared" si="58"/>
        <v>0.916666666666667</v>
      </c>
      <c r="X195" s="43">
        <f t="shared" si="59"/>
        <v>0.758620689655172</v>
      </c>
    </row>
    <row r="196" spans="1:24">
      <c r="A196" s="15" t="s">
        <v>51</v>
      </c>
      <c r="B196" s="16"/>
      <c r="C196" s="16"/>
      <c r="D196" s="17">
        <v>9</v>
      </c>
      <c r="E196" s="16"/>
      <c r="F196" s="16"/>
      <c r="G196" s="16"/>
      <c r="H196" s="16"/>
      <c r="I196" s="16"/>
      <c r="J196" s="34">
        <v>1</v>
      </c>
      <c r="L196" s="1" t="s">
        <v>51</v>
      </c>
      <c r="M196" s="9" t="s">
        <v>60</v>
      </c>
      <c r="N196" s="9"/>
      <c r="O196" s="9"/>
      <c r="P196" s="9"/>
      <c r="Q196" s="42">
        <f>D196</f>
        <v>9</v>
      </c>
      <c r="R196" s="42">
        <f>SUM(B196:C196,E196:J196)</f>
        <v>1</v>
      </c>
      <c r="S196" s="42">
        <f>SUM(D194:D195,D197:D202)</f>
        <v>0</v>
      </c>
      <c r="T196" s="42">
        <v>0</v>
      </c>
      <c r="U196" s="40">
        <f t="shared" si="56"/>
        <v>0.9</v>
      </c>
      <c r="V196" s="40">
        <f t="shared" si="57"/>
        <v>0.9</v>
      </c>
      <c r="W196" s="40">
        <f t="shared" si="58"/>
        <v>1</v>
      </c>
      <c r="X196" s="40">
        <f t="shared" si="59"/>
        <v>0.947368421052632</v>
      </c>
    </row>
    <row r="197" spans="1:24">
      <c r="A197" s="15" t="s">
        <v>52</v>
      </c>
      <c r="B197" s="16"/>
      <c r="C197" s="16"/>
      <c r="D197" s="16"/>
      <c r="E197" s="17">
        <v>21</v>
      </c>
      <c r="F197" s="16">
        <v>1</v>
      </c>
      <c r="G197" s="16"/>
      <c r="H197" s="16"/>
      <c r="I197" s="16"/>
      <c r="J197" s="34">
        <v>4</v>
      </c>
      <c r="L197" s="1" t="s">
        <v>52</v>
      </c>
      <c r="M197" s="9" t="s">
        <v>61</v>
      </c>
      <c r="N197" s="9"/>
      <c r="O197" s="9"/>
      <c r="P197" s="9"/>
      <c r="Q197" s="41">
        <f>E197</f>
        <v>21</v>
      </c>
      <c r="R197" s="41">
        <f>SUM(B197:D197,F197:J197)</f>
        <v>5</v>
      </c>
      <c r="S197" s="41">
        <f>SUM(E194:E196,E198:E202)</f>
        <v>1</v>
      </c>
      <c r="T197" s="41">
        <v>0</v>
      </c>
      <c r="U197" s="43">
        <f t="shared" si="56"/>
        <v>0.777777777777778</v>
      </c>
      <c r="V197" s="43">
        <f t="shared" si="57"/>
        <v>0.807692307692308</v>
      </c>
      <c r="W197" s="43">
        <f t="shared" si="58"/>
        <v>0.954545454545455</v>
      </c>
      <c r="X197" s="43">
        <f t="shared" si="59"/>
        <v>0.875</v>
      </c>
    </row>
    <row r="198" spans="1:24">
      <c r="A198" s="15" t="s">
        <v>53</v>
      </c>
      <c r="B198" s="16"/>
      <c r="C198" s="16"/>
      <c r="D198" s="16"/>
      <c r="E198" s="16"/>
      <c r="F198" s="17">
        <v>29</v>
      </c>
      <c r="G198" s="16">
        <v>1</v>
      </c>
      <c r="H198" s="16"/>
      <c r="I198" s="16"/>
      <c r="J198" s="34">
        <v>5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6</v>
      </c>
      <c r="S198" s="42">
        <f>SUM(F194:F197,F199:F202)</f>
        <v>3</v>
      </c>
      <c r="T198" s="42">
        <v>0</v>
      </c>
      <c r="U198" s="40">
        <f t="shared" si="56"/>
        <v>0.763157894736842</v>
      </c>
      <c r="V198" s="40">
        <f t="shared" si="57"/>
        <v>0.828571428571429</v>
      </c>
      <c r="W198" s="40">
        <f t="shared" si="58"/>
        <v>0.90625</v>
      </c>
      <c r="X198" s="40">
        <f t="shared" si="59"/>
        <v>0.865671641791045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30</v>
      </c>
      <c r="H199" s="16"/>
      <c r="I199" s="16"/>
      <c r="J199" s="34">
        <v>7</v>
      </c>
      <c r="L199" s="1" t="s">
        <v>54</v>
      </c>
      <c r="M199" s="9" t="s">
        <v>63</v>
      </c>
      <c r="N199" s="9"/>
      <c r="O199" s="9"/>
      <c r="P199" s="9"/>
      <c r="Q199" s="41">
        <f>G199</f>
        <v>30</v>
      </c>
      <c r="R199" s="41">
        <f>SUM(B199:F199,H199:J199)</f>
        <v>7</v>
      </c>
      <c r="S199" s="41">
        <f>SUM(G194:G198,G200:G202)</f>
        <v>3</v>
      </c>
      <c r="T199" s="41">
        <v>0</v>
      </c>
      <c r="U199" s="43">
        <f t="shared" si="56"/>
        <v>0.75</v>
      </c>
      <c r="V199" s="43">
        <f t="shared" si="57"/>
        <v>0.810810810810811</v>
      </c>
      <c r="W199" s="43">
        <f t="shared" si="58"/>
        <v>0.909090909090909</v>
      </c>
      <c r="X199" s="43">
        <f t="shared" si="59"/>
        <v>0.857142857142857</v>
      </c>
    </row>
    <row r="200" spans="1:24">
      <c r="A200" s="15" t="s">
        <v>55</v>
      </c>
      <c r="B200" s="16"/>
      <c r="C200" s="16"/>
      <c r="D200" s="16"/>
      <c r="E200" s="16"/>
      <c r="F200" s="16">
        <v>1</v>
      </c>
      <c r="G200" s="16"/>
      <c r="H200" s="17">
        <v>9</v>
      </c>
      <c r="I200" s="16"/>
      <c r="J200" s="34">
        <v>1</v>
      </c>
      <c r="L200" s="1" t="s">
        <v>55</v>
      </c>
      <c r="M200" s="9" t="s">
        <v>64</v>
      </c>
      <c r="N200" s="9"/>
      <c r="O200" s="9"/>
      <c r="P200" s="9"/>
      <c r="Q200" s="42">
        <f>H200</f>
        <v>9</v>
      </c>
      <c r="R200" s="42">
        <f>SUM(B200:G200,I200:J200)</f>
        <v>2</v>
      </c>
      <c r="S200" s="42">
        <f>SUM(H194:H199,H201:H202)</f>
        <v>0</v>
      </c>
      <c r="T200" s="42">
        <v>0</v>
      </c>
      <c r="U200" s="40">
        <f t="shared" si="56"/>
        <v>0.818181818181818</v>
      </c>
      <c r="V200" s="40">
        <f t="shared" si="57"/>
        <v>0.818181818181818</v>
      </c>
      <c r="W200" s="40">
        <f t="shared" si="58"/>
        <v>1</v>
      </c>
      <c r="X200" s="40">
        <f t="shared" si="59"/>
        <v>0.9</v>
      </c>
    </row>
    <row r="201" spans="1:24">
      <c r="A201" s="15" t="s">
        <v>56</v>
      </c>
      <c r="B201" s="16"/>
      <c r="C201" s="16"/>
      <c r="D201" s="16"/>
      <c r="E201" s="16">
        <v>1</v>
      </c>
      <c r="F201" s="16"/>
      <c r="G201" s="16"/>
      <c r="H201" s="16"/>
      <c r="I201" s="17">
        <v>9</v>
      </c>
      <c r="J201" s="34"/>
      <c r="L201" s="1" t="s">
        <v>56</v>
      </c>
      <c r="M201" s="9" t="s">
        <v>65</v>
      </c>
      <c r="N201" s="9"/>
      <c r="O201" s="9"/>
      <c r="P201" s="9"/>
      <c r="Q201" s="41">
        <f>I201</f>
        <v>9</v>
      </c>
      <c r="R201" s="41">
        <f>SUM(J201,B201:H201)</f>
        <v>1</v>
      </c>
      <c r="S201" s="41">
        <f>SUM(I194:I200,I202)</f>
        <v>0</v>
      </c>
      <c r="T201" s="41">
        <v>0</v>
      </c>
      <c r="U201" s="43">
        <f t="shared" si="56"/>
        <v>0.9</v>
      </c>
      <c r="V201" s="43">
        <f t="shared" si="57"/>
        <v>0.9</v>
      </c>
      <c r="W201" s="43">
        <f t="shared" si="58"/>
        <v>1</v>
      </c>
      <c r="X201" s="43">
        <f t="shared" si="59"/>
        <v>0.947368421052632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135</v>
      </c>
      <c r="R203" s="41">
        <f t="shared" si="60"/>
        <v>38</v>
      </c>
      <c r="S203" s="41">
        <f t="shared" si="60"/>
        <v>8</v>
      </c>
      <c r="T203" s="41">
        <f t="shared" si="60"/>
        <v>0</v>
      </c>
      <c r="U203" s="43">
        <f>(SUM(Q203,T203)/SUM(Q203,R203,S203,T203))</f>
        <v>0.74585635359116</v>
      </c>
      <c r="V203" s="43">
        <f>Q203/(SUM(Q203,R203))</f>
        <v>0.780346820809249</v>
      </c>
      <c r="W203" s="43">
        <f>Q203/SUM(Q203,S203)</f>
        <v>0.944055944055944</v>
      </c>
      <c r="X203" s="43">
        <f>2*V203*W203/(SUM(V203,W203))</f>
        <v>0.854430379746835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135</v>
      </c>
    </row>
    <row r="205" ht="14.25" spans="1:37">
      <c r="A205" s="21" t="str">
        <f>A1</f>
        <v>Amiri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16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16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1">(SUM(AD206,AG206)/SUM(AD206,AE206,AF206,AG206))</f>
        <v>1</v>
      </c>
      <c r="AI206" s="40">
        <f t="shared" ref="AI206:AI234" si="62">AD206/(SUM(AD206,AE206))</f>
        <v>1</v>
      </c>
      <c r="AJ206" s="40">
        <f t="shared" ref="AJ206:AJ234" si="63">AD206/SUM(AD206,AF206)</f>
        <v>1</v>
      </c>
      <c r="AK206" s="40">
        <f t="shared" ref="AK206:AK234" si="64">2*AI206*AJ206/(SUM(AI206,AJ206))</f>
        <v>1</v>
      </c>
    </row>
    <row r="207" spans="1:37">
      <c r="A207" s="26" t="s">
        <v>40</v>
      </c>
      <c r="B207" s="27"/>
      <c r="C207" s="28">
        <v>20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20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61"/>
        <v>1</v>
      </c>
      <c r="AI207" s="43">
        <f t="shared" si="62"/>
        <v>1</v>
      </c>
      <c r="AJ207" s="43">
        <f t="shared" si="63"/>
        <v>1</v>
      </c>
      <c r="AK207" s="43">
        <f t="shared" si="64"/>
        <v>1</v>
      </c>
    </row>
    <row r="208" spans="1:37">
      <c r="A208" s="26" t="s">
        <v>9</v>
      </c>
      <c r="B208" s="27"/>
      <c r="C208" s="27"/>
      <c r="D208" s="28">
        <v>8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8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1"/>
        <v>1</v>
      </c>
      <c r="AI208" s="40">
        <f t="shared" si="62"/>
        <v>1</v>
      </c>
      <c r="AJ208" s="40">
        <f t="shared" si="63"/>
        <v>1</v>
      </c>
      <c r="AK208" s="40">
        <f t="shared" si="64"/>
        <v>1</v>
      </c>
    </row>
    <row r="209" spans="1:37">
      <c r="A209" s="26" t="s">
        <v>10</v>
      </c>
      <c r="B209" s="27"/>
      <c r="C209" s="27"/>
      <c r="D209" s="27"/>
      <c r="E209" s="28">
        <v>1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1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1"/>
        <v>1</v>
      </c>
      <c r="AI210" s="40">
        <f t="shared" si="62"/>
        <v>1</v>
      </c>
      <c r="AJ210" s="40">
        <f t="shared" si="63"/>
        <v>1</v>
      </c>
      <c r="AK210" s="40">
        <f t="shared" si="64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1"/>
        <v>1</v>
      </c>
      <c r="AI211" s="43">
        <f t="shared" si="62"/>
        <v>1</v>
      </c>
      <c r="AJ211" s="43">
        <f t="shared" si="63"/>
        <v>1</v>
      </c>
      <c r="AK211" s="43">
        <f t="shared" si="64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v>0</v>
      </c>
      <c r="AH212" s="40">
        <f t="shared" si="61"/>
        <v>1</v>
      </c>
      <c r="AI212" s="40">
        <f t="shared" si="62"/>
        <v>1</v>
      </c>
      <c r="AJ212" s="40">
        <f t="shared" si="63"/>
        <v>1</v>
      </c>
      <c r="AK212" s="40">
        <f t="shared" si="64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1"/>
        <v>1</v>
      </c>
      <c r="AI213" s="43">
        <f t="shared" si="62"/>
        <v>1</v>
      </c>
      <c r="AJ213" s="43">
        <f t="shared" si="63"/>
        <v>1</v>
      </c>
      <c r="AK213" s="43">
        <f t="shared" si="64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61"/>
        <v>1</v>
      </c>
      <c r="AI214" s="40">
        <f t="shared" si="62"/>
        <v>1</v>
      </c>
      <c r="AJ214" s="40">
        <f t="shared" si="63"/>
        <v>1</v>
      </c>
      <c r="AK214" s="40">
        <f t="shared" si="64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1"/>
        <v>1</v>
      </c>
      <c r="AI215" s="43">
        <f t="shared" si="62"/>
        <v>1</v>
      </c>
      <c r="AJ215" s="43">
        <f t="shared" si="63"/>
        <v>1</v>
      </c>
      <c r="AK215" s="43">
        <f t="shared" si="64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>
        <f t="shared" si="61"/>
        <v>1</v>
      </c>
      <c r="AI216" s="40">
        <f t="shared" si="62"/>
        <v>1</v>
      </c>
      <c r="AJ216" s="40">
        <f t="shared" si="63"/>
        <v>1</v>
      </c>
      <c r="AK216" s="40">
        <f t="shared" si="64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1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1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1"/>
        <v>1</v>
      </c>
      <c r="AI220" s="40">
        <f t="shared" si="62"/>
        <v>1</v>
      </c>
      <c r="AJ220" s="40">
        <f t="shared" si="63"/>
        <v>1</v>
      </c>
      <c r="AK220" s="40">
        <f t="shared" si="64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1"/>
        <v>1</v>
      </c>
      <c r="AI222" s="40">
        <f t="shared" si="62"/>
        <v>1</v>
      </c>
      <c r="AJ222" s="40">
        <f t="shared" si="63"/>
        <v>1</v>
      </c>
      <c r="AK222" s="40">
        <f t="shared" si="64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6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6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1"/>
        <v>1</v>
      </c>
      <c r="AI225" s="43">
        <f t="shared" si="62"/>
        <v>1</v>
      </c>
      <c r="AJ225" s="43">
        <f t="shared" si="63"/>
        <v>1</v>
      </c>
      <c r="AK225" s="43">
        <f t="shared" si="64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2</v>
      </c>
      <c r="W226" s="27"/>
      <c r="X226" s="27"/>
      <c r="Y226" s="27"/>
      <c r="Z226" s="27"/>
      <c r="AA226" s="27"/>
      <c r="AB226" s="27"/>
      <c r="AC226" s="46"/>
      <c r="AD226" s="42">
        <f>V226</f>
        <v>2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1"/>
        <v>1</v>
      </c>
      <c r="AI227" s="43">
        <f t="shared" si="62"/>
        <v>1</v>
      </c>
      <c r="AJ227" s="43">
        <f t="shared" si="63"/>
        <v>1</v>
      </c>
      <c r="AK227" s="43">
        <f t="shared" si="64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3</v>
      </c>
      <c r="Y228" s="27"/>
      <c r="Z228" s="27"/>
      <c r="AA228" s="27"/>
      <c r="AB228" s="27"/>
      <c r="AC228" s="46"/>
      <c r="AD228" s="42">
        <f>X228</f>
        <v>3</v>
      </c>
      <c r="AE228" s="42">
        <f>SUM(B228:W228,Y228:AC228)</f>
        <v>0</v>
      </c>
      <c r="AF228" s="42">
        <f>SUM(X206:X227,X229:X233)</f>
        <v>2</v>
      </c>
      <c r="AG228" s="41">
        <v>0</v>
      </c>
      <c r="AH228" s="40">
        <f t="shared" si="61"/>
        <v>0.6</v>
      </c>
      <c r="AI228" s="40">
        <f t="shared" si="62"/>
        <v>1</v>
      </c>
      <c r="AJ228" s="40">
        <f t="shared" si="63"/>
        <v>0.6</v>
      </c>
      <c r="AK228" s="40">
        <f t="shared" si="64"/>
        <v>0.75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8">
        <v>21</v>
      </c>
      <c r="Z229" s="27"/>
      <c r="AA229" s="27"/>
      <c r="AB229" s="27"/>
      <c r="AC229" s="46"/>
      <c r="AD229" s="41">
        <f>Y229</f>
        <v>21</v>
      </c>
      <c r="AE229" s="41">
        <f>SUM(B229:X229,Z229:AC229)</f>
        <v>0</v>
      </c>
      <c r="AF229" s="41">
        <f>SUM(Y206:Y228,Y230:Y233)</f>
        <v>0</v>
      </c>
      <c r="AG229" s="42">
        <v>0</v>
      </c>
      <c r="AH229" s="43">
        <f t="shared" si="61"/>
        <v>1</v>
      </c>
      <c r="AI229" s="43">
        <f t="shared" si="62"/>
        <v>1</v>
      </c>
      <c r="AJ229" s="43">
        <f t="shared" si="63"/>
        <v>1</v>
      </c>
      <c r="AK229" s="43">
        <f t="shared" si="64"/>
        <v>1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>
        <v>2</v>
      </c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2</v>
      </c>
      <c r="AF230" s="42">
        <f>SUM(Z206:Z229,Z231:Z233)</f>
        <v>0</v>
      </c>
      <c r="AG230" s="41">
        <v>0</v>
      </c>
      <c r="AH230" s="40">
        <f t="shared" si="61"/>
        <v>0.666666666666667</v>
      </c>
      <c r="AI230" s="40">
        <f t="shared" si="62"/>
        <v>0.666666666666667</v>
      </c>
      <c r="AJ230" s="40">
        <f t="shared" si="63"/>
        <v>1</v>
      </c>
      <c r="AK230" s="40">
        <f t="shared" si="64"/>
        <v>0.8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61"/>
        <v>1</v>
      </c>
      <c r="AI232" s="40">
        <f t="shared" si="62"/>
        <v>1</v>
      </c>
      <c r="AJ232" s="40">
        <f t="shared" si="63"/>
        <v>1</v>
      </c>
      <c r="AK232" s="40">
        <f t="shared" si="64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F234" si="65">SUM(AD206:AD233)</f>
        <v>133</v>
      </c>
      <c r="AE234" s="42">
        <f t="shared" si="65"/>
        <v>2</v>
      </c>
      <c r="AF234" s="42">
        <f t="shared" si="65"/>
        <v>2</v>
      </c>
      <c r="AG234" s="42">
        <v>0</v>
      </c>
      <c r="AH234" s="40">
        <f t="shared" si="61"/>
        <v>0.970802919708029</v>
      </c>
      <c r="AI234" s="40">
        <f t="shared" si="62"/>
        <v>0.985185185185185</v>
      </c>
      <c r="AJ234" s="40">
        <f t="shared" si="63"/>
        <v>0.985185185185185</v>
      </c>
      <c r="AK234" s="40">
        <f t="shared" si="64"/>
        <v>0.985185185185185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6">(SUM(Q239,T239)/SUM(Q239,R239,S239,T239))</f>
        <v>#DIV/0!</v>
      </c>
      <c r="V239" s="40" t="e">
        <f t="shared" ref="V239:V246" si="67">Q239/(SUM(Q239,R239))</f>
        <v>#DIV/0!</v>
      </c>
      <c r="W239" s="40" t="e">
        <f t="shared" ref="W239:W246" si="68">Q239/SUM(Q239,S239)</f>
        <v>#DIV/0!</v>
      </c>
      <c r="X239" s="40" t="e">
        <f t="shared" ref="X239:X246" si="69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6"/>
        <v>#DIV/0!</v>
      </c>
      <c r="V240" s="43" t="e">
        <f t="shared" si="67"/>
        <v>#DIV/0!</v>
      </c>
      <c r="W240" s="43" t="e">
        <f t="shared" si="68"/>
        <v>#DIV/0!</v>
      </c>
      <c r="X240" s="43" t="e">
        <f t="shared" si="69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6"/>
        <v>#DIV/0!</v>
      </c>
      <c r="V241" s="40" t="e">
        <f t="shared" si="67"/>
        <v>#DIV/0!</v>
      </c>
      <c r="W241" s="40" t="e">
        <f t="shared" si="68"/>
        <v>#DIV/0!</v>
      </c>
      <c r="X241" s="40" t="e">
        <f t="shared" si="69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6"/>
        <v>#DIV/0!</v>
      </c>
      <c r="V242" s="43" t="e">
        <f t="shared" si="67"/>
        <v>#DIV/0!</v>
      </c>
      <c r="W242" s="43" t="e">
        <f t="shared" si="68"/>
        <v>#DIV/0!</v>
      </c>
      <c r="X242" s="43" t="e">
        <f t="shared" si="69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6"/>
        <v>#DIV/0!</v>
      </c>
      <c r="V243" s="40" t="e">
        <f t="shared" si="67"/>
        <v>#DIV/0!</v>
      </c>
      <c r="W243" s="40" t="e">
        <f t="shared" si="68"/>
        <v>#DIV/0!</v>
      </c>
      <c r="X243" s="40" t="e">
        <f t="shared" si="69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6"/>
        <v>#DIV/0!</v>
      </c>
      <c r="V244" s="43" t="e">
        <f t="shared" si="67"/>
        <v>#DIV/0!</v>
      </c>
      <c r="W244" s="43" t="e">
        <f t="shared" si="68"/>
        <v>#DIV/0!</v>
      </c>
      <c r="X244" s="43" t="e">
        <f t="shared" si="69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6"/>
        <v>#DIV/0!</v>
      </c>
      <c r="V245" s="40" t="e">
        <f t="shared" si="67"/>
        <v>#DIV/0!</v>
      </c>
      <c r="W245" s="40" t="e">
        <f t="shared" si="68"/>
        <v>#DIV/0!</v>
      </c>
      <c r="X245" s="40" t="e">
        <f t="shared" si="69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6"/>
        <v>#DIV/0!</v>
      </c>
      <c r="V246" s="43" t="e">
        <f t="shared" si="67"/>
        <v>#DIV/0!</v>
      </c>
      <c r="W246" s="43" t="e">
        <f t="shared" si="68"/>
        <v>#DIV/0!</v>
      </c>
      <c r="X246" s="43" t="e">
        <f t="shared" si="69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0</v>
      </c>
      <c r="R248" s="41">
        <f t="shared" si="70"/>
        <v>0</v>
      </c>
      <c r="S248" s="41">
        <f t="shared" si="70"/>
        <v>0</v>
      </c>
      <c r="T248" s="41">
        <f t="shared" si="70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1">(SUM(AD251,AG251)/SUM(AD251,AE251,AF251,AG251))</f>
        <v>#DIV/0!</v>
      </c>
      <c r="AI251" s="40" t="e">
        <f t="shared" ref="AI251:AI279" si="72">AD251/(SUM(AD251,AE251))</f>
        <v>#DIV/0!</v>
      </c>
      <c r="AJ251" s="40" t="e">
        <f t="shared" ref="AJ251:AJ279" si="73">AD251/SUM(AD251,AF251)</f>
        <v>#DIV/0!</v>
      </c>
      <c r="AK251" s="40" t="e">
        <f t="shared" ref="AK251:AK279" si="74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1"/>
        <v>#DIV/0!</v>
      </c>
      <c r="AI252" s="43" t="e">
        <f t="shared" si="72"/>
        <v>#DIV/0!</v>
      </c>
      <c r="AJ252" s="43" t="e">
        <f t="shared" si="73"/>
        <v>#DIV/0!</v>
      </c>
      <c r="AK252" s="43" t="e">
        <f t="shared" si="74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1"/>
        <v>#DIV/0!</v>
      </c>
      <c r="AI253" s="40" t="e">
        <f t="shared" si="72"/>
        <v>#DIV/0!</v>
      </c>
      <c r="AJ253" s="40" t="e">
        <f t="shared" si="73"/>
        <v>#DIV/0!</v>
      </c>
      <c r="AK253" s="40" t="e">
        <f t="shared" si="74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1"/>
        <v>#DIV/0!</v>
      </c>
      <c r="AI254" s="43" t="e">
        <f t="shared" si="72"/>
        <v>#DIV/0!</v>
      </c>
      <c r="AJ254" s="43" t="e">
        <f t="shared" si="73"/>
        <v>#DIV/0!</v>
      </c>
      <c r="AK254" s="43" t="e">
        <f t="shared" si="74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1"/>
        <v>#DIV/0!</v>
      </c>
      <c r="AI255" s="40" t="e">
        <f t="shared" si="72"/>
        <v>#DIV/0!</v>
      </c>
      <c r="AJ255" s="40" t="e">
        <f t="shared" si="73"/>
        <v>#DIV/0!</v>
      </c>
      <c r="AK255" s="40" t="e">
        <f t="shared" si="74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1"/>
        <v>#DIV/0!</v>
      </c>
      <c r="AI256" s="43" t="e">
        <f t="shared" si="72"/>
        <v>#DIV/0!</v>
      </c>
      <c r="AJ256" s="43" t="e">
        <f t="shared" si="73"/>
        <v>#DIV/0!</v>
      </c>
      <c r="AK256" s="43" t="e">
        <f t="shared" si="74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1"/>
        <v>#DIV/0!</v>
      </c>
      <c r="AI257" s="40" t="e">
        <f t="shared" si="72"/>
        <v>#DIV/0!</v>
      </c>
      <c r="AJ257" s="40" t="e">
        <f t="shared" si="73"/>
        <v>#DIV/0!</v>
      </c>
      <c r="AK257" s="40" t="e">
        <f t="shared" si="74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1"/>
        <v>#DIV/0!</v>
      </c>
      <c r="AI258" s="43" t="e">
        <f t="shared" si="72"/>
        <v>#DIV/0!</v>
      </c>
      <c r="AJ258" s="43" t="e">
        <f t="shared" si="73"/>
        <v>#DIV/0!</v>
      </c>
      <c r="AK258" s="43" t="e">
        <f t="shared" si="74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1"/>
        <v>#DIV/0!</v>
      </c>
      <c r="AI259" s="40" t="e">
        <f t="shared" si="72"/>
        <v>#DIV/0!</v>
      </c>
      <c r="AJ259" s="40" t="e">
        <f t="shared" si="73"/>
        <v>#DIV/0!</v>
      </c>
      <c r="AK259" s="40" t="e">
        <f t="shared" si="74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1"/>
        <v>#DIV/0!</v>
      </c>
      <c r="AI260" s="43" t="e">
        <f t="shared" si="72"/>
        <v>#DIV/0!</v>
      </c>
      <c r="AJ260" s="43" t="e">
        <f t="shared" si="73"/>
        <v>#DIV/0!</v>
      </c>
      <c r="AK260" s="43" t="e">
        <f t="shared" si="74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1"/>
        <v>#DIV/0!</v>
      </c>
      <c r="AI261" s="40" t="e">
        <f t="shared" si="72"/>
        <v>#DIV/0!</v>
      </c>
      <c r="AJ261" s="40" t="e">
        <f t="shared" si="73"/>
        <v>#DIV/0!</v>
      </c>
      <c r="AK261" s="40" t="e">
        <f t="shared" si="74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1"/>
        <v>#DIV/0!</v>
      </c>
      <c r="AI262" s="43" t="e">
        <f t="shared" si="72"/>
        <v>#DIV/0!</v>
      </c>
      <c r="AJ262" s="43" t="e">
        <f t="shared" si="73"/>
        <v>#DIV/0!</v>
      </c>
      <c r="AK262" s="43" t="e">
        <f t="shared" si="74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1"/>
        <v>#DIV/0!</v>
      </c>
      <c r="AI263" s="40" t="e">
        <f t="shared" si="72"/>
        <v>#DIV/0!</v>
      </c>
      <c r="AJ263" s="40" t="e">
        <f t="shared" si="73"/>
        <v>#DIV/0!</v>
      </c>
      <c r="AK263" s="40" t="e">
        <f t="shared" si="74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1"/>
        <v>#DIV/0!</v>
      </c>
      <c r="AI264" s="43" t="e">
        <f t="shared" si="72"/>
        <v>#DIV/0!</v>
      </c>
      <c r="AJ264" s="43" t="e">
        <f t="shared" si="73"/>
        <v>#DIV/0!</v>
      </c>
      <c r="AK264" s="43" t="e">
        <f t="shared" si="74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1"/>
        <v>#DIV/0!</v>
      </c>
      <c r="AI265" s="40" t="e">
        <f t="shared" si="72"/>
        <v>#DIV/0!</v>
      </c>
      <c r="AJ265" s="40" t="e">
        <f t="shared" si="73"/>
        <v>#DIV/0!</v>
      </c>
      <c r="AK265" s="40" t="e">
        <f t="shared" si="74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1"/>
        <v>#DIV/0!</v>
      </c>
      <c r="AI266" s="43" t="e">
        <f t="shared" si="72"/>
        <v>#DIV/0!</v>
      </c>
      <c r="AJ266" s="43" t="e">
        <f t="shared" si="73"/>
        <v>#DIV/0!</v>
      </c>
      <c r="AK266" s="43" t="e">
        <f t="shared" si="74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1"/>
        <v>#DIV/0!</v>
      </c>
      <c r="AI267" s="40" t="e">
        <f t="shared" si="72"/>
        <v>#DIV/0!</v>
      </c>
      <c r="AJ267" s="40" t="e">
        <f t="shared" si="73"/>
        <v>#DIV/0!</v>
      </c>
      <c r="AK267" s="40" t="e">
        <f t="shared" si="74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1"/>
        <v>#DIV/0!</v>
      </c>
      <c r="AI268" s="43" t="e">
        <f t="shared" si="72"/>
        <v>#DIV/0!</v>
      </c>
      <c r="AJ268" s="43" t="e">
        <f t="shared" si="73"/>
        <v>#DIV/0!</v>
      </c>
      <c r="AK268" s="43" t="e">
        <f t="shared" si="74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1"/>
        <v>#DIV/0!</v>
      </c>
      <c r="AI269" s="40" t="e">
        <f t="shared" si="72"/>
        <v>#DIV/0!</v>
      </c>
      <c r="AJ269" s="40" t="e">
        <f t="shared" si="73"/>
        <v>#DIV/0!</v>
      </c>
      <c r="AK269" s="40" t="e">
        <f t="shared" si="74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1"/>
        <v>#DIV/0!</v>
      </c>
      <c r="AI270" s="43" t="e">
        <f t="shared" si="72"/>
        <v>#DIV/0!</v>
      </c>
      <c r="AJ270" s="43" t="e">
        <f t="shared" si="73"/>
        <v>#DIV/0!</v>
      </c>
      <c r="AK270" s="43" t="e">
        <f t="shared" si="74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1"/>
        <v>#DIV/0!</v>
      </c>
      <c r="AI271" s="40" t="e">
        <f t="shared" si="72"/>
        <v>#DIV/0!</v>
      </c>
      <c r="AJ271" s="40" t="e">
        <f t="shared" si="73"/>
        <v>#DIV/0!</v>
      </c>
      <c r="AK271" s="40" t="e">
        <f t="shared" si="74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1"/>
        <v>#DIV/0!</v>
      </c>
      <c r="AI272" s="43" t="e">
        <f t="shared" si="72"/>
        <v>#DIV/0!</v>
      </c>
      <c r="AJ272" s="43" t="e">
        <f t="shared" si="73"/>
        <v>#DIV/0!</v>
      </c>
      <c r="AK272" s="43" t="e">
        <f t="shared" si="74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1"/>
        <v>#DIV/0!</v>
      </c>
      <c r="AI273" s="40" t="e">
        <f t="shared" si="72"/>
        <v>#DIV/0!</v>
      </c>
      <c r="AJ273" s="40" t="e">
        <f t="shared" si="73"/>
        <v>#DIV/0!</v>
      </c>
      <c r="AK273" s="40" t="e">
        <f t="shared" si="74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1"/>
        <v>#DIV/0!</v>
      </c>
      <c r="AI274" s="43" t="e">
        <f t="shared" si="72"/>
        <v>#DIV/0!</v>
      </c>
      <c r="AJ274" s="43" t="e">
        <f t="shared" si="73"/>
        <v>#DIV/0!</v>
      </c>
      <c r="AK274" s="43" t="e">
        <f t="shared" si="74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1"/>
        <v>#DIV/0!</v>
      </c>
      <c r="AI275" s="40" t="e">
        <f t="shared" si="72"/>
        <v>#DIV/0!</v>
      </c>
      <c r="AJ275" s="40" t="e">
        <f t="shared" si="73"/>
        <v>#DIV/0!</v>
      </c>
      <c r="AK275" s="40" t="e">
        <f t="shared" si="74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1"/>
        <v>#DIV/0!</v>
      </c>
      <c r="AI276" s="43" t="e">
        <f t="shared" si="72"/>
        <v>#DIV/0!</v>
      </c>
      <c r="AJ276" s="43" t="e">
        <f t="shared" si="73"/>
        <v>#DIV/0!</v>
      </c>
      <c r="AK276" s="43" t="e">
        <f t="shared" si="74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1"/>
        <v>#DIV/0!</v>
      </c>
      <c r="AI277" s="40" t="e">
        <f t="shared" si="72"/>
        <v>#DIV/0!</v>
      </c>
      <c r="AJ277" s="40" t="e">
        <f t="shared" si="73"/>
        <v>#DIV/0!</v>
      </c>
      <c r="AK277" s="40" t="e">
        <f t="shared" si="74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1"/>
        <v>#DIV/0!</v>
      </c>
      <c r="AI278" s="43" t="e">
        <f t="shared" si="72"/>
        <v>#DIV/0!</v>
      </c>
      <c r="AJ278" s="43" t="e">
        <f t="shared" si="73"/>
        <v>#DIV/0!</v>
      </c>
      <c r="AK278" s="43" t="e">
        <f t="shared" si="74"/>
        <v>#DIV/0!</v>
      </c>
    </row>
    <row r="279" spans="28:37">
      <c r="AB279" s="37" t="s">
        <v>74</v>
      </c>
      <c r="AC279" s="37"/>
      <c r="AD279" s="42">
        <f t="shared" ref="AD279:AF279" si="75">SUM(AD251:AD278)</f>
        <v>0</v>
      </c>
      <c r="AE279" s="42">
        <f t="shared" si="75"/>
        <v>0</v>
      </c>
      <c r="AF279" s="42">
        <f t="shared" si="75"/>
        <v>0</v>
      </c>
      <c r="AG279" s="42">
        <v>0</v>
      </c>
      <c r="AH279" s="40" t="e">
        <f t="shared" si="71"/>
        <v>#DIV/0!</v>
      </c>
      <c r="AI279" s="40" t="e">
        <f t="shared" si="72"/>
        <v>#DIV/0!</v>
      </c>
      <c r="AJ279" s="40" t="e">
        <f t="shared" si="73"/>
        <v>#DIV/0!</v>
      </c>
      <c r="AK279" s="40" t="e">
        <f t="shared" si="74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>
        <v>1</v>
      </c>
      <c r="D284" s="14"/>
      <c r="E284" s="14"/>
      <c r="F284" s="14">
        <v>1</v>
      </c>
      <c r="G284" s="14">
        <v>2</v>
      </c>
      <c r="H284" s="14"/>
      <c r="I284" s="14"/>
      <c r="J284" s="33">
        <v>1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5</v>
      </c>
      <c r="S284" s="42">
        <f>SUM(B285:B292)</f>
        <v>0</v>
      </c>
      <c r="T284" s="42">
        <v>0</v>
      </c>
      <c r="U284" s="40">
        <f t="shared" ref="U284:U291" si="76">(SUM(Q284,T284)/SUM(Q284,R284,S284,T284))</f>
        <v>0.772727272727273</v>
      </c>
      <c r="V284" s="40">
        <f t="shared" ref="V284:V291" si="77">Q284/(SUM(Q284,R284))</f>
        <v>0.772727272727273</v>
      </c>
      <c r="W284" s="40">
        <f t="shared" ref="W284:W291" si="78">Q284/SUM(Q284,S284)</f>
        <v>1</v>
      </c>
      <c r="X284" s="40">
        <f t="shared" ref="X284:X291" si="79">2*V284*W284/(SUM(V284,W284))</f>
        <v>0.871794871794872</v>
      </c>
    </row>
    <row r="285" spans="1:24">
      <c r="A285" s="15" t="s">
        <v>50</v>
      </c>
      <c r="B285" s="16"/>
      <c r="C285" s="17">
        <v>11</v>
      </c>
      <c r="D285" s="16"/>
      <c r="E285" s="16"/>
      <c r="F285" s="16"/>
      <c r="G285" s="16"/>
      <c r="H285" s="16"/>
      <c r="I285" s="16"/>
      <c r="J285" s="16">
        <v>2</v>
      </c>
      <c r="L285" s="1" t="s">
        <v>50</v>
      </c>
      <c r="M285" s="9" t="s">
        <v>59</v>
      </c>
      <c r="N285" s="9"/>
      <c r="O285" s="9"/>
      <c r="P285" s="9"/>
      <c r="Q285" s="41">
        <f>C285</f>
        <v>11</v>
      </c>
      <c r="R285" s="41">
        <f>SUM(B285,D285:J285)</f>
        <v>2</v>
      </c>
      <c r="S285" s="41">
        <f>SUM(C284,C286:C292)</f>
        <v>1</v>
      </c>
      <c r="T285" s="41">
        <v>0</v>
      </c>
      <c r="U285" s="43">
        <f t="shared" si="76"/>
        <v>0.785714285714286</v>
      </c>
      <c r="V285" s="43">
        <f t="shared" si="77"/>
        <v>0.846153846153846</v>
      </c>
      <c r="W285" s="43">
        <f t="shared" si="78"/>
        <v>0.916666666666667</v>
      </c>
      <c r="X285" s="43">
        <f t="shared" si="79"/>
        <v>0.88</v>
      </c>
    </row>
    <row r="286" spans="1:24">
      <c r="A286" s="15" t="s">
        <v>51</v>
      </c>
      <c r="B286" s="16"/>
      <c r="C286" s="16"/>
      <c r="D286" s="17">
        <v>9</v>
      </c>
      <c r="E286" s="16"/>
      <c r="F286" s="16"/>
      <c r="G286" s="16"/>
      <c r="H286" s="16"/>
      <c r="I286" s="16"/>
      <c r="J286" s="34">
        <v>1</v>
      </c>
      <c r="L286" s="1" t="s">
        <v>51</v>
      </c>
      <c r="M286" s="9" t="s">
        <v>60</v>
      </c>
      <c r="N286" s="9"/>
      <c r="O286" s="9"/>
      <c r="P286" s="9"/>
      <c r="Q286" s="42">
        <f>D286</f>
        <v>9</v>
      </c>
      <c r="R286" s="42">
        <f>SUM(B286:C286,E286:J286)</f>
        <v>1</v>
      </c>
      <c r="S286" s="42">
        <f>SUM(D284:D285,D287:D292)</f>
        <v>0</v>
      </c>
      <c r="T286" s="42">
        <v>0</v>
      </c>
      <c r="U286" s="40">
        <f t="shared" si="76"/>
        <v>0.9</v>
      </c>
      <c r="V286" s="40">
        <f t="shared" si="77"/>
        <v>0.9</v>
      </c>
      <c r="W286" s="40">
        <f t="shared" si="78"/>
        <v>1</v>
      </c>
      <c r="X286" s="40">
        <f t="shared" si="79"/>
        <v>0.947368421052632</v>
      </c>
    </row>
    <row r="287" spans="1:24">
      <c r="A287" s="15" t="s">
        <v>52</v>
      </c>
      <c r="B287" s="16"/>
      <c r="C287" s="16"/>
      <c r="D287" s="16"/>
      <c r="E287" s="17">
        <v>21</v>
      </c>
      <c r="F287" s="16">
        <v>1</v>
      </c>
      <c r="G287" s="16"/>
      <c r="H287" s="16"/>
      <c r="I287" s="16"/>
      <c r="J287" s="34">
        <v>4</v>
      </c>
      <c r="L287" s="1" t="s">
        <v>52</v>
      </c>
      <c r="M287" s="9" t="s">
        <v>61</v>
      </c>
      <c r="N287" s="9"/>
      <c r="O287" s="9"/>
      <c r="P287" s="9"/>
      <c r="Q287" s="41">
        <f>E287</f>
        <v>21</v>
      </c>
      <c r="R287" s="41">
        <f>SUM(B287:D287,F287:J287)</f>
        <v>5</v>
      </c>
      <c r="S287" s="41">
        <f>SUM(E284:E286,E288:E292)</f>
        <v>1</v>
      </c>
      <c r="T287" s="41">
        <v>0</v>
      </c>
      <c r="U287" s="43">
        <f t="shared" si="76"/>
        <v>0.777777777777778</v>
      </c>
      <c r="V287" s="43">
        <f t="shared" si="77"/>
        <v>0.807692307692308</v>
      </c>
      <c r="W287" s="43">
        <f t="shared" si="78"/>
        <v>0.954545454545455</v>
      </c>
      <c r="X287" s="43">
        <f t="shared" si="79"/>
        <v>0.875</v>
      </c>
    </row>
    <row r="288" spans="1:24">
      <c r="A288" s="15" t="s">
        <v>53</v>
      </c>
      <c r="B288" s="16"/>
      <c r="C288" s="16"/>
      <c r="D288" s="16"/>
      <c r="E288" s="16"/>
      <c r="F288" s="17">
        <v>29</v>
      </c>
      <c r="G288" s="16">
        <v>1</v>
      </c>
      <c r="H288" s="16"/>
      <c r="I288" s="16"/>
      <c r="J288" s="34">
        <v>4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5</v>
      </c>
      <c r="S288" s="42">
        <f>SUM(F284:F287,F289:F292)</f>
        <v>3</v>
      </c>
      <c r="T288" s="42">
        <v>0</v>
      </c>
      <c r="U288" s="40">
        <f t="shared" si="76"/>
        <v>0.783783783783784</v>
      </c>
      <c r="V288" s="40">
        <f t="shared" si="77"/>
        <v>0.852941176470588</v>
      </c>
      <c r="W288" s="40">
        <f t="shared" si="78"/>
        <v>0.90625</v>
      </c>
      <c r="X288" s="40">
        <f t="shared" si="79"/>
        <v>0.878787878787879</v>
      </c>
    </row>
    <row r="289" spans="1:24">
      <c r="A289" s="15" t="s">
        <v>54</v>
      </c>
      <c r="B289" s="16"/>
      <c r="C289" s="16"/>
      <c r="D289" s="16"/>
      <c r="E289" s="16"/>
      <c r="F289" s="16"/>
      <c r="G289" s="17">
        <v>30</v>
      </c>
      <c r="H289" s="16"/>
      <c r="I289" s="16"/>
      <c r="J289" s="34">
        <v>2</v>
      </c>
      <c r="L289" s="1" t="s">
        <v>54</v>
      </c>
      <c r="M289" s="9" t="s">
        <v>63</v>
      </c>
      <c r="N289" s="9"/>
      <c r="O289" s="9"/>
      <c r="P289" s="9"/>
      <c r="Q289" s="41">
        <f>G289</f>
        <v>30</v>
      </c>
      <c r="R289" s="41">
        <f>SUM(B289:F289,H289:J289)</f>
        <v>2</v>
      </c>
      <c r="S289" s="41">
        <f>SUM(G284:G288,G290:G292)</f>
        <v>3</v>
      </c>
      <c r="T289" s="41">
        <v>0</v>
      </c>
      <c r="U289" s="43">
        <f t="shared" si="76"/>
        <v>0.857142857142857</v>
      </c>
      <c r="V289" s="43">
        <f t="shared" si="77"/>
        <v>0.9375</v>
      </c>
      <c r="W289" s="43">
        <f t="shared" si="78"/>
        <v>0.909090909090909</v>
      </c>
      <c r="X289" s="43">
        <f t="shared" si="79"/>
        <v>0.923076923076923</v>
      </c>
    </row>
    <row r="290" spans="1:24">
      <c r="A290" s="15" t="s">
        <v>55</v>
      </c>
      <c r="B290" s="16"/>
      <c r="C290" s="16"/>
      <c r="D290" s="16"/>
      <c r="E290" s="16"/>
      <c r="F290" s="16">
        <v>1</v>
      </c>
      <c r="G290" s="16"/>
      <c r="H290" s="17">
        <v>9</v>
      </c>
      <c r="I290" s="16"/>
      <c r="J290" s="34">
        <v>1</v>
      </c>
      <c r="L290" s="1" t="s">
        <v>55</v>
      </c>
      <c r="M290" s="9" t="s">
        <v>64</v>
      </c>
      <c r="N290" s="9"/>
      <c r="O290" s="9"/>
      <c r="P290" s="9"/>
      <c r="Q290" s="42">
        <f>H290</f>
        <v>9</v>
      </c>
      <c r="R290" s="42">
        <f>SUM(B290:G290,I290:J290)</f>
        <v>2</v>
      </c>
      <c r="S290" s="42">
        <f>SUM(H284:H289,H291:H292)</f>
        <v>0</v>
      </c>
      <c r="T290" s="42">
        <v>0</v>
      </c>
      <c r="U290" s="40">
        <f t="shared" si="76"/>
        <v>0.818181818181818</v>
      </c>
      <c r="V290" s="40">
        <f t="shared" si="77"/>
        <v>0.818181818181818</v>
      </c>
      <c r="W290" s="40">
        <f t="shared" si="78"/>
        <v>1</v>
      </c>
      <c r="X290" s="40">
        <f t="shared" si="79"/>
        <v>0.9</v>
      </c>
    </row>
    <row r="291" spans="1:24">
      <c r="A291" s="15" t="s">
        <v>56</v>
      </c>
      <c r="B291" s="16"/>
      <c r="C291" s="16"/>
      <c r="D291" s="16"/>
      <c r="E291" s="16">
        <v>1</v>
      </c>
      <c r="F291" s="16"/>
      <c r="G291" s="16"/>
      <c r="H291" s="16"/>
      <c r="I291" s="17">
        <v>9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9</v>
      </c>
      <c r="R291" s="41">
        <f>SUM(J291,B291:H291)</f>
        <v>1</v>
      </c>
      <c r="S291" s="41">
        <f>SUM(I284:I290,I292)</f>
        <v>0</v>
      </c>
      <c r="T291" s="41">
        <v>0</v>
      </c>
      <c r="U291" s="43">
        <f t="shared" si="76"/>
        <v>0.9</v>
      </c>
      <c r="V291" s="43">
        <f t="shared" si="77"/>
        <v>0.9</v>
      </c>
      <c r="W291" s="43">
        <f t="shared" si="78"/>
        <v>1</v>
      </c>
      <c r="X291" s="43">
        <f t="shared" si="79"/>
        <v>0.947368421052632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135</v>
      </c>
      <c r="R293" s="41">
        <f t="shared" si="80"/>
        <v>23</v>
      </c>
      <c r="S293" s="41">
        <f t="shared" si="80"/>
        <v>8</v>
      </c>
      <c r="T293" s="41">
        <f t="shared" si="80"/>
        <v>0</v>
      </c>
      <c r="U293" s="43">
        <f>(SUM(Q293,T293)/SUM(Q293,R293,S293,T293))</f>
        <v>0.813253012048193</v>
      </c>
      <c r="V293" s="43">
        <f>Q293/(SUM(Q293,R293))</f>
        <v>0.854430379746835</v>
      </c>
      <c r="W293" s="43">
        <f>Q293/SUM(Q293,S293)</f>
        <v>0.944055944055944</v>
      </c>
      <c r="X293" s="43">
        <f>2*V293*W293/(SUM(V293,W293))</f>
        <v>0.897009966777409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135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16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16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1">(SUM(AD296,AG296)/SUM(AD296,AE296,AF296,AG296))</f>
        <v>1</v>
      </c>
      <c r="AI296" s="40">
        <f t="shared" ref="AI296:AI324" si="82">AD296/(SUM(AD296,AE296))</f>
        <v>1</v>
      </c>
      <c r="AJ296" s="40">
        <f t="shared" ref="AJ296:AJ324" si="83">AD296/SUM(AD296,AF296)</f>
        <v>1</v>
      </c>
      <c r="AK296" s="40">
        <f t="shared" ref="AK296:AK324" si="84">2*AI296*AJ296/(SUM(AI296,AJ296))</f>
        <v>1</v>
      </c>
    </row>
    <row r="297" spans="1:37">
      <c r="A297" s="26" t="s">
        <v>40</v>
      </c>
      <c r="B297" s="27"/>
      <c r="C297" s="28">
        <v>20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20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81"/>
        <v>1</v>
      </c>
      <c r="AI297" s="43">
        <f t="shared" si="82"/>
        <v>1</v>
      </c>
      <c r="AJ297" s="43">
        <f t="shared" si="83"/>
        <v>1</v>
      </c>
      <c r="AK297" s="43">
        <f t="shared" si="84"/>
        <v>1</v>
      </c>
    </row>
    <row r="298" spans="1:37">
      <c r="A298" s="26" t="s">
        <v>9</v>
      </c>
      <c r="B298" s="27"/>
      <c r="C298" s="27"/>
      <c r="D298" s="28">
        <v>8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8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1"/>
        <v>1</v>
      </c>
      <c r="AI298" s="40">
        <f t="shared" si="82"/>
        <v>1</v>
      </c>
      <c r="AJ298" s="40">
        <f t="shared" si="83"/>
        <v>1</v>
      </c>
      <c r="AK298" s="40">
        <f t="shared" si="84"/>
        <v>1</v>
      </c>
    </row>
    <row r="299" spans="1:37">
      <c r="A299" s="26" t="s">
        <v>10</v>
      </c>
      <c r="B299" s="27"/>
      <c r="C299" s="27"/>
      <c r="D299" s="27"/>
      <c r="E299" s="28">
        <v>1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1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1"/>
        <v>1</v>
      </c>
      <c r="AI300" s="40">
        <f t="shared" si="82"/>
        <v>1</v>
      </c>
      <c r="AJ300" s="40">
        <f t="shared" si="83"/>
        <v>1</v>
      </c>
      <c r="AK300" s="40">
        <f t="shared" si="84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1"/>
        <v>1</v>
      </c>
      <c r="AI301" s="43">
        <f t="shared" si="82"/>
        <v>1</v>
      </c>
      <c r="AJ301" s="43">
        <f t="shared" si="83"/>
        <v>1</v>
      </c>
      <c r="AK301" s="43">
        <f t="shared" si="84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0</v>
      </c>
      <c r="AF302" s="42">
        <f>SUM(H296:H301,H303:H323)</f>
        <v>0</v>
      </c>
      <c r="AG302" s="42">
        <v>0</v>
      </c>
      <c r="AH302" s="40">
        <f t="shared" si="81"/>
        <v>1</v>
      </c>
      <c r="AI302" s="40">
        <f t="shared" si="82"/>
        <v>1</v>
      </c>
      <c r="AJ302" s="40">
        <f t="shared" si="83"/>
        <v>1</v>
      </c>
      <c r="AK302" s="40">
        <f t="shared" si="84"/>
        <v>1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1"/>
        <v>1</v>
      </c>
      <c r="AI303" s="43">
        <f t="shared" si="82"/>
        <v>1</v>
      </c>
      <c r="AJ303" s="43">
        <f t="shared" si="83"/>
        <v>1</v>
      </c>
      <c r="AK303" s="43">
        <f t="shared" si="84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3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3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81"/>
        <v>1</v>
      </c>
      <c r="AI304" s="40">
        <f t="shared" si="82"/>
        <v>1</v>
      </c>
      <c r="AJ304" s="40">
        <f t="shared" si="83"/>
        <v>1</v>
      </c>
      <c r="AK304" s="40">
        <f t="shared" si="84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10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10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1"/>
        <v>1</v>
      </c>
      <c r="AI305" s="43">
        <f t="shared" si="82"/>
        <v>1</v>
      </c>
      <c r="AJ305" s="43">
        <f t="shared" si="83"/>
        <v>1</v>
      </c>
      <c r="AK305" s="43">
        <f t="shared" si="84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>
        <v>1</v>
      </c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1</v>
      </c>
      <c r="AE306" s="42">
        <f>SUM(B306:K306,M306:AC306)</f>
        <v>0</v>
      </c>
      <c r="AF306" s="42">
        <f>SUM(L296:L305,L307:L323)</f>
        <v>0</v>
      </c>
      <c r="AG306" s="41">
        <v>0</v>
      </c>
      <c r="AH306" s="40">
        <f t="shared" si="81"/>
        <v>1</v>
      </c>
      <c r="AI306" s="40">
        <f t="shared" si="82"/>
        <v>1</v>
      </c>
      <c r="AJ306" s="40">
        <f t="shared" si="83"/>
        <v>1</v>
      </c>
      <c r="AK306" s="40">
        <f t="shared" si="84"/>
        <v>1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1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1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1"/>
        <v>1</v>
      </c>
      <c r="AI310" s="40">
        <f t="shared" si="82"/>
        <v>1</v>
      </c>
      <c r="AJ310" s="40">
        <f t="shared" si="83"/>
        <v>1</v>
      </c>
      <c r="AK310" s="40">
        <f t="shared" si="84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1"/>
        <v>1</v>
      </c>
      <c r="AI312" s="40">
        <f t="shared" si="82"/>
        <v>1</v>
      </c>
      <c r="AJ312" s="40">
        <f t="shared" si="83"/>
        <v>1</v>
      </c>
      <c r="AK312" s="40">
        <f t="shared" si="84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6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6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1"/>
        <v>1</v>
      </c>
      <c r="AI315" s="43">
        <f t="shared" si="82"/>
        <v>1</v>
      </c>
      <c r="AJ315" s="43">
        <f t="shared" si="83"/>
        <v>1</v>
      </c>
      <c r="AK315" s="43">
        <f t="shared" si="84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2</v>
      </c>
      <c r="W316" s="27"/>
      <c r="X316" s="27"/>
      <c r="Y316" s="27"/>
      <c r="Z316" s="27"/>
      <c r="AA316" s="27"/>
      <c r="AB316" s="27"/>
      <c r="AC316" s="46"/>
      <c r="AD316" s="42">
        <f>V316</f>
        <v>2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1"/>
        <v>1</v>
      </c>
      <c r="AI317" s="43">
        <f t="shared" si="82"/>
        <v>1</v>
      </c>
      <c r="AJ317" s="43">
        <f t="shared" si="83"/>
        <v>1</v>
      </c>
      <c r="AK317" s="43">
        <f t="shared" si="84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3</v>
      </c>
      <c r="Y318" s="27"/>
      <c r="Z318" s="27"/>
      <c r="AA318" s="27"/>
      <c r="AB318" s="27"/>
      <c r="AC318" s="46"/>
      <c r="AD318" s="42">
        <f>X318</f>
        <v>3</v>
      </c>
      <c r="AE318" s="42">
        <f>SUM(B318:W318,Y318:AC318)</f>
        <v>0</v>
      </c>
      <c r="AF318" s="42">
        <f>SUM(X296:X317,X319:X323)</f>
        <v>2</v>
      </c>
      <c r="AG318" s="41">
        <v>0</v>
      </c>
      <c r="AH318" s="40">
        <f t="shared" si="81"/>
        <v>0.6</v>
      </c>
      <c r="AI318" s="40">
        <f t="shared" si="82"/>
        <v>1</v>
      </c>
      <c r="AJ318" s="40">
        <f t="shared" si="83"/>
        <v>0.6</v>
      </c>
      <c r="AK318" s="40">
        <f t="shared" si="84"/>
        <v>0.75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8">
        <v>21</v>
      </c>
      <c r="Z319" s="27"/>
      <c r="AA319" s="27"/>
      <c r="AB319" s="27"/>
      <c r="AC319" s="46"/>
      <c r="AD319" s="41">
        <f>Y319</f>
        <v>21</v>
      </c>
      <c r="AE319" s="41">
        <f>SUM(B319:X319,Z319:AC319)</f>
        <v>0</v>
      </c>
      <c r="AF319" s="41">
        <f>SUM(Y296:Y318,Y320:Y323)</f>
        <v>0</v>
      </c>
      <c r="AG319" s="42">
        <v>0</v>
      </c>
      <c r="AH319" s="43">
        <f t="shared" si="81"/>
        <v>1</v>
      </c>
      <c r="AI319" s="43">
        <f t="shared" si="82"/>
        <v>1</v>
      </c>
      <c r="AJ319" s="43">
        <f t="shared" si="83"/>
        <v>1</v>
      </c>
      <c r="AK319" s="43">
        <f t="shared" si="84"/>
        <v>1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>
        <v>2</v>
      </c>
      <c r="Y320" s="27"/>
      <c r="Z320" s="28">
        <v>4</v>
      </c>
      <c r="AA320" s="27"/>
      <c r="AB320" s="27"/>
      <c r="AC320" s="46"/>
      <c r="AD320" s="42">
        <f>Z320</f>
        <v>4</v>
      </c>
      <c r="AE320" s="42">
        <f>SUM(B320:Y320,AA320:AC320)</f>
        <v>2</v>
      </c>
      <c r="AF320" s="42">
        <f>SUM(Z296:Z319,Z321:Z323)</f>
        <v>0</v>
      </c>
      <c r="AG320" s="41">
        <v>0</v>
      </c>
      <c r="AH320" s="40">
        <f t="shared" si="81"/>
        <v>0.666666666666667</v>
      </c>
      <c r="AI320" s="40">
        <f t="shared" si="82"/>
        <v>0.666666666666667</v>
      </c>
      <c r="AJ320" s="40">
        <f t="shared" si="83"/>
        <v>1</v>
      </c>
      <c r="AK320" s="40">
        <f t="shared" si="84"/>
        <v>0.8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3</v>
      </c>
      <c r="AC322" s="46"/>
      <c r="AD322" s="42">
        <f>AB322</f>
        <v>3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81"/>
        <v>1</v>
      </c>
      <c r="AI322" s="40">
        <f t="shared" si="82"/>
        <v>1</v>
      </c>
      <c r="AJ322" s="40">
        <f t="shared" si="83"/>
        <v>1</v>
      </c>
      <c r="AK322" s="40">
        <f t="shared" si="84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133</v>
      </c>
      <c r="AE324" s="42">
        <f t="shared" si="85"/>
        <v>2</v>
      </c>
      <c r="AF324" s="42">
        <f t="shared" si="85"/>
        <v>2</v>
      </c>
      <c r="AG324" s="42">
        <v>0</v>
      </c>
      <c r="AH324" s="40">
        <f t="shared" si="81"/>
        <v>0.970802919708029</v>
      </c>
      <c r="AI324" s="40">
        <f t="shared" si="82"/>
        <v>0.985185185185185</v>
      </c>
      <c r="AJ324" s="40">
        <f t="shared" si="83"/>
        <v>0.985185185185185</v>
      </c>
      <c r="AK324" s="40">
        <f t="shared" si="84"/>
        <v>0.985185185185185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P10" sqref="P10:AG10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91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/>
      <c r="C4" s="6"/>
      <c r="D4" s="53"/>
      <c r="E4" s="6"/>
      <c r="F4" s="53"/>
      <c r="G4" s="6"/>
      <c r="H4" s="53"/>
      <c r="I4" s="6"/>
      <c r="J4" s="53"/>
      <c r="K4" s="6"/>
      <c r="L4" s="53"/>
      <c r="M4" s="6"/>
      <c r="N4" s="1">
        <f t="shared" ref="N4:N10" si="0">SUM(B4,F4,J4)</f>
        <v>0</v>
      </c>
      <c r="P4" s="43">
        <f>H24</f>
        <v>0</v>
      </c>
      <c r="Q4" s="40">
        <f t="shared" ref="Q4:Q10" si="1">N4-P4</f>
        <v>0</v>
      </c>
      <c r="R4" s="41">
        <f t="shared" ref="R4:Y4" si="2">AD54</f>
        <v>0</v>
      </c>
      <c r="S4" s="42">
        <f t="shared" si="2"/>
        <v>0</v>
      </c>
      <c r="T4" s="41">
        <f t="shared" si="2"/>
        <v>0</v>
      </c>
      <c r="U4" s="42">
        <f t="shared" si="2"/>
        <v>0</v>
      </c>
      <c r="V4" s="40" t="e">
        <f t="shared" si="2"/>
        <v>#DIV/0!</v>
      </c>
      <c r="W4" s="40" t="e">
        <f t="shared" si="2"/>
        <v>#DIV/0!</v>
      </c>
      <c r="X4" s="40" t="e">
        <f t="shared" si="2"/>
        <v>#DIV/0!</v>
      </c>
      <c r="Y4" s="40" t="e">
        <f t="shared" si="2"/>
        <v>#DIV/0!</v>
      </c>
      <c r="Z4" s="42">
        <f t="shared" ref="Z4:AG4" si="3">Q23</f>
        <v>0</v>
      </c>
      <c r="AA4" s="42">
        <f t="shared" si="3"/>
        <v>0</v>
      </c>
      <c r="AB4" s="42">
        <f t="shared" si="3"/>
        <v>0</v>
      </c>
      <c r="AC4" s="42">
        <f t="shared" si="3"/>
        <v>0</v>
      </c>
      <c r="AD4" s="43" t="e">
        <f t="shared" si="3"/>
        <v>#DIV/0!</v>
      </c>
      <c r="AE4" s="40" t="e">
        <f t="shared" si="3"/>
        <v>#DIV/0!</v>
      </c>
      <c r="AF4" s="43" t="e">
        <f t="shared" si="3"/>
        <v>#DIV/0!</v>
      </c>
      <c r="AG4" s="40" t="e">
        <f t="shared" si="3"/>
        <v>#DIV/0!</v>
      </c>
    </row>
    <row r="5" spans="1:33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 s="1">
        <f t="shared" si="0"/>
        <v>0</v>
      </c>
      <c r="P5" s="43">
        <f>H69</f>
        <v>0</v>
      </c>
      <c r="Q5" s="40">
        <f t="shared" si="1"/>
        <v>0</v>
      </c>
      <c r="R5" s="41">
        <f t="shared" ref="R5:Y5" si="4">AD99</f>
        <v>0</v>
      </c>
      <c r="S5" s="42">
        <f t="shared" si="4"/>
        <v>0</v>
      </c>
      <c r="T5" s="41">
        <f t="shared" si="4"/>
        <v>0</v>
      </c>
      <c r="U5" s="42">
        <f t="shared" si="4"/>
        <v>0</v>
      </c>
      <c r="V5" s="43" t="e">
        <f t="shared" si="4"/>
        <v>#DIV/0!</v>
      </c>
      <c r="W5" s="43" t="e">
        <f t="shared" si="4"/>
        <v>#DIV/0!</v>
      </c>
      <c r="X5" s="43" t="e">
        <f t="shared" si="4"/>
        <v>#DIV/0!</v>
      </c>
      <c r="Y5" s="43" t="e">
        <f t="shared" si="4"/>
        <v>#DIV/0!</v>
      </c>
      <c r="Z5" s="41">
        <f t="shared" ref="Z5:AG5" si="5">Q68</f>
        <v>0</v>
      </c>
      <c r="AA5" s="41">
        <f t="shared" si="5"/>
        <v>0</v>
      </c>
      <c r="AB5" s="41">
        <f t="shared" si="5"/>
        <v>0</v>
      </c>
      <c r="AC5" s="41">
        <f t="shared" si="5"/>
        <v>0</v>
      </c>
      <c r="AD5" s="43" t="e">
        <f t="shared" si="5"/>
        <v>#DIV/0!</v>
      </c>
      <c r="AE5" s="40" t="e">
        <f t="shared" si="5"/>
        <v>#DIV/0!</v>
      </c>
      <c r="AF5" s="43" t="e">
        <f t="shared" si="5"/>
        <v>#DIV/0!</v>
      </c>
      <c r="AG5" s="40" t="e">
        <f t="shared" si="5"/>
        <v>#DIV/0!</v>
      </c>
    </row>
    <row r="6" spans="1:33">
      <c r="A6" s="6" t="s">
        <v>42</v>
      </c>
      <c r="B6" s="53">
        <v>49</v>
      </c>
      <c r="C6" s="6">
        <v>1</v>
      </c>
      <c r="D6" s="53">
        <v>0</v>
      </c>
      <c r="E6" s="6">
        <v>0</v>
      </c>
      <c r="F6" s="53">
        <v>42</v>
      </c>
      <c r="G6" s="6">
        <v>23</v>
      </c>
      <c r="H6" s="53">
        <v>0</v>
      </c>
      <c r="I6" s="6">
        <v>0</v>
      </c>
      <c r="J6" s="53">
        <v>48</v>
      </c>
      <c r="K6" s="6">
        <v>20</v>
      </c>
      <c r="L6" s="53">
        <v>2</v>
      </c>
      <c r="M6" s="6">
        <v>0</v>
      </c>
      <c r="N6" s="1">
        <f t="shared" si="0"/>
        <v>139</v>
      </c>
      <c r="P6" s="43">
        <f>H114</f>
        <v>133</v>
      </c>
      <c r="Q6" s="40">
        <f t="shared" si="1"/>
        <v>6</v>
      </c>
      <c r="R6" s="41">
        <f t="shared" ref="R6:Y6" si="6">AD144</f>
        <v>129</v>
      </c>
      <c r="S6" s="42">
        <f t="shared" si="6"/>
        <v>4</v>
      </c>
      <c r="T6" s="41">
        <f t="shared" si="6"/>
        <v>4</v>
      </c>
      <c r="U6" s="42">
        <f t="shared" si="6"/>
        <v>0</v>
      </c>
      <c r="V6" s="40">
        <f t="shared" si="6"/>
        <v>0.941605839416058</v>
      </c>
      <c r="W6" s="40">
        <f t="shared" si="6"/>
        <v>0.969924812030075</v>
      </c>
      <c r="X6" s="40">
        <f t="shared" si="6"/>
        <v>0.969924812030075</v>
      </c>
      <c r="Y6" s="40">
        <f t="shared" si="6"/>
        <v>0.969924812030075</v>
      </c>
      <c r="Z6" s="42">
        <f t="shared" ref="Z6:AG6" si="7">Q113</f>
        <v>132</v>
      </c>
      <c r="AA6" s="42">
        <f t="shared" si="7"/>
        <v>54</v>
      </c>
      <c r="AB6" s="42">
        <f t="shared" si="7"/>
        <v>9</v>
      </c>
      <c r="AC6" s="42">
        <f t="shared" si="7"/>
        <v>0</v>
      </c>
      <c r="AD6" s="43">
        <f t="shared" si="7"/>
        <v>0.676923076923077</v>
      </c>
      <c r="AE6" s="40">
        <f t="shared" si="7"/>
        <v>0.709677419354839</v>
      </c>
      <c r="AF6" s="43">
        <f t="shared" si="7"/>
        <v>0.936170212765957</v>
      </c>
      <c r="AG6" s="40">
        <f t="shared" si="7"/>
        <v>0.807339449541284</v>
      </c>
    </row>
    <row r="7" spans="1:33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 s="1">
        <f t="shared" si="0"/>
        <v>0</v>
      </c>
      <c r="P7" s="43">
        <f>H159</f>
        <v>0</v>
      </c>
      <c r="Q7" s="40">
        <f t="shared" si="1"/>
        <v>0</v>
      </c>
      <c r="R7" s="41">
        <f t="shared" ref="R7:Y7" si="8">AD189</f>
        <v>0</v>
      </c>
      <c r="S7" s="42">
        <f t="shared" si="8"/>
        <v>0</v>
      </c>
      <c r="T7" s="41">
        <f t="shared" si="8"/>
        <v>0</v>
      </c>
      <c r="U7" s="42">
        <f t="shared" si="8"/>
        <v>0</v>
      </c>
      <c r="V7" s="43" t="e">
        <f t="shared" si="8"/>
        <v>#DIV/0!</v>
      </c>
      <c r="W7" s="43" t="e">
        <f t="shared" si="8"/>
        <v>#DIV/0!</v>
      </c>
      <c r="X7" s="43" t="e">
        <f t="shared" si="8"/>
        <v>#DIV/0!</v>
      </c>
      <c r="Y7" s="43" t="e">
        <f t="shared" si="8"/>
        <v>#DIV/0!</v>
      </c>
      <c r="Z7" s="41">
        <f t="shared" ref="Z7:AG7" si="9">Q158</f>
        <v>0</v>
      </c>
      <c r="AA7" s="41">
        <f t="shared" si="9"/>
        <v>0</v>
      </c>
      <c r="AB7" s="41">
        <f t="shared" si="9"/>
        <v>0</v>
      </c>
      <c r="AC7" s="41">
        <f t="shared" si="9"/>
        <v>0</v>
      </c>
      <c r="AD7" s="43" t="e">
        <f t="shared" si="9"/>
        <v>#DIV/0!</v>
      </c>
      <c r="AE7" s="40" t="e">
        <f t="shared" si="9"/>
        <v>#DIV/0!</v>
      </c>
      <c r="AF7" s="43" t="e">
        <f t="shared" si="9"/>
        <v>#DIV/0!</v>
      </c>
      <c r="AG7" s="40" t="e">
        <f t="shared" si="9"/>
        <v>#DIV/0!</v>
      </c>
    </row>
    <row r="8" spans="1:33">
      <c r="A8" s="6" t="s">
        <v>44</v>
      </c>
      <c r="B8" s="53">
        <v>49</v>
      </c>
      <c r="C8" s="6">
        <v>1</v>
      </c>
      <c r="D8" s="53">
        <v>0</v>
      </c>
      <c r="E8" s="6">
        <v>0</v>
      </c>
      <c r="F8" s="53">
        <v>42</v>
      </c>
      <c r="G8" s="6">
        <v>15</v>
      </c>
      <c r="H8" s="53">
        <v>0</v>
      </c>
      <c r="I8" s="6">
        <v>0</v>
      </c>
      <c r="J8" s="53">
        <v>48</v>
      </c>
      <c r="K8" s="6">
        <v>3</v>
      </c>
      <c r="L8" s="53">
        <v>2</v>
      </c>
      <c r="M8" s="6">
        <v>0</v>
      </c>
      <c r="N8" s="1">
        <f t="shared" si="0"/>
        <v>139</v>
      </c>
      <c r="P8" s="43">
        <f>H204</f>
        <v>133</v>
      </c>
      <c r="Q8" s="40">
        <f t="shared" si="1"/>
        <v>6</v>
      </c>
      <c r="R8" s="41">
        <f t="shared" ref="R8:Y8" si="10">AD234</f>
        <v>129</v>
      </c>
      <c r="S8" s="42">
        <f t="shared" si="10"/>
        <v>4</v>
      </c>
      <c r="T8" s="41">
        <f t="shared" si="10"/>
        <v>4</v>
      </c>
      <c r="U8" s="42">
        <f t="shared" si="10"/>
        <v>0</v>
      </c>
      <c r="V8" s="40">
        <f t="shared" si="10"/>
        <v>0.941605839416058</v>
      </c>
      <c r="W8" s="40">
        <f t="shared" si="10"/>
        <v>0.969924812030075</v>
      </c>
      <c r="X8" s="40">
        <f t="shared" si="10"/>
        <v>0.969924812030075</v>
      </c>
      <c r="Y8" s="40">
        <f t="shared" si="10"/>
        <v>0.969924812030075</v>
      </c>
      <c r="Z8" s="42">
        <f t="shared" ref="Z8:AG8" si="11">Q203</f>
        <v>132</v>
      </c>
      <c r="AA8" s="42">
        <f t="shared" si="11"/>
        <v>23</v>
      </c>
      <c r="AB8" s="42">
        <f t="shared" si="11"/>
        <v>7</v>
      </c>
      <c r="AC8" s="42">
        <f t="shared" si="11"/>
        <v>0</v>
      </c>
      <c r="AD8" s="43">
        <f t="shared" si="11"/>
        <v>0.814814814814815</v>
      </c>
      <c r="AE8" s="40">
        <f t="shared" si="11"/>
        <v>0.851612903225806</v>
      </c>
      <c r="AF8" s="43">
        <f t="shared" si="11"/>
        <v>0.949640287769784</v>
      </c>
      <c r="AG8" s="40">
        <f t="shared" si="11"/>
        <v>0.897959183673469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 s="1">
        <f t="shared" si="0"/>
        <v>0</v>
      </c>
      <c r="P9" s="43">
        <f>H249</f>
        <v>0</v>
      </c>
      <c r="Q9" s="40">
        <f t="shared" si="1"/>
        <v>0</v>
      </c>
      <c r="R9" s="41">
        <f t="shared" ref="R9:Y9" si="12">AD279</f>
        <v>0</v>
      </c>
      <c r="S9" s="41">
        <f t="shared" si="12"/>
        <v>0</v>
      </c>
      <c r="T9" s="41">
        <f t="shared" si="12"/>
        <v>0</v>
      </c>
      <c r="U9" s="41">
        <f t="shared" si="12"/>
        <v>0</v>
      </c>
      <c r="V9" s="43" t="e">
        <f t="shared" si="12"/>
        <v>#DIV/0!</v>
      </c>
      <c r="W9" s="40" t="e">
        <f t="shared" si="12"/>
        <v>#DIV/0!</v>
      </c>
      <c r="X9" s="43" t="e">
        <f t="shared" si="12"/>
        <v>#DIV/0!</v>
      </c>
      <c r="Y9" s="40" t="e">
        <f t="shared" si="12"/>
        <v>#DIV/0!</v>
      </c>
      <c r="Z9" s="41">
        <f t="shared" ref="Z9:AG9" si="13">Q248</f>
        <v>0</v>
      </c>
      <c r="AA9" s="41">
        <f t="shared" si="13"/>
        <v>0</v>
      </c>
      <c r="AB9" s="41">
        <f t="shared" si="13"/>
        <v>0</v>
      </c>
      <c r="AC9" s="41">
        <f t="shared" si="13"/>
        <v>0</v>
      </c>
      <c r="AD9" s="43" t="e">
        <f t="shared" si="13"/>
        <v>#DIV/0!</v>
      </c>
      <c r="AE9" s="40" t="e">
        <f t="shared" si="13"/>
        <v>#DIV/0!</v>
      </c>
      <c r="AF9" s="43" t="e">
        <f t="shared" si="13"/>
        <v>#DIV/0!</v>
      </c>
      <c r="AG9" s="40" t="e">
        <f t="shared" si="13"/>
        <v>#DIV/0!</v>
      </c>
    </row>
    <row r="10" spans="1:33">
      <c r="A10" s="6" t="s">
        <v>77</v>
      </c>
      <c r="B10" s="53">
        <v>49</v>
      </c>
      <c r="C10" s="6">
        <v>1</v>
      </c>
      <c r="D10" s="53">
        <v>0</v>
      </c>
      <c r="E10" s="6">
        <v>0</v>
      </c>
      <c r="F10" s="53">
        <v>42</v>
      </c>
      <c r="G10" s="6">
        <v>5</v>
      </c>
      <c r="H10" s="53">
        <v>0</v>
      </c>
      <c r="I10" s="6">
        <v>0</v>
      </c>
      <c r="J10" s="53">
        <v>48</v>
      </c>
      <c r="K10" s="6">
        <v>2</v>
      </c>
      <c r="L10" s="53">
        <v>2</v>
      </c>
      <c r="M10" s="6">
        <v>0</v>
      </c>
      <c r="N10" s="1">
        <f t="shared" si="0"/>
        <v>139</v>
      </c>
      <c r="P10" s="43">
        <f>H294</f>
        <v>133</v>
      </c>
      <c r="Q10" s="40">
        <f t="shared" si="1"/>
        <v>6</v>
      </c>
      <c r="R10" s="41">
        <f>AD324</f>
        <v>129</v>
      </c>
      <c r="S10" s="41">
        <f t="shared" ref="S10:Y10" si="14">AE324</f>
        <v>4</v>
      </c>
      <c r="T10" s="41">
        <f t="shared" si="14"/>
        <v>4</v>
      </c>
      <c r="U10" s="41">
        <f t="shared" si="14"/>
        <v>0</v>
      </c>
      <c r="V10" s="41">
        <f t="shared" si="14"/>
        <v>0.941605839416058</v>
      </c>
      <c r="W10" s="41">
        <f t="shared" si="14"/>
        <v>0.969924812030075</v>
      </c>
      <c r="X10" s="41">
        <f t="shared" si="14"/>
        <v>0.969924812030075</v>
      </c>
      <c r="Y10" s="41">
        <f t="shared" si="14"/>
        <v>0.969924812030075</v>
      </c>
      <c r="Z10" s="42">
        <f t="shared" ref="Z10:AG10" si="15">Q293</f>
        <v>132</v>
      </c>
      <c r="AA10" s="42">
        <f t="shared" si="15"/>
        <v>15</v>
      </c>
      <c r="AB10" s="42">
        <f t="shared" si="15"/>
        <v>7</v>
      </c>
      <c r="AC10" s="42">
        <f t="shared" si="15"/>
        <v>0</v>
      </c>
      <c r="AD10" s="43">
        <f t="shared" si="15"/>
        <v>0.857142857142857</v>
      </c>
      <c r="AE10" s="40">
        <f t="shared" si="15"/>
        <v>0.897959183673469</v>
      </c>
      <c r="AF10" s="43">
        <f t="shared" si="15"/>
        <v>0.949640287769784</v>
      </c>
      <c r="AG10" s="40">
        <f t="shared" si="15"/>
        <v>0.923076923076923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meQuran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6">(SUM(Q14,T14)/SUM(Q14,R14,S14,T14))</f>
        <v>#DIV/0!</v>
      </c>
      <c r="V14" s="40" t="e">
        <f t="shared" ref="V14:V21" si="17">Q14/(SUM(Q14,R14))</f>
        <v>#DIV/0!</v>
      </c>
      <c r="W14" s="40" t="e">
        <f t="shared" ref="W14:W21" si="18">Q14/SUM(Q14,S14)</f>
        <v>#DIV/0!</v>
      </c>
      <c r="X14" s="40" t="e">
        <f t="shared" ref="X14:X21" si="19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6"/>
        <v>#DIV/0!</v>
      </c>
      <c r="V15" s="43" t="e">
        <f t="shared" si="17"/>
        <v>#DIV/0!</v>
      </c>
      <c r="W15" s="43" t="e">
        <f t="shared" si="18"/>
        <v>#DIV/0!</v>
      </c>
      <c r="X15" s="43" t="e">
        <f t="shared" si="19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6"/>
        <v>#DIV/0!</v>
      </c>
      <c r="V16" s="40" t="e">
        <f t="shared" si="17"/>
        <v>#DIV/0!</v>
      </c>
      <c r="W16" s="40" t="e">
        <f t="shared" si="18"/>
        <v>#DIV/0!</v>
      </c>
      <c r="X16" s="40" t="e">
        <f t="shared" si="19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6"/>
        <v>#DIV/0!</v>
      </c>
      <c r="V17" s="43" t="e">
        <f t="shared" si="17"/>
        <v>#DIV/0!</v>
      </c>
      <c r="W17" s="43" t="e">
        <f t="shared" si="18"/>
        <v>#DIV/0!</v>
      </c>
      <c r="X17" s="43" t="e">
        <f t="shared" si="19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6"/>
        <v>#DIV/0!</v>
      </c>
      <c r="V18" s="40" t="e">
        <f t="shared" si="17"/>
        <v>#DIV/0!</v>
      </c>
      <c r="W18" s="40" t="e">
        <f t="shared" si="18"/>
        <v>#DIV/0!</v>
      </c>
      <c r="X18" s="40" t="e">
        <f t="shared" si="19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6"/>
        <v>#DIV/0!</v>
      </c>
      <c r="V19" s="43" t="e">
        <f t="shared" si="17"/>
        <v>#DIV/0!</v>
      </c>
      <c r="W19" s="43" t="e">
        <f t="shared" si="18"/>
        <v>#DIV/0!</v>
      </c>
      <c r="X19" s="43" t="e">
        <f t="shared" si="19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6"/>
        <v>#DIV/0!</v>
      </c>
      <c r="V20" s="40" t="e">
        <f t="shared" si="17"/>
        <v>#DIV/0!</v>
      </c>
      <c r="W20" s="40" t="e">
        <f t="shared" si="18"/>
        <v>#DIV/0!</v>
      </c>
      <c r="X20" s="40" t="e">
        <f t="shared" si="19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6"/>
        <v>#DIV/0!</v>
      </c>
      <c r="V21" s="43" t="e">
        <f t="shared" si="17"/>
        <v>#DIV/0!</v>
      </c>
      <c r="W21" s="43" t="e">
        <f t="shared" si="18"/>
        <v>#DIV/0!</v>
      </c>
      <c r="X21" s="43" t="e">
        <f t="shared" si="19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0</v>
      </c>
      <c r="R23" s="41">
        <f t="shared" si="20"/>
        <v>0</v>
      </c>
      <c r="S23" s="41">
        <f t="shared" si="20"/>
        <v>0</v>
      </c>
      <c r="T23" s="41">
        <f t="shared" si="20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meQuran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1">(SUM(AD26,AG26)/SUM(AD26,AE26,AF26,AG26))</f>
        <v>#DIV/0!</v>
      </c>
      <c r="AI26" s="40" t="e">
        <f t="shared" ref="AI26:AI54" si="22">AD26/(SUM(AD26,AE26))</f>
        <v>#DIV/0!</v>
      </c>
      <c r="AJ26" s="40" t="e">
        <f t="shared" ref="AJ26:AJ54" si="23">AD26/SUM(AD26,AF26)</f>
        <v>#DIV/0!</v>
      </c>
      <c r="AK26" s="40" t="e">
        <f t="shared" ref="AK26:AK54" si="24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1"/>
        <v>#DIV/0!</v>
      </c>
      <c r="AI27" s="43" t="e">
        <f t="shared" si="22"/>
        <v>#DIV/0!</v>
      </c>
      <c r="AJ27" s="43" t="e">
        <f t="shared" si="23"/>
        <v>#DIV/0!</v>
      </c>
      <c r="AK27" s="43" t="e">
        <f t="shared" si="24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1"/>
        <v>#DIV/0!</v>
      </c>
      <c r="AI28" s="40" t="e">
        <f t="shared" si="22"/>
        <v>#DIV/0!</v>
      </c>
      <c r="AJ28" s="40" t="e">
        <f t="shared" si="23"/>
        <v>#DIV/0!</v>
      </c>
      <c r="AK28" s="40" t="e">
        <f t="shared" si="24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1"/>
        <v>#DIV/0!</v>
      </c>
      <c r="AI29" s="43" t="e">
        <f t="shared" si="22"/>
        <v>#DIV/0!</v>
      </c>
      <c r="AJ29" s="43" t="e">
        <f t="shared" si="23"/>
        <v>#DIV/0!</v>
      </c>
      <c r="AK29" s="43" t="e">
        <f t="shared" si="24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1"/>
        <v>#DIV/0!</v>
      </c>
      <c r="AI30" s="40" t="e">
        <f t="shared" si="22"/>
        <v>#DIV/0!</v>
      </c>
      <c r="AJ30" s="40" t="e">
        <f t="shared" si="23"/>
        <v>#DIV/0!</v>
      </c>
      <c r="AK30" s="40" t="e">
        <f t="shared" si="24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1"/>
        <v>#DIV/0!</v>
      </c>
      <c r="AI31" s="43" t="e">
        <f t="shared" si="22"/>
        <v>#DIV/0!</v>
      </c>
      <c r="AJ31" s="43" t="e">
        <f t="shared" si="23"/>
        <v>#DIV/0!</v>
      </c>
      <c r="AK31" s="43" t="e">
        <f t="shared" si="24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1"/>
        <v>#DIV/0!</v>
      </c>
      <c r="AI32" s="40" t="e">
        <f t="shared" si="22"/>
        <v>#DIV/0!</v>
      </c>
      <c r="AJ32" s="40" t="e">
        <f t="shared" si="23"/>
        <v>#DIV/0!</v>
      </c>
      <c r="AK32" s="40" t="e">
        <f t="shared" si="24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1"/>
        <v>#DIV/0!</v>
      </c>
      <c r="AI33" s="43" t="e">
        <f t="shared" si="22"/>
        <v>#DIV/0!</v>
      </c>
      <c r="AJ33" s="43" t="e">
        <f t="shared" si="23"/>
        <v>#DIV/0!</v>
      </c>
      <c r="AK33" s="43" t="e">
        <f t="shared" si="24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1"/>
        <v>#DIV/0!</v>
      </c>
      <c r="AI34" s="40" t="e">
        <f t="shared" si="22"/>
        <v>#DIV/0!</v>
      </c>
      <c r="AJ34" s="40" t="e">
        <f t="shared" si="23"/>
        <v>#DIV/0!</v>
      </c>
      <c r="AK34" s="40" t="e">
        <f t="shared" si="24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1"/>
        <v>#DIV/0!</v>
      </c>
      <c r="AI35" s="43" t="e">
        <f t="shared" si="22"/>
        <v>#DIV/0!</v>
      </c>
      <c r="AJ35" s="43" t="e">
        <f t="shared" si="23"/>
        <v>#DIV/0!</v>
      </c>
      <c r="AK35" s="43" t="e">
        <f t="shared" si="24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1"/>
        <v>#DIV/0!</v>
      </c>
      <c r="AI36" s="40" t="e">
        <f t="shared" si="22"/>
        <v>#DIV/0!</v>
      </c>
      <c r="AJ36" s="40" t="e">
        <f t="shared" si="23"/>
        <v>#DIV/0!</v>
      </c>
      <c r="AK36" s="40" t="e">
        <f t="shared" si="24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1"/>
        <v>#DIV/0!</v>
      </c>
      <c r="AI37" s="43" t="e">
        <f t="shared" si="22"/>
        <v>#DIV/0!</v>
      </c>
      <c r="AJ37" s="43" t="e">
        <f t="shared" si="23"/>
        <v>#DIV/0!</v>
      </c>
      <c r="AK37" s="43" t="e">
        <f t="shared" si="24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1"/>
        <v>#DIV/0!</v>
      </c>
      <c r="AI38" s="40" t="e">
        <f t="shared" si="22"/>
        <v>#DIV/0!</v>
      </c>
      <c r="AJ38" s="40" t="e">
        <f t="shared" si="23"/>
        <v>#DIV/0!</v>
      </c>
      <c r="AK38" s="40" t="e">
        <f t="shared" si="24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1"/>
        <v>#DIV/0!</v>
      </c>
      <c r="AI39" s="43" t="e">
        <f t="shared" si="22"/>
        <v>#DIV/0!</v>
      </c>
      <c r="AJ39" s="43" t="e">
        <f t="shared" si="23"/>
        <v>#DIV/0!</v>
      </c>
      <c r="AK39" s="43" t="e">
        <f t="shared" si="24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1"/>
        <v>#DIV/0!</v>
      </c>
      <c r="AI40" s="40" t="e">
        <f t="shared" si="22"/>
        <v>#DIV/0!</v>
      </c>
      <c r="AJ40" s="40" t="e">
        <f t="shared" si="23"/>
        <v>#DIV/0!</v>
      </c>
      <c r="AK40" s="40" t="e">
        <f t="shared" si="24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1"/>
        <v>#DIV/0!</v>
      </c>
      <c r="AI41" s="43" t="e">
        <f t="shared" si="22"/>
        <v>#DIV/0!</v>
      </c>
      <c r="AJ41" s="43" t="e">
        <f t="shared" si="23"/>
        <v>#DIV/0!</v>
      </c>
      <c r="AK41" s="43" t="e">
        <f t="shared" si="24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1"/>
        <v>#DIV/0!</v>
      </c>
      <c r="AI42" s="40" t="e">
        <f t="shared" si="22"/>
        <v>#DIV/0!</v>
      </c>
      <c r="AJ42" s="40" t="e">
        <f t="shared" si="23"/>
        <v>#DIV/0!</v>
      </c>
      <c r="AK42" s="40" t="e">
        <f t="shared" si="24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1"/>
        <v>#DIV/0!</v>
      </c>
      <c r="AI43" s="43" t="e">
        <f t="shared" si="22"/>
        <v>#DIV/0!</v>
      </c>
      <c r="AJ43" s="43" t="e">
        <f t="shared" si="23"/>
        <v>#DIV/0!</v>
      </c>
      <c r="AK43" s="43" t="e">
        <f t="shared" si="24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1"/>
        <v>#DIV/0!</v>
      </c>
      <c r="AI44" s="40" t="e">
        <f t="shared" si="22"/>
        <v>#DIV/0!</v>
      </c>
      <c r="AJ44" s="40" t="e">
        <f t="shared" si="23"/>
        <v>#DIV/0!</v>
      </c>
      <c r="AK44" s="40" t="e">
        <f t="shared" si="24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1"/>
        <v>#DIV/0!</v>
      </c>
      <c r="AI45" s="43" t="e">
        <f t="shared" si="22"/>
        <v>#DIV/0!</v>
      </c>
      <c r="AJ45" s="43" t="e">
        <f t="shared" si="23"/>
        <v>#DIV/0!</v>
      </c>
      <c r="AK45" s="43" t="e">
        <f t="shared" si="24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1"/>
        <v>#DIV/0!</v>
      </c>
      <c r="AI46" s="40" t="e">
        <f t="shared" si="22"/>
        <v>#DIV/0!</v>
      </c>
      <c r="AJ46" s="40" t="e">
        <f t="shared" si="23"/>
        <v>#DIV/0!</v>
      </c>
      <c r="AK46" s="40" t="e">
        <f t="shared" si="24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1"/>
        <v>#DIV/0!</v>
      </c>
      <c r="AI47" s="43" t="e">
        <f t="shared" si="22"/>
        <v>#DIV/0!</v>
      </c>
      <c r="AJ47" s="43" t="e">
        <f t="shared" si="23"/>
        <v>#DIV/0!</v>
      </c>
      <c r="AK47" s="43" t="e">
        <f t="shared" si="24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1"/>
        <v>#DIV/0!</v>
      </c>
      <c r="AI48" s="40" t="e">
        <f t="shared" si="22"/>
        <v>#DIV/0!</v>
      </c>
      <c r="AJ48" s="40" t="e">
        <f t="shared" si="23"/>
        <v>#DIV/0!</v>
      </c>
      <c r="AK48" s="40" t="e">
        <f t="shared" si="24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1"/>
        <v>#DIV/0!</v>
      </c>
      <c r="AI49" s="43" t="e">
        <f t="shared" si="22"/>
        <v>#DIV/0!</v>
      </c>
      <c r="AJ49" s="43" t="e">
        <f t="shared" si="23"/>
        <v>#DIV/0!</v>
      </c>
      <c r="AK49" s="43" t="e">
        <f t="shared" si="24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1"/>
        <v>#DIV/0!</v>
      </c>
      <c r="AI50" s="40" t="e">
        <f t="shared" si="22"/>
        <v>#DIV/0!</v>
      </c>
      <c r="AJ50" s="40" t="e">
        <f t="shared" si="23"/>
        <v>#DIV/0!</v>
      </c>
      <c r="AK50" s="40" t="e">
        <f t="shared" si="24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1"/>
        <v>#DIV/0!</v>
      </c>
      <c r="AI51" s="43" t="e">
        <f t="shared" si="22"/>
        <v>#DIV/0!</v>
      </c>
      <c r="AJ51" s="43" t="e">
        <f t="shared" si="23"/>
        <v>#DIV/0!</v>
      </c>
      <c r="AK51" s="43" t="e">
        <f t="shared" si="24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1"/>
        <v>#DIV/0!</v>
      </c>
      <c r="AI52" s="40" t="e">
        <f t="shared" si="22"/>
        <v>#DIV/0!</v>
      </c>
      <c r="AJ52" s="40" t="e">
        <f t="shared" si="23"/>
        <v>#DIV/0!</v>
      </c>
      <c r="AK52" s="40" t="e">
        <f t="shared" si="24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1"/>
        <v>#DIV/0!</v>
      </c>
      <c r="AI53" s="43" t="e">
        <f t="shared" si="22"/>
        <v>#DIV/0!</v>
      </c>
      <c r="AJ53" s="43" t="e">
        <f t="shared" si="23"/>
        <v>#DIV/0!</v>
      </c>
      <c r="AK53" s="43" t="e">
        <f t="shared" si="24"/>
        <v>#DIV/0!</v>
      </c>
    </row>
    <row r="54" spans="28:37">
      <c r="AB54" s="37" t="s">
        <v>74</v>
      </c>
      <c r="AC54" s="37"/>
      <c r="AD54" s="42">
        <f t="shared" ref="AD54:AF54" si="25">SUM(AD26:AD53)</f>
        <v>0</v>
      </c>
      <c r="AE54" s="42">
        <f t="shared" si="25"/>
        <v>0</v>
      </c>
      <c r="AF54" s="42">
        <f t="shared" si="25"/>
        <v>0</v>
      </c>
      <c r="AG54" s="42">
        <v>0</v>
      </c>
      <c r="AH54" s="40" t="e">
        <f t="shared" si="21"/>
        <v>#DIV/0!</v>
      </c>
      <c r="AI54" s="40" t="e">
        <f t="shared" si="22"/>
        <v>#DIV/0!</v>
      </c>
      <c r="AJ54" s="40" t="e">
        <f t="shared" si="23"/>
        <v>#DIV/0!</v>
      </c>
      <c r="AK54" s="40" t="e">
        <f t="shared" si="24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meQuran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6">(SUM(Q59,T59)/SUM(Q59,R59,S59,T59))</f>
        <v>#DIV/0!</v>
      </c>
      <c r="V59" s="40" t="e">
        <f t="shared" ref="V59:V66" si="27">Q59/(SUM(Q59,R59))</f>
        <v>#DIV/0!</v>
      </c>
      <c r="W59" s="40" t="e">
        <f t="shared" ref="W59:W66" si="28">Q59/SUM(Q59,S59)</f>
        <v>#DIV/0!</v>
      </c>
      <c r="X59" s="40" t="e">
        <f t="shared" ref="X59:X66" si="29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6"/>
        <v>#DIV/0!</v>
      </c>
      <c r="V60" s="43" t="e">
        <f t="shared" si="27"/>
        <v>#DIV/0!</v>
      </c>
      <c r="W60" s="43" t="e">
        <f t="shared" si="28"/>
        <v>#DIV/0!</v>
      </c>
      <c r="X60" s="43" t="e">
        <f t="shared" si="29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6"/>
        <v>#DIV/0!</v>
      </c>
      <c r="V61" s="40" t="e">
        <f t="shared" si="27"/>
        <v>#DIV/0!</v>
      </c>
      <c r="W61" s="40" t="e">
        <f t="shared" si="28"/>
        <v>#DIV/0!</v>
      </c>
      <c r="X61" s="40" t="e">
        <f t="shared" si="29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6"/>
        <v>#DIV/0!</v>
      </c>
      <c r="V62" s="43" t="e">
        <f t="shared" si="27"/>
        <v>#DIV/0!</v>
      </c>
      <c r="W62" s="43" t="e">
        <f t="shared" si="28"/>
        <v>#DIV/0!</v>
      </c>
      <c r="X62" s="43" t="e">
        <f t="shared" si="29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6"/>
        <v>#DIV/0!</v>
      </c>
      <c r="V63" s="40" t="e">
        <f t="shared" si="27"/>
        <v>#DIV/0!</v>
      </c>
      <c r="W63" s="40" t="e">
        <f t="shared" si="28"/>
        <v>#DIV/0!</v>
      </c>
      <c r="X63" s="40" t="e">
        <f t="shared" si="29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6"/>
        <v>#DIV/0!</v>
      </c>
      <c r="V64" s="43" t="e">
        <f t="shared" si="27"/>
        <v>#DIV/0!</v>
      </c>
      <c r="W64" s="43" t="e">
        <f t="shared" si="28"/>
        <v>#DIV/0!</v>
      </c>
      <c r="X64" s="43" t="e">
        <f t="shared" si="29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6"/>
        <v>#DIV/0!</v>
      </c>
      <c r="V65" s="40" t="e">
        <f t="shared" si="27"/>
        <v>#DIV/0!</v>
      </c>
      <c r="W65" s="40" t="e">
        <f t="shared" si="28"/>
        <v>#DIV/0!</v>
      </c>
      <c r="X65" s="40" t="e">
        <f t="shared" si="29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6"/>
        <v>#DIV/0!</v>
      </c>
      <c r="V66" s="43" t="e">
        <f t="shared" si="27"/>
        <v>#DIV/0!</v>
      </c>
      <c r="W66" s="43" t="e">
        <f t="shared" si="28"/>
        <v>#DIV/0!</v>
      </c>
      <c r="X66" s="43" t="e">
        <f t="shared" si="29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0</v>
      </c>
      <c r="R68" s="41">
        <f t="shared" si="30"/>
        <v>0</v>
      </c>
      <c r="S68" s="41">
        <f t="shared" si="30"/>
        <v>0</v>
      </c>
      <c r="T68" s="41">
        <f t="shared" si="30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meQuran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1">(SUM(AD71,AG71)/SUM(AD71,AE71,AF71,AG71))</f>
        <v>#DIV/0!</v>
      </c>
      <c r="AI71" s="40" t="e">
        <f t="shared" ref="AI71:AI99" si="32">AD71/(SUM(AD71,AE71))</f>
        <v>#DIV/0!</v>
      </c>
      <c r="AJ71" s="40" t="e">
        <f t="shared" ref="AJ71:AJ99" si="33">AD71/SUM(AD71,AF71)</f>
        <v>#DIV/0!</v>
      </c>
      <c r="AK71" s="40" t="e">
        <f t="shared" ref="AK71:AK99" si="34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1"/>
        <v>#DIV/0!</v>
      </c>
      <c r="AI72" s="43" t="e">
        <f t="shared" si="32"/>
        <v>#DIV/0!</v>
      </c>
      <c r="AJ72" s="43" t="e">
        <f t="shared" si="33"/>
        <v>#DIV/0!</v>
      </c>
      <c r="AK72" s="43" t="e">
        <f t="shared" si="34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1"/>
        <v>#DIV/0!</v>
      </c>
      <c r="AI73" s="40" t="e">
        <f t="shared" si="32"/>
        <v>#DIV/0!</v>
      </c>
      <c r="AJ73" s="40" t="e">
        <f t="shared" si="33"/>
        <v>#DIV/0!</v>
      </c>
      <c r="AK73" s="40" t="e">
        <f t="shared" si="34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1"/>
        <v>#DIV/0!</v>
      </c>
      <c r="AI74" s="43" t="e">
        <f t="shared" si="32"/>
        <v>#DIV/0!</v>
      </c>
      <c r="AJ74" s="43" t="e">
        <f t="shared" si="33"/>
        <v>#DIV/0!</v>
      </c>
      <c r="AK74" s="43" t="e">
        <f t="shared" si="34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1"/>
        <v>#DIV/0!</v>
      </c>
      <c r="AI75" s="40" t="e">
        <f t="shared" si="32"/>
        <v>#DIV/0!</v>
      </c>
      <c r="AJ75" s="40" t="e">
        <f t="shared" si="33"/>
        <v>#DIV/0!</v>
      </c>
      <c r="AK75" s="40" t="e">
        <f t="shared" si="34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1"/>
        <v>#DIV/0!</v>
      </c>
      <c r="AI76" s="43" t="e">
        <f t="shared" si="32"/>
        <v>#DIV/0!</v>
      </c>
      <c r="AJ76" s="43" t="e">
        <f t="shared" si="33"/>
        <v>#DIV/0!</v>
      </c>
      <c r="AK76" s="43" t="e">
        <f t="shared" si="34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1"/>
        <v>#DIV/0!</v>
      </c>
      <c r="AI77" s="40" t="e">
        <f t="shared" si="32"/>
        <v>#DIV/0!</v>
      </c>
      <c r="AJ77" s="40" t="e">
        <f t="shared" si="33"/>
        <v>#DIV/0!</v>
      </c>
      <c r="AK77" s="40" t="e">
        <f t="shared" si="34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1"/>
        <v>#DIV/0!</v>
      </c>
      <c r="AI78" s="43" t="e">
        <f t="shared" si="32"/>
        <v>#DIV/0!</v>
      </c>
      <c r="AJ78" s="43" t="e">
        <f t="shared" si="33"/>
        <v>#DIV/0!</v>
      </c>
      <c r="AK78" s="43" t="e">
        <f t="shared" si="34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1"/>
        <v>#DIV/0!</v>
      </c>
      <c r="AI79" s="40" t="e">
        <f t="shared" si="32"/>
        <v>#DIV/0!</v>
      </c>
      <c r="AJ79" s="40" t="e">
        <f t="shared" si="33"/>
        <v>#DIV/0!</v>
      </c>
      <c r="AK79" s="40" t="e">
        <f t="shared" si="34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1"/>
        <v>#DIV/0!</v>
      </c>
      <c r="AI80" s="43" t="e">
        <f t="shared" si="32"/>
        <v>#DIV/0!</v>
      </c>
      <c r="AJ80" s="43" t="e">
        <f t="shared" si="33"/>
        <v>#DIV/0!</v>
      </c>
      <c r="AK80" s="43" t="e">
        <f t="shared" si="34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1"/>
        <v>#DIV/0!</v>
      </c>
      <c r="AI81" s="40" t="e">
        <f t="shared" si="32"/>
        <v>#DIV/0!</v>
      </c>
      <c r="AJ81" s="40" t="e">
        <f t="shared" si="33"/>
        <v>#DIV/0!</v>
      </c>
      <c r="AK81" s="40" t="e">
        <f t="shared" si="34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1"/>
        <v>#DIV/0!</v>
      </c>
      <c r="AI82" s="43" t="e">
        <f t="shared" si="32"/>
        <v>#DIV/0!</v>
      </c>
      <c r="AJ82" s="43" t="e">
        <f t="shared" si="33"/>
        <v>#DIV/0!</v>
      </c>
      <c r="AK82" s="43" t="e">
        <f t="shared" si="34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1"/>
        <v>#DIV/0!</v>
      </c>
      <c r="AI83" s="40" t="e">
        <f t="shared" si="32"/>
        <v>#DIV/0!</v>
      </c>
      <c r="AJ83" s="40" t="e">
        <f t="shared" si="33"/>
        <v>#DIV/0!</v>
      </c>
      <c r="AK83" s="40" t="e">
        <f t="shared" si="34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1"/>
        <v>#DIV/0!</v>
      </c>
      <c r="AI84" s="43" t="e">
        <f t="shared" si="32"/>
        <v>#DIV/0!</v>
      </c>
      <c r="AJ84" s="43" t="e">
        <f t="shared" si="33"/>
        <v>#DIV/0!</v>
      </c>
      <c r="AK84" s="43" t="e">
        <f t="shared" si="34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1"/>
        <v>#DIV/0!</v>
      </c>
      <c r="AI85" s="40" t="e">
        <f t="shared" si="32"/>
        <v>#DIV/0!</v>
      </c>
      <c r="AJ85" s="40" t="e">
        <f t="shared" si="33"/>
        <v>#DIV/0!</v>
      </c>
      <c r="AK85" s="40" t="e">
        <f t="shared" si="34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1"/>
        <v>#DIV/0!</v>
      </c>
      <c r="AI86" s="43" t="e">
        <f t="shared" si="32"/>
        <v>#DIV/0!</v>
      </c>
      <c r="AJ86" s="43" t="e">
        <f t="shared" si="33"/>
        <v>#DIV/0!</v>
      </c>
      <c r="AK86" s="43" t="e">
        <f t="shared" si="34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1"/>
        <v>#DIV/0!</v>
      </c>
      <c r="AI87" s="40" t="e">
        <f t="shared" si="32"/>
        <v>#DIV/0!</v>
      </c>
      <c r="AJ87" s="40" t="e">
        <f t="shared" si="33"/>
        <v>#DIV/0!</v>
      </c>
      <c r="AK87" s="40" t="e">
        <f t="shared" si="34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1"/>
        <v>#DIV/0!</v>
      </c>
      <c r="AI88" s="43" t="e">
        <f t="shared" si="32"/>
        <v>#DIV/0!</v>
      </c>
      <c r="AJ88" s="43" t="e">
        <f t="shared" si="33"/>
        <v>#DIV/0!</v>
      </c>
      <c r="AK88" s="43" t="e">
        <f t="shared" si="34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1"/>
        <v>#DIV/0!</v>
      </c>
      <c r="AI89" s="40" t="e">
        <f t="shared" si="32"/>
        <v>#DIV/0!</v>
      </c>
      <c r="AJ89" s="40" t="e">
        <f t="shared" si="33"/>
        <v>#DIV/0!</v>
      </c>
      <c r="AK89" s="40" t="e">
        <f t="shared" si="34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1"/>
        <v>#DIV/0!</v>
      </c>
      <c r="AI90" s="43" t="e">
        <f t="shared" si="32"/>
        <v>#DIV/0!</v>
      </c>
      <c r="AJ90" s="43" t="e">
        <f t="shared" si="33"/>
        <v>#DIV/0!</v>
      </c>
      <c r="AK90" s="43" t="e">
        <f t="shared" si="34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1"/>
        <v>#DIV/0!</v>
      </c>
      <c r="AI91" s="40" t="e">
        <f t="shared" si="32"/>
        <v>#DIV/0!</v>
      </c>
      <c r="AJ91" s="40" t="e">
        <f t="shared" si="33"/>
        <v>#DIV/0!</v>
      </c>
      <c r="AK91" s="40" t="e">
        <f t="shared" si="34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1"/>
        <v>#DIV/0!</v>
      </c>
      <c r="AI92" s="43" t="e">
        <f t="shared" si="32"/>
        <v>#DIV/0!</v>
      </c>
      <c r="AJ92" s="43" t="e">
        <f t="shared" si="33"/>
        <v>#DIV/0!</v>
      </c>
      <c r="AK92" s="43" t="e">
        <f t="shared" si="34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1"/>
        <v>#DIV/0!</v>
      </c>
      <c r="AI93" s="40" t="e">
        <f t="shared" si="32"/>
        <v>#DIV/0!</v>
      </c>
      <c r="AJ93" s="40" t="e">
        <f t="shared" si="33"/>
        <v>#DIV/0!</v>
      </c>
      <c r="AK93" s="40" t="e">
        <f t="shared" si="34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1"/>
        <v>#DIV/0!</v>
      </c>
      <c r="AI94" s="43" t="e">
        <f t="shared" si="32"/>
        <v>#DIV/0!</v>
      </c>
      <c r="AJ94" s="43" t="e">
        <f t="shared" si="33"/>
        <v>#DIV/0!</v>
      </c>
      <c r="AK94" s="43" t="e">
        <f t="shared" si="34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1"/>
        <v>#DIV/0!</v>
      </c>
      <c r="AI95" s="40" t="e">
        <f t="shared" si="32"/>
        <v>#DIV/0!</v>
      </c>
      <c r="AJ95" s="40" t="e">
        <f t="shared" si="33"/>
        <v>#DIV/0!</v>
      </c>
      <c r="AK95" s="40" t="e">
        <f t="shared" si="34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1"/>
        <v>#DIV/0!</v>
      </c>
      <c r="AI96" s="43" t="e">
        <f t="shared" si="32"/>
        <v>#DIV/0!</v>
      </c>
      <c r="AJ96" s="43" t="e">
        <f t="shared" si="33"/>
        <v>#DIV/0!</v>
      </c>
      <c r="AK96" s="43" t="e">
        <f t="shared" si="34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1"/>
        <v>#DIV/0!</v>
      </c>
      <c r="AI97" s="40" t="e">
        <f t="shared" si="32"/>
        <v>#DIV/0!</v>
      </c>
      <c r="AJ97" s="40" t="e">
        <f t="shared" si="33"/>
        <v>#DIV/0!</v>
      </c>
      <c r="AK97" s="40" t="e">
        <f t="shared" si="34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1"/>
        <v>#DIV/0!</v>
      </c>
      <c r="AI98" s="43" t="e">
        <f t="shared" si="32"/>
        <v>#DIV/0!</v>
      </c>
      <c r="AJ98" s="43" t="e">
        <f t="shared" si="33"/>
        <v>#DIV/0!</v>
      </c>
      <c r="AK98" s="43" t="e">
        <f t="shared" si="34"/>
        <v>#DIV/0!</v>
      </c>
    </row>
    <row r="99" spans="28:37">
      <c r="AB99" s="37" t="s">
        <v>74</v>
      </c>
      <c r="AC99" s="37"/>
      <c r="AD99" s="42">
        <f t="shared" ref="AD99:AF99" si="35">SUM(AD71:AD98)</f>
        <v>0</v>
      </c>
      <c r="AE99" s="42">
        <f t="shared" si="35"/>
        <v>0</v>
      </c>
      <c r="AF99" s="42">
        <f t="shared" si="35"/>
        <v>0</v>
      </c>
      <c r="AG99" s="42">
        <v>0</v>
      </c>
      <c r="AH99" s="40" t="e">
        <f t="shared" si="31"/>
        <v>#DIV/0!</v>
      </c>
      <c r="AI99" s="40" t="e">
        <f t="shared" si="32"/>
        <v>#DIV/0!</v>
      </c>
      <c r="AJ99" s="40" t="e">
        <f t="shared" si="33"/>
        <v>#DIV/0!</v>
      </c>
      <c r="AK99" s="40" t="e">
        <f t="shared" si="34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meQuran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/>
      <c r="E104" s="14"/>
      <c r="F104" s="14"/>
      <c r="G104" s="14">
        <v>1</v>
      </c>
      <c r="H104" s="14"/>
      <c r="I104" s="14"/>
      <c r="J104" s="33">
        <v>6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8</v>
      </c>
      <c r="S104" s="42">
        <f>SUM(B105:B112)</f>
        <v>0</v>
      </c>
      <c r="T104" s="42">
        <v>0</v>
      </c>
      <c r="U104" s="40">
        <f t="shared" ref="U104:U111" si="36">(SUM(Q104,T104)/SUM(Q104,R104,S104,T104))</f>
        <v>0.68</v>
      </c>
      <c r="V104" s="40">
        <f t="shared" ref="V104:V111" si="37">Q104/(SUM(Q104,R104))</f>
        <v>0.68</v>
      </c>
      <c r="W104" s="40">
        <f t="shared" ref="W104:W111" si="38">Q104/SUM(Q104,S104)</f>
        <v>1</v>
      </c>
      <c r="X104" s="40">
        <f t="shared" ref="X104:X111" si="39">2*V104*W104/(SUM(V104,W104))</f>
        <v>0.80952380952381</v>
      </c>
    </row>
    <row r="105" spans="1:24">
      <c r="A105" s="15" t="s">
        <v>50</v>
      </c>
      <c r="B105" s="16"/>
      <c r="C105" s="17">
        <v>10</v>
      </c>
      <c r="D105" s="16"/>
      <c r="E105" s="16">
        <v>1</v>
      </c>
      <c r="F105" s="16"/>
      <c r="G105" s="16">
        <v>2</v>
      </c>
      <c r="H105" s="16"/>
      <c r="I105" s="16"/>
      <c r="J105" s="16">
        <v>4</v>
      </c>
      <c r="L105" s="1" t="s">
        <v>50</v>
      </c>
      <c r="M105" s="9" t="s">
        <v>59</v>
      </c>
      <c r="N105" s="9"/>
      <c r="O105" s="9"/>
      <c r="P105" s="9"/>
      <c r="Q105" s="41">
        <f>C105</f>
        <v>10</v>
      </c>
      <c r="R105" s="41">
        <f>SUM(B105,D105:J105)</f>
        <v>7</v>
      </c>
      <c r="S105" s="41">
        <f>SUM(C104,C106:C112)</f>
        <v>1</v>
      </c>
      <c r="T105" s="41">
        <v>0</v>
      </c>
      <c r="U105" s="43">
        <f t="shared" si="36"/>
        <v>0.555555555555556</v>
      </c>
      <c r="V105" s="43">
        <f t="shared" si="37"/>
        <v>0.588235294117647</v>
      </c>
      <c r="W105" s="43">
        <f t="shared" si="38"/>
        <v>0.909090909090909</v>
      </c>
      <c r="X105" s="43">
        <f t="shared" si="39"/>
        <v>0.714285714285714</v>
      </c>
    </row>
    <row r="106" spans="1:24">
      <c r="A106" s="15" t="s">
        <v>51</v>
      </c>
      <c r="B106" s="16"/>
      <c r="C106" s="16"/>
      <c r="D106" s="17">
        <v>10</v>
      </c>
      <c r="E106" s="16"/>
      <c r="F106" s="16"/>
      <c r="G106" s="16"/>
      <c r="H106" s="16"/>
      <c r="I106" s="16"/>
      <c r="J106" s="34">
        <v>3</v>
      </c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3</v>
      </c>
      <c r="S106" s="42">
        <f>SUM(D104:D105,D107:D112)</f>
        <v>0</v>
      </c>
      <c r="T106" s="42">
        <v>0</v>
      </c>
      <c r="U106" s="40">
        <f t="shared" si="36"/>
        <v>0.769230769230769</v>
      </c>
      <c r="V106" s="40">
        <f t="shared" si="37"/>
        <v>0.769230769230769</v>
      </c>
      <c r="W106" s="40">
        <f t="shared" si="38"/>
        <v>1</v>
      </c>
      <c r="X106" s="40">
        <f t="shared" si="39"/>
        <v>0.869565217391304</v>
      </c>
    </row>
    <row r="107" spans="1:24">
      <c r="A107" s="15" t="s">
        <v>52</v>
      </c>
      <c r="B107" s="16"/>
      <c r="C107" s="16"/>
      <c r="D107" s="16"/>
      <c r="E107" s="17">
        <v>21</v>
      </c>
      <c r="F107" s="16"/>
      <c r="G107" s="16">
        <v>2</v>
      </c>
      <c r="H107" s="16"/>
      <c r="I107" s="16"/>
      <c r="J107" s="34">
        <v>4</v>
      </c>
      <c r="L107" s="1" t="s">
        <v>52</v>
      </c>
      <c r="M107" s="9" t="s">
        <v>61</v>
      </c>
      <c r="N107" s="9"/>
      <c r="O107" s="9"/>
      <c r="P107" s="9"/>
      <c r="Q107" s="41">
        <f>E107</f>
        <v>21</v>
      </c>
      <c r="R107" s="41">
        <f>SUM(B107:D107,F107:J107)</f>
        <v>6</v>
      </c>
      <c r="S107" s="41">
        <f>SUM(E104:E106,E108:E112)</f>
        <v>3</v>
      </c>
      <c r="T107" s="41">
        <v>0</v>
      </c>
      <c r="U107" s="43">
        <f t="shared" si="36"/>
        <v>0.7</v>
      </c>
      <c r="V107" s="43">
        <f t="shared" si="37"/>
        <v>0.777777777777778</v>
      </c>
      <c r="W107" s="43">
        <f t="shared" si="38"/>
        <v>0.875</v>
      </c>
      <c r="X107" s="43">
        <f t="shared" si="39"/>
        <v>0.823529411764706</v>
      </c>
    </row>
    <row r="108" spans="1:24">
      <c r="A108" s="15" t="s">
        <v>53</v>
      </c>
      <c r="B108" s="16"/>
      <c r="C108" s="16"/>
      <c r="D108" s="16"/>
      <c r="E108" s="16">
        <v>1</v>
      </c>
      <c r="F108" s="17">
        <v>29</v>
      </c>
      <c r="G108" s="16"/>
      <c r="H108" s="16"/>
      <c r="I108" s="16"/>
      <c r="J108" s="34">
        <v>21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22</v>
      </c>
      <c r="S108" s="42">
        <f>SUM(F104:F107,F109:F112)</f>
        <v>0</v>
      </c>
      <c r="T108" s="42">
        <v>0</v>
      </c>
      <c r="U108" s="40">
        <f t="shared" si="36"/>
        <v>0.568627450980392</v>
      </c>
      <c r="V108" s="40">
        <f t="shared" si="37"/>
        <v>0.568627450980392</v>
      </c>
      <c r="W108" s="40">
        <f t="shared" si="38"/>
        <v>1</v>
      </c>
      <c r="X108" s="40">
        <f t="shared" si="39"/>
        <v>0.725</v>
      </c>
    </row>
    <row r="109" spans="1:24">
      <c r="A109" s="15" t="s">
        <v>54</v>
      </c>
      <c r="B109" s="16"/>
      <c r="C109" s="16"/>
      <c r="D109" s="16"/>
      <c r="E109" s="16">
        <v>1</v>
      </c>
      <c r="F109" s="16"/>
      <c r="G109" s="17">
        <v>25</v>
      </c>
      <c r="H109" s="16"/>
      <c r="I109" s="16"/>
      <c r="J109" s="34">
        <v>6</v>
      </c>
      <c r="L109" s="1" t="s">
        <v>54</v>
      </c>
      <c r="M109" s="9" t="s">
        <v>63</v>
      </c>
      <c r="N109" s="9"/>
      <c r="O109" s="9"/>
      <c r="P109" s="9"/>
      <c r="Q109" s="41">
        <f>G109</f>
        <v>25</v>
      </c>
      <c r="R109" s="41">
        <f>SUM(B109:F109,H109:J109)</f>
        <v>7</v>
      </c>
      <c r="S109" s="41">
        <f>SUM(G104:G108,G110:G112)</f>
        <v>5</v>
      </c>
      <c r="T109" s="41">
        <v>0</v>
      </c>
      <c r="U109" s="43">
        <f t="shared" si="36"/>
        <v>0.675675675675676</v>
      </c>
      <c r="V109" s="43">
        <f t="shared" si="37"/>
        <v>0.78125</v>
      </c>
      <c r="W109" s="43">
        <f t="shared" si="38"/>
        <v>0.833333333333333</v>
      </c>
      <c r="X109" s="43">
        <f t="shared" si="39"/>
        <v>0.806451612903226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9</v>
      </c>
      <c r="I110" s="16"/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9</v>
      </c>
      <c r="R110" s="42">
        <f>SUM(B110:G110,I110:J110)</f>
        <v>0</v>
      </c>
      <c r="S110" s="42">
        <f>SUM(H104:H109,H111:H112)</f>
        <v>0</v>
      </c>
      <c r="T110" s="42">
        <v>0</v>
      </c>
      <c r="U110" s="40">
        <f t="shared" si="36"/>
        <v>1</v>
      </c>
      <c r="V110" s="40">
        <f t="shared" si="37"/>
        <v>1</v>
      </c>
      <c r="W110" s="40">
        <f t="shared" si="38"/>
        <v>1</v>
      </c>
      <c r="X110" s="40">
        <f t="shared" si="39"/>
        <v>1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11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11</v>
      </c>
      <c r="R111" s="41">
        <f>SUM(J111,B111:H111)</f>
        <v>1</v>
      </c>
      <c r="S111" s="41">
        <f>SUM(I104:I110,I112)</f>
        <v>0</v>
      </c>
      <c r="T111" s="41">
        <v>0</v>
      </c>
      <c r="U111" s="43">
        <f t="shared" si="36"/>
        <v>0.916666666666667</v>
      </c>
      <c r="V111" s="43">
        <f t="shared" si="37"/>
        <v>0.916666666666667</v>
      </c>
      <c r="W111" s="43">
        <f t="shared" si="38"/>
        <v>1</v>
      </c>
      <c r="X111" s="43">
        <f t="shared" si="39"/>
        <v>0.956521739130435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132</v>
      </c>
      <c r="R113" s="41">
        <f t="shared" si="40"/>
        <v>54</v>
      </c>
      <c r="S113" s="41">
        <f t="shared" si="40"/>
        <v>9</v>
      </c>
      <c r="T113" s="41">
        <f t="shared" si="40"/>
        <v>0</v>
      </c>
      <c r="U113" s="43">
        <f>(SUM(Q113,T113)/SUM(Q113,R113,S113,T113))</f>
        <v>0.676923076923077</v>
      </c>
      <c r="V113" s="43">
        <f>Q113/(SUM(Q113,R113))</f>
        <v>0.709677419354839</v>
      </c>
      <c r="W113" s="43">
        <f>Q113/SUM(Q113,S113)</f>
        <v>0.936170212765957</v>
      </c>
      <c r="X113" s="43">
        <f>2*V113*W113/(SUM(V113,W113))</f>
        <v>0.807339449541284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133</v>
      </c>
    </row>
    <row r="115" ht="14.25" spans="1:37">
      <c r="A115" s="21" t="str">
        <f>A1</f>
        <v>meQuran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15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15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1">(SUM(AD116,AG116)/SUM(AD116,AE116,AF116,AG116))</f>
        <v>1</v>
      </c>
      <c r="AI116" s="40">
        <f t="shared" ref="AI116:AI144" si="42">AD116/(SUM(AD116,AE116))</f>
        <v>1</v>
      </c>
      <c r="AJ116" s="40">
        <f t="shared" ref="AJ116:AJ144" si="43">AD116/SUM(AD116,AF116)</f>
        <v>1</v>
      </c>
      <c r="AK116" s="40">
        <f t="shared" ref="AK116:AK144" si="44">2*AI116*AJ116/(SUM(AI116,AJ116))</f>
        <v>1</v>
      </c>
    </row>
    <row r="117" spans="1:37">
      <c r="A117" s="26" t="s">
        <v>40</v>
      </c>
      <c r="B117" s="27"/>
      <c r="C117" s="28">
        <v>20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20</v>
      </c>
      <c r="AE117" s="41">
        <f>SUM(D117:AC117,B117)</f>
        <v>0</v>
      </c>
      <c r="AF117" s="41">
        <f>SUM(C116,C118:C143)</f>
        <v>2</v>
      </c>
      <c r="AG117" s="41">
        <v>0</v>
      </c>
      <c r="AH117" s="43">
        <f t="shared" si="41"/>
        <v>0.909090909090909</v>
      </c>
      <c r="AI117" s="43">
        <f t="shared" si="42"/>
        <v>1</v>
      </c>
      <c r="AJ117" s="43">
        <f t="shared" si="43"/>
        <v>0.909090909090909</v>
      </c>
      <c r="AK117" s="43">
        <f t="shared" si="44"/>
        <v>0.952380952380952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1"/>
        <v>1</v>
      </c>
      <c r="AI118" s="40">
        <f t="shared" si="42"/>
        <v>1</v>
      </c>
      <c r="AJ118" s="40">
        <f t="shared" si="43"/>
        <v>1</v>
      </c>
      <c r="AK118" s="40">
        <f t="shared" si="44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1"/>
        <v>1</v>
      </c>
      <c r="AI121" s="43">
        <f t="shared" si="42"/>
        <v>1</v>
      </c>
      <c r="AJ121" s="43">
        <f t="shared" si="43"/>
        <v>1</v>
      </c>
      <c r="AK121" s="43">
        <f t="shared" si="44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>
        <v>1</v>
      </c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1</v>
      </c>
      <c r="AF122" s="42">
        <f>SUM(H116:H121,H123:H143)</f>
        <v>0</v>
      </c>
      <c r="AG122" s="42">
        <v>0</v>
      </c>
      <c r="AH122" s="40">
        <f t="shared" si="41"/>
        <v>0.666666666666667</v>
      </c>
      <c r="AI122" s="40">
        <f t="shared" si="42"/>
        <v>0.666666666666667</v>
      </c>
      <c r="AJ122" s="40">
        <f t="shared" si="43"/>
        <v>1</v>
      </c>
      <c r="AK122" s="40">
        <f t="shared" si="44"/>
        <v>0.8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1"/>
        <v>1</v>
      </c>
      <c r="AI123" s="43">
        <f t="shared" si="42"/>
        <v>1</v>
      </c>
      <c r="AJ123" s="43">
        <f t="shared" si="43"/>
        <v>1</v>
      </c>
      <c r="AK123" s="43">
        <f t="shared" si="44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41"/>
        <v>1</v>
      </c>
      <c r="AI124" s="40">
        <f t="shared" si="42"/>
        <v>1</v>
      </c>
      <c r="AJ124" s="40">
        <f t="shared" si="43"/>
        <v>1</v>
      </c>
      <c r="AK124" s="40">
        <f t="shared" si="44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1"/>
        <v>1</v>
      </c>
      <c r="AI125" s="43">
        <f t="shared" si="42"/>
        <v>1</v>
      </c>
      <c r="AJ125" s="43">
        <f t="shared" si="43"/>
        <v>1</v>
      </c>
      <c r="AK125" s="43">
        <f t="shared" si="44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0</v>
      </c>
      <c r="AE126" s="42">
        <f>SUM(B126:K126,M126:AC126)</f>
        <v>0</v>
      </c>
      <c r="AF126" s="42">
        <f>SUM(L116:L125,L127:L143)</f>
        <v>1</v>
      </c>
      <c r="AG126" s="41">
        <v>0</v>
      </c>
      <c r="AH126" s="40">
        <f t="shared" si="41"/>
        <v>0</v>
      </c>
      <c r="AI126" s="40" t="e">
        <f t="shared" si="42"/>
        <v>#DIV/0!</v>
      </c>
      <c r="AJ126" s="40">
        <f t="shared" si="43"/>
        <v>0</v>
      </c>
      <c r="AK126" s="40" t="e">
        <f t="shared" si="44"/>
        <v>#DIV/0!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1"/>
        <v>1</v>
      </c>
      <c r="AI130" s="40">
        <f t="shared" si="42"/>
        <v>1</v>
      </c>
      <c r="AJ130" s="40">
        <f t="shared" si="43"/>
        <v>1</v>
      </c>
      <c r="AK130" s="40">
        <f t="shared" si="44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0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 t="e">
        <f t="shared" si="41"/>
        <v>#DIV/0!</v>
      </c>
      <c r="AI132" s="40" t="e">
        <f t="shared" si="42"/>
        <v>#DIV/0!</v>
      </c>
      <c r="AJ132" s="40" t="e">
        <f t="shared" si="43"/>
        <v>#DIV/0!</v>
      </c>
      <c r="AK132" s="40" t="e">
        <f t="shared" si="44"/>
        <v>#DIV/0!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5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5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1"/>
        <v>1</v>
      </c>
      <c r="AI135" s="43">
        <f t="shared" si="42"/>
        <v>1</v>
      </c>
      <c r="AJ135" s="43">
        <f t="shared" si="43"/>
        <v>1</v>
      </c>
      <c r="AK135" s="43">
        <f t="shared" si="44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1</v>
      </c>
      <c r="W136" s="27"/>
      <c r="X136" s="27"/>
      <c r="Y136" s="27"/>
      <c r="Z136" s="27"/>
      <c r="AA136" s="27"/>
      <c r="AB136" s="27"/>
      <c r="AC136" s="46"/>
      <c r="AD136" s="42">
        <f>V136</f>
        <v>1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1"/>
        <v>1</v>
      </c>
      <c r="AI137" s="43">
        <f t="shared" si="42"/>
        <v>1</v>
      </c>
      <c r="AJ137" s="43">
        <f t="shared" si="43"/>
        <v>1</v>
      </c>
      <c r="AK137" s="43">
        <f t="shared" si="44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2</v>
      </c>
      <c r="Y138" s="27"/>
      <c r="Z138" s="27"/>
      <c r="AA138" s="27"/>
      <c r="AB138" s="27"/>
      <c r="AC138" s="46"/>
      <c r="AD138" s="42">
        <f>X138</f>
        <v>2</v>
      </c>
      <c r="AE138" s="42">
        <f>SUM(B138:W138,Y138:AC138)</f>
        <v>0</v>
      </c>
      <c r="AF138" s="42">
        <f>SUM(X116:X137,X139:X143)</f>
        <v>1</v>
      </c>
      <c r="AG138" s="41">
        <v>0</v>
      </c>
      <c r="AH138" s="40">
        <f t="shared" si="41"/>
        <v>0.666666666666667</v>
      </c>
      <c r="AI138" s="40">
        <f t="shared" si="42"/>
        <v>1</v>
      </c>
      <c r="AJ138" s="40">
        <f t="shared" si="43"/>
        <v>0.666666666666667</v>
      </c>
      <c r="AK138" s="40">
        <f t="shared" si="44"/>
        <v>0.8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>
        <v>1</v>
      </c>
      <c r="Y139" s="28">
        <v>22</v>
      </c>
      <c r="Z139" s="27"/>
      <c r="AA139" s="27"/>
      <c r="AB139" s="27"/>
      <c r="AC139" s="46"/>
      <c r="AD139" s="41">
        <f>Y139</f>
        <v>22</v>
      </c>
      <c r="AE139" s="41">
        <v>1</v>
      </c>
      <c r="AF139" s="41">
        <f>SUM(Y116:Y138,Y140:Y143)</f>
        <v>0</v>
      </c>
      <c r="AG139" s="42">
        <v>0</v>
      </c>
      <c r="AH139" s="43">
        <f t="shared" si="41"/>
        <v>0.956521739130435</v>
      </c>
      <c r="AI139" s="43">
        <f t="shared" si="42"/>
        <v>0.956521739130435</v>
      </c>
      <c r="AJ139" s="43">
        <f t="shared" si="43"/>
        <v>1</v>
      </c>
      <c r="AK139" s="43">
        <f t="shared" si="44"/>
        <v>0.977777777777778</v>
      </c>
    </row>
    <row r="140" spans="1:37">
      <c r="A140" s="26" t="s">
        <v>31</v>
      </c>
      <c r="B140" s="27"/>
      <c r="C140" s="27">
        <v>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2</v>
      </c>
      <c r="AF140" s="42">
        <f>SUM(Z116:Z139,Z141:Z143)</f>
        <v>0</v>
      </c>
      <c r="AG140" s="41">
        <v>0</v>
      </c>
      <c r="AH140" s="40">
        <f t="shared" si="41"/>
        <v>0.666666666666667</v>
      </c>
      <c r="AI140" s="40">
        <f t="shared" si="42"/>
        <v>0.666666666666667</v>
      </c>
      <c r="AJ140" s="40">
        <f t="shared" si="43"/>
        <v>1</v>
      </c>
      <c r="AK140" s="40">
        <f t="shared" si="44"/>
        <v>0.8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41"/>
        <v>1</v>
      </c>
      <c r="AI142" s="40">
        <f t="shared" si="42"/>
        <v>1</v>
      </c>
      <c r="AJ142" s="40">
        <f t="shared" si="43"/>
        <v>1</v>
      </c>
      <c r="AK142" s="40">
        <f t="shared" si="44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F144" si="45">SUM(AD116:AD143)</f>
        <v>129</v>
      </c>
      <c r="AE144" s="42">
        <f t="shared" si="45"/>
        <v>4</v>
      </c>
      <c r="AF144" s="42">
        <f t="shared" si="45"/>
        <v>4</v>
      </c>
      <c r="AG144" s="42">
        <v>0</v>
      </c>
      <c r="AH144" s="40">
        <f t="shared" si="41"/>
        <v>0.941605839416058</v>
      </c>
      <c r="AI144" s="40">
        <f t="shared" si="42"/>
        <v>0.969924812030075</v>
      </c>
      <c r="AJ144" s="40">
        <f t="shared" si="43"/>
        <v>0.969924812030075</v>
      </c>
      <c r="AK144" s="40">
        <f t="shared" si="44"/>
        <v>0.969924812030075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meQuran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6">(SUM(Q149,T149)/SUM(Q149,R149,S149,T149))</f>
        <v>#DIV/0!</v>
      </c>
      <c r="V149" s="40" t="e">
        <f t="shared" ref="V149:V156" si="47">Q149/(SUM(Q149,R149))</f>
        <v>#DIV/0!</v>
      </c>
      <c r="W149" s="40" t="e">
        <f t="shared" ref="W149:W156" si="48">Q149/SUM(Q149,S149)</f>
        <v>#DIV/0!</v>
      </c>
      <c r="X149" s="40" t="e">
        <f t="shared" ref="X149:X156" si="49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6"/>
        <v>#DIV/0!</v>
      </c>
      <c r="V150" s="43" t="e">
        <f t="shared" si="47"/>
        <v>#DIV/0!</v>
      </c>
      <c r="W150" s="43" t="e">
        <f t="shared" si="48"/>
        <v>#DIV/0!</v>
      </c>
      <c r="X150" s="43" t="e">
        <f t="shared" si="49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6"/>
        <v>#DIV/0!</v>
      </c>
      <c r="V151" s="40" t="e">
        <f t="shared" si="47"/>
        <v>#DIV/0!</v>
      </c>
      <c r="W151" s="40" t="e">
        <f t="shared" si="48"/>
        <v>#DIV/0!</v>
      </c>
      <c r="X151" s="40" t="e">
        <f t="shared" si="49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6"/>
        <v>#DIV/0!</v>
      </c>
      <c r="V152" s="43" t="e">
        <f t="shared" si="47"/>
        <v>#DIV/0!</v>
      </c>
      <c r="W152" s="43" t="e">
        <f t="shared" si="48"/>
        <v>#DIV/0!</v>
      </c>
      <c r="X152" s="43" t="e">
        <f t="shared" si="49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6"/>
        <v>#DIV/0!</v>
      </c>
      <c r="V153" s="40" t="e">
        <f t="shared" si="47"/>
        <v>#DIV/0!</v>
      </c>
      <c r="W153" s="40" t="e">
        <f t="shared" si="48"/>
        <v>#DIV/0!</v>
      </c>
      <c r="X153" s="40" t="e">
        <f t="shared" si="49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6"/>
        <v>#DIV/0!</v>
      </c>
      <c r="V154" s="43" t="e">
        <f t="shared" si="47"/>
        <v>#DIV/0!</v>
      </c>
      <c r="W154" s="43" t="e">
        <f t="shared" si="48"/>
        <v>#DIV/0!</v>
      </c>
      <c r="X154" s="43" t="e">
        <f t="shared" si="49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6"/>
        <v>#DIV/0!</v>
      </c>
      <c r="V155" s="40" t="e">
        <f t="shared" si="47"/>
        <v>#DIV/0!</v>
      </c>
      <c r="W155" s="40" t="e">
        <f t="shared" si="48"/>
        <v>#DIV/0!</v>
      </c>
      <c r="X155" s="40" t="e">
        <f t="shared" si="49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6"/>
        <v>#DIV/0!</v>
      </c>
      <c r="V156" s="43" t="e">
        <f t="shared" si="47"/>
        <v>#DIV/0!</v>
      </c>
      <c r="W156" s="43" t="e">
        <f t="shared" si="48"/>
        <v>#DIV/0!</v>
      </c>
      <c r="X156" s="43" t="e">
        <f t="shared" si="49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0</v>
      </c>
      <c r="R158" s="41">
        <f t="shared" si="50"/>
        <v>0</v>
      </c>
      <c r="S158" s="41">
        <f t="shared" si="50"/>
        <v>0</v>
      </c>
      <c r="T158" s="41">
        <f t="shared" si="50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meQuran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1">(SUM(AD161,AG161)/SUM(AD161,AE161,AF161,AG161))</f>
        <v>#DIV/0!</v>
      </c>
      <c r="AI161" s="40" t="e">
        <f t="shared" ref="AI161:AI189" si="52">AD161/(SUM(AD161,AE161))</f>
        <v>#DIV/0!</v>
      </c>
      <c r="AJ161" s="40" t="e">
        <f t="shared" ref="AJ161:AJ189" si="53">AD161/SUM(AD161,AF161)</f>
        <v>#DIV/0!</v>
      </c>
      <c r="AK161" s="40" t="e">
        <f t="shared" ref="AK161:AK189" si="54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1"/>
        <v>#DIV/0!</v>
      </c>
      <c r="AI162" s="43" t="e">
        <f t="shared" si="52"/>
        <v>#DIV/0!</v>
      </c>
      <c r="AJ162" s="43" t="e">
        <f t="shared" si="53"/>
        <v>#DIV/0!</v>
      </c>
      <c r="AK162" s="43" t="e">
        <f t="shared" si="54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1"/>
        <v>#DIV/0!</v>
      </c>
      <c r="AI163" s="40" t="e">
        <f t="shared" si="52"/>
        <v>#DIV/0!</v>
      </c>
      <c r="AJ163" s="40" t="e">
        <f t="shared" si="53"/>
        <v>#DIV/0!</v>
      </c>
      <c r="AK163" s="40" t="e">
        <f t="shared" si="54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1"/>
        <v>#DIV/0!</v>
      </c>
      <c r="AI164" s="43" t="e">
        <f t="shared" si="52"/>
        <v>#DIV/0!</v>
      </c>
      <c r="AJ164" s="43" t="e">
        <f t="shared" si="53"/>
        <v>#DIV/0!</v>
      </c>
      <c r="AK164" s="43" t="e">
        <f t="shared" si="54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1"/>
        <v>#DIV/0!</v>
      </c>
      <c r="AI165" s="40" t="e">
        <f t="shared" si="52"/>
        <v>#DIV/0!</v>
      </c>
      <c r="AJ165" s="40" t="e">
        <f t="shared" si="53"/>
        <v>#DIV/0!</v>
      </c>
      <c r="AK165" s="40" t="e">
        <f t="shared" si="54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1"/>
        <v>#DIV/0!</v>
      </c>
      <c r="AI166" s="43" t="e">
        <f t="shared" si="52"/>
        <v>#DIV/0!</v>
      </c>
      <c r="AJ166" s="43" t="e">
        <f t="shared" si="53"/>
        <v>#DIV/0!</v>
      </c>
      <c r="AK166" s="43" t="e">
        <f t="shared" si="54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1"/>
        <v>#DIV/0!</v>
      </c>
      <c r="AI167" s="40" t="e">
        <f t="shared" si="52"/>
        <v>#DIV/0!</v>
      </c>
      <c r="AJ167" s="40" t="e">
        <f t="shared" si="53"/>
        <v>#DIV/0!</v>
      </c>
      <c r="AK167" s="40" t="e">
        <f t="shared" si="54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1"/>
        <v>#DIV/0!</v>
      </c>
      <c r="AI168" s="43" t="e">
        <f t="shared" si="52"/>
        <v>#DIV/0!</v>
      </c>
      <c r="AJ168" s="43" t="e">
        <f t="shared" si="53"/>
        <v>#DIV/0!</v>
      </c>
      <c r="AK168" s="43" t="e">
        <f t="shared" si="54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1"/>
        <v>#DIV/0!</v>
      </c>
      <c r="AI169" s="40" t="e">
        <f t="shared" si="52"/>
        <v>#DIV/0!</v>
      </c>
      <c r="AJ169" s="40" t="e">
        <f t="shared" si="53"/>
        <v>#DIV/0!</v>
      </c>
      <c r="AK169" s="40" t="e">
        <f t="shared" si="54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1"/>
        <v>#DIV/0!</v>
      </c>
      <c r="AI170" s="43" t="e">
        <f t="shared" si="52"/>
        <v>#DIV/0!</v>
      </c>
      <c r="AJ170" s="43" t="e">
        <f t="shared" si="53"/>
        <v>#DIV/0!</v>
      </c>
      <c r="AK170" s="43" t="e">
        <f t="shared" si="54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1"/>
        <v>#DIV/0!</v>
      </c>
      <c r="AI171" s="40" t="e">
        <f t="shared" si="52"/>
        <v>#DIV/0!</v>
      </c>
      <c r="AJ171" s="40" t="e">
        <f t="shared" si="53"/>
        <v>#DIV/0!</v>
      </c>
      <c r="AK171" s="40" t="e">
        <f t="shared" si="54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1"/>
        <v>#DIV/0!</v>
      </c>
      <c r="AI172" s="43" t="e">
        <f t="shared" si="52"/>
        <v>#DIV/0!</v>
      </c>
      <c r="AJ172" s="43" t="e">
        <f t="shared" si="53"/>
        <v>#DIV/0!</v>
      </c>
      <c r="AK172" s="43" t="e">
        <f t="shared" si="54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1"/>
        <v>#DIV/0!</v>
      </c>
      <c r="AI173" s="40" t="e">
        <f t="shared" si="52"/>
        <v>#DIV/0!</v>
      </c>
      <c r="AJ173" s="40" t="e">
        <f t="shared" si="53"/>
        <v>#DIV/0!</v>
      </c>
      <c r="AK173" s="40" t="e">
        <f t="shared" si="54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1"/>
        <v>#DIV/0!</v>
      </c>
      <c r="AI174" s="43" t="e">
        <f t="shared" si="52"/>
        <v>#DIV/0!</v>
      </c>
      <c r="AJ174" s="43" t="e">
        <f t="shared" si="53"/>
        <v>#DIV/0!</v>
      </c>
      <c r="AK174" s="43" t="e">
        <f t="shared" si="54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1"/>
        <v>#DIV/0!</v>
      </c>
      <c r="AI175" s="40" t="e">
        <f t="shared" si="52"/>
        <v>#DIV/0!</v>
      </c>
      <c r="AJ175" s="40" t="e">
        <f t="shared" si="53"/>
        <v>#DIV/0!</v>
      </c>
      <c r="AK175" s="40" t="e">
        <f t="shared" si="54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1"/>
        <v>#DIV/0!</v>
      </c>
      <c r="AI176" s="43" t="e">
        <f t="shared" si="52"/>
        <v>#DIV/0!</v>
      </c>
      <c r="AJ176" s="43" t="e">
        <f t="shared" si="53"/>
        <v>#DIV/0!</v>
      </c>
      <c r="AK176" s="43" t="e">
        <f t="shared" si="54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1"/>
        <v>#DIV/0!</v>
      </c>
      <c r="AI177" s="40" t="e">
        <f t="shared" si="52"/>
        <v>#DIV/0!</v>
      </c>
      <c r="AJ177" s="40" t="e">
        <f t="shared" si="53"/>
        <v>#DIV/0!</v>
      </c>
      <c r="AK177" s="40" t="e">
        <f t="shared" si="54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1"/>
        <v>#DIV/0!</v>
      </c>
      <c r="AI178" s="43" t="e">
        <f t="shared" si="52"/>
        <v>#DIV/0!</v>
      </c>
      <c r="AJ178" s="43" t="e">
        <f t="shared" si="53"/>
        <v>#DIV/0!</v>
      </c>
      <c r="AK178" s="43" t="e">
        <f t="shared" si="54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1"/>
        <v>#DIV/0!</v>
      </c>
      <c r="AI179" s="40" t="e">
        <f t="shared" si="52"/>
        <v>#DIV/0!</v>
      </c>
      <c r="AJ179" s="40" t="e">
        <f t="shared" si="53"/>
        <v>#DIV/0!</v>
      </c>
      <c r="AK179" s="40" t="e">
        <f t="shared" si="54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1"/>
        <v>#DIV/0!</v>
      </c>
      <c r="AI180" s="43" t="e">
        <f t="shared" si="52"/>
        <v>#DIV/0!</v>
      </c>
      <c r="AJ180" s="43" t="e">
        <f t="shared" si="53"/>
        <v>#DIV/0!</v>
      </c>
      <c r="AK180" s="43" t="e">
        <f t="shared" si="54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1"/>
        <v>#DIV/0!</v>
      </c>
      <c r="AI181" s="40" t="e">
        <f t="shared" si="52"/>
        <v>#DIV/0!</v>
      </c>
      <c r="AJ181" s="40" t="e">
        <f t="shared" si="53"/>
        <v>#DIV/0!</v>
      </c>
      <c r="AK181" s="40" t="e">
        <f t="shared" si="54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1"/>
        <v>#DIV/0!</v>
      </c>
      <c r="AI182" s="43" t="e">
        <f t="shared" si="52"/>
        <v>#DIV/0!</v>
      </c>
      <c r="AJ182" s="43" t="e">
        <f t="shared" si="53"/>
        <v>#DIV/0!</v>
      </c>
      <c r="AK182" s="43" t="e">
        <f t="shared" si="54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1"/>
        <v>#DIV/0!</v>
      </c>
      <c r="AI183" s="40" t="e">
        <f t="shared" si="52"/>
        <v>#DIV/0!</v>
      </c>
      <c r="AJ183" s="40" t="e">
        <f t="shared" si="53"/>
        <v>#DIV/0!</v>
      </c>
      <c r="AK183" s="40" t="e">
        <f t="shared" si="54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1"/>
        <v>#DIV/0!</v>
      </c>
      <c r="AI184" s="43" t="e">
        <f t="shared" si="52"/>
        <v>#DIV/0!</v>
      </c>
      <c r="AJ184" s="43" t="e">
        <f t="shared" si="53"/>
        <v>#DIV/0!</v>
      </c>
      <c r="AK184" s="43" t="e">
        <f t="shared" si="54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1"/>
        <v>#DIV/0!</v>
      </c>
      <c r="AI185" s="40" t="e">
        <f t="shared" si="52"/>
        <v>#DIV/0!</v>
      </c>
      <c r="AJ185" s="40" t="e">
        <f t="shared" si="53"/>
        <v>#DIV/0!</v>
      </c>
      <c r="AK185" s="40" t="e">
        <f t="shared" si="54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1"/>
        <v>#DIV/0!</v>
      </c>
      <c r="AI186" s="43" t="e">
        <f t="shared" si="52"/>
        <v>#DIV/0!</v>
      </c>
      <c r="AJ186" s="43" t="e">
        <f t="shared" si="53"/>
        <v>#DIV/0!</v>
      </c>
      <c r="AK186" s="43" t="e">
        <f t="shared" si="54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1"/>
        <v>#DIV/0!</v>
      </c>
      <c r="AI187" s="40" t="e">
        <f t="shared" si="52"/>
        <v>#DIV/0!</v>
      </c>
      <c r="AJ187" s="40" t="e">
        <f t="shared" si="53"/>
        <v>#DIV/0!</v>
      </c>
      <c r="AK187" s="40" t="e">
        <f t="shared" si="54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1"/>
        <v>#DIV/0!</v>
      </c>
      <c r="AI188" s="43" t="e">
        <f t="shared" si="52"/>
        <v>#DIV/0!</v>
      </c>
      <c r="AJ188" s="43" t="e">
        <f t="shared" si="53"/>
        <v>#DIV/0!</v>
      </c>
      <c r="AK188" s="43" t="e">
        <f t="shared" si="54"/>
        <v>#DIV/0!</v>
      </c>
    </row>
    <row r="189" spans="28:37">
      <c r="AB189" s="37" t="s">
        <v>74</v>
      </c>
      <c r="AC189" s="37"/>
      <c r="AD189" s="42">
        <f t="shared" ref="AD189:AF189" si="55">SUM(AD161:AD188)</f>
        <v>0</v>
      </c>
      <c r="AE189" s="42">
        <f t="shared" si="55"/>
        <v>0</v>
      </c>
      <c r="AF189" s="42">
        <f t="shared" si="55"/>
        <v>0</v>
      </c>
      <c r="AG189" s="42">
        <v>0</v>
      </c>
      <c r="AH189" s="40" t="e">
        <f t="shared" si="51"/>
        <v>#DIV/0!</v>
      </c>
      <c r="AI189" s="40" t="e">
        <f t="shared" si="52"/>
        <v>#DIV/0!</v>
      </c>
      <c r="AJ189" s="40" t="e">
        <f t="shared" si="53"/>
        <v>#DIV/0!</v>
      </c>
      <c r="AK189" s="40" t="e">
        <f t="shared" si="54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meQuran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>
        <v>1</v>
      </c>
      <c r="D194" s="14"/>
      <c r="E194" s="14"/>
      <c r="F194" s="14"/>
      <c r="G194" s="14">
        <v>1</v>
      </c>
      <c r="H194" s="14"/>
      <c r="I194" s="14"/>
      <c r="J194" s="33">
        <v>4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6</v>
      </c>
      <c r="S194" s="42">
        <f>SUM(B195:B202)</f>
        <v>0</v>
      </c>
      <c r="T194" s="42">
        <v>0</v>
      </c>
      <c r="U194" s="40">
        <f t="shared" ref="U194:U201" si="56">(SUM(Q194,T194)/SUM(Q194,R194,S194,T194))</f>
        <v>0.739130434782609</v>
      </c>
      <c r="V194" s="40">
        <f t="shared" ref="V194:V201" si="57">Q194/(SUM(Q194,R194))</f>
        <v>0.739130434782609</v>
      </c>
      <c r="W194" s="40">
        <f t="shared" ref="W194:W201" si="58">Q194/SUM(Q194,S194)</f>
        <v>1</v>
      </c>
      <c r="X194" s="40">
        <f t="shared" ref="X194:X201" si="59">2*V194*W194/(SUM(V194,W194))</f>
        <v>0.85</v>
      </c>
    </row>
    <row r="195" spans="1:24">
      <c r="A195" s="15" t="s">
        <v>50</v>
      </c>
      <c r="B195" s="16"/>
      <c r="C195" s="17">
        <v>10</v>
      </c>
      <c r="D195" s="16"/>
      <c r="E195" s="16">
        <v>1</v>
      </c>
      <c r="F195" s="16"/>
      <c r="G195" s="16"/>
      <c r="H195" s="16"/>
      <c r="I195" s="16"/>
      <c r="J195" s="16">
        <v>2</v>
      </c>
      <c r="L195" s="1" t="s">
        <v>50</v>
      </c>
      <c r="M195" s="9" t="s">
        <v>59</v>
      </c>
      <c r="N195" s="9"/>
      <c r="O195" s="9"/>
      <c r="P195" s="9"/>
      <c r="Q195" s="41">
        <f>C195</f>
        <v>10</v>
      </c>
      <c r="R195" s="41">
        <f>SUM(B195,D195:J195)</f>
        <v>3</v>
      </c>
      <c r="S195" s="41">
        <f>SUM(C194,C196:C202)</f>
        <v>1</v>
      </c>
      <c r="T195" s="41">
        <v>0</v>
      </c>
      <c r="U195" s="43">
        <f t="shared" si="56"/>
        <v>0.714285714285714</v>
      </c>
      <c r="V195" s="43">
        <f t="shared" si="57"/>
        <v>0.769230769230769</v>
      </c>
      <c r="W195" s="43">
        <f t="shared" si="58"/>
        <v>0.909090909090909</v>
      </c>
      <c r="X195" s="43">
        <f t="shared" si="59"/>
        <v>0.833333333333333</v>
      </c>
    </row>
    <row r="196" spans="1:24">
      <c r="A196" s="15" t="s">
        <v>51</v>
      </c>
      <c r="B196" s="16"/>
      <c r="C196" s="16"/>
      <c r="D196" s="17">
        <v>10</v>
      </c>
      <c r="E196" s="16"/>
      <c r="F196" s="16"/>
      <c r="G196" s="16"/>
      <c r="H196" s="16"/>
      <c r="I196" s="16"/>
      <c r="J196" s="34">
        <v>2</v>
      </c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2</v>
      </c>
      <c r="S196" s="42">
        <f>SUM(D194:D195,D197:D202)</f>
        <v>0</v>
      </c>
      <c r="T196" s="42">
        <v>0</v>
      </c>
      <c r="U196" s="40">
        <f t="shared" si="56"/>
        <v>0.833333333333333</v>
      </c>
      <c r="V196" s="40">
        <f t="shared" si="57"/>
        <v>0.833333333333333</v>
      </c>
      <c r="W196" s="40">
        <f t="shared" si="58"/>
        <v>1</v>
      </c>
      <c r="X196" s="40">
        <f t="shared" si="59"/>
        <v>0.909090909090909</v>
      </c>
    </row>
    <row r="197" spans="1:24">
      <c r="A197" s="15" t="s">
        <v>52</v>
      </c>
      <c r="B197" s="16"/>
      <c r="C197" s="16"/>
      <c r="D197" s="16"/>
      <c r="E197" s="17">
        <v>21</v>
      </c>
      <c r="F197" s="16"/>
      <c r="G197" s="16">
        <v>2</v>
      </c>
      <c r="H197" s="16"/>
      <c r="I197" s="16"/>
      <c r="J197" s="34">
        <v>3</v>
      </c>
      <c r="L197" s="1" t="s">
        <v>52</v>
      </c>
      <c r="M197" s="9" t="s">
        <v>61</v>
      </c>
      <c r="N197" s="9"/>
      <c r="O197" s="9"/>
      <c r="P197" s="9"/>
      <c r="Q197" s="41">
        <f>E197</f>
        <v>21</v>
      </c>
      <c r="R197" s="41">
        <f>SUM(B197:D197,F197:J197)</f>
        <v>5</v>
      </c>
      <c r="S197" s="41">
        <f>SUM(E194:E196,E198:E202)</f>
        <v>3</v>
      </c>
      <c r="T197" s="41">
        <v>0</v>
      </c>
      <c r="U197" s="43">
        <f t="shared" si="56"/>
        <v>0.724137931034483</v>
      </c>
      <c r="V197" s="43">
        <f t="shared" si="57"/>
        <v>0.807692307692308</v>
      </c>
      <c r="W197" s="43">
        <f t="shared" si="58"/>
        <v>0.875</v>
      </c>
      <c r="X197" s="43">
        <f t="shared" si="59"/>
        <v>0.84</v>
      </c>
    </row>
    <row r="198" spans="1:24">
      <c r="A198" s="15" t="s">
        <v>53</v>
      </c>
      <c r="B198" s="16"/>
      <c r="C198" s="16"/>
      <c r="D198" s="16"/>
      <c r="E198" s="16">
        <v>1</v>
      </c>
      <c r="F198" s="17">
        <v>29</v>
      </c>
      <c r="G198" s="16"/>
      <c r="H198" s="16"/>
      <c r="I198" s="16"/>
      <c r="J198" s="34">
        <v>1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2</v>
      </c>
      <c r="S198" s="42">
        <f>SUM(F194:F197,F199:F202)</f>
        <v>0</v>
      </c>
      <c r="T198" s="42">
        <v>0</v>
      </c>
      <c r="U198" s="40">
        <f t="shared" si="56"/>
        <v>0.935483870967742</v>
      </c>
      <c r="V198" s="40">
        <f t="shared" si="57"/>
        <v>0.935483870967742</v>
      </c>
      <c r="W198" s="40">
        <f t="shared" si="58"/>
        <v>1</v>
      </c>
      <c r="X198" s="40">
        <f t="shared" si="59"/>
        <v>0.966666666666667</v>
      </c>
    </row>
    <row r="199" spans="1:24">
      <c r="A199" s="15" t="s">
        <v>54</v>
      </c>
      <c r="B199" s="16"/>
      <c r="C199" s="16"/>
      <c r="D199" s="16"/>
      <c r="E199" s="16">
        <v>1</v>
      </c>
      <c r="F199" s="16"/>
      <c r="G199" s="17">
        <v>25</v>
      </c>
      <c r="H199" s="16"/>
      <c r="I199" s="16"/>
      <c r="J199" s="34">
        <v>3</v>
      </c>
      <c r="L199" s="1" t="s">
        <v>54</v>
      </c>
      <c r="M199" s="9" t="s">
        <v>63</v>
      </c>
      <c r="N199" s="9"/>
      <c r="O199" s="9"/>
      <c r="P199" s="9"/>
      <c r="Q199" s="41">
        <f>G199</f>
        <v>25</v>
      </c>
      <c r="R199" s="41">
        <f>SUM(B199:F199,H199:J199)</f>
        <v>4</v>
      </c>
      <c r="S199" s="41">
        <f>SUM(G194:G198,G200:G202)</f>
        <v>3</v>
      </c>
      <c r="T199" s="41">
        <v>0</v>
      </c>
      <c r="U199" s="43">
        <f t="shared" si="56"/>
        <v>0.78125</v>
      </c>
      <c r="V199" s="43">
        <f t="shared" si="57"/>
        <v>0.862068965517241</v>
      </c>
      <c r="W199" s="43">
        <f t="shared" si="58"/>
        <v>0.892857142857143</v>
      </c>
      <c r="X199" s="43">
        <f t="shared" si="59"/>
        <v>0.87719298245614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9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9</v>
      </c>
      <c r="R200" s="42">
        <f>SUM(B200:G200,I200:J200)</f>
        <v>0</v>
      </c>
      <c r="S200" s="42">
        <f>SUM(H194:H199,H201:H202)</f>
        <v>0</v>
      </c>
      <c r="T200" s="42">
        <v>0</v>
      </c>
      <c r="U200" s="40">
        <f t="shared" si="56"/>
        <v>1</v>
      </c>
      <c r="V200" s="40">
        <f t="shared" si="57"/>
        <v>1</v>
      </c>
      <c r="W200" s="40">
        <f t="shared" si="58"/>
        <v>1</v>
      </c>
      <c r="X200" s="40">
        <f t="shared" si="59"/>
        <v>1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11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11</v>
      </c>
      <c r="R201" s="41">
        <f>SUM(J201,B201:H201)</f>
        <v>1</v>
      </c>
      <c r="S201" s="41">
        <f>SUM(I194:I200,I202)</f>
        <v>0</v>
      </c>
      <c r="T201" s="41">
        <v>0</v>
      </c>
      <c r="U201" s="43">
        <f t="shared" si="56"/>
        <v>0.916666666666667</v>
      </c>
      <c r="V201" s="43">
        <f t="shared" si="57"/>
        <v>0.916666666666667</v>
      </c>
      <c r="W201" s="43">
        <f t="shared" si="58"/>
        <v>1</v>
      </c>
      <c r="X201" s="43">
        <f t="shared" si="59"/>
        <v>0.956521739130435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132</v>
      </c>
      <c r="R203" s="41">
        <f t="shared" si="60"/>
        <v>23</v>
      </c>
      <c r="S203" s="41">
        <f t="shared" si="60"/>
        <v>7</v>
      </c>
      <c r="T203" s="41">
        <f t="shared" si="60"/>
        <v>0</v>
      </c>
      <c r="U203" s="43">
        <f>(SUM(Q203,T203)/SUM(Q203,R203,S203,T203))</f>
        <v>0.814814814814815</v>
      </c>
      <c r="V203" s="43">
        <f>Q203/(SUM(Q203,R203))</f>
        <v>0.851612903225806</v>
      </c>
      <c r="W203" s="43">
        <f>Q203/SUM(Q203,S203)</f>
        <v>0.949640287769784</v>
      </c>
      <c r="X203" s="43">
        <f>2*V203*W203/(SUM(V203,W203))</f>
        <v>0.897959183673469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133</v>
      </c>
    </row>
    <row r="205" ht="14.25" spans="1:37">
      <c r="A205" s="21" t="str">
        <f>A1</f>
        <v>meQuran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15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15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1">(SUM(AD206,AG206)/SUM(AD206,AE206,AF206,AG206))</f>
        <v>1</v>
      </c>
      <c r="AI206" s="40">
        <f t="shared" ref="AI206:AI234" si="62">AD206/(SUM(AD206,AE206))</f>
        <v>1</v>
      </c>
      <c r="AJ206" s="40">
        <f t="shared" ref="AJ206:AJ234" si="63">AD206/SUM(AD206,AF206)</f>
        <v>1</v>
      </c>
      <c r="AK206" s="40">
        <f t="shared" ref="AK206:AK234" si="64">2*AI206*AJ206/(SUM(AI206,AJ206))</f>
        <v>1</v>
      </c>
    </row>
    <row r="207" spans="1:37">
      <c r="A207" s="26" t="s">
        <v>40</v>
      </c>
      <c r="B207" s="27"/>
      <c r="C207" s="28">
        <v>20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20</v>
      </c>
      <c r="AE207" s="41">
        <f>SUM(D207:AC207,B207)</f>
        <v>0</v>
      </c>
      <c r="AF207" s="41">
        <f>SUM(C206,C208:C233)</f>
        <v>2</v>
      </c>
      <c r="AG207" s="41">
        <v>0</v>
      </c>
      <c r="AH207" s="43">
        <f t="shared" si="61"/>
        <v>0.909090909090909</v>
      </c>
      <c r="AI207" s="43">
        <f t="shared" si="62"/>
        <v>1</v>
      </c>
      <c r="AJ207" s="43">
        <f t="shared" si="63"/>
        <v>0.909090909090909</v>
      </c>
      <c r="AK207" s="43">
        <f t="shared" si="64"/>
        <v>0.952380952380952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1"/>
        <v>1</v>
      </c>
      <c r="AI208" s="40">
        <f t="shared" si="62"/>
        <v>1</v>
      </c>
      <c r="AJ208" s="40">
        <f t="shared" si="63"/>
        <v>1</v>
      </c>
      <c r="AK208" s="40">
        <f t="shared" si="64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1"/>
        <v>1</v>
      </c>
      <c r="AI210" s="40">
        <f t="shared" si="62"/>
        <v>1</v>
      </c>
      <c r="AJ210" s="40">
        <f t="shared" si="63"/>
        <v>1</v>
      </c>
      <c r="AK210" s="40">
        <f t="shared" si="64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1"/>
        <v>1</v>
      </c>
      <c r="AI211" s="43">
        <f t="shared" si="62"/>
        <v>1</v>
      </c>
      <c r="AJ211" s="43">
        <f t="shared" si="63"/>
        <v>1</v>
      </c>
      <c r="AK211" s="43">
        <f t="shared" si="64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>
        <v>1</v>
      </c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1</v>
      </c>
      <c r="AF212" s="42">
        <f>SUM(H206:H211,H213:H233)</f>
        <v>0</v>
      </c>
      <c r="AG212" s="42">
        <v>0</v>
      </c>
      <c r="AH212" s="40">
        <f t="shared" si="61"/>
        <v>0.666666666666667</v>
      </c>
      <c r="AI212" s="40">
        <f t="shared" si="62"/>
        <v>0.666666666666667</v>
      </c>
      <c r="AJ212" s="40">
        <f t="shared" si="63"/>
        <v>1</v>
      </c>
      <c r="AK212" s="40">
        <f t="shared" si="64"/>
        <v>0.8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1"/>
        <v>1</v>
      </c>
      <c r="AI213" s="43">
        <f t="shared" si="62"/>
        <v>1</v>
      </c>
      <c r="AJ213" s="43">
        <f t="shared" si="63"/>
        <v>1</v>
      </c>
      <c r="AK213" s="43">
        <f t="shared" si="64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61"/>
        <v>1</v>
      </c>
      <c r="AI214" s="40">
        <f t="shared" si="62"/>
        <v>1</v>
      </c>
      <c r="AJ214" s="40">
        <f t="shared" si="63"/>
        <v>1</v>
      </c>
      <c r="AK214" s="40">
        <f t="shared" si="64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1"/>
        <v>1</v>
      </c>
      <c r="AI215" s="43">
        <f t="shared" si="62"/>
        <v>1</v>
      </c>
      <c r="AJ215" s="43">
        <f t="shared" si="63"/>
        <v>1</v>
      </c>
      <c r="AK215" s="43">
        <f t="shared" si="64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0</v>
      </c>
      <c r="AE216" s="42">
        <f>SUM(B216:K216,M216:AC216)</f>
        <v>0</v>
      </c>
      <c r="AF216" s="42">
        <f>SUM(L206:L215,L217:L233)</f>
        <v>1</v>
      </c>
      <c r="AG216" s="41">
        <v>0</v>
      </c>
      <c r="AH216" s="40">
        <f t="shared" si="61"/>
        <v>0</v>
      </c>
      <c r="AI216" s="40" t="e">
        <f t="shared" si="62"/>
        <v>#DIV/0!</v>
      </c>
      <c r="AJ216" s="40">
        <f t="shared" si="63"/>
        <v>0</v>
      </c>
      <c r="AK216" s="40" t="e">
        <f t="shared" si="64"/>
        <v>#DIV/0!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1"/>
        <v>1</v>
      </c>
      <c r="AI220" s="40">
        <f t="shared" si="62"/>
        <v>1</v>
      </c>
      <c r="AJ220" s="40">
        <f t="shared" si="63"/>
        <v>1</v>
      </c>
      <c r="AK220" s="40">
        <f t="shared" si="64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0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 t="e">
        <f t="shared" si="61"/>
        <v>#DIV/0!</v>
      </c>
      <c r="AI222" s="40" t="e">
        <f t="shared" si="62"/>
        <v>#DIV/0!</v>
      </c>
      <c r="AJ222" s="40" t="e">
        <f t="shared" si="63"/>
        <v>#DIV/0!</v>
      </c>
      <c r="AK222" s="40" t="e">
        <f t="shared" si="64"/>
        <v>#DIV/0!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5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5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1"/>
        <v>1</v>
      </c>
      <c r="AI225" s="43">
        <f t="shared" si="62"/>
        <v>1</v>
      </c>
      <c r="AJ225" s="43">
        <f t="shared" si="63"/>
        <v>1</v>
      </c>
      <c r="AK225" s="43">
        <f t="shared" si="64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1</v>
      </c>
      <c r="W226" s="27"/>
      <c r="X226" s="27"/>
      <c r="Y226" s="27"/>
      <c r="Z226" s="27"/>
      <c r="AA226" s="27"/>
      <c r="AB226" s="27"/>
      <c r="AC226" s="46"/>
      <c r="AD226" s="42">
        <f>V226</f>
        <v>1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1"/>
        <v>1</v>
      </c>
      <c r="AI227" s="43">
        <f t="shared" si="62"/>
        <v>1</v>
      </c>
      <c r="AJ227" s="43">
        <f t="shared" si="63"/>
        <v>1</v>
      </c>
      <c r="AK227" s="43">
        <f t="shared" si="64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2</v>
      </c>
      <c r="Y228" s="27"/>
      <c r="Z228" s="27"/>
      <c r="AA228" s="27"/>
      <c r="AB228" s="27"/>
      <c r="AC228" s="46"/>
      <c r="AD228" s="42">
        <f>X228</f>
        <v>2</v>
      </c>
      <c r="AE228" s="42">
        <f>SUM(B228:W228,Y228:AC228)</f>
        <v>0</v>
      </c>
      <c r="AF228" s="42">
        <f>SUM(X206:X227,X229:X233)</f>
        <v>1</v>
      </c>
      <c r="AG228" s="41">
        <v>0</v>
      </c>
      <c r="AH228" s="40">
        <f t="shared" si="61"/>
        <v>0.666666666666667</v>
      </c>
      <c r="AI228" s="40">
        <f t="shared" si="62"/>
        <v>1</v>
      </c>
      <c r="AJ228" s="40">
        <f t="shared" si="63"/>
        <v>0.666666666666667</v>
      </c>
      <c r="AK228" s="40">
        <f t="shared" si="64"/>
        <v>0.8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>
        <v>1</v>
      </c>
      <c r="Y229" s="28">
        <v>22</v>
      </c>
      <c r="Z229" s="27"/>
      <c r="AA229" s="27"/>
      <c r="AB229" s="27"/>
      <c r="AC229" s="46"/>
      <c r="AD229" s="41">
        <f>Y229</f>
        <v>22</v>
      </c>
      <c r="AE229" s="41">
        <f>SUM(B229:X229,Z229:AC229)</f>
        <v>1</v>
      </c>
      <c r="AF229" s="41">
        <f>SUM(Y206:Y228,Y230:Y233)</f>
        <v>0</v>
      </c>
      <c r="AG229" s="42">
        <v>0</v>
      </c>
      <c r="AH229" s="43">
        <f t="shared" si="61"/>
        <v>0.956521739130435</v>
      </c>
      <c r="AI229" s="43">
        <f t="shared" si="62"/>
        <v>0.956521739130435</v>
      </c>
      <c r="AJ229" s="43">
        <f t="shared" si="63"/>
        <v>1</v>
      </c>
      <c r="AK229" s="43">
        <f t="shared" si="64"/>
        <v>0.977777777777778</v>
      </c>
    </row>
    <row r="230" spans="1:37">
      <c r="A230" s="26" t="s">
        <v>31</v>
      </c>
      <c r="B230" s="27"/>
      <c r="C230" s="27">
        <v>2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2</v>
      </c>
      <c r="AF230" s="42">
        <f>SUM(Z206:Z229,Z231:Z233)</f>
        <v>0</v>
      </c>
      <c r="AG230" s="41">
        <v>0</v>
      </c>
      <c r="AH230" s="40">
        <f t="shared" si="61"/>
        <v>0.666666666666667</v>
      </c>
      <c r="AI230" s="40">
        <f t="shared" si="62"/>
        <v>0.666666666666667</v>
      </c>
      <c r="AJ230" s="40">
        <f t="shared" si="63"/>
        <v>1</v>
      </c>
      <c r="AK230" s="40">
        <f t="shared" si="64"/>
        <v>0.8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61"/>
        <v>1</v>
      </c>
      <c r="AI232" s="40">
        <f t="shared" si="62"/>
        <v>1</v>
      </c>
      <c r="AJ232" s="40">
        <f t="shared" si="63"/>
        <v>1</v>
      </c>
      <c r="AK232" s="40">
        <f t="shared" si="64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F234" si="65">SUM(AD206:AD233)</f>
        <v>129</v>
      </c>
      <c r="AE234" s="42">
        <f t="shared" si="65"/>
        <v>4</v>
      </c>
      <c r="AF234" s="42">
        <f t="shared" si="65"/>
        <v>4</v>
      </c>
      <c r="AG234" s="42">
        <v>0</v>
      </c>
      <c r="AH234" s="40">
        <f t="shared" si="61"/>
        <v>0.941605839416058</v>
      </c>
      <c r="AI234" s="40">
        <f t="shared" si="62"/>
        <v>0.969924812030075</v>
      </c>
      <c r="AJ234" s="40">
        <f t="shared" si="63"/>
        <v>0.969924812030075</v>
      </c>
      <c r="AK234" s="40">
        <f t="shared" si="64"/>
        <v>0.969924812030075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6">(SUM(Q239,T239)/SUM(Q239,R239,S239,T239))</f>
        <v>#DIV/0!</v>
      </c>
      <c r="V239" s="40" t="e">
        <f t="shared" ref="V239:V246" si="67">Q239/(SUM(Q239,R239))</f>
        <v>#DIV/0!</v>
      </c>
      <c r="W239" s="40" t="e">
        <f t="shared" ref="W239:W246" si="68">Q239/SUM(Q239,S239)</f>
        <v>#DIV/0!</v>
      </c>
      <c r="X239" s="40" t="e">
        <f t="shared" ref="X239:X246" si="69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6"/>
        <v>#DIV/0!</v>
      </c>
      <c r="V240" s="43" t="e">
        <f t="shared" si="67"/>
        <v>#DIV/0!</v>
      </c>
      <c r="W240" s="43" t="e">
        <f t="shared" si="68"/>
        <v>#DIV/0!</v>
      </c>
      <c r="X240" s="43" t="e">
        <f t="shared" si="69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6"/>
        <v>#DIV/0!</v>
      </c>
      <c r="V241" s="40" t="e">
        <f t="shared" si="67"/>
        <v>#DIV/0!</v>
      </c>
      <c r="W241" s="40" t="e">
        <f t="shared" si="68"/>
        <v>#DIV/0!</v>
      </c>
      <c r="X241" s="40" t="e">
        <f t="shared" si="69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6"/>
        <v>#DIV/0!</v>
      </c>
      <c r="V242" s="43" t="e">
        <f t="shared" si="67"/>
        <v>#DIV/0!</v>
      </c>
      <c r="W242" s="43" t="e">
        <f t="shared" si="68"/>
        <v>#DIV/0!</v>
      </c>
      <c r="X242" s="43" t="e">
        <f t="shared" si="69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6"/>
        <v>#DIV/0!</v>
      </c>
      <c r="V243" s="40" t="e">
        <f t="shared" si="67"/>
        <v>#DIV/0!</v>
      </c>
      <c r="W243" s="40" t="e">
        <f t="shared" si="68"/>
        <v>#DIV/0!</v>
      </c>
      <c r="X243" s="40" t="e">
        <f t="shared" si="69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6"/>
        <v>#DIV/0!</v>
      </c>
      <c r="V244" s="43" t="e">
        <f t="shared" si="67"/>
        <v>#DIV/0!</v>
      </c>
      <c r="W244" s="43" t="e">
        <f t="shared" si="68"/>
        <v>#DIV/0!</v>
      </c>
      <c r="X244" s="43" t="e">
        <f t="shared" si="69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6"/>
        <v>#DIV/0!</v>
      </c>
      <c r="V245" s="40" t="e">
        <f t="shared" si="67"/>
        <v>#DIV/0!</v>
      </c>
      <c r="W245" s="40" t="e">
        <f t="shared" si="68"/>
        <v>#DIV/0!</v>
      </c>
      <c r="X245" s="40" t="e">
        <f t="shared" si="69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6"/>
        <v>#DIV/0!</v>
      </c>
      <c r="V246" s="43" t="e">
        <f t="shared" si="67"/>
        <v>#DIV/0!</v>
      </c>
      <c r="W246" s="43" t="e">
        <f t="shared" si="68"/>
        <v>#DIV/0!</v>
      </c>
      <c r="X246" s="43" t="e">
        <f t="shared" si="69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0</v>
      </c>
      <c r="R248" s="41">
        <f t="shared" si="70"/>
        <v>0</v>
      </c>
      <c r="S248" s="41">
        <f t="shared" si="70"/>
        <v>0</v>
      </c>
      <c r="T248" s="41">
        <f t="shared" si="70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1">(SUM(AD251,AG251)/SUM(AD251,AE251,AF251,AG251))</f>
        <v>#DIV/0!</v>
      </c>
      <c r="AI251" s="40" t="e">
        <f t="shared" ref="AI251:AI279" si="72">AD251/(SUM(AD251,AE251))</f>
        <v>#DIV/0!</v>
      </c>
      <c r="AJ251" s="40" t="e">
        <f t="shared" ref="AJ251:AJ279" si="73">AD251/SUM(AD251,AF251)</f>
        <v>#DIV/0!</v>
      </c>
      <c r="AK251" s="40" t="e">
        <f t="shared" ref="AK251:AK279" si="74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1"/>
        <v>#DIV/0!</v>
      </c>
      <c r="AI252" s="43" t="e">
        <f t="shared" si="72"/>
        <v>#DIV/0!</v>
      </c>
      <c r="AJ252" s="43" t="e">
        <f t="shared" si="73"/>
        <v>#DIV/0!</v>
      </c>
      <c r="AK252" s="43" t="e">
        <f t="shared" si="74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1"/>
        <v>#DIV/0!</v>
      </c>
      <c r="AI253" s="40" t="e">
        <f t="shared" si="72"/>
        <v>#DIV/0!</v>
      </c>
      <c r="AJ253" s="40" t="e">
        <f t="shared" si="73"/>
        <v>#DIV/0!</v>
      </c>
      <c r="AK253" s="40" t="e">
        <f t="shared" si="74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1"/>
        <v>#DIV/0!</v>
      </c>
      <c r="AI254" s="43" t="e">
        <f t="shared" si="72"/>
        <v>#DIV/0!</v>
      </c>
      <c r="AJ254" s="43" t="e">
        <f t="shared" si="73"/>
        <v>#DIV/0!</v>
      </c>
      <c r="AK254" s="43" t="e">
        <f t="shared" si="74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1"/>
        <v>#DIV/0!</v>
      </c>
      <c r="AI255" s="40" t="e">
        <f t="shared" si="72"/>
        <v>#DIV/0!</v>
      </c>
      <c r="AJ255" s="40" t="e">
        <f t="shared" si="73"/>
        <v>#DIV/0!</v>
      </c>
      <c r="AK255" s="40" t="e">
        <f t="shared" si="74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1"/>
        <v>#DIV/0!</v>
      </c>
      <c r="AI256" s="43" t="e">
        <f t="shared" si="72"/>
        <v>#DIV/0!</v>
      </c>
      <c r="AJ256" s="43" t="e">
        <f t="shared" si="73"/>
        <v>#DIV/0!</v>
      </c>
      <c r="AK256" s="43" t="e">
        <f t="shared" si="74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1"/>
        <v>#DIV/0!</v>
      </c>
      <c r="AI257" s="40" t="e">
        <f t="shared" si="72"/>
        <v>#DIV/0!</v>
      </c>
      <c r="AJ257" s="40" t="e">
        <f t="shared" si="73"/>
        <v>#DIV/0!</v>
      </c>
      <c r="AK257" s="40" t="e">
        <f t="shared" si="74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1"/>
        <v>#DIV/0!</v>
      </c>
      <c r="AI258" s="43" t="e">
        <f t="shared" si="72"/>
        <v>#DIV/0!</v>
      </c>
      <c r="AJ258" s="43" t="e">
        <f t="shared" si="73"/>
        <v>#DIV/0!</v>
      </c>
      <c r="AK258" s="43" t="e">
        <f t="shared" si="74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1"/>
        <v>#DIV/0!</v>
      </c>
      <c r="AI259" s="40" t="e">
        <f t="shared" si="72"/>
        <v>#DIV/0!</v>
      </c>
      <c r="AJ259" s="40" t="e">
        <f t="shared" si="73"/>
        <v>#DIV/0!</v>
      </c>
      <c r="AK259" s="40" t="e">
        <f t="shared" si="74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1"/>
        <v>#DIV/0!</v>
      </c>
      <c r="AI260" s="43" t="e">
        <f t="shared" si="72"/>
        <v>#DIV/0!</v>
      </c>
      <c r="AJ260" s="43" t="e">
        <f t="shared" si="73"/>
        <v>#DIV/0!</v>
      </c>
      <c r="AK260" s="43" t="e">
        <f t="shared" si="74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1"/>
        <v>#DIV/0!</v>
      </c>
      <c r="AI261" s="40" t="e">
        <f t="shared" si="72"/>
        <v>#DIV/0!</v>
      </c>
      <c r="AJ261" s="40" t="e">
        <f t="shared" si="73"/>
        <v>#DIV/0!</v>
      </c>
      <c r="AK261" s="40" t="e">
        <f t="shared" si="74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1"/>
        <v>#DIV/0!</v>
      </c>
      <c r="AI262" s="43" t="e">
        <f t="shared" si="72"/>
        <v>#DIV/0!</v>
      </c>
      <c r="AJ262" s="43" t="e">
        <f t="shared" si="73"/>
        <v>#DIV/0!</v>
      </c>
      <c r="AK262" s="43" t="e">
        <f t="shared" si="74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1"/>
        <v>#DIV/0!</v>
      </c>
      <c r="AI263" s="40" t="e">
        <f t="shared" si="72"/>
        <v>#DIV/0!</v>
      </c>
      <c r="AJ263" s="40" t="e">
        <f t="shared" si="73"/>
        <v>#DIV/0!</v>
      </c>
      <c r="AK263" s="40" t="e">
        <f t="shared" si="74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1"/>
        <v>#DIV/0!</v>
      </c>
      <c r="AI264" s="43" t="e">
        <f t="shared" si="72"/>
        <v>#DIV/0!</v>
      </c>
      <c r="AJ264" s="43" t="e">
        <f t="shared" si="73"/>
        <v>#DIV/0!</v>
      </c>
      <c r="AK264" s="43" t="e">
        <f t="shared" si="74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1"/>
        <v>#DIV/0!</v>
      </c>
      <c r="AI265" s="40" t="e">
        <f t="shared" si="72"/>
        <v>#DIV/0!</v>
      </c>
      <c r="AJ265" s="40" t="e">
        <f t="shared" si="73"/>
        <v>#DIV/0!</v>
      </c>
      <c r="AK265" s="40" t="e">
        <f t="shared" si="74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1"/>
        <v>#DIV/0!</v>
      </c>
      <c r="AI266" s="43" t="e">
        <f t="shared" si="72"/>
        <v>#DIV/0!</v>
      </c>
      <c r="AJ266" s="43" t="e">
        <f t="shared" si="73"/>
        <v>#DIV/0!</v>
      </c>
      <c r="AK266" s="43" t="e">
        <f t="shared" si="74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1"/>
        <v>#DIV/0!</v>
      </c>
      <c r="AI267" s="40" t="e">
        <f t="shared" si="72"/>
        <v>#DIV/0!</v>
      </c>
      <c r="AJ267" s="40" t="e">
        <f t="shared" si="73"/>
        <v>#DIV/0!</v>
      </c>
      <c r="AK267" s="40" t="e">
        <f t="shared" si="74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1"/>
        <v>#DIV/0!</v>
      </c>
      <c r="AI268" s="43" t="e">
        <f t="shared" si="72"/>
        <v>#DIV/0!</v>
      </c>
      <c r="AJ268" s="43" t="e">
        <f t="shared" si="73"/>
        <v>#DIV/0!</v>
      </c>
      <c r="AK268" s="43" t="e">
        <f t="shared" si="74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1"/>
        <v>#DIV/0!</v>
      </c>
      <c r="AI269" s="40" t="e">
        <f t="shared" si="72"/>
        <v>#DIV/0!</v>
      </c>
      <c r="AJ269" s="40" t="e">
        <f t="shared" si="73"/>
        <v>#DIV/0!</v>
      </c>
      <c r="AK269" s="40" t="e">
        <f t="shared" si="74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1"/>
        <v>#DIV/0!</v>
      </c>
      <c r="AI270" s="43" t="e">
        <f t="shared" si="72"/>
        <v>#DIV/0!</v>
      </c>
      <c r="AJ270" s="43" t="e">
        <f t="shared" si="73"/>
        <v>#DIV/0!</v>
      </c>
      <c r="AK270" s="43" t="e">
        <f t="shared" si="74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1"/>
        <v>#DIV/0!</v>
      </c>
      <c r="AI271" s="40" t="e">
        <f t="shared" si="72"/>
        <v>#DIV/0!</v>
      </c>
      <c r="AJ271" s="40" t="e">
        <f t="shared" si="73"/>
        <v>#DIV/0!</v>
      </c>
      <c r="AK271" s="40" t="e">
        <f t="shared" si="74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1"/>
        <v>#DIV/0!</v>
      </c>
      <c r="AI272" s="43" t="e">
        <f t="shared" si="72"/>
        <v>#DIV/0!</v>
      </c>
      <c r="AJ272" s="43" t="e">
        <f t="shared" si="73"/>
        <v>#DIV/0!</v>
      </c>
      <c r="AK272" s="43" t="e">
        <f t="shared" si="74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1"/>
        <v>#DIV/0!</v>
      </c>
      <c r="AI273" s="40" t="e">
        <f t="shared" si="72"/>
        <v>#DIV/0!</v>
      </c>
      <c r="AJ273" s="40" t="e">
        <f t="shared" si="73"/>
        <v>#DIV/0!</v>
      </c>
      <c r="AK273" s="40" t="e">
        <f t="shared" si="74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1"/>
        <v>#DIV/0!</v>
      </c>
      <c r="AI274" s="43" t="e">
        <f t="shared" si="72"/>
        <v>#DIV/0!</v>
      </c>
      <c r="AJ274" s="43" t="e">
        <f t="shared" si="73"/>
        <v>#DIV/0!</v>
      </c>
      <c r="AK274" s="43" t="e">
        <f t="shared" si="74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1"/>
        <v>#DIV/0!</v>
      </c>
      <c r="AI275" s="40" t="e">
        <f t="shared" si="72"/>
        <v>#DIV/0!</v>
      </c>
      <c r="AJ275" s="40" t="e">
        <f t="shared" si="73"/>
        <v>#DIV/0!</v>
      </c>
      <c r="AK275" s="40" t="e">
        <f t="shared" si="74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1"/>
        <v>#DIV/0!</v>
      </c>
      <c r="AI276" s="43" t="e">
        <f t="shared" si="72"/>
        <v>#DIV/0!</v>
      </c>
      <c r="AJ276" s="43" t="e">
        <f t="shared" si="73"/>
        <v>#DIV/0!</v>
      </c>
      <c r="AK276" s="43" t="e">
        <f t="shared" si="74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1"/>
        <v>#DIV/0!</v>
      </c>
      <c r="AI277" s="40" t="e">
        <f t="shared" si="72"/>
        <v>#DIV/0!</v>
      </c>
      <c r="AJ277" s="40" t="e">
        <f t="shared" si="73"/>
        <v>#DIV/0!</v>
      </c>
      <c r="AK277" s="40" t="e">
        <f t="shared" si="74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1"/>
        <v>#DIV/0!</v>
      </c>
      <c r="AI278" s="43" t="e">
        <f t="shared" si="72"/>
        <v>#DIV/0!</v>
      </c>
      <c r="AJ278" s="43" t="e">
        <f t="shared" si="73"/>
        <v>#DIV/0!</v>
      </c>
      <c r="AK278" s="43" t="e">
        <f t="shared" si="74"/>
        <v>#DIV/0!</v>
      </c>
    </row>
    <row r="279" spans="28:37">
      <c r="AB279" s="37" t="s">
        <v>74</v>
      </c>
      <c r="AC279" s="37"/>
      <c r="AD279" s="42">
        <f t="shared" ref="AD279:AF279" si="75">SUM(AD251:AD278)</f>
        <v>0</v>
      </c>
      <c r="AE279" s="42">
        <f t="shared" si="75"/>
        <v>0</v>
      </c>
      <c r="AF279" s="42">
        <f t="shared" si="75"/>
        <v>0</v>
      </c>
      <c r="AG279" s="42">
        <v>0</v>
      </c>
      <c r="AH279" s="40" t="e">
        <f t="shared" si="71"/>
        <v>#DIV/0!</v>
      </c>
      <c r="AI279" s="40" t="e">
        <f t="shared" si="72"/>
        <v>#DIV/0!</v>
      </c>
      <c r="AJ279" s="40" t="e">
        <f t="shared" si="73"/>
        <v>#DIV/0!</v>
      </c>
      <c r="AK279" s="40" t="e">
        <f t="shared" si="74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>
        <v>1</v>
      </c>
      <c r="D284" s="14"/>
      <c r="E284" s="14"/>
      <c r="F284" s="14"/>
      <c r="G284" s="14">
        <v>1</v>
      </c>
      <c r="H284" s="14"/>
      <c r="I284" s="14"/>
      <c r="J284" s="33">
        <v>3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5</v>
      </c>
      <c r="S284" s="42">
        <f>SUM(B285:B292)</f>
        <v>0</v>
      </c>
      <c r="T284" s="42">
        <v>0</v>
      </c>
      <c r="U284" s="40">
        <f t="shared" ref="U284:U291" si="76">(SUM(Q284,T284)/SUM(Q284,R284,S284,T284))</f>
        <v>0.772727272727273</v>
      </c>
      <c r="V284" s="40">
        <f t="shared" ref="V284:V291" si="77">Q284/(SUM(Q284,R284))</f>
        <v>0.772727272727273</v>
      </c>
      <c r="W284" s="40">
        <f t="shared" ref="W284:W291" si="78">Q284/SUM(Q284,S284)</f>
        <v>1</v>
      </c>
      <c r="X284" s="40">
        <f t="shared" ref="X284:X291" si="79">2*V284*W284/(SUM(V284,W284))</f>
        <v>0.871794871794872</v>
      </c>
    </row>
    <row r="285" spans="1:24">
      <c r="A285" s="15" t="s">
        <v>50</v>
      </c>
      <c r="B285" s="16"/>
      <c r="C285" s="17">
        <v>10</v>
      </c>
      <c r="D285" s="16"/>
      <c r="E285" s="16">
        <v>1</v>
      </c>
      <c r="F285" s="16"/>
      <c r="G285" s="16"/>
      <c r="H285" s="16"/>
      <c r="I285" s="16"/>
      <c r="J285" s="16"/>
      <c r="L285" s="1" t="s">
        <v>50</v>
      </c>
      <c r="M285" s="9" t="s">
        <v>59</v>
      </c>
      <c r="N285" s="9"/>
      <c r="O285" s="9"/>
      <c r="P285" s="9"/>
      <c r="Q285" s="41">
        <f>C285</f>
        <v>10</v>
      </c>
      <c r="R285" s="41">
        <f>SUM(B285,D285:J285)</f>
        <v>1</v>
      </c>
      <c r="S285" s="41">
        <f>SUM(C284,C286:C292)</f>
        <v>1</v>
      </c>
      <c r="T285" s="41">
        <v>0</v>
      </c>
      <c r="U285" s="43">
        <f t="shared" si="76"/>
        <v>0.833333333333333</v>
      </c>
      <c r="V285" s="43">
        <f t="shared" si="77"/>
        <v>0.909090909090909</v>
      </c>
      <c r="W285" s="43">
        <f t="shared" si="78"/>
        <v>0.909090909090909</v>
      </c>
      <c r="X285" s="43">
        <f t="shared" si="79"/>
        <v>0.909090909090909</v>
      </c>
    </row>
    <row r="286" spans="1:24">
      <c r="A286" s="15" t="s">
        <v>51</v>
      </c>
      <c r="B286" s="16"/>
      <c r="C286" s="16"/>
      <c r="D286" s="17">
        <v>10</v>
      </c>
      <c r="E286" s="16"/>
      <c r="F286" s="16"/>
      <c r="G286" s="16"/>
      <c r="H286" s="16"/>
      <c r="I286" s="16"/>
      <c r="J286" s="34">
        <v>2</v>
      </c>
      <c r="L286" s="1" t="s">
        <v>51</v>
      </c>
      <c r="M286" s="9" t="s">
        <v>60</v>
      </c>
      <c r="N286" s="9"/>
      <c r="O286" s="9"/>
      <c r="P286" s="9"/>
      <c r="Q286" s="42">
        <f>D286</f>
        <v>10</v>
      </c>
      <c r="R286" s="42">
        <f>SUM(B286:C286,E286:J286)</f>
        <v>2</v>
      </c>
      <c r="S286" s="42">
        <f>SUM(D284:D285,D287:D292)</f>
        <v>0</v>
      </c>
      <c r="T286" s="42">
        <v>0</v>
      </c>
      <c r="U286" s="40">
        <f t="shared" si="76"/>
        <v>0.833333333333333</v>
      </c>
      <c r="V286" s="40">
        <f t="shared" si="77"/>
        <v>0.833333333333333</v>
      </c>
      <c r="W286" s="40">
        <f t="shared" si="78"/>
        <v>1</v>
      </c>
      <c r="X286" s="40">
        <f t="shared" si="79"/>
        <v>0.909090909090909</v>
      </c>
    </row>
    <row r="287" spans="1:24">
      <c r="A287" s="15" t="s">
        <v>52</v>
      </c>
      <c r="B287" s="16"/>
      <c r="C287" s="16"/>
      <c r="D287" s="16"/>
      <c r="E287" s="17">
        <v>21</v>
      </c>
      <c r="F287" s="16"/>
      <c r="G287" s="16">
        <v>2</v>
      </c>
      <c r="H287" s="16"/>
      <c r="I287" s="16"/>
      <c r="J287" s="34">
        <v>1</v>
      </c>
      <c r="L287" s="1" t="s">
        <v>52</v>
      </c>
      <c r="M287" s="9" t="s">
        <v>61</v>
      </c>
      <c r="N287" s="9"/>
      <c r="O287" s="9"/>
      <c r="P287" s="9"/>
      <c r="Q287" s="41">
        <f>E287</f>
        <v>21</v>
      </c>
      <c r="R287" s="41">
        <f>SUM(B287:D287,F287:J287)</f>
        <v>3</v>
      </c>
      <c r="S287" s="41">
        <f>SUM(E284:E286,E288:E292)</f>
        <v>3</v>
      </c>
      <c r="T287" s="41">
        <v>0</v>
      </c>
      <c r="U287" s="43">
        <f t="shared" si="76"/>
        <v>0.777777777777778</v>
      </c>
      <c r="V287" s="43">
        <f t="shared" si="77"/>
        <v>0.875</v>
      </c>
      <c r="W287" s="43">
        <f t="shared" si="78"/>
        <v>0.875</v>
      </c>
      <c r="X287" s="43">
        <f t="shared" si="79"/>
        <v>0.875</v>
      </c>
    </row>
    <row r="288" spans="1:24">
      <c r="A288" s="15" t="s">
        <v>53</v>
      </c>
      <c r="B288" s="16"/>
      <c r="C288" s="16"/>
      <c r="D288" s="16"/>
      <c r="E288" s="16">
        <v>1</v>
      </c>
      <c r="F288" s="17">
        <v>29</v>
      </c>
      <c r="G288" s="16"/>
      <c r="H288" s="16"/>
      <c r="I288" s="16"/>
      <c r="J288" s="34">
        <v>1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2</v>
      </c>
      <c r="S288" s="42">
        <f>SUM(F284:F287,F289:F292)</f>
        <v>0</v>
      </c>
      <c r="T288" s="42">
        <v>0</v>
      </c>
      <c r="U288" s="40">
        <f t="shared" si="76"/>
        <v>0.935483870967742</v>
      </c>
      <c r="V288" s="40">
        <f t="shared" si="77"/>
        <v>0.935483870967742</v>
      </c>
      <c r="W288" s="40">
        <f t="shared" si="78"/>
        <v>1</v>
      </c>
      <c r="X288" s="40">
        <f t="shared" si="79"/>
        <v>0.966666666666667</v>
      </c>
    </row>
    <row r="289" spans="1:24">
      <c r="A289" s="15" t="s">
        <v>54</v>
      </c>
      <c r="B289" s="16"/>
      <c r="C289" s="16"/>
      <c r="D289" s="16"/>
      <c r="E289" s="16">
        <v>1</v>
      </c>
      <c r="F289" s="16"/>
      <c r="G289" s="17">
        <v>25</v>
      </c>
      <c r="H289" s="16"/>
      <c r="I289" s="16"/>
      <c r="J289" s="34">
        <v>1</v>
      </c>
      <c r="L289" s="1" t="s">
        <v>54</v>
      </c>
      <c r="M289" s="9" t="s">
        <v>63</v>
      </c>
      <c r="N289" s="9"/>
      <c r="O289" s="9"/>
      <c r="P289" s="9"/>
      <c r="Q289" s="41">
        <f>G289</f>
        <v>25</v>
      </c>
      <c r="R289" s="41">
        <f>SUM(B289:F289,H289:J289)</f>
        <v>2</v>
      </c>
      <c r="S289" s="41">
        <f>SUM(G284:G288,G290:G292)</f>
        <v>3</v>
      </c>
      <c r="T289" s="41">
        <v>0</v>
      </c>
      <c r="U289" s="43">
        <f t="shared" si="76"/>
        <v>0.833333333333333</v>
      </c>
      <c r="V289" s="43">
        <f t="shared" si="77"/>
        <v>0.925925925925926</v>
      </c>
      <c r="W289" s="43">
        <f t="shared" si="78"/>
        <v>0.892857142857143</v>
      </c>
      <c r="X289" s="43">
        <f t="shared" si="79"/>
        <v>0.909090909090909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9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9</v>
      </c>
      <c r="R290" s="42">
        <f>SUM(B290:G290,I290:J290)</f>
        <v>0</v>
      </c>
      <c r="S290" s="42">
        <f>SUM(H284:H289,H291:H292)</f>
        <v>0</v>
      </c>
      <c r="T290" s="42">
        <v>0</v>
      </c>
      <c r="U290" s="40">
        <f t="shared" si="76"/>
        <v>1</v>
      </c>
      <c r="V290" s="40">
        <f t="shared" si="77"/>
        <v>1</v>
      </c>
      <c r="W290" s="40">
        <f t="shared" si="78"/>
        <v>1</v>
      </c>
      <c r="X290" s="40">
        <f t="shared" si="79"/>
        <v>1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11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11</v>
      </c>
      <c r="R291" s="41">
        <f>SUM(J291,B291:H291)</f>
        <v>0</v>
      </c>
      <c r="S291" s="41">
        <f>SUM(I284:I290,I292)</f>
        <v>0</v>
      </c>
      <c r="T291" s="41">
        <v>0</v>
      </c>
      <c r="U291" s="43">
        <f t="shared" si="76"/>
        <v>1</v>
      </c>
      <c r="V291" s="43">
        <f t="shared" si="77"/>
        <v>1</v>
      </c>
      <c r="W291" s="43">
        <f t="shared" si="78"/>
        <v>1</v>
      </c>
      <c r="X291" s="43">
        <f t="shared" si="79"/>
        <v>1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132</v>
      </c>
      <c r="R293" s="41">
        <f t="shared" si="80"/>
        <v>15</v>
      </c>
      <c r="S293" s="41">
        <f t="shared" si="80"/>
        <v>7</v>
      </c>
      <c r="T293" s="41">
        <f t="shared" si="80"/>
        <v>0</v>
      </c>
      <c r="U293" s="43">
        <f>(SUM(Q293,T293)/SUM(Q293,R293,S293,T293))</f>
        <v>0.857142857142857</v>
      </c>
      <c r="V293" s="43">
        <f>Q293/(SUM(Q293,R293))</f>
        <v>0.897959183673469</v>
      </c>
      <c r="W293" s="43">
        <f>Q293/SUM(Q293,S293)</f>
        <v>0.949640287769784</v>
      </c>
      <c r="X293" s="43">
        <f>2*V293*W293/(SUM(V293,W293))</f>
        <v>0.923076923076923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133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15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15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1">(SUM(AD296,AG296)/SUM(AD296,AE296,AF296,AG296))</f>
        <v>1</v>
      </c>
      <c r="AI296" s="40">
        <f t="shared" ref="AI296:AI324" si="82">AD296/(SUM(AD296,AE296))</f>
        <v>1</v>
      </c>
      <c r="AJ296" s="40">
        <f t="shared" ref="AJ296:AJ324" si="83">AD296/SUM(AD296,AF296)</f>
        <v>1</v>
      </c>
      <c r="AK296" s="40">
        <f t="shared" ref="AK296:AK324" si="84">2*AI296*AJ296/(SUM(AI296,AJ296))</f>
        <v>1</v>
      </c>
    </row>
    <row r="297" spans="1:37">
      <c r="A297" s="26" t="s">
        <v>40</v>
      </c>
      <c r="B297" s="27"/>
      <c r="C297" s="28">
        <v>20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20</v>
      </c>
      <c r="AE297" s="41">
        <f>SUM(D297:AC297,B297)</f>
        <v>0</v>
      </c>
      <c r="AF297" s="41">
        <f>SUM(C296,C298:C323)</f>
        <v>2</v>
      </c>
      <c r="AG297" s="41">
        <v>0</v>
      </c>
      <c r="AH297" s="43">
        <f t="shared" si="81"/>
        <v>0.909090909090909</v>
      </c>
      <c r="AI297" s="43">
        <f t="shared" si="82"/>
        <v>1</v>
      </c>
      <c r="AJ297" s="43">
        <f t="shared" si="83"/>
        <v>0.909090909090909</v>
      </c>
      <c r="AK297" s="43">
        <f t="shared" si="84"/>
        <v>0.952380952380952</v>
      </c>
    </row>
    <row r="298" spans="1:37">
      <c r="A298" s="26" t="s">
        <v>9</v>
      </c>
      <c r="B298" s="27"/>
      <c r="C298" s="27"/>
      <c r="D298" s="28">
        <v>7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7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1"/>
        <v>1</v>
      </c>
      <c r="AI298" s="40">
        <f t="shared" si="82"/>
        <v>1</v>
      </c>
      <c r="AJ298" s="40">
        <f t="shared" si="83"/>
        <v>1</v>
      </c>
      <c r="AK298" s="40">
        <f t="shared" si="84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1"/>
        <v>1</v>
      </c>
      <c r="AI300" s="40">
        <f t="shared" si="82"/>
        <v>1</v>
      </c>
      <c r="AJ300" s="40">
        <f t="shared" si="83"/>
        <v>1</v>
      </c>
      <c r="AK300" s="40">
        <f t="shared" si="84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1"/>
        <v>1</v>
      </c>
      <c r="AI301" s="43">
        <f t="shared" si="82"/>
        <v>1</v>
      </c>
      <c r="AJ301" s="43">
        <f t="shared" si="83"/>
        <v>1</v>
      </c>
      <c r="AK301" s="43">
        <f t="shared" si="84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>
        <v>1</v>
      </c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1</v>
      </c>
      <c r="AF302" s="42">
        <f>SUM(H296:H301,H303:H323)</f>
        <v>0</v>
      </c>
      <c r="AG302" s="42">
        <v>0</v>
      </c>
      <c r="AH302" s="40">
        <f t="shared" si="81"/>
        <v>0.666666666666667</v>
      </c>
      <c r="AI302" s="40">
        <f t="shared" si="82"/>
        <v>0.666666666666667</v>
      </c>
      <c r="AJ302" s="40">
        <f t="shared" si="83"/>
        <v>1</v>
      </c>
      <c r="AK302" s="40">
        <f t="shared" si="84"/>
        <v>0.8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1"/>
        <v>1</v>
      </c>
      <c r="AI303" s="43">
        <f t="shared" si="82"/>
        <v>1</v>
      </c>
      <c r="AJ303" s="43">
        <f t="shared" si="83"/>
        <v>1</v>
      </c>
      <c r="AK303" s="43">
        <f t="shared" si="84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3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3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81"/>
        <v>1</v>
      </c>
      <c r="AI304" s="40">
        <f t="shared" si="82"/>
        <v>1</v>
      </c>
      <c r="AJ304" s="40">
        <f t="shared" si="83"/>
        <v>1</v>
      </c>
      <c r="AK304" s="40">
        <f t="shared" si="84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10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10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1"/>
        <v>1</v>
      </c>
      <c r="AI305" s="43">
        <f t="shared" si="82"/>
        <v>1</v>
      </c>
      <c r="AJ305" s="43">
        <f t="shared" si="83"/>
        <v>1</v>
      </c>
      <c r="AK305" s="43">
        <f t="shared" si="84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0</v>
      </c>
      <c r="AE306" s="42">
        <f>SUM(B306:K306,M306:AC306)</f>
        <v>0</v>
      </c>
      <c r="AF306" s="42">
        <f>SUM(L296:L305,L307:L323)</f>
        <v>1</v>
      </c>
      <c r="AG306" s="41">
        <v>0</v>
      </c>
      <c r="AH306" s="40">
        <f t="shared" si="81"/>
        <v>0</v>
      </c>
      <c r="AI306" s="40" t="e">
        <f t="shared" si="82"/>
        <v>#DIV/0!</v>
      </c>
      <c r="AJ306" s="40">
        <f t="shared" si="83"/>
        <v>0</v>
      </c>
      <c r="AK306" s="40" t="e">
        <f t="shared" si="84"/>
        <v>#DIV/0!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1"/>
        <v>1</v>
      </c>
      <c r="AI310" s="40">
        <f t="shared" si="82"/>
        <v>1</v>
      </c>
      <c r="AJ310" s="40">
        <f t="shared" si="83"/>
        <v>1</v>
      </c>
      <c r="AK310" s="40">
        <f t="shared" si="84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0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 t="e">
        <f t="shared" si="81"/>
        <v>#DIV/0!</v>
      </c>
      <c r="AI312" s="40" t="e">
        <f t="shared" si="82"/>
        <v>#DIV/0!</v>
      </c>
      <c r="AJ312" s="40" t="e">
        <f t="shared" si="83"/>
        <v>#DIV/0!</v>
      </c>
      <c r="AK312" s="40" t="e">
        <f t="shared" si="84"/>
        <v>#DIV/0!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5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5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1"/>
        <v>1</v>
      </c>
      <c r="AI315" s="43">
        <f t="shared" si="82"/>
        <v>1</v>
      </c>
      <c r="AJ315" s="43">
        <f t="shared" si="83"/>
        <v>1</v>
      </c>
      <c r="AK315" s="43">
        <f t="shared" si="84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1</v>
      </c>
      <c r="W316" s="27"/>
      <c r="X316" s="27"/>
      <c r="Y316" s="27"/>
      <c r="Z316" s="27"/>
      <c r="AA316" s="27"/>
      <c r="AB316" s="27"/>
      <c r="AC316" s="46"/>
      <c r="AD316" s="42">
        <f>V316</f>
        <v>1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1"/>
        <v>1</v>
      </c>
      <c r="AI317" s="43">
        <f t="shared" si="82"/>
        <v>1</v>
      </c>
      <c r="AJ317" s="43">
        <f t="shared" si="83"/>
        <v>1</v>
      </c>
      <c r="AK317" s="43">
        <f t="shared" si="84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2</v>
      </c>
      <c r="Y318" s="27"/>
      <c r="Z318" s="27"/>
      <c r="AA318" s="27"/>
      <c r="AB318" s="27"/>
      <c r="AC318" s="46"/>
      <c r="AD318" s="42">
        <f>X318</f>
        <v>2</v>
      </c>
      <c r="AE318" s="42">
        <f>SUM(B318:W318,Y318:AC318)</f>
        <v>0</v>
      </c>
      <c r="AF318" s="42">
        <f>SUM(X296:X317,X319:X323)</f>
        <v>1</v>
      </c>
      <c r="AG318" s="41">
        <v>0</v>
      </c>
      <c r="AH318" s="40">
        <f t="shared" si="81"/>
        <v>0.666666666666667</v>
      </c>
      <c r="AI318" s="40">
        <f t="shared" si="82"/>
        <v>1</v>
      </c>
      <c r="AJ318" s="40">
        <f t="shared" si="83"/>
        <v>0.666666666666667</v>
      </c>
      <c r="AK318" s="40">
        <f t="shared" si="84"/>
        <v>0.8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>
        <v>1</v>
      </c>
      <c r="Y319" s="28">
        <v>22</v>
      </c>
      <c r="Z319" s="27"/>
      <c r="AA319" s="27"/>
      <c r="AB319" s="27"/>
      <c r="AC319" s="46"/>
      <c r="AD319" s="41">
        <f>Y319</f>
        <v>22</v>
      </c>
      <c r="AE319" s="41">
        <f>SUM(B319:X319,Z319:AC319)</f>
        <v>1</v>
      </c>
      <c r="AF319" s="41">
        <f>SUM(Y296:Y318,Y320:Y323)</f>
        <v>0</v>
      </c>
      <c r="AG319" s="42">
        <v>0</v>
      </c>
      <c r="AH319" s="43">
        <f t="shared" si="81"/>
        <v>0.956521739130435</v>
      </c>
      <c r="AI319" s="43">
        <f t="shared" si="82"/>
        <v>0.956521739130435</v>
      </c>
      <c r="AJ319" s="43">
        <f t="shared" si="83"/>
        <v>1</v>
      </c>
      <c r="AK319" s="43">
        <f t="shared" si="84"/>
        <v>0.977777777777778</v>
      </c>
    </row>
    <row r="320" spans="1:37">
      <c r="A320" s="26" t="s">
        <v>31</v>
      </c>
      <c r="B320" s="27"/>
      <c r="C320" s="27">
        <v>2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4</v>
      </c>
      <c r="AA320" s="27"/>
      <c r="AB320" s="27"/>
      <c r="AC320" s="46"/>
      <c r="AD320" s="42">
        <f>Z320</f>
        <v>4</v>
      </c>
      <c r="AE320" s="42">
        <f>SUM(B320:Y320,AA320:AC320)</f>
        <v>2</v>
      </c>
      <c r="AF320" s="42">
        <f>SUM(Z296:Z319,Z321:Z323)</f>
        <v>0</v>
      </c>
      <c r="AG320" s="41">
        <v>0</v>
      </c>
      <c r="AH320" s="40">
        <f t="shared" si="81"/>
        <v>0.666666666666667</v>
      </c>
      <c r="AI320" s="40">
        <f t="shared" si="82"/>
        <v>0.666666666666667</v>
      </c>
      <c r="AJ320" s="40">
        <f t="shared" si="83"/>
        <v>1</v>
      </c>
      <c r="AK320" s="40">
        <f t="shared" si="84"/>
        <v>0.8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3</v>
      </c>
      <c r="AC322" s="46"/>
      <c r="AD322" s="42">
        <f>AB322</f>
        <v>3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81"/>
        <v>1</v>
      </c>
      <c r="AI322" s="40">
        <f t="shared" si="82"/>
        <v>1</v>
      </c>
      <c r="AJ322" s="40">
        <f t="shared" si="83"/>
        <v>1</v>
      </c>
      <c r="AK322" s="40">
        <f t="shared" si="84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129</v>
      </c>
      <c r="AE324" s="42">
        <f t="shared" si="85"/>
        <v>4</v>
      </c>
      <c r="AF324" s="42">
        <f t="shared" si="85"/>
        <v>4</v>
      </c>
      <c r="AG324" s="42">
        <v>0</v>
      </c>
      <c r="AH324" s="40">
        <f t="shared" si="81"/>
        <v>0.941605839416058</v>
      </c>
      <c r="AI324" s="40">
        <f t="shared" si="82"/>
        <v>0.969924812030075</v>
      </c>
      <c r="AJ324" s="40">
        <f t="shared" si="83"/>
        <v>0.969924812030075</v>
      </c>
      <c r="AK324" s="40">
        <f t="shared" si="84"/>
        <v>0.969924812030075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P6" sqref="P6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92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/>
      <c r="C4" s="6"/>
      <c r="D4" s="53"/>
      <c r="E4" s="6"/>
      <c r="F4" s="53"/>
      <c r="G4" s="6"/>
      <c r="H4" s="53"/>
      <c r="I4" s="6"/>
      <c r="J4" s="53"/>
      <c r="K4" s="6"/>
      <c r="L4" s="53"/>
      <c r="M4" s="6"/>
      <c r="N4" s="1">
        <v>0</v>
      </c>
      <c r="P4" s="43">
        <f>H24</f>
        <v>0</v>
      </c>
      <c r="Q4" s="40">
        <f t="shared" ref="Q4:Q10" si="0">N4-P4</f>
        <v>0</v>
      </c>
      <c r="R4" s="41">
        <f t="shared" ref="R4:Y4" si="1">AD54</f>
        <v>0</v>
      </c>
      <c r="S4" s="42">
        <f t="shared" si="1"/>
        <v>0</v>
      </c>
      <c r="T4" s="41">
        <f t="shared" si="1"/>
        <v>0</v>
      </c>
      <c r="U4" s="42">
        <f t="shared" si="1"/>
        <v>0</v>
      </c>
      <c r="V4" s="40" t="e">
        <f t="shared" si="1"/>
        <v>#DIV/0!</v>
      </c>
      <c r="W4" s="40" t="e">
        <f t="shared" si="1"/>
        <v>#DIV/0!</v>
      </c>
      <c r="X4" s="40" t="e">
        <f t="shared" si="1"/>
        <v>#DIV/0!</v>
      </c>
      <c r="Y4" s="40" t="e">
        <f t="shared" si="1"/>
        <v>#DIV/0!</v>
      </c>
      <c r="Z4" s="42">
        <f t="shared" ref="Z4:AG4" si="2">Q23</f>
        <v>0</v>
      </c>
      <c r="AA4" s="42">
        <f t="shared" si="2"/>
        <v>0</v>
      </c>
      <c r="AB4" s="42">
        <f t="shared" si="2"/>
        <v>0</v>
      </c>
      <c r="AC4" s="42">
        <f t="shared" si="2"/>
        <v>0</v>
      </c>
      <c r="AD4" s="43" t="e">
        <f t="shared" si="2"/>
        <v>#DIV/0!</v>
      </c>
      <c r="AE4" s="40" t="e">
        <f t="shared" si="2"/>
        <v>#DIV/0!</v>
      </c>
      <c r="AF4" s="43" t="e">
        <f t="shared" si="2"/>
        <v>#DIV/0!</v>
      </c>
      <c r="AG4" s="40" t="e">
        <f t="shared" si="2"/>
        <v>#DIV/0!</v>
      </c>
    </row>
    <row r="5" spans="1:33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>
        <v>0</v>
      </c>
      <c r="P5" s="43">
        <f>H69</f>
        <v>0</v>
      </c>
      <c r="Q5" s="40">
        <f t="shared" si="0"/>
        <v>0</v>
      </c>
      <c r="R5" s="41">
        <f t="shared" ref="R5:Y5" si="3">AD99</f>
        <v>0</v>
      </c>
      <c r="S5" s="42">
        <f t="shared" si="3"/>
        <v>0</v>
      </c>
      <c r="T5" s="41">
        <f t="shared" si="3"/>
        <v>0</v>
      </c>
      <c r="U5" s="42">
        <f t="shared" si="3"/>
        <v>0</v>
      </c>
      <c r="V5" s="43" t="e">
        <f t="shared" si="3"/>
        <v>#DIV/0!</v>
      </c>
      <c r="W5" s="43" t="e">
        <f t="shared" si="3"/>
        <v>#DIV/0!</v>
      </c>
      <c r="X5" s="43" t="e">
        <f t="shared" si="3"/>
        <v>#DIV/0!</v>
      </c>
      <c r="Y5" s="43" t="e">
        <f t="shared" si="3"/>
        <v>#DIV/0!</v>
      </c>
      <c r="Z5" s="41">
        <f t="shared" ref="Z5:AG5" si="4">Q68</f>
        <v>0</v>
      </c>
      <c r="AA5" s="41">
        <f t="shared" si="4"/>
        <v>0</v>
      </c>
      <c r="AB5" s="41">
        <f t="shared" si="4"/>
        <v>0</v>
      </c>
      <c r="AC5" s="41">
        <f t="shared" si="4"/>
        <v>0</v>
      </c>
      <c r="AD5" s="43" t="e">
        <f t="shared" si="4"/>
        <v>#DIV/0!</v>
      </c>
      <c r="AE5" s="40" t="e">
        <f t="shared" si="4"/>
        <v>#DIV/0!</v>
      </c>
      <c r="AF5" s="43" t="e">
        <f t="shared" si="4"/>
        <v>#DIV/0!</v>
      </c>
      <c r="AG5" s="40" t="e">
        <f t="shared" si="4"/>
        <v>#DIV/0!</v>
      </c>
    </row>
    <row r="6" spans="1:33">
      <c r="A6" s="6" t="s">
        <v>42</v>
      </c>
      <c r="B6" s="53">
        <v>49</v>
      </c>
      <c r="C6" s="6">
        <v>1</v>
      </c>
      <c r="D6" s="53">
        <v>0</v>
      </c>
      <c r="E6" s="6">
        <v>0</v>
      </c>
      <c r="F6" s="53">
        <v>42</v>
      </c>
      <c r="G6" s="6">
        <v>23</v>
      </c>
      <c r="H6" s="53">
        <v>0</v>
      </c>
      <c r="I6" s="6">
        <v>0</v>
      </c>
      <c r="J6" s="53">
        <v>50</v>
      </c>
      <c r="K6" s="6">
        <v>24</v>
      </c>
      <c r="L6" s="53">
        <v>0</v>
      </c>
      <c r="M6" s="6">
        <v>0</v>
      </c>
      <c r="N6">
        <v>141</v>
      </c>
      <c r="P6" s="43">
        <f>H114</f>
        <v>133</v>
      </c>
      <c r="Q6" s="40">
        <f t="shared" si="0"/>
        <v>8</v>
      </c>
      <c r="R6" s="41">
        <f t="shared" ref="R6:Y6" si="5">AD144</f>
        <v>129</v>
      </c>
      <c r="S6" s="42">
        <f t="shared" si="5"/>
        <v>4</v>
      </c>
      <c r="T6" s="41">
        <f t="shared" si="5"/>
        <v>4</v>
      </c>
      <c r="U6" s="42">
        <f t="shared" si="5"/>
        <v>0</v>
      </c>
      <c r="V6" s="40">
        <f t="shared" si="5"/>
        <v>0.941605839416058</v>
      </c>
      <c r="W6" s="40">
        <f t="shared" si="5"/>
        <v>0.969924812030075</v>
      </c>
      <c r="X6" s="40">
        <f t="shared" si="5"/>
        <v>0.969924812030075</v>
      </c>
      <c r="Y6" s="40">
        <f t="shared" si="5"/>
        <v>0.969924812030075</v>
      </c>
      <c r="Z6" s="42">
        <f t="shared" ref="Z6:AG6" si="6">Q113</f>
        <v>136</v>
      </c>
      <c r="AA6" s="42">
        <f t="shared" si="6"/>
        <v>48</v>
      </c>
      <c r="AB6" s="42">
        <f t="shared" si="6"/>
        <v>9</v>
      </c>
      <c r="AC6" s="42">
        <f t="shared" si="6"/>
        <v>0</v>
      </c>
      <c r="AD6" s="43">
        <f t="shared" si="6"/>
        <v>0.704663212435233</v>
      </c>
      <c r="AE6" s="40">
        <f t="shared" si="6"/>
        <v>0.739130434782609</v>
      </c>
      <c r="AF6" s="43">
        <f t="shared" si="6"/>
        <v>0.937931034482759</v>
      </c>
      <c r="AG6" s="40">
        <f t="shared" si="6"/>
        <v>0.826747720364742</v>
      </c>
    </row>
    <row r="7" spans="1:33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>
        <v>0</v>
      </c>
      <c r="P7" s="43">
        <f>H159</f>
        <v>0</v>
      </c>
      <c r="Q7" s="40">
        <f t="shared" si="0"/>
        <v>0</v>
      </c>
      <c r="R7" s="41">
        <f t="shared" ref="R7:Y7" si="7">AD189</f>
        <v>0</v>
      </c>
      <c r="S7" s="42">
        <f t="shared" si="7"/>
        <v>0</v>
      </c>
      <c r="T7" s="41">
        <f t="shared" si="7"/>
        <v>0</v>
      </c>
      <c r="U7" s="42">
        <f t="shared" si="7"/>
        <v>0</v>
      </c>
      <c r="V7" s="43" t="e">
        <f t="shared" si="7"/>
        <v>#DIV/0!</v>
      </c>
      <c r="W7" s="43" t="e">
        <f t="shared" si="7"/>
        <v>#DIV/0!</v>
      </c>
      <c r="X7" s="43" t="e">
        <f t="shared" si="7"/>
        <v>#DIV/0!</v>
      </c>
      <c r="Y7" s="43" t="e">
        <f t="shared" si="7"/>
        <v>#DIV/0!</v>
      </c>
      <c r="Z7" s="41">
        <f t="shared" ref="Z7:AG7" si="8">Q158</f>
        <v>0</v>
      </c>
      <c r="AA7" s="41">
        <f t="shared" si="8"/>
        <v>0</v>
      </c>
      <c r="AB7" s="41">
        <f t="shared" si="8"/>
        <v>0</v>
      </c>
      <c r="AC7" s="41">
        <f t="shared" si="8"/>
        <v>0</v>
      </c>
      <c r="AD7" s="43" t="e">
        <f t="shared" si="8"/>
        <v>#DIV/0!</v>
      </c>
      <c r="AE7" s="40" t="e">
        <f t="shared" si="8"/>
        <v>#DIV/0!</v>
      </c>
      <c r="AF7" s="43" t="e">
        <f t="shared" si="8"/>
        <v>#DIV/0!</v>
      </c>
      <c r="AG7" s="40" t="e">
        <f t="shared" si="8"/>
        <v>#DIV/0!</v>
      </c>
    </row>
    <row r="8" spans="1:33">
      <c r="A8" s="6" t="s">
        <v>44</v>
      </c>
      <c r="B8" s="53">
        <v>49</v>
      </c>
      <c r="C8" s="6">
        <v>1</v>
      </c>
      <c r="D8" s="53">
        <v>0</v>
      </c>
      <c r="E8" s="6">
        <v>0</v>
      </c>
      <c r="F8" s="53">
        <v>42</v>
      </c>
      <c r="G8" s="6">
        <v>16</v>
      </c>
      <c r="H8" s="53">
        <v>0</v>
      </c>
      <c r="I8" s="6">
        <v>0</v>
      </c>
      <c r="J8" s="53">
        <v>50</v>
      </c>
      <c r="K8" s="6">
        <v>6</v>
      </c>
      <c r="L8" s="53">
        <v>0</v>
      </c>
      <c r="M8" s="6">
        <v>0</v>
      </c>
      <c r="N8">
        <v>141</v>
      </c>
      <c r="P8" s="43">
        <f>H204</f>
        <v>133</v>
      </c>
      <c r="Q8" s="40">
        <f t="shared" si="0"/>
        <v>8</v>
      </c>
      <c r="R8" s="41">
        <f t="shared" ref="R8:Y8" si="9">AD234</f>
        <v>129</v>
      </c>
      <c r="S8" s="42">
        <f t="shared" si="9"/>
        <v>4</v>
      </c>
      <c r="T8" s="41">
        <f t="shared" si="9"/>
        <v>4</v>
      </c>
      <c r="U8" s="42">
        <f t="shared" si="9"/>
        <v>0</v>
      </c>
      <c r="V8" s="40">
        <f t="shared" si="9"/>
        <v>0.941605839416058</v>
      </c>
      <c r="W8" s="40">
        <f t="shared" si="9"/>
        <v>0.969924812030075</v>
      </c>
      <c r="X8" s="40">
        <f t="shared" si="9"/>
        <v>0.969924812030075</v>
      </c>
      <c r="Y8" s="40">
        <f t="shared" si="9"/>
        <v>0.969924812030075</v>
      </c>
      <c r="Z8" s="42">
        <f t="shared" ref="Z8:AG8" si="10">Q203</f>
        <v>136</v>
      </c>
      <c r="AA8" s="42">
        <f t="shared" si="10"/>
        <v>28</v>
      </c>
      <c r="AB8" s="42">
        <f t="shared" si="10"/>
        <v>9</v>
      </c>
      <c r="AC8" s="42">
        <f t="shared" si="10"/>
        <v>0</v>
      </c>
      <c r="AD8" s="43">
        <f t="shared" si="10"/>
        <v>0.786127167630058</v>
      </c>
      <c r="AE8" s="40">
        <f t="shared" si="10"/>
        <v>0.829268292682927</v>
      </c>
      <c r="AF8" s="43">
        <f t="shared" si="10"/>
        <v>0.937931034482759</v>
      </c>
      <c r="AG8" s="40">
        <f t="shared" si="10"/>
        <v>0.880258899676375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>
        <v>0</v>
      </c>
      <c r="P9" s="43">
        <f>H249</f>
        <v>0</v>
      </c>
      <c r="Q9" s="40">
        <f t="shared" si="0"/>
        <v>0</v>
      </c>
      <c r="R9" s="41">
        <f t="shared" ref="R9:Y9" si="11">AD279</f>
        <v>0</v>
      </c>
      <c r="S9" s="41">
        <f t="shared" si="11"/>
        <v>0</v>
      </c>
      <c r="T9" s="41">
        <f t="shared" si="11"/>
        <v>0</v>
      </c>
      <c r="U9" s="41">
        <f t="shared" si="11"/>
        <v>0</v>
      </c>
      <c r="V9" s="43" t="e">
        <f t="shared" si="11"/>
        <v>#DIV/0!</v>
      </c>
      <c r="W9" s="40" t="e">
        <f t="shared" si="11"/>
        <v>#DIV/0!</v>
      </c>
      <c r="X9" s="43" t="e">
        <f t="shared" si="11"/>
        <v>#DIV/0!</v>
      </c>
      <c r="Y9" s="40" t="e">
        <f t="shared" si="11"/>
        <v>#DIV/0!</v>
      </c>
      <c r="Z9" s="41">
        <f t="shared" ref="Z9:AG9" si="12">Q248</f>
        <v>0</v>
      </c>
      <c r="AA9" s="41">
        <f t="shared" si="12"/>
        <v>0</v>
      </c>
      <c r="AB9" s="41">
        <f t="shared" si="12"/>
        <v>0</v>
      </c>
      <c r="AC9" s="41">
        <f t="shared" si="12"/>
        <v>0</v>
      </c>
      <c r="AD9" s="43" t="e">
        <f t="shared" si="12"/>
        <v>#DIV/0!</v>
      </c>
      <c r="AE9" s="40" t="e">
        <f t="shared" si="12"/>
        <v>#DIV/0!</v>
      </c>
      <c r="AF9" s="43" t="e">
        <f t="shared" si="12"/>
        <v>#DIV/0!</v>
      </c>
      <c r="AG9" s="40" t="e">
        <f t="shared" si="12"/>
        <v>#DIV/0!</v>
      </c>
    </row>
    <row r="10" spans="1:33">
      <c r="A10" s="6" t="s">
        <v>77</v>
      </c>
      <c r="B10" s="53">
        <v>36</v>
      </c>
      <c r="C10" s="6">
        <v>0</v>
      </c>
      <c r="D10" s="53">
        <v>13</v>
      </c>
      <c r="E10" s="6">
        <v>0</v>
      </c>
      <c r="F10" s="53">
        <v>42</v>
      </c>
      <c r="G10" s="6">
        <v>6</v>
      </c>
      <c r="H10" s="53">
        <v>0</v>
      </c>
      <c r="I10" s="6">
        <v>0</v>
      </c>
      <c r="J10" s="53">
        <v>50</v>
      </c>
      <c r="K10" s="6">
        <v>6</v>
      </c>
      <c r="L10" s="53">
        <v>0</v>
      </c>
      <c r="M10" s="6">
        <v>0</v>
      </c>
      <c r="N10">
        <v>128</v>
      </c>
      <c r="P10" s="43">
        <f>H294</f>
        <v>120</v>
      </c>
      <c r="Q10" s="40">
        <f t="shared" si="0"/>
        <v>8</v>
      </c>
      <c r="R10" s="41">
        <f t="shared" ref="R10:Y10" si="13">AD324</f>
        <v>116</v>
      </c>
      <c r="S10" s="41">
        <f t="shared" si="13"/>
        <v>4</v>
      </c>
      <c r="T10" s="41">
        <f t="shared" si="13"/>
        <v>4</v>
      </c>
      <c r="U10" s="41">
        <f t="shared" si="13"/>
        <v>0</v>
      </c>
      <c r="V10" s="41">
        <f t="shared" si="13"/>
        <v>0.935483870967742</v>
      </c>
      <c r="W10" s="41">
        <f t="shared" si="13"/>
        <v>0.966666666666667</v>
      </c>
      <c r="X10" s="41">
        <f t="shared" si="13"/>
        <v>0.966666666666667</v>
      </c>
      <c r="Y10" s="41">
        <f t="shared" si="13"/>
        <v>0.966666666666667</v>
      </c>
      <c r="Z10" s="42">
        <f t="shared" ref="Z10:AG10" si="14">Q293</f>
        <v>123</v>
      </c>
      <c r="AA10" s="42">
        <f t="shared" si="14"/>
        <v>28</v>
      </c>
      <c r="AB10" s="42">
        <f t="shared" si="14"/>
        <v>9</v>
      </c>
      <c r="AC10" s="42">
        <f t="shared" si="14"/>
        <v>0</v>
      </c>
      <c r="AD10" s="43">
        <f t="shared" si="14"/>
        <v>0.76875</v>
      </c>
      <c r="AE10" s="40">
        <f t="shared" si="14"/>
        <v>0.814569536423841</v>
      </c>
      <c r="AF10" s="43">
        <f t="shared" si="14"/>
        <v>0.931818181818182</v>
      </c>
      <c r="AG10" s="40">
        <f t="shared" si="14"/>
        <v>0.869257950530035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norehira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5">(SUM(Q14,T14)/SUM(Q14,R14,S14,T14))</f>
        <v>#DIV/0!</v>
      </c>
      <c r="V14" s="40" t="e">
        <f t="shared" ref="V14:V21" si="16">Q14/(SUM(Q14,R14))</f>
        <v>#DIV/0!</v>
      </c>
      <c r="W14" s="40" t="e">
        <f t="shared" ref="W14:W21" si="17">Q14/SUM(Q14,S14)</f>
        <v>#DIV/0!</v>
      </c>
      <c r="X14" s="40" t="e">
        <f t="shared" ref="X14:X21" si="18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5"/>
        <v>#DIV/0!</v>
      </c>
      <c r="V15" s="43" t="e">
        <f t="shared" si="16"/>
        <v>#DIV/0!</v>
      </c>
      <c r="W15" s="43" t="e">
        <f t="shared" si="17"/>
        <v>#DIV/0!</v>
      </c>
      <c r="X15" s="43" t="e">
        <f t="shared" si="18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5"/>
        <v>#DIV/0!</v>
      </c>
      <c r="V16" s="40" t="e">
        <f t="shared" si="16"/>
        <v>#DIV/0!</v>
      </c>
      <c r="W16" s="40" t="e">
        <f t="shared" si="17"/>
        <v>#DIV/0!</v>
      </c>
      <c r="X16" s="40" t="e">
        <f t="shared" si="18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5"/>
        <v>#DIV/0!</v>
      </c>
      <c r="V17" s="43" t="e">
        <f t="shared" si="16"/>
        <v>#DIV/0!</v>
      </c>
      <c r="W17" s="43" t="e">
        <f t="shared" si="17"/>
        <v>#DIV/0!</v>
      </c>
      <c r="X17" s="43" t="e">
        <f t="shared" si="18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5"/>
        <v>#DIV/0!</v>
      </c>
      <c r="V18" s="40" t="e">
        <f t="shared" si="16"/>
        <v>#DIV/0!</v>
      </c>
      <c r="W18" s="40" t="e">
        <f t="shared" si="17"/>
        <v>#DIV/0!</v>
      </c>
      <c r="X18" s="40" t="e">
        <f t="shared" si="18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5"/>
        <v>#DIV/0!</v>
      </c>
      <c r="V19" s="43" t="e">
        <f t="shared" si="16"/>
        <v>#DIV/0!</v>
      </c>
      <c r="W19" s="43" t="e">
        <f t="shared" si="17"/>
        <v>#DIV/0!</v>
      </c>
      <c r="X19" s="43" t="e">
        <f t="shared" si="18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5"/>
        <v>#DIV/0!</v>
      </c>
      <c r="V20" s="40" t="e">
        <f t="shared" si="16"/>
        <v>#DIV/0!</v>
      </c>
      <c r="W20" s="40" t="e">
        <f t="shared" si="17"/>
        <v>#DIV/0!</v>
      </c>
      <c r="X20" s="40" t="e">
        <f t="shared" si="18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5"/>
        <v>#DIV/0!</v>
      </c>
      <c r="V21" s="43" t="e">
        <f t="shared" si="16"/>
        <v>#DIV/0!</v>
      </c>
      <c r="W21" s="43" t="e">
        <f t="shared" si="17"/>
        <v>#DIV/0!</v>
      </c>
      <c r="X21" s="43" t="e">
        <f t="shared" si="18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19">SUM(Q14:Q21)</f>
        <v>0</v>
      </c>
      <c r="R23" s="41">
        <f t="shared" si="19"/>
        <v>0</v>
      </c>
      <c r="S23" s="41">
        <f t="shared" si="19"/>
        <v>0</v>
      </c>
      <c r="T23" s="41">
        <f t="shared" si="19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norehira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0">(SUM(AD26,AG26)/SUM(AD26,AE26,AF26,AG26))</f>
        <v>#DIV/0!</v>
      </c>
      <c r="AI26" s="40" t="e">
        <f t="shared" ref="AI26:AI54" si="21">AD26/(SUM(AD26,AE26))</f>
        <v>#DIV/0!</v>
      </c>
      <c r="AJ26" s="40" t="e">
        <f t="shared" ref="AJ26:AJ54" si="22">AD26/SUM(AD26,AF26)</f>
        <v>#DIV/0!</v>
      </c>
      <c r="AK26" s="40" t="e">
        <f t="shared" ref="AK26:AK54" si="23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0"/>
        <v>#DIV/0!</v>
      </c>
      <c r="AI27" s="43" t="e">
        <f t="shared" si="21"/>
        <v>#DIV/0!</v>
      </c>
      <c r="AJ27" s="43" t="e">
        <f t="shared" si="22"/>
        <v>#DIV/0!</v>
      </c>
      <c r="AK27" s="43" t="e">
        <f t="shared" si="23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0"/>
        <v>#DIV/0!</v>
      </c>
      <c r="AI28" s="40" t="e">
        <f t="shared" si="21"/>
        <v>#DIV/0!</v>
      </c>
      <c r="AJ28" s="40" t="e">
        <f t="shared" si="22"/>
        <v>#DIV/0!</v>
      </c>
      <c r="AK28" s="40" t="e">
        <f t="shared" si="23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0"/>
        <v>#DIV/0!</v>
      </c>
      <c r="AI29" s="43" t="e">
        <f t="shared" si="21"/>
        <v>#DIV/0!</v>
      </c>
      <c r="AJ29" s="43" t="e">
        <f t="shared" si="22"/>
        <v>#DIV/0!</v>
      </c>
      <c r="AK29" s="43" t="e">
        <f t="shared" si="23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0"/>
        <v>#DIV/0!</v>
      </c>
      <c r="AI30" s="40" t="e">
        <f t="shared" si="21"/>
        <v>#DIV/0!</v>
      </c>
      <c r="AJ30" s="40" t="e">
        <f t="shared" si="22"/>
        <v>#DIV/0!</v>
      </c>
      <c r="AK30" s="40" t="e">
        <f t="shared" si="23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0"/>
        <v>#DIV/0!</v>
      </c>
      <c r="AI31" s="43" t="e">
        <f t="shared" si="21"/>
        <v>#DIV/0!</v>
      </c>
      <c r="AJ31" s="43" t="e">
        <f t="shared" si="22"/>
        <v>#DIV/0!</v>
      </c>
      <c r="AK31" s="43" t="e">
        <f t="shared" si="23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0"/>
        <v>#DIV/0!</v>
      </c>
      <c r="AI32" s="40" t="e">
        <f t="shared" si="21"/>
        <v>#DIV/0!</v>
      </c>
      <c r="AJ32" s="40" t="e">
        <f t="shared" si="22"/>
        <v>#DIV/0!</v>
      </c>
      <c r="AK32" s="40" t="e">
        <f t="shared" si="23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0"/>
        <v>#DIV/0!</v>
      </c>
      <c r="AI33" s="43" t="e">
        <f t="shared" si="21"/>
        <v>#DIV/0!</v>
      </c>
      <c r="AJ33" s="43" t="e">
        <f t="shared" si="22"/>
        <v>#DIV/0!</v>
      </c>
      <c r="AK33" s="43" t="e">
        <f t="shared" si="23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0"/>
        <v>#DIV/0!</v>
      </c>
      <c r="AI34" s="40" t="e">
        <f t="shared" si="21"/>
        <v>#DIV/0!</v>
      </c>
      <c r="AJ34" s="40" t="e">
        <f t="shared" si="22"/>
        <v>#DIV/0!</v>
      </c>
      <c r="AK34" s="40" t="e">
        <f t="shared" si="23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0"/>
        <v>#DIV/0!</v>
      </c>
      <c r="AI35" s="43" t="e">
        <f t="shared" si="21"/>
        <v>#DIV/0!</v>
      </c>
      <c r="AJ35" s="43" t="e">
        <f t="shared" si="22"/>
        <v>#DIV/0!</v>
      </c>
      <c r="AK35" s="43" t="e">
        <f t="shared" si="23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0"/>
        <v>#DIV/0!</v>
      </c>
      <c r="AI36" s="40" t="e">
        <f t="shared" si="21"/>
        <v>#DIV/0!</v>
      </c>
      <c r="AJ36" s="40" t="e">
        <f t="shared" si="22"/>
        <v>#DIV/0!</v>
      </c>
      <c r="AK36" s="40" t="e">
        <f t="shared" si="23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0"/>
        <v>#DIV/0!</v>
      </c>
      <c r="AI37" s="43" t="e">
        <f t="shared" si="21"/>
        <v>#DIV/0!</v>
      </c>
      <c r="AJ37" s="43" t="e">
        <f t="shared" si="22"/>
        <v>#DIV/0!</v>
      </c>
      <c r="AK37" s="43" t="e">
        <f t="shared" si="23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0"/>
        <v>#DIV/0!</v>
      </c>
      <c r="AI38" s="40" t="e">
        <f t="shared" si="21"/>
        <v>#DIV/0!</v>
      </c>
      <c r="AJ38" s="40" t="e">
        <f t="shared" si="22"/>
        <v>#DIV/0!</v>
      </c>
      <c r="AK38" s="40" t="e">
        <f t="shared" si="23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0"/>
        <v>#DIV/0!</v>
      </c>
      <c r="AI39" s="43" t="e">
        <f t="shared" si="21"/>
        <v>#DIV/0!</v>
      </c>
      <c r="AJ39" s="43" t="e">
        <f t="shared" si="22"/>
        <v>#DIV/0!</v>
      </c>
      <c r="AK39" s="43" t="e">
        <f t="shared" si="23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0"/>
        <v>#DIV/0!</v>
      </c>
      <c r="AI40" s="40" t="e">
        <f t="shared" si="21"/>
        <v>#DIV/0!</v>
      </c>
      <c r="AJ40" s="40" t="e">
        <f t="shared" si="22"/>
        <v>#DIV/0!</v>
      </c>
      <c r="AK40" s="40" t="e">
        <f t="shared" si="23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0"/>
        <v>#DIV/0!</v>
      </c>
      <c r="AI41" s="43" t="e">
        <f t="shared" si="21"/>
        <v>#DIV/0!</v>
      </c>
      <c r="AJ41" s="43" t="e">
        <f t="shared" si="22"/>
        <v>#DIV/0!</v>
      </c>
      <c r="AK41" s="43" t="e">
        <f t="shared" si="23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0"/>
        <v>#DIV/0!</v>
      </c>
      <c r="AI42" s="40" t="e">
        <f t="shared" si="21"/>
        <v>#DIV/0!</v>
      </c>
      <c r="AJ42" s="40" t="e">
        <f t="shared" si="22"/>
        <v>#DIV/0!</v>
      </c>
      <c r="AK42" s="40" t="e">
        <f t="shared" si="23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0"/>
        <v>#DIV/0!</v>
      </c>
      <c r="AI43" s="43" t="e">
        <f t="shared" si="21"/>
        <v>#DIV/0!</v>
      </c>
      <c r="AJ43" s="43" t="e">
        <f t="shared" si="22"/>
        <v>#DIV/0!</v>
      </c>
      <c r="AK43" s="43" t="e">
        <f t="shared" si="23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0"/>
        <v>#DIV/0!</v>
      </c>
      <c r="AI44" s="40" t="e">
        <f t="shared" si="21"/>
        <v>#DIV/0!</v>
      </c>
      <c r="AJ44" s="40" t="e">
        <f t="shared" si="22"/>
        <v>#DIV/0!</v>
      </c>
      <c r="AK44" s="40" t="e">
        <f t="shared" si="23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0"/>
        <v>#DIV/0!</v>
      </c>
      <c r="AI45" s="43" t="e">
        <f t="shared" si="21"/>
        <v>#DIV/0!</v>
      </c>
      <c r="AJ45" s="43" t="e">
        <f t="shared" si="22"/>
        <v>#DIV/0!</v>
      </c>
      <c r="AK45" s="43" t="e">
        <f t="shared" si="23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0"/>
        <v>#DIV/0!</v>
      </c>
      <c r="AI46" s="40" t="e">
        <f t="shared" si="21"/>
        <v>#DIV/0!</v>
      </c>
      <c r="AJ46" s="40" t="e">
        <f t="shared" si="22"/>
        <v>#DIV/0!</v>
      </c>
      <c r="AK46" s="40" t="e">
        <f t="shared" si="23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0"/>
        <v>#DIV/0!</v>
      </c>
      <c r="AI47" s="43" t="e">
        <f t="shared" si="21"/>
        <v>#DIV/0!</v>
      </c>
      <c r="AJ47" s="43" t="e">
        <f t="shared" si="22"/>
        <v>#DIV/0!</v>
      </c>
      <c r="AK47" s="43" t="e">
        <f t="shared" si="23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0"/>
        <v>#DIV/0!</v>
      </c>
      <c r="AI48" s="40" t="e">
        <f t="shared" si="21"/>
        <v>#DIV/0!</v>
      </c>
      <c r="AJ48" s="40" t="e">
        <f t="shared" si="22"/>
        <v>#DIV/0!</v>
      </c>
      <c r="AK48" s="40" t="e">
        <f t="shared" si="23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0"/>
        <v>#DIV/0!</v>
      </c>
      <c r="AI49" s="43" t="e">
        <f t="shared" si="21"/>
        <v>#DIV/0!</v>
      </c>
      <c r="AJ49" s="43" t="e">
        <f t="shared" si="22"/>
        <v>#DIV/0!</v>
      </c>
      <c r="AK49" s="43" t="e">
        <f t="shared" si="23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0"/>
        <v>#DIV/0!</v>
      </c>
      <c r="AI50" s="40" t="e">
        <f t="shared" si="21"/>
        <v>#DIV/0!</v>
      </c>
      <c r="AJ50" s="40" t="e">
        <f t="shared" si="22"/>
        <v>#DIV/0!</v>
      </c>
      <c r="AK50" s="40" t="e">
        <f t="shared" si="23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0"/>
        <v>#DIV/0!</v>
      </c>
      <c r="AI51" s="43" t="e">
        <f t="shared" si="21"/>
        <v>#DIV/0!</v>
      </c>
      <c r="AJ51" s="43" t="e">
        <f t="shared" si="22"/>
        <v>#DIV/0!</v>
      </c>
      <c r="AK51" s="43" t="e">
        <f t="shared" si="23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0"/>
        <v>#DIV/0!</v>
      </c>
      <c r="AI52" s="40" t="e">
        <f t="shared" si="21"/>
        <v>#DIV/0!</v>
      </c>
      <c r="AJ52" s="40" t="e">
        <f t="shared" si="22"/>
        <v>#DIV/0!</v>
      </c>
      <c r="AK52" s="40" t="e">
        <f t="shared" si="23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0"/>
        <v>#DIV/0!</v>
      </c>
      <c r="AI53" s="43" t="e">
        <f t="shared" si="21"/>
        <v>#DIV/0!</v>
      </c>
      <c r="AJ53" s="43" t="e">
        <f t="shared" si="22"/>
        <v>#DIV/0!</v>
      </c>
      <c r="AK53" s="43" t="e">
        <f t="shared" si="23"/>
        <v>#DIV/0!</v>
      </c>
    </row>
    <row r="54" spans="28:37">
      <c r="AB54" s="37" t="s">
        <v>74</v>
      </c>
      <c r="AC54" s="37"/>
      <c r="AD54" s="42">
        <f t="shared" ref="AD54:AF54" si="24">SUM(AD26:AD53)</f>
        <v>0</v>
      </c>
      <c r="AE54" s="42">
        <f t="shared" si="24"/>
        <v>0</v>
      </c>
      <c r="AF54" s="42">
        <f t="shared" si="24"/>
        <v>0</v>
      </c>
      <c r="AG54" s="42">
        <v>0</v>
      </c>
      <c r="AH54" s="40" t="e">
        <f t="shared" si="20"/>
        <v>#DIV/0!</v>
      </c>
      <c r="AI54" s="40" t="e">
        <f t="shared" si="21"/>
        <v>#DIV/0!</v>
      </c>
      <c r="AJ54" s="40" t="e">
        <f t="shared" si="22"/>
        <v>#DIV/0!</v>
      </c>
      <c r="AK54" s="40" t="e">
        <f t="shared" si="23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norehira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5">(SUM(Q59,T59)/SUM(Q59,R59,S59,T59))</f>
        <v>#DIV/0!</v>
      </c>
      <c r="V59" s="40" t="e">
        <f t="shared" ref="V59:V66" si="26">Q59/(SUM(Q59,R59))</f>
        <v>#DIV/0!</v>
      </c>
      <c r="W59" s="40" t="e">
        <f t="shared" ref="W59:W66" si="27">Q59/SUM(Q59,S59)</f>
        <v>#DIV/0!</v>
      </c>
      <c r="X59" s="40" t="e">
        <f t="shared" ref="X59:X66" si="28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5"/>
        <v>#DIV/0!</v>
      </c>
      <c r="V60" s="43" t="e">
        <f t="shared" si="26"/>
        <v>#DIV/0!</v>
      </c>
      <c r="W60" s="43" t="e">
        <f t="shared" si="27"/>
        <v>#DIV/0!</v>
      </c>
      <c r="X60" s="43" t="e">
        <f t="shared" si="28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5"/>
        <v>#DIV/0!</v>
      </c>
      <c r="V61" s="40" t="e">
        <f t="shared" si="26"/>
        <v>#DIV/0!</v>
      </c>
      <c r="W61" s="40" t="e">
        <f t="shared" si="27"/>
        <v>#DIV/0!</v>
      </c>
      <c r="X61" s="40" t="e">
        <f t="shared" si="28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5"/>
        <v>#DIV/0!</v>
      </c>
      <c r="V62" s="43" t="e">
        <f t="shared" si="26"/>
        <v>#DIV/0!</v>
      </c>
      <c r="W62" s="43" t="e">
        <f t="shared" si="27"/>
        <v>#DIV/0!</v>
      </c>
      <c r="X62" s="43" t="e">
        <f t="shared" si="28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5"/>
        <v>#DIV/0!</v>
      </c>
      <c r="V63" s="40" t="e">
        <f t="shared" si="26"/>
        <v>#DIV/0!</v>
      </c>
      <c r="W63" s="40" t="e">
        <f t="shared" si="27"/>
        <v>#DIV/0!</v>
      </c>
      <c r="X63" s="40" t="e">
        <f t="shared" si="28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5"/>
        <v>#DIV/0!</v>
      </c>
      <c r="V64" s="43" t="e">
        <f t="shared" si="26"/>
        <v>#DIV/0!</v>
      </c>
      <c r="W64" s="43" t="e">
        <f t="shared" si="27"/>
        <v>#DIV/0!</v>
      </c>
      <c r="X64" s="43" t="e">
        <f t="shared" si="28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5"/>
        <v>#DIV/0!</v>
      </c>
      <c r="V65" s="40" t="e">
        <f t="shared" si="26"/>
        <v>#DIV/0!</v>
      </c>
      <c r="W65" s="40" t="e">
        <f t="shared" si="27"/>
        <v>#DIV/0!</v>
      </c>
      <c r="X65" s="40" t="e">
        <f t="shared" si="28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5"/>
        <v>#DIV/0!</v>
      </c>
      <c r="V66" s="43" t="e">
        <f t="shared" si="26"/>
        <v>#DIV/0!</v>
      </c>
      <c r="W66" s="43" t="e">
        <f t="shared" si="27"/>
        <v>#DIV/0!</v>
      </c>
      <c r="X66" s="43" t="e">
        <f t="shared" si="28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29">SUM(Q59:Q66)</f>
        <v>0</v>
      </c>
      <c r="R68" s="41">
        <f t="shared" si="29"/>
        <v>0</v>
      </c>
      <c r="S68" s="41">
        <f t="shared" si="29"/>
        <v>0</v>
      </c>
      <c r="T68" s="41">
        <f t="shared" si="29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norehira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0">(SUM(AD71,AG71)/SUM(AD71,AE71,AF71,AG71))</f>
        <v>#DIV/0!</v>
      </c>
      <c r="AI71" s="40" t="e">
        <f t="shared" ref="AI71:AI99" si="31">AD71/(SUM(AD71,AE71))</f>
        <v>#DIV/0!</v>
      </c>
      <c r="AJ71" s="40" t="e">
        <f t="shared" ref="AJ71:AJ99" si="32">AD71/SUM(AD71,AF71)</f>
        <v>#DIV/0!</v>
      </c>
      <c r="AK71" s="40" t="e">
        <f t="shared" ref="AK71:AK99" si="33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0"/>
        <v>#DIV/0!</v>
      </c>
      <c r="AI72" s="43" t="e">
        <f t="shared" si="31"/>
        <v>#DIV/0!</v>
      </c>
      <c r="AJ72" s="43" t="e">
        <f t="shared" si="32"/>
        <v>#DIV/0!</v>
      </c>
      <c r="AK72" s="43" t="e">
        <f t="shared" si="33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0"/>
        <v>#DIV/0!</v>
      </c>
      <c r="AI73" s="40" t="e">
        <f t="shared" si="31"/>
        <v>#DIV/0!</v>
      </c>
      <c r="AJ73" s="40" t="e">
        <f t="shared" si="32"/>
        <v>#DIV/0!</v>
      </c>
      <c r="AK73" s="40" t="e">
        <f t="shared" si="33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0"/>
        <v>#DIV/0!</v>
      </c>
      <c r="AI74" s="43" t="e">
        <f t="shared" si="31"/>
        <v>#DIV/0!</v>
      </c>
      <c r="AJ74" s="43" t="e">
        <f t="shared" si="32"/>
        <v>#DIV/0!</v>
      </c>
      <c r="AK74" s="43" t="e">
        <f t="shared" si="33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0"/>
        <v>#DIV/0!</v>
      </c>
      <c r="AI75" s="40" t="e">
        <f t="shared" si="31"/>
        <v>#DIV/0!</v>
      </c>
      <c r="AJ75" s="40" t="e">
        <f t="shared" si="32"/>
        <v>#DIV/0!</v>
      </c>
      <c r="AK75" s="40" t="e">
        <f t="shared" si="33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0"/>
        <v>#DIV/0!</v>
      </c>
      <c r="AI76" s="43" t="e">
        <f t="shared" si="31"/>
        <v>#DIV/0!</v>
      </c>
      <c r="AJ76" s="43" t="e">
        <f t="shared" si="32"/>
        <v>#DIV/0!</v>
      </c>
      <c r="AK76" s="43" t="e">
        <f t="shared" si="33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0"/>
        <v>#DIV/0!</v>
      </c>
      <c r="AI77" s="40" t="e">
        <f t="shared" si="31"/>
        <v>#DIV/0!</v>
      </c>
      <c r="AJ77" s="40" t="e">
        <f t="shared" si="32"/>
        <v>#DIV/0!</v>
      </c>
      <c r="AK77" s="40" t="e">
        <f t="shared" si="33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0"/>
        <v>#DIV/0!</v>
      </c>
      <c r="AI78" s="43" t="e">
        <f t="shared" si="31"/>
        <v>#DIV/0!</v>
      </c>
      <c r="AJ78" s="43" t="e">
        <f t="shared" si="32"/>
        <v>#DIV/0!</v>
      </c>
      <c r="AK78" s="43" t="e">
        <f t="shared" si="33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0"/>
        <v>#DIV/0!</v>
      </c>
      <c r="AI79" s="40" t="e">
        <f t="shared" si="31"/>
        <v>#DIV/0!</v>
      </c>
      <c r="AJ79" s="40" t="e">
        <f t="shared" si="32"/>
        <v>#DIV/0!</v>
      </c>
      <c r="AK79" s="40" t="e">
        <f t="shared" si="33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0"/>
        <v>#DIV/0!</v>
      </c>
      <c r="AI80" s="43" t="e">
        <f t="shared" si="31"/>
        <v>#DIV/0!</v>
      </c>
      <c r="AJ80" s="43" t="e">
        <f t="shared" si="32"/>
        <v>#DIV/0!</v>
      </c>
      <c r="AK80" s="43" t="e">
        <f t="shared" si="33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0"/>
        <v>#DIV/0!</v>
      </c>
      <c r="AI81" s="40" t="e">
        <f t="shared" si="31"/>
        <v>#DIV/0!</v>
      </c>
      <c r="AJ81" s="40" t="e">
        <f t="shared" si="32"/>
        <v>#DIV/0!</v>
      </c>
      <c r="AK81" s="40" t="e">
        <f t="shared" si="33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0"/>
        <v>#DIV/0!</v>
      </c>
      <c r="AI82" s="43" t="e">
        <f t="shared" si="31"/>
        <v>#DIV/0!</v>
      </c>
      <c r="AJ82" s="43" t="e">
        <f t="shared" si="32"/>
        <v>#DIV/0!</v>
      </c>
      <c r="AK82" s="43" t="e">
        <f t="shared" si="33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0"/>
        <v>#DIV/0!</v>
      </c>
      <c r="AI83" s="40" t="e">
        <f t="shared" si="31"/>
        <v>#DIV/0!</v>
      </c>
      <c r="AJ83" s="40" t="e">
        <f t="shared" si="32"/>
        <v>#DIV/0!</v>
      </c>
      <c r="AK83" s="40" t="e">
        <f t="shared" si="33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0"/>
        <v>#DIV/0!</v>
      </c>
      <c r="AI84" s="43" t="e">
        <f t="shared" si="31"/>
        <v>#DIV/0!</v>
      </c>
      <c r="AJ84" s="43" t="e">
        <f t="shared" si="32"/>
        <v>#DIV/0!</v>
      </c>
      <c r="AK84" s="43" t="e">
        <f t="shared" si="33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0"/>
        <v>#DIV/0!</v>
      </c>
      <c r="AI85" s="40" t="e">
        <f t="shared" si="31"/>
        <v>#DIV/0!</v>
      </c>
      <c r="AJ85" s="40" t="e">
        <f t="shared" si="32"/>
        <v>#DIV/0!</v>
      </c>
      <c r="AK85" s="40" t="e">
        <f t="shared" si="33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0"/>
        <v>#DIV/0!</v>
      </c>
      <c r="AI86" s="43" t="e">
        <f t="shared" si="31"/>
        <v>#DIV/0!</v>
      </c>
      <c r="AJ86" s="43" t="e">
        <f t="shared" si="32"/>
        <v>#DIV/0!</v>
      </c>
      <c r="AK86" s="43" t="e">
        <f t="shared" si="33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0"/>
        <v>#DIV/0!</v>
      </c>
      <c r="AI87" s="40" t="e">
        <f t="shared" si="31"/>
        <v>#DIV/0!</v>
      </c>
      <c r="AJ87" s="40" t="e">
        <f t="shared" si="32"/>
        <v>#DIV/0!</v>
      </c>
      <c r="AK87" s="40" t="e">
        <f t="shared" si="33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0"/>
        <v>#DIV/0!</v>
      </c>
      <c r="AI88" s="43" t="e">
        <f t="shared" si="31"/>
        <v>#DIV/0!</v>
      </c>
      <c r="AJ88" s="43" t="e">
        <f t="shared" si="32"/>
        <v>#DIV/0!</v>
      </c>
      <c r="AK88" s="43" t="e">
        <f t="shared" si="33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0"/>
        <v>#DIV/0!</v>
      </c>
      <c r="AI89" s="40" t="e">
        <f t="shared" si="31"/>
        <v>#DIV/0!</v>
      </c>
      <c r="AJ89" s="40" t="e">
        <f t="shared" si="32"/>
        <v>#DIV/0!</v>
      </c>
      <c r="AK89" s="40" t="e">
        <f t="shared" si="33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0"/>
        <v>#DIV/0!</v>
      </c>
      <c r="AI90" s="43" t="e">
        <f t="shared" si="31"/>
        <v>#DIV/0!</v>
      </c>
      <c r="AJ90" s="43" t="e">
        <f t="shared" si="32"/>
        <v>#DIV/0!</v>
      </c>
      <c r="AK90" s="43" t="e">
        <f t="shared" si="33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0"/>
        <v>#DIV/0!</v>
      </c>
      <c r="AI91" s="40" t="e">
        <f t="shared" si="31"/>
        <v>#DIV/0!</v>
      </c>
      <c r="AJ91" s="40" t="e">
        <f t="shared" si="32"/>
        <v>#DIV/0!</v>
      </c>
      <c r="AK91" s="40" t="e">
        <f t="shared" si="33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0"/>
        <v>#DIV/0!</v>
      </c>
      <c r="AI92" s="43" t="e">
        <f t="shared" si="31"/>
        <v>#DIV/0!</v>
      </c>
      <c r="AJ92" s="43" t="e">
        <f t="shared" si="32"/>
        <v>#DIV/0!</v>
      </c>
      <c r="AK92" s="43" t="e">
        <f t="shared" si="33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0"/>
        <v>#DIV/0!</v>
      </c>
      <c r="AI93" s="40" t="e">
        <f t="shared" si="31"/>
        <v>#DIV/0!</v>
      </c>
      <c r="AJ93" s="40" t="e">
        <f t="shared" si="32"/>
        <v>#DIV/0!</v>
      </c>
      <c r="AK93" s="40" t="e">
        <f t="shared" si="33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0"/>
        <v>#DIV/0!</v>
      </c>
      <c r="AI94" s="43" t="e">
        <f t="shared" si="31"/>
        <v>#DIV/0!</v>
      </c>
      <c r="AJ94" s="43" t="e">
        <f t="shared" si="32"/>
        <v>#DIV/0!</v>
      </c>
      <c r="AK94" s="43" t="e">
        <f t="shared" si="33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0"/>
        <v>#DIV/0!</v>
      </c>
      <c r="AI95" s="40" t="e">
        <f t="shared" si="31"/>
        <v>#DIV/0!</v>
      </c>
      <c r="AJ95" s="40" t="e">
        <f t="shared" si="32"/>
        <v>#DIV/0!</v>
      </c>
      <c r="AK95" s="40" t="e">
        <f t="shared" si="33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0"/>
        <v>#DIV/0!</v>
      </c>
      <c r="AI96" s="43" t="e">
        <f t="shared" si="31"/>
        <v>#DIV/0!</v>
      </c>
      <c r="AJ96" s="43" t="e">
        <f t="shared" si="32"/>
        <v>#DIV/0!</v>
      </c>
      <c r="AK96" s="43" t="e">
        <f t="shared" si="33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0"/>
        <v>#DIV/0!</v>
      </c>
      <c r="AI97" s="40" t="e">
        <f t="shared" si="31"/>
        <v>#DIV/0!</v>
      </c>
      <c r="AJ97" s="40" t="e">
        <f t="shared" si="32"/>
        <v>#DIV/0!</v>
      </c>
      <c r="AK97" s="40" t="e">
        <f t="shared" si="33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0"/>
        <v>#DIV/0!</v>
      </c>
      <c r="AI98" s="43" t="e">
        <f t="shared" si="31"/>
        <v>#DIV/0!</v>
      </c>
      <c r="AJ98" s="43" t="e">
        <f t="shared" si="32"/>
        <v>#DIV/0!</v>
      </c>
      <c r="AK98" s="43" t="e">
        <f t="shared" si="33"/>
        <v>#DIV/0!</v>
      </c>
    </row>
    <row r="99" spans="28:37">
      <c r="AB99" s="37" t="s">
        <v>74</v>
      </c>
      <c r="AC99" s="37"/>
      <c r="AD99" s="42">
        <f t="shared" ref="AD99:AF99" si="34">SUM(AD71:AD98)</f>
        <v>0</v>
      </c>
      <c r="AE99" s="42">
        <f t="shared" si="34"/>
        <v>0</v>
      </c>
      <c r="AF99" s="42">
        <f t="shared" si="34"/>
        <v>0</v>
      </c>
      <c r="AG99" s="42">
        <v>0</v>
      </c>
      <c r="AH99" s="40" t="e">
        <f t="shared" si="30"/>
        <v>#DIV/0!</v>
      </c>
      <c r="AI99" s="40" t="e">
        <f t="shared" si="31"/>
        <v>#DIV/0!</v>
      </c>
      <c r="AJ99" s="40" t="e">
        <f t="shared" si="32"/>
        <v>#DIV/0!</v>
      </c>
      <c r="AK99" s="40" t="e">
        <f t="shared" si="33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norehira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/>
      <c r="E104" s="14"/>
      <c r="F104" s="14"/>
      <c r="G104" s="14">
        <v>1</v>
      </c>
      <c r="H104" s="14"/>
      <c r="I104" s="14"/>
      <c r="J104" s="33">
        <v>4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6</v>
      </c>
      <c r="S104" s="42">
        <f>SUM(B105:B112)</f>
        <v>1</v>
      </c>
      <c r="T104" s="42">
        <v>0</v>
      </c>
      <c r="U104" s="40">
        <f t="shared" ref="U104:U111" si="35">(SUM(Q104,T104)/SUM(Q104,R104,S104,T104))</f>
        <v>0.708333333333333</v>
      </c>
      <c r="V104" s="40">
        <f t="shared" ref="V104:V111" si="36">Q104/(SUM(Q104,R104))</f>
        <v>0.739130434782609</v>
      </c>
      <c r="W104" s="40">
        <f t="shared" ref="W104:W111" si="37">Q104/SUM(Q104,S104)</f>
        <v>0.944444444444444</v>
      </c>
      <c r="X104" s="40">
        <f t="shared" ref="X104:X111" si="38">2*V104*W104/(SUM(V104,W104))</f>
        <v>0.829268292682927</v>
      </c>
    </row>
    <row r="105" spans="1:24">
      <c r="A105" s="15" t="s">
        <v>50</v>
      </c>
      <c r="B105" s="16"/>
      <c r="C105" s="17">
        <v>11</v>
      </c>
      <c r="D105" s="16"/>
      <c r="E105" s="16">
        <v>1</v>
      </c>
      <c r="F105" s="16"/>
      <c r="G105" s="16"/>
      <c r="H105" s="16"/>
      <c r="I105" s="16"/>
      <c r="J105" s="16">
        <v>4</v>
      </c>
      <c r="L105" s="1" t="s">
        <v>50</v>
      </c>
      <c r="M105" s="9" t="s">
        <v>59</v>
      </c>
      <c r="N105" s="9"/>
      <c r="O105" s="9"/>
      <c r="P105" s="9"/>
      <c r="Q105" s="41">
        <f>C105</f>
        <v>11</v>
      </c>
      <c r="R105" s="41">
        <f>SUM(B105,D105:J105)</f>
        <v>5</v>
      </c>
      <c r="S105" s="41">
        <f>SUM(C104,C106:C112)</f>
        <v>1</v>
      </c>
      <c r="T105" s="41">
        <v>0</v>
      </c>
      <c r="U105" s="43">
        <f t="shared" si="35"/>
        <v>0.647058823529412</v>
      </c>
      <c r="V105" s="43">
        <f t="shared" si="36"/>
        <v>0.6875</v>
      </c>
      <c r="W105" s="43">
        <f t="shared" si="37"/>
        <v>0.916666666666667</v>
      </c>
      <c r="X105" s="43">
        <f t="shared" si="38"/>
        <v>0.785714285714286</v>
      </c>
    </row>
    <row r="106" spans="1:24">
      <c r="A106" s="15" t="s">
        <v>51</v>
      </c>
      <c r="B106" s="16">
        <v>1</v>
      </c>
      <c r="C106" s="16"/>
      <c r="D106" s="17">
        <v>10</v>
      </c>
      <c r="E106" s="16"/>
      <c r="F106" s="16"/>
      <c r="G106" s="16"/>
      <c r="H106" s="16"/>
      <c r="I106" s="16"/>
      <c r="J106" s="34"/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1</v>
      </c>
      <c r="S106" s="42">
        <f>SUM(D104:D105,D107:D112)</f>
        <v>0</v>
      </c>
      <c r="T106" s="42">
        <v>0</v>
      </c>
      <c r="U106" s="40">
        <f t="shared" si="35"/>
        <v>0.909090909090909</v>
      </c>
      <c r="V106" s="40">
        <f t="shared" si="36"/>
        <v>0.909090909090909</v>
      </c>
      <c r="W106" s="40">
        <f t="shared" si="37"/>
        <v>1</v>
      </c>
      <c r="X106" s="40">
        <f t="shared" si="38"/>
        <v>0.952380952380952</v>
      </c>
    </row>
    <row r="107" spans="1:24">
      <c r="A107" s="15" t="s">
        <v>52</v>
      </c>
      <c r="B107" s="16"/>
      <c r="C107" s="16"/>
      <c r="D107" s="16"/>
      <c r="E107" s="17">
        <v>21</v>
      </c>
      <c r="F107" s="16"/>
      <c r="G107" s="16">
        <v>1</v>
      </c>
      <c r="H107" s="16"/>
      <c r="I107" s="16"/>
      <c r="J107" s="34">
        <v>5</v>
      </c>
      <c r="L107" s="1" t="s">
        <v>52</v>
      </c>
      <c r="M107" s="9" t="s">
        <v>61</v>
      </c>
      <c r="N107" s="9"/>
      <c r="O107" s="9"/>
      <c r="P107" s="9"/>
      <c r="Q107" s="41">
        <f>E107</f>
        <v>21</v>
      </c>
      <c r="R107" s="41">
        <f>SUM(B107:D107,F107:J107)</f>
        <v>6</v>
      </c>
      <c r="S107" s="41">
        <f>SUM(E104:E106,E108:E112)</f>
        <v>2</v>
      </c>
      <c r="T107" s="41">
        <v>0</v>
      </c>
      <c r="U107" s="43">
        <f t="shared" si="35"/>
        <v>0.724137931034483</v>
      </c>
      <c r="V107" s="43">
        <f t="shared" si="36"/>
        <v>0.777777777777778</v>
      </c>
      <c r="W107" s="43">
        <f t="shared" si="37"/>
        <v>0.91304347826087</v>
      </c>
      <c r="X107" s="43">
        <f t="shared" si="38"/>
        <v>0.84</v>
      </c>
    </row>
    <row r="108" spans="1:24">
      <c r="A108" s="15" t="s">
        <v>53</v>
      </c>
      <c r="B108" s="16"/>
      <c r="C108" s="16"/>
      <c r="D108" s="16"/>
      <c r="E108" s="16"/>
      <c r="F108" s="17">
        <v>29</v>
      </c>
      <c r="G108" s="16">
        <v>1</v>
      </c>
      <c r="H108" s="16"/>
      <c r="I108" s="16"/>
      <c r="J108" s="34">
        <v>17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18</v>
      </c>
      <c r="S108" s="42">
        <f>SUM(F104:F107,F109:F112)</f>
        <v>0</v>
      </c>
      <c r="T108" s="42">
        <v>0</v>
      </c>
      <c r="U108" s="40">
        <f t="shared" si="35"/>
        <v>0.617021276595745</v>
      </c>
      <c r="V108" s="40">
        <f t="shared" si="36"/>
        <v>0.617021276595745</v>
      </c>
      <c r="W108" s="40">
        <f t="shared" si="37"/>
        <v>1</v>
      </c>
      <c r="X108" s="40">
        <f t="shared" si="38"/>
        <v>0.763157894736842</v>
      </c>
    </row>
    <row r="109" spans="1:24">
      <c r="A109" s="15" t="s">
        <v>54</v>
      </c>
      <c r="B109" s="16"/>
      <c r="C109" s="16"/>
      <c r="D109" s="16"/>
      <c r="E109" s="16">
        <v>1</v>
      </c>
      <c r="F109" s="16"/>
      <c r="G109" s="17">
        <v>27</v>
      </c>
      <c r="H109" s="16"/>
      <c r="I109" s="16">
        <v>1</v>
      </c>
      <c r="J109" s="34">
        <v>8</v>
      </c>
      <c r="L109" s="1" t="s">
        <v>54</v>
      </c>
      <c r="M109" s="9" t="s">
        <v>63</v>
      </c>
      <c r="N109" s="9"/>
      <c r="O109" s="9"/>
      <c r="P109" s="9"/>
      <c r="Q109" s="41">
        <f>G109</f>
        <v>27</v>
      </c>
      <c r="R109" s="41">
        <f>SUM(B109:F109,H109:J109)</f>
        <v>10</v>
      </c>
      <c r="S109" s="41">
        <f>SUM(G104:G108,G110:G112)</f>
        <v>3</v>
      </c>
      <c r="T109" s="41">
        <v>0</v>
      </c>
      <c r="U109" s="43">
        <f t="shared" si="35"/>
        <v>0.675</v>
      </c>
      <c r="V109" s="43">
        <f t="shared" si="36"/>
        <v>0.72972972972973</v>
      </c>
      <c r="W109" s="43">
        <f t="shared" si="37"/>
        <v>0.9</v>
      </c>
      <c r="X109" s="43">
        <f t="shared" si="38"/>
        <v>0.805970149253731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>
        <v>1</v>
      </c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1</v>
      </c>
      <c r="S110" s="42">
        <f>SUM(H104:H109,H111:H112)</f>
        <v>0</v>
      </c>
      <c r="T110" s="42">
        <v>0</v>
      </c>
      <c r="U110" s="40">
        <f t="shared" si="35"/>
        <v>0.916666666666667</v>
      </c>
      <c r="V110" s="40">
        <f t="shared" si="36"/>
        <v>0.916666666666667</v>
      </c>
      <c r="W110" s="40">
        <f t="shared" si="37"/>
        <v>1</v>
      </c>
      <c r="X110" s="40">
        <f t="shared" si="38"/>
        <v>0.956521739130435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10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10</v>
      </c>
      <c r="R111" s="41">
        <f>SUM(J111,B111:H111)</f>
        <v>1</v>
      </c>
      <c r="S111" s="41">
        <f>SUM(I104:I110,I112)</f>
        <v>2</v>
      </c>
      <c r="T111" s="41">
        <v>0</v>
      </c>
      <c r="U111" s="43">
        <f t="shared" si="35"/>
        <v>0.769230769230769</v>
      </c>
      <c r="V111" s="43">
        <f t="shared" si="36"/>
        <v>0.909090909090909</v>
      </c>
      <c r="W111" s="43">
        <f t="shared" si="37"/>
        <v>0.833333333333333</v>
      </c>
      <c r="X111" s="43">
        <f t="shared" si="38"/>
        <v>0.869565217391304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39">SUM(Q104:Q111)</f>
        <v>136</v>
      </c>
      <c r="R113" s="41">
        <f t="shared" si="39"/>
        <v>48</v>
      </c>
      <c r="S113" s="41">
        <f t="shared" si="39"/>
        <v>9</v>
      </c>
      <c r="T113" s="41">
        <f t="shared" si="39"/>
        <v>0</v>
      </c>
      <c r="U113" s="43">
        <f>(SUM(Q113,T113)/SUM(Q113,R113,S113,T113))</f>
        <v>0.704663212435233</v>
      </c>
      <c r="V113" s="43">
        <f>Q113/(SUM(Q113,R113))</f>
        <v>0.739130434782609</v>
      </c>
      <c r="W113" s="43">
        <f>Q113/SUM(Q113,S113)</f>
        <v>0.937931034482759</v>
      </c>
      <c r="X113" s="43">
        <f>2*V113*W113/(SUM(V113,W113))</f>
        <v>0.826747720364742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133</v>
      </c>
    </row>
    <row r="115" ht="14.25" spans="1:37">
      <c r="A115" s="21" t="str">
        <f>A1</f>
        <v>norehira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14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14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0">(SUM(AD116,AG116)/SUM(AD116,AE116,AF116,AG116))</f>
        <v>1</v>
      </c>
      <c r="AI116" s="40">
        <f t="shared" ref="AI116:AI144" si="41">AD116/(SUM(AD116,AE116))</f>
        <v>1</v>
      </c>
      <c r="AJ116" s="40">
        <f t="shared" ref="AJ116:AJ144" si="42">AD116/SUM(AD116,AF116)</f>
        <v>1</v>
      </c>
      <c r="AK116" s="40">
        <f t="shared" ref="AK116:AK144" si="43">2*AI116*AJ116/(SUM(AI116,AJ116))</f>
        <v>1</v>
      </c>
    </row>
    <row r="117" spans="1:37">
      <c r="A117" s="26" t="s">
        <v>40</v>
      </c>
      <c r="B117" s="27"/>
      <c r="C117" s="28">
        <v>21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21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40"/>
        <v>1</v>
      </c>
      <c r="AI117" s="43">
        <f t="shared" si="41"/>
        <v>1</v>
      </c>
      <c r="AJ117" s="43">
        <f t="shared" si="42"/>
        <v>1</v>
      </c>
      <c r="AK117" s="43">
        <f t="shared" si="43"/>
        <v>1</v>
      </c>
    </row>
    <row r="118" spans="1:37">
      <c r="A118" s="26" t="s">
        <v>9</v>
      </c>
      <c r="B118" s="27"/>
      <c r="C118" s="27"/>
      <c r="D118" s="28">
        <v>6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6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0"/>
        <v>1</v>
      </c>
      <c r="AI118" s="40">
        <f t="shared" si="41"/>
        <v>1</v>
      </c>
      <c r="AJ118" s="40">
        <f t="shared" si="42"/>
        <v>1</v>
      </c>
      <c r="AK118" s="40">
        <f t="shared" si="43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0"/>
        <v>1</v>
      </c>
      <c r="AI119" s="43">
        <f t="shared" si="41"/>
        <v>1</v>
      </c>
      <c r="AJ119" s="43">
        <f t="shared" si="42"/>
        <v>1</v>
      </c>
      <c r="AK119" s="43">
        <f t="shared" si="43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0"/>
        <v>1</v>
      </c>
      <c r="AI120" s="40">
        <f t="shared" si="41"/>
        <v>1</v>
      </c>
      <c r="AJ120" s="40">
        <f t="shared" si="42"/>
        <v>1</v>
      </c>
      <c r="AK120" s="40">
        <f t="shared" si="43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0"/>
        <v>1</v>
      </c>
      <c r="AI121" s="43">
        <f t="shared" si="41"/>
        <v>1</v>
      </c>
      <c r="AJ121" s="43">
        <f t="shared" si="42"/>
        <v>1</v>
      </c>
      <c r="AK121" s="43">
        <f t="shared" si="43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>
        <v>2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2</v>
      </c>
      <c r="AF122" s="42">
        <f>SUM(H116:H121,H123:H143)</f>
        <v>0</v>
      </c>
      <c r="AG122" s="42">
        <v>0</v>
      </c>
      <c r="AH122" s="40">
        <f t="shared" si="40"/>
        <v>0.5</v>
      </c>
      <c r="AI122" s="40">
        <f t="shared" si="41"/>
        <v>0.5</v>
      </c>
      <c r="AJ122" s="40">
        <f t="shared" si="42"/>
        <v>1</v>
      </c>
      <c r="AK122" s="40">
        <f t="shared" si="43"/>
        <v>0.666666666666667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0"/>
        <v>1</v>
      </c>
      <c r="AI123" s="43">
        <f t="shared" si="41"/>
        <v>1</v>
      </c>
      <c r="AJ123" s="43">
        <f t="shared" si="42"/>
        <v>1</v>
      </c>
      <c r="AK123" s="43">
        <f t="shared" si="43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/>
      <c r="K124" s="27"/>
      <c r="L124" s="27">
        <v>1</v>
      </c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0</v>
      </c>
      <c r="AE124" s="42">
        <f>SUM(B124:I124,K124:AC124)</f>
        <v>1</v>
      </c>
      <c r="AF124" s="42">
        <f>SUM(J116:J123,J125:J143)</f>
        <v>2</v>
      </c>
      <c r="AG124" s="41">
        <v>0</v>
      </c>
      <c r="AH124" s="40">
        <f t="shared" si="40"/>
        <v>0</v>
      </c>
      <c r="AI124" s="40">
        <f t="shared" si="41"/>
        <v>0</v>
      </c>
      <c r="AJ124" s="40">
        <f t="shared" si="42"/>
        <v>0</v>
      </c>
      <c r="AK124" s="40" t="e">
        <f t="shared" si="43"/>
        <v>#DIV/0!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0"/>
        <v>1</v>
      </c>
      <c r="AI125" s="43">
        <f t="shared" si="41"/>
        <v>1</v>
      </c>
      <c r="AJ125" s="43">
        <f t="shared" si="42"/>
        <v>1</v>
      </c>
      <c r="AK125" s="43">
        <f t="shared" si="43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0</v>
      </c>
      <c r="AE126" s="42">
        <f>SUM(B126:K126,M126:AC126)</f>
        <v>0</v>
      </c>
      <c r="AF126" s="42">
        <f>SUM(L116:L125,L127:L143)</f>
        <v>1</v>
      </c>
      <c r="AG126" s="41">
        <v>0</v>
      </c>
      <c r="AH126" s="40">
        <f t="shared" si="40"/>
        <v>0</v>
      </c>
      <c r="AI126" s="40" t="e">
        <f t="shared" si="41"/>
        <v>#DIV/0!</v>
      </c>
      <c r="AJ126" s="40">
        <f t="shared" si="42"/>
        <v>0</v>
      </c>
      <c r="AK126" s="40" t="e">
        <f t="shared" si="43"/>
        <v>#DIV/0!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0"/>
        <v>1</v>
      </c>
      <c r="AI127" s="43">
        <f t="shared" si="41"/>
        <v>1</v>
      </c>
      <c r="AJ127" s="43">
        <f t="shared" si="42"/>
        <v>1</v>
      </c>
      <c r="AK127" s="43">
        <f t="shared" si="43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0"/>
        <v>1</v>
      </c>
      <c r="AI128" s="40">
        <f t="shared" si="41"/>
        <v>1</v>
      </c>
      <c r="AJ128" s="40">
        <f t="shared" si="42"/>
        <v>1</v>
      </c>
      <c r="AK128" s="40">
        <f t="shared" si="43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0"/>
        <v>1</v>
      </c>
      <c r="AI129" s="43">
        <f t="shared" si="41"/>
        <v>1</v>
      </c>
      <c r="AJ129" s="43">
        <f t="shared" si="42"/>
        <v>1</v>
      </c>
      <c r="AK129" s="43">
        <f t="shared" si="43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0"/>
        <v>1</v>
      </c>
      <c r="AI130" s="40">
        <f t="shared" si="41"/>
        <v>1</v>
      </c>
      <c r="AJ130" s="40">
        <f t="shared" si="42"/>
        <v>1</v>
      </c>
      <c r="AK130" s="40">
        <f t="shared" si="43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0"/>
        <v>1</v>
      </c>
      <c r="AI131" s="43">
        <f t="shared" si="41"/>
        <v>1</v>
      </c>
      <c r="AJ131" s="43">
        <f t="shared" si="42"/>
        <v>1</v>
      </c>
      <c r="AK131" s="43">
        <f t="shared" si="43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0"/>
        <v>1</v>
      </c>
      <c r="AI132" s="40">
        <f t="shared" si="41"/>
        <v>1</v>
      </c>
      <c r="AJ132" s="40">
        <f t="shared" si="42"/>
        <v>1</v>
      </c>
      <c r="AK132" s="40">
        <f t="shared" si="43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0"/>
        <v>1</v>
      </c>
      <c r="AI133" s="43">
        <f t="shared" si="41"/>
        <v>1</v>
      </c>
      <c r="AJ133" s="43">
        <f t="shared" si="42"/>
        <v>1</v>
      </c>
      <c r="AK133" s="43">
        <f t="shared" si="43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0"/>
        <v>1</v>
      </c>
      <c r="AI134" s="40">
        <f t="shared" si="41"/>
        <v>1</v>
      </c>
      <c r="AJ134" s="40">
        <f t="shared" si="42"/>
        <v>1</v>
      </c>
      <c r="AK134" s="40">
        <f t="shared" si="43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6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6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0"/>
        <v>1</v>
      </c>
      <c r="AI135" s="43">
        <f t="shared" si="41"/>
        <v>1</v>
      </c>
      <c r="AJ135" s="43">
        <f t="shared" si="42"/>
        <v>1</v>
      </c>
      <c r="AK135" s="43">
        <f t="shared" si="43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0"/>
        <v>1</v>
      </c>
      <c r="AI136" s="40">
        <f t="shared" si="41"/>
        <v>1</v>
      </c>
      <c r="AJ136" s="40">
        <f t="shared" si="42"/>
        <v>1</v>
      </c>
      <c r="AK136" s="40">
        <f t="shared" si="43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0"/>
        <v>1</v>
      </c>
      <c r="AI137" s="43">
        <f t="shared" si="41"/>
        <v>1</v>
      </c>
      <c r="AJ137" s="43">
        <f t="shared" si="42"/>
        <v>1</v>
      </c>
      <c r="AK137" s="43">
        <f t="shared" si="43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2</v>
      </c>
      <c r="Y138" s="27"/>
      <c r="Z138" s="27"/>
      <c r="AA138" s="27"/>
      <c r="AB138" s="27"/>
      <c r="AC138" s="46"/>
      <c r="AD138" s="42">
        <f>X138</f>
        <v>2</v>
      </c>
      <c r="AE138" s="42">
        <f>SUM(B138:W138,Y138:AC138)</f>
        <v>0</v>
      </c>
      <c r="AF138" s="42">
        <f>SUM(X116:X137,X139:X143)</f>
        <v>1</v>
      </c>
      <c r="AG138" s="41">
        <v>0</v>
      </c>
      <c r="AH138" s="40">
        <f t="shared" si="40"/>
        <v>0.666666666666667</v>
      </c>
      <c r="AI138" s="40">
        <f t="shared" si="41"/>
        <v>1</v>
      </c>
      <c r="AJ138" s="40">
        <f t="shared" si="42"/>
        <v>0.666666666666667</v>
      </c>
      <c r="AK138" s="40">
        <f t="shared" si="43"/>
        <v>0.8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>
        <v>1</v>
      </c>
      <c r="Y139" s="28">
        <v>22</v>
      </c>
      <c r="Z139" s="27"/>
      <c r="AA139" s="27"/>
      <c r="AB139" s="27"/>
      <c r="AC139" s="46"/>
      <c r="AD139" s="41">
        <f>Y139</f>
        <v>22</v>
      </c>
      <c r="AE139" s="41">
        <f>SUM(B139:X139,Z139:AC139)</f>
        <v>1</v>
      </c>
      <c r="AF139" s="41">
        <f>SUM(Y116:Y138,Y140:Y143)</f>
        <v>0</v>
      </c>
      <c r="AG139" s="42">
        <v>0</v>
      </c>
      <c r="AH139" s="43">
        <f t="shared" si="40"/>
        <v>0.956521739130435</v>
      </c>
      <c r="AI139" s="43">
        <f t="shared" si="41"/>
        <v>0.956521739130435</v>
      </c>
      <c r="AJ139" s="43">
        <f t="shared" si="42"/>
        <v>1</v>
      </c>
      <c r="AK139" s="43">
        <f t="shared" si="43"/>
        <v>0.977777777777778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1">
        <v>0</v>
      </c>
      <c r="AH140" s="40">
        <f t="shared" si="40"/>
        <v>1</v>
      </c>
      <c r="AI140" s="40">
        <f t="shared" si="41"/>
        <v>1</v>
      </c>
      <c r="AJ140" s="40">
        <f t="shared" si="42"/>
        <v>1</v>
      </c>
      <c r="AK140" s="40">
        <f t="shared" si="43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0"/>
        <v>1</v>
      </c>
      <c r="AI141" s="43">
        <f t="shared" si="41"/>
        <v>1</v>
      </c>
      <c r="AJ141" s="43">
        <f t="shared" si="42"/>
        <v>1</v>
      </c>
      <c r="AK141" s="43">
        <f t="shared" si="43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40"/>
        <v>1</v>
      </c>
      <c r="AI142" s="40">
        <f t="shared" si="41"/>
        <v>1</v>
      </c>
      <c r="AJ142" s="40">
        <f t="shared" si="42"/>
        <v>1</v>
      </c>
      <c r="AK142" s="40">
        <f t="shared" si="43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0"/>
        <v>1</v>
      </c>
      <c r="AI143" s="43">
        <f t="shared" si="41"/>
        <v>1</v>
      </c>
      <c r="AJ143" s="43">
        <f t="shared" si="42"/>
        <v>1</v>
      </c>
      <c r="AK143" s="43">
        <f t="shared" si="43"/>
        <v>1</v>
      </c>
    </row>
    <row r="144" spans="28:37">
      <c r="AB144" s="37" t="s">
        <v>74</v>
      </c>
      <c r="AC144" s="37"/>
      <c r="AD144" s="42">
        <f t="shared" ref="AD144:AF144" si="44">SUM(AD116:AD143)</f>
        <v>129</v>
      </c>
      <c r="AE144" s="42">
        <f t="shared" si="44"/>
        <v>4</v>
      </c>
      <c r="AF144" s="42">
        <f t="shared" si="44"/>
        <v>4</v>
      </c>
      <c r="AG144" s="42">
        <v>0</v>
      </c>
      <c r="AH144" s="40">
        <f t="shared" si="40"/>
        <v>0.941605839416058</v>
      </c>
      <c r="AI144" s="40">
        <f t="shared" si="41"/>
        <v>0.969924812030075</v>
      </c>
      <c r="AJ144" s="40">
        <f t="shared" si="42"/>
        <v>0.969924812030075</v>
      </c>
      <c r="AK144" s="40">
        <f t="shared" si="43"/>
        <v>0.969924812030075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norehira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5">(SUM(Q149,T149)/SUM(Q149,R149,S149,T149))</f>
        <v>#DIV/0!</v>
      </c>
      <c r="V149" s="40" t="e">
        <f t="shared" ref="V149:V156" si="46">Q149/(SUM(Q149,R149))</f>
        <v>#DIV/0!</v>
      </c>
      <c r="W149" s="40" t="e">
        <f t="shared" ref="W149:W156" si="47">Q149/SUM(Q149,S149)</f>
        <v>#DIV/0!</v>
      </c>
      <c r="X149" s="40" t="e">
        <f t="shared" ref="X149:X156" si="48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5"/>
        <v>#DIV/0!</v>
      </c>
      <c r="V150" s="43" t="e">
        <f t="shared" si="46"/>
        <v>#DIV/0!</v>
      </c>
      <c r="W150" s="43" t="e">
        <f t="shared" si="47"/>
        <v>#DIV/0!</v>
      </c>
      <c r="X150" s="43" t="e">
        <f t="shared" si="48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5"/>
        <v>#DIV/0!</v>
      </c>
      <c r="V151" s="40" t="e">
        <f t="shared" si="46"/>
        <v>#DIV/0!</v>
      </c>
      <c r="W151" s="40" t="e">
        <f t="shared" si="47"/>
        <v>#DIV/0!</v>
      </c>
      <c r="X151" s="40" t="e">
        <f t="shared" si="48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5"/>
        <v>#DIV/0!</v>
      </c>
      <c r="V152" s="43" t="e">
        <f t="shared" si="46"/>
        <v>#DIV/0!</v>
      </c>
      <c r="W152" s="43" t="e">
        <f t="shared" si="47"/>
        <v>#DIV/0!</v>
      </c>
      <c r="X152" s="43" t="e">
        <f t="shared" si="48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5"/>
        <v>#DIV/0!</v>
      </c>
      <c r="V153" s="40" t="e">
        <f t="shared" si="46"/>
        <v>#DIV/0!</v>
      </c>
      <c r="W153" s="40" t="e">
        <f t="shared" si="47"/>
        <v>#DIV/0!</v>
      </c>
      <c r="X153" s="40" t="e">
        <f t="shared" si="48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5"/>
        <v>#DIV/0!</v>
      </c>
      <c r="V154" s="43" t="e">
        <f t="shared" si="46"/>
        <v>#DIV/0!</v>
      </c>
      <c r="W154" s="43" t="e">
        <f t="shared" si="47"/>
        <v>#DIV/0!</v>
      </c>
      <c r="X154" s="43" t="e">
        <f t="shared" si="48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5"/>
        <v>#DIV/0!</v>
      </c>
      <c r="V155" s="40" t="e">
        <f t="shared" si="46"/>
        <v>#DIV/0!</v>
      </c>
      <c r="W155" s="40" t="e">
        <f t="shared" si="47"/>
        <v>#DIV/0!</v>
      </c>
      <c r="X155" s="40" t="e">
        <f t="shared" si="48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5"/>
        <v>#DIV/0!</v>
      </c>
      <c r="V156" s="43" t="e">
        <f t="shared" si="46"/>
        <v>#DIV/0!</v>
      </c>
      <c r="W156" s="43" t="e">
        <f t="shared" si="47"/>
        <v>#DIV/0!</v>
      </c>
      <c r="X156" s="43" t="e">
        <f t="shared" si="48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49">SUM(Q149:Q156)</f>
        <v>0</v>
      </c>
      <c r="R158" s="41">
        <f t="shared" si="49"/>
        <v>0</v>
      </c>
      <c r="S158" s="41">
        <f t="shared" si="49"/>
        <v>0</v>
      </c>
      <c r="T158" s="41">
        <f t="shared" si="49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norehira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0">(SUM(AD161,AG161)/SUM(AD161,AE161,AF161,AG161))</f>
        <v>#DIV/0!</v>
      </c>
      <c r="AI161" s="40" t="e">
        <f t="shared" ref="AI161:AI189" si="51">AD161/(SUM(AD161,AE161))</f>
        <v>#DIV/0!</v>
      </c>
      <c r="AJ161" s="40" t="e">
        <f t="shared" ref="AJ161:AJ189" si="52">AD161/SUM(AD161,AF161)</f>
        <v>#DIV/0!</v>
      </c>
      <c r="AK161" s="40" t="e">
        <f t="shared" ref="AK161:AK189" si="53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0"/>
        <v>#DIV/0!</v>
      </c>
      <c r="AI162" s="43" t="e">
        <f t="shared" si="51"/>
        <v>#DIV/0!</v>
      </c>
      <c r="AJ162" s="43" t="e">
        <f t="shared" si="52"/>
        <v>#DIV/0!</v>
      </c>
      <c r="AK162" s="43" t="e">
        <f t="shared" si="53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0"/>
        <v>#DIV/0!</v>
      </c>
      <c r="AI163" s="40" t="e">
        <f t="shared" si="51"/>
        <v>#DIV/0!</v>
      </c>
      <c r="AJ163" s="40" t="e">
        <f t="shared" si="52"/>
        <v>#DIV/0!</v>
      </c>
      <c r="AK163" s="40" t="e">
        <f t="shared" si="53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0"/>
        <v>#DIV/0!</v>
      </c>
      <c r="AI164" s="43" t="e">
        <f t="shared" si="51"/>
        <v>#DIV/0!</v>
      </c>
      <c r="AJ164" s="43" t="e">
        <f t="shared" si="52"/>
        <v>#DIV/0!</v>
      </c>
      <c r="AK164" s="43" t="e">
        <f t="shared" si="53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0"/>
        <v>#DIV/0!</v>
      </c>
      <c r="AI165" s="40" t="e">
        <f t="shared" si="51"/>
        <v>#DIV/0!</v>
      </c>
      <c r="AJ165" s="40" t="e">
        <f t="shared" si="52"/>
        <v>#DIV/0!</v>
      </c>
      <c r="AK165" s="40" t="e">
        <f t="shared" si="53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0"/>
        <v>#DIV/0!</v>
      </c>
      <c r="AI166" s="43" t="e">
        <f t="shared" si="51"/>
        <v>#DIV/0!</v>
      </c>
      <c r="AJ166" s="43" t="e">
        <f t="shared" si="52"/>
        <v>#DIV/0!</v>
      </c>
      <c r="AK166" s="43" t="e">
        <f t="shared" si="53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0"/>
        <v>#DIV/0!</v>
      </c>
      <c r="AI167" s="40" t="e">
        <f t="shared" si="51"/>
        <v>#DIV/0!</v>
      </c>
      <c r="AJ167" s="40" t="e">
        <f t="shared" si="52"/>
        <v>#DIV/0!</v>
      </c>
      <c r="AK167" s="40" t="e">
        <f t="shared" si="53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0"/>
        <v>#DIV/0!</v>
      </c>
      <c r="AI168" s="43" t="e">
        <f t="shared" si="51"/>
        <v>#DIV/0!</v>
      </c>
      <c r="AJ168" s="43" t="e">
        <f t="shared" si="52"/>
        <v>#DIV/0!</v>
      </c>
      <c r="AK168" s="43" t="e">
        <f t="shared" si="53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0"/>
        <v>#DIV/0!</v>
      </c>
      <c r="AI169" s="40" t="e">
        <f t="shared" si="51"/>
        <v>#DIV/0!</v>
      </c>
      <c r="AJ169" s="40" t="e">
        <f t="shared" si="52"/>
        <v>#DIV/0!</v>
      </c>
      <c r="AK169" s="40" t="e">
        <f t="shared" si="53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0"/>
        <v>#DIV/0!</v>
      </c>
      <c r="AI170" s="43" t="e">
        <f t="shared" si="51"/>
        <v>#DIV/0!</v>
      </c>
      <c r="AJ170" s="43" t="e">
        <f t="shared" si="52"/>
        <v>#DIV/0!</v>
      </c>
      <c r="AK170" s="43" t="e">
        <f t="shared" si="53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0"/>
        <v>#DIV/0!</v>
      </c>
      <c r="AI171" s="40" t="e">
        <f t="shared" si="51"/>
        <v>#DIV/0!</v>
      </c>
      <c r="AJ171" s="40" t="e">
        <f t="shared" si="52"/>
        <v>#DIV/0!</v>
      </c>
      <c r="AK171" s="40" t="e">
        <f t="shared" si="53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0"/>
        <v>#DIV/0!</v>
      </c>
      <c r="AI172" s="43" t="e">
        <f t="shared" si="51"/>
        <v>#DIV/0!</v>
      </c>
      <c r="AJ172" s="43" t="e">
        <f t="shared" si="52"/>
        <v>#DIV/0!</v>
      </c>
      <c r="AK172" s="43" t="e">
        <f t="shared" si="53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0"/>
        <v>#DIV/0!</v>
      </c>
      <c r="AI173" s="40" t="e">
        <f t="shared" si="51"/>
        <v>#DIV/0!</v>
      </c>
      <c r="AJ173" s="40" t="e">
        <f t="shared" si="52"/>
        <v>#DIV/0!</v>
      </c>
      <c r="AK173" s="40" t="e">
        <f t="shared" si="53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0"/>
        <v>#DIV/0!</v>
      </c>
      <c r="AI174" s="43" t="e">
        <f t="shared" si="51"/>
        <v>#DIV/0!</v>
      </c>
      <c r="AJ174" s="43" t="e">
        <f t="shared" si="52"/>
        <v>#DIV/0!</v>
      </c>
      <c r="AK174" s="43" t="e">
        <f t="shared" si="53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0"/>
        <v>#DIV/0!</v>
      </c>
      <c r="AI175" s="40" t="e">
        <f t="shared" si="51"/>
        <v>#DIV/0!</v>
      </c>
      <c r="AJ175" s="40" t="e">
        <f t="shared" si="52"/>
        <v>#DIV/0!</v>
      </c>
      <c r="AK175" s="40" t="e">
        <f t="shared" si="53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0"/>
        <v>#DIV/0!</v>
      </c>
      <c r="AI176" s="43" t="e">
        <f t="shared" si="51"/>
        <v>#DIV/0!</v>
      </c>
      <c r="AJ176" s="43" t="e">
        <f t="shared" si="52"/>
        <v>#DIV/0!</v>
      </c>
      <c r="AK176" s="43" t="e">
        <f t="shared" si="53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0"/>
        <v>#DIV/0!</v>
      </c>
      <c r="AI177" s="40" t="e">
        <f t="shared" si="51"/>
        <v>#DIV/0!</v>
      </c>
      <c r="AJ177" s="40" t="e">
        <f t="shared" si="52"/>
        <v>#DIV/0!</v>
      </c>
      <c r="AK177" s="40" t="e">
        <f t="shared" si="53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0"/>
        <v>#DIV/0!</v>
      </c>
      <c r="AI178" s="43" t="e">
        <f t="shared" si="51"/>
        <v>#DIV/0!</v>
      </c>
      <c r="AJ178" s="43" t="e">
        <f t="shared" si="52"/>
        <v>#DIV/0!</v>
      </c>
      <c r="AK178" s="43" t="e">
        <f t="shared" si="53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0"/>
        <v>#DIV/0!</v>
      </c>
      <c r="AI179" s="40" t="e">
        <f t="shared" si="51"/>
        <v>#DIV/0!</v>
      </c>
      <c r="AJ179" s="40" t="e">
        <f t="shared" si="52"/>
        <v>#DIV/0!</v>
      </c>
      <c r="AK179" s="40" t="e">
        <f t="shared" si="53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0"/>
        <v>#DIV/0!</v>
      </c>
      <c r="AI180" s="43" t="e">
        <f t="shared" si="51"/>
        <v>#DIV/0!</v>
      </c>
      <c r="AJ180" s="43" t="e">
        <f t="shared" si="52"/>
        <v>#DIV/0!</v>
      </c>
      <c r="AK180" s="43" t="e">
        <f t="shared" si="53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0"/>
        <v>#DIV/0!</v>
      </c>
      <c r="AI181" s="40" t="e">
        <f t="shared" si="51"/>
        <v>#DIV/0!</v>
      </c>
      <c r="AJ181" s="40" t="e">
        <f t="shared" si="52"/>
        <v>#DIV/0!</v>
      </c>
      <c r="AK181" s="40" t="e">
        <f t="shared" si="53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0"/>
        <v>#DIV/0!</v>
      </c>
      <c r="AI182" s="43" t="e">
        <f t="shared" si="51"/>
        <v>#DIV/0!</v>
      </c>
      <c r="AJ182" s="43" t="e">
        <f t="shared" si="52"/>
        <v>#DIV/0!</v>
      </c>
      <c r="AK182" s="43" t="e">
        <f t="shared" si="53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0"/>
        <v>#DIV/0!</v>
      </c>
      <c r="AI183" s="40" t="e">
        <f t="shared" si="51"/>
        <v>#DIV/0!</v>
      </c>
      <c r="AJ183" s="40" t="e">
        <f t="shared" si="52"/>
        <v>#DIV/0!</v>
      </c>
      <c r="AK183" s="40" t="e">
        <f t="shared" si="53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0"/>
        <v>#DIV/0!</v>
      </c>
      <c r="AI184" s="43" t="e">
        <f t="shared" si="51"/>
        <v>#DIV/0!</v>
      </c>
      <c r="AJ184" s="43" t="e">
        <f t="shared" si="52"/>
        <v>#DIV/0!</v>
      </c>
      <c r="AK184" s="43" t="e">
        <f t="shared" si="53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0"/>
        <v>#DIV/0!</v>
      </c>
      <c r="AI185" s="40" t="e">
        <f t="shared" si="51"/>
        <v>#DIV/0!</v>
      </c>
      <c r="AJ185" s="40" t="e">
        <f t="shared" si="52"/>
        <v>#DIV/0!</v>
      </c>
      <c r="AK185" s="40" t="e">
        <f t="shared" si="53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0"/>
        <v>#DIV/0!</v>
      </c>
      <c r="AI186" s="43" t="e">
        <f t="shared" si="51"/>
        <v>#DIV/0!</v>
      </c>
      <c r="AJ186" s="43" t="e">
        <f t="shared" si="52"/>
        <v>#DIV/0!</v>
      </c>
      <c r="AK186" s="43" t="e">
        <f t="shared" si="53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0"/>
        <v>#DIV/0!</v>
      </c>
      <c r="AI187" s="40" t="e">
        <f t="shared" si="51"/>
        <v>#DIV/0!</v>
      </c>
      <c r="AJ187" s="40" t="e">
        <f t="shared" si="52"/>
        <v>#DIV/0!</v>
      </c>
      <c r="AK187" s="40" t="e">
        <f t="shared" si="53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0"/>
        <v>#DIV/0!</v>
      </c>
      <c r="AI188" s="43" t="e">
        <f t="shared" si="51"/>
        <v>#DIV/0!</v>
      </c>
      <c r="AJ188" s="43" t="e">
        <f t="shared" si="52"/>
        <v>#DIV/0!</v>
      </c>
      <c r="AK188" s="43" t="e">
        <f t="shared" si="53"/>
        <v>#DIV/0!</v>
      </c>
    </row>
    <row r="189" spans="28:37">
      <c r="AB189" s="37" t="s">
        <v>74</v>
      </c>
      <c r="AC189" s="37"/>
      <c r="AD189" s="42">
        <f t="shared" ref="AD189:AF189" si="54">SUM(AD161:AD188)</f>
        <v>0</v>
      </c>
      <c r="AE189" s="42">
        <f t="shared" si="54"/>
        <v>0</v>
      </c>
      <c r="AF189" s="42">
        <f t="shared" si="54"/>
        <v>0</v>
      </c>
      <c r="AG189" s="42">
        <v>0</v>
      </c>
      <c r="AH189" s="40" t="e">
        <f t="shared" si="50"/>
        <v>#DIV/0!</v>
      </c>
      <c r="AI189" s="40" t="e">
        <f t="shared" si="51"/>
        <v>#DIV/0!</v>
      </c>
      <c r="AJ189" s="40" t="e">
        <f t="shared" si="52"/>
        <v>#DIV/0!</v>
      </c>
      <c r="AK189" s="40" t="e">
        <f t="shared" si="53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norehira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>
        <v>1</v>
      </c>
      <c r="D194" s="14"/>
      <c r="E194" s="14"/>
      <c r="F194" s="14"/>
      <c r="G194" s="14">
        <v>1</v>
      </c>
      <c r="H194" s="14"/>
      <c r="I194" s="14"/>
      <c r="J194" s="33">
        <v>1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3</v>
      </c>
      <c r="S194" s="42">
        <f>SUM(B195:B202)</f>
        <v>1</v>
      </c>
      <c r="T194" s="42">
        <v>0</v>
      </c>
      <c r="U194" s="40">
        <f t="shared" ref="U194:U201" si="55">(SUM(Q194,T194)/SUM(Q194,R194,S194,T194))</f>
        <v>0.80952380952381</v>
      </c>
      <c r="V194" s="40">
        <f t="shared" ref="V194:V201" si="56">Q194/(SUM(Q194,R194))</f>
        <v>0.85</v>
      </c>
      <c r="W194" s="40">
        <f t="shared" ref="W194:W201" si="57">Q194/SUM(Q194,S194)</f>
        <v>0.944444444444444</v>
      </c>
      <c r="X194" s="40">
        <f t="shared" ref="X194:X201" si="58">2*V194*W194/(SUM(V194,W194))</f>
        <v>0.894736842105263</v>
      </c>
    </row>
    <row r="195" spans="1:24">
      <c r="A195" s="15" t="s">
        <v>50</v>
      </c>
      <c r="B195" s="16"/>
      <c r="C195" s="17">
        <v>11</v>
      </c>
      <c r="D195" s="16"/>
      <c r="E195" s="16">
        <v>1</v>
      </c>
      <c r="F195" s="16"/>
      <c r="G195" s="16"/>
      <c r="H195" s="16"/>
      <c r="I195" s="16"/>
      <c r="J195" s="16">
        <v>3</v>
      </c>
      <c r="L195" s="1" t="s">
        <v>50</v>
      </c>
      <c r="M195" s="9" t="s">
        <v>59</v>
      </c>
      <c r="N195" s="9"/>
      <c r="O195" s="9"/>
      <c r="P195" s="9"/>
      <c r="Q195" s="41">
        <f>C195</f>
        <v>11</v>
      </c>
      <c r="R195" s="41">
        <f>SUM(B195,D195:J195)</f>
        <v>4</v>
      </c>
      <c r="S195" s="41">
        <f>SUM(C194,C196:C202)</f>
        <v>1</v>
      </c>
      <c r="T195" s="41">
        <v>0</v>
      </c>
      <c r="U195" s="43">
        <f t="shared" si="55"/>
        <v>0.6875</v>
      </c>
      <c r="V195" s="43">
        <f t="shared" si="56"/>
        <v>0.733333333333333</v>
      </c>
      <c r="W195" s="43">
        <f t="shared" si="57"/>
        <v>0.916666666666667</v>
      </c>
      <c r="X195" s="43">
        <f t="shared" si="58"/>
        <v>0.814814814814815</v>
      </c>
    </row>
    <row r="196" spans="1:24">
      <c r="A196" s="15" t="s">
        <v>51</v>
      </c>
      <c r="B196" s="16">
        <v>1</v>
      </c>
      <c r="C196" s="16"/>
      <c r="D196" s="17">
        <v>10</v>
      </c>
      <c r="E196" s="16"/>
      <c r="F196" s="16"/>
      <c r="G196" s="16"/>
      <c r="H196" s="16"/>
      <c r="I196" s="16"/>
      <c r="J196" s="34"/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1</v>
      </c>
      <c r="S196" s="42">
        <f>SUM(D194:D195,D197:D202)</f>
        <v>0</v>
      </c>
      <c r="T196" s="42">
        <v>0</v>
      </c>
      <c r="U196" s="40">
        <f t="shared" si="55"/>
        <v>0.909090909090909</v>
      </c>
      <c r="V196" s="40">
        <f t="shared" si="56"/>
        <v>0.909090909090909</v>
      </c>
      <c r="W196" s="40">
        <f t="shared" si="57"/>
        <v>1</v>
      </c>
      <c r="X196" s="40">
        <f t="shared" si="58"/>
        <v>0.952380952380952</v>
      </c>
    </row>
    <row r="197" spans="1:24">
      <c r="A197" s="15" t="s">
        <v>52</v>
      </c>
      <c r="B197" s="16"/>
      <c r="C197" s="16"/>
      <c r="D197" s="16"/>
      <c r="E197" s="17">
        <v>21</v>
      </c>
      <c r="F197" s="16"/>
      <c r="G197" s="16">
        <v>1</v>
      </c>
      <c r="H197" s="16"/>
      <c r="I197" s="16"/>
      <c r="J197" s="34">
        <v>4</v>
      </c>
      <c r="L197" s="1" t="s">
        <v>52</v>
      </c>
      <c r="M197" s="9" t="s">
        <v>61</v>
      </c>
      <c r="N197" s="9"/>
      <c r="O197" s="9"/>
      <c r="P197" s="9"/>
      <c r="Q197" s="41">
        <f>E197</f>
        <v>21</v>
      </c>
      <c r="R197" s="41">
        <f>SUM(B197:D197,F197:J197)</f>
        <v>5</v>
      </c>
      <c r="S197" s="41">
        <f>SUM(E194:E196,E198:E202)</f>
        <v>2</v>
      </c>
      <c r="T197" s="41">
        <v>0</v>
      </c>
      <c r="U197" s="43">
        <f t="shared" si="55"/>
        <v>0.75</v>
      </c>
      <c r="V197" s="43">
        <f t="shared" si="56"/>
        <v>0.807692307692308</v>
      </c>
      <c r="W197" s="43">
        <f t="shared" si="57"/>
        <v>0.91304347826087</v>
      </c>
      <c r="X197" s="43">
        <f t="shared" si="58"/>
        <v>0.857142857142857</v>
      </c>
    </row>
    <row r="198" spans="1:24">
      <c r="A198" s="15" t="s">
        <v>53</v>
      </c>
      <c r="B198" s="16"/>
      <c r="C198" s="16"/>
      <c r="D198" s="16"/>
      <c r="E198" s="16"/>
      <c r="F198" s="17">
        <v>29</v>
      </c>
      <c r="G198" s="16">
        <v>1</v>
      </c>
      <c r="H198" s="16"/>
      <c r="I198" s="16"/>
      <c r="J198" s="34">
        <v>5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6</v>
      </c>
      <c r="S198" s="42">
        <f>SUM(F194:F197,F199:F202)</f>
        <v>0</v>
      </c>
      <c r="T198" s="42">
        <v>0</v>
      </c>
      <c r="U198" s="40">
        <f t="shared" si="55"/>
        <v>0.828571428571429</v>
      </c>
      <c r="V198" s="40">
        <f t="shared" si="56"/>
        <v>0.828571428571429</v>
      </c>
      <c r="W198" s="40">
        <f t="shared" si="57"/>
        <v>1</v>
      </c>
      <c r="X198" s="40">
        <f t="shared" si="58"/>
        <v>0.90625</v>
      </c>
    </row>
    <row r="199" spans="1:24">
      <c r="A199" s="15" t="s">
        <v>54</v>
      </c>
      <c r="B199" s="16"/>
      <c r="C199" s="16"/>
      <c r="D199" s="16"/>
      <c r="E199" s="16">
        <v>1</v>
      </c>
      <c r="F199" s="16"/>
      <c r="G199" s="17">
        <v>27</v>
      </c>
      <c r="H199" s="16"/>
      <c r="I199" s="16">
        <v>1</v>
      </c>
      <c r="J199" s="34">
        <v>6</v>
      </c>
      <c r="L199" s="1" t="s">
        <v>54</v>
      </c>
      <c r="M199" s="9" t="s">
        <v>63</v>
      </c>
      <c r="N199" s="9"/>
      <c r="O199" s="9"/>
      <c r="P199" s="9"/>
      <c r="Q199" s="41">
        <f>G199</f>
        <v>27</v>
      </c>
      <c r="R199" s="41">
        <f>SUM(B199:F199,H199:J199)</f>
        <v>8</v>
      </c>
      <c r="S199" s="41">
        <f>SUM(G194:G198,G200:G202)</f>
        <v>3</v>
      </c>
      <c r="T199" s="41">
        <v>0</v>
      </c>
      <c r="U199" s="43">
        <f t="shared" si="55"/>
        <v>0.710526315789474</v>
      </c>
      <c r="V199" s="43">
        <f t="shared" si="56"/>
        <v>0.771428571428571</v>
      </c>
      <c r="W199" s="43">
        <f t="shared" si="57"/>
        <v>0.9</v>
      </c>
      <c r="X199" s="43">
        <f t="shared" si="58"/>
        <v>0.830769230769231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>
        <v>1</v>
      </c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1</v>
      </c>
      <c r="S200" s="42">
        <f>SUM(H194:H199,H201:H202)</f>
        <v>0</v>
      </c>
      <c r="T200" s="42">
        <v>0</v>
      </c>
      <c r="U200" s="40">
        <f t="shared" si="55"/>
        <v>0.916666666666667</v>
      </c>
      <c r="V200" s="40">
        <f t="shared" si="56"/>
        <v>0.916666666666667</v>
      </c>
      <c r="W200" s="40">
        <f t="shared" si="57"/>
        <v>1</v>
      </c>
      <c r="X200" s="40">
        <f t="shared" si="58"/>
        <v>0.956521739130435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10</v>
      </c>
      <c r="J201" s="34"/>
      <c r="L201" s="1" t="s">
        <v>56</v>
      </c>
      <c r="M201" s="9" t="s">
        <v>65</v>
      </c>
      <c r="N201" s="9"/>
      <c r="O201" s="9"/>
      <c r="P201" s="9"/>
      <c r="Q201" s="41">
        <f>I201</f>
        <v>10</v>
      </c>
      <c r="R201" s="41">
        <f>SUM(J201,B201:H201)</f>
        <v>0</v>
      </c>
      <c r="S201" s="41">
        <f>SUM(I194:I200,I202)</f>
        <v>2</v>
      </c>
      <c r="T201" s="41">
        <v>0</v>
      </c>
      <c r="U201" s="43">
        <f t="shared" si="55"/>
        <v>0.833333333333333</v>
      </c>
      <c r="V201" s="43">
        <f t="shared" si="56"/>
        <v>1</v>
      </c>
      <c r="W201" s="43">
        <f t="shared" si="57"/>
        <v>0.833333333333333</v>
      </c>
      <c r="X201" s="43">
        <f t="shared" si="58"/>
        <v>0.909090909090909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59">SUM(Q194:Q201)</f>
        <v>136</v>
      </c>
      <c r="R203" s="41">
        <f t="shared" si="59"/>
        <v>28</v>
      </c>
      <c r="S203" s="41">
        <f t="shared" si="59"/>
        <v>9</v>
      </c>
      <c r="T203" s="41">
        <f t="shared" si="59"/>
        <v>0</v>
      </c>
      <c r="U203" s="43">
        <f>(SUM(Q203,T203)/SUM(Q203,R203,S203,T203))</f>
        <v>0.786127167630058</v>
      </c>
      <c r="V203" s="43">
        <f>Q203/(SUM(Q203,R203))</f>
        <v>0.829268292682927</v>
      </c>
      <c r="W203" s="43">
        <f>Q203/SUM(Q203,S203)</f>
        <v>0.937931034482759</v>
      </c>
      <c r="X203" s="43">
        <f>2*V203*W203/(SUM(V203,W203))</f>
        <v>0.880258899676375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133</v>
      </c>
    </row>
    <row r="205" ht="14.25" spans="1:37">
      <c r="A205" s="21" t="str">
        <f>A1</f>
        <v>norehira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14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14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0">(SUM(AD206,AG206)/SUM(AD206,AE206,AF206,AG206))</f>
        <v>1</v>
      </c>
      <c r="AI206" s="40">
        <f t="shared" ref="AI206:AI234" si="61">AD206/(SUM(AD206,AE206))</f>
        <v>1</v>
      </c>
      <c r="AJ206" s="40">
        <f t="shared" ref="AJ206:AJ234" si="62">AD206/SUM(AD206,AF206)</f>
        <v>1</v>
      </c>
      <c r="AK206" s="40">
        <f t="shared" ref="AK206:AK234" si="63">2*AI206*AJ206/(SUM(AI206,AJ206))</f>
        <v>1</v>
      </c>
    </row>
    <row r="207" spans="1:37">
      <c r="A207" s="26" t="s">
        <v>40</v>
      </c>
      <c r="B207" s="27"/>
      <c r="C207" s="28">
        <v>21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21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60"/>
        <v>1</v>
      </c>
      <c r="AI207" s="43">
        <f t="shared" si="61"/>
        <v>1</v>
      </c>
      <c r="AJ207" s="43">
        <f t="shared" si="62"/>
        <v>1</v>
      </c>
      <c r="AK207" s="43">
        <f t="shared" si="63"/>
        <v>1</v>
      </c>
    </row>
    <row r="208" spans="1:37">
      <c r="A208" s="26" t="s">
        <v>9</v>
      </c>
      <c r="B208" s="27"/>
      <c r="C208" s="27"/>
      <c r="D208" s="28">
        <v>6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6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0"/>
        <v>1</v>
      </c>
      <c r="AI208" s="40">
        <f t="shared" si="61"/>
        <v>1</v>
      </c>
      <c r="AJ208" s="40">
        <f t="shared" si="62"/>
        <v>1</v>
      </c>
      <c r="AK208" s="40">
        <f t="shared" si="63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0"/>
        <v>1</v>
      </c>
      <c r="AI209" s="43">
        <f t="shared" si="61"/>
        <v>1</v>
      </c>
      <c r="AJ209" s="43">
        <f t="shared" si="62"/>
        <v>1</v>
      </c>
      <c r="AK209" s="43">
        <f t="shared" si="63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0"/>
        <v>1</v>
      </c>
      <c r="AI210" s="40">
        <f t="shared" si="61"/>
        <v>1</v>
      </c>
      <c r="AJ210" s="40">
        <f t="shared" si="62"/>
        <v>1</v>
      </c>
      <c r="AK210" s="40">
        <f t="shared" si="63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0"/>
        <v>1</v>
      </c>
      <c r="AI211" s="43">
        <f t="shared" si="61"/>
        <v>1</v>
      </c>
      <c r="AJ211" s="43">
        <f t="shared" si="62"/>
        <v>1</v>
      </c>
      <c r="AK211" s="43">
        <f t="shared" si="63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>
        <v>2</v>
      </c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2</v>
      </c>
      <c r="AF212" s="42">
        <f>SUM(H206:H211,H213:H233)</f>
        <v>0</v>
      </c>
      <c r="AG212" s="42">
        <v>0</v>
      </c>
      <c r="AH212" s="40">
        <f t="shared" si="60"/>
        <v>0.5</v>
      </c>
      <c r="AI212" s="40">
        <f t="shared" si="61"/>
        <v>0.5</v>
      </c>
      <c r="AJ212" s="40">
        <f t="shared" si="62"/>
        <v>1</v>
      </c>
      <c r="AK212" s="40">
        <f t="shared" si="63"/>
        <v>0.666666666666667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0"/>
        <v>1</v>
      </c>
      <c r="AI213" s="43">
        <f t="shared" si="61"/>
        <v>1</v>
      </c>
      <c r="AJ213" s="43">
        <f t="shared" si="62"/>
        <v>1</v>
      </c>
      <c r="AK213" s="43">
        <f t="shared" si="63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/>
      <c r="K214" s="27"/>
      <c r="L214" s="27">
        <v>1</v>
      </c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0</v>
      </c>
      <c r="AE214" s="42">
        <f>SUM(B214:I214,K214:AC214)</f>
        <v>1</v>
      </c>
      <c r="AF214" s="42">
        <f>SUM(J206:J213,J215:J233)</f>
        <v>2</v>
      </c>
      <c r="AG214" s="41">
        <v>0</v>
      </c>
      <c r="AH214" s="40">
        <f t="shared" si="60"/>
        <v>0</v>
      </c>
      <c r="AI214" s="40">
        <f t="shared" si="61"/>
        <v>0</v>
      </c>
      <c r="AJ214" s="40">
        <f t="shared" si="62"/>
        <v>0</v>
      </c>
      <c r="AK214" s="40" t="e">
        <f t="shared" si="63"/>
        <v>#DIV/0!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0"/>
        <v>1</v>
      </c>
      <c r="AI215" s="43">
        <f t="shared" si="61"/>
        <v>1</v>
      </c>
      <c r="AJ215" s="43">
        <f t="shared" si="62"/>
        <v>1</v>
      </c>
      <c r="AK215" s="43">
        <f t="shared" si="63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0</v>
      </c>
      <c r="AE216" s="42">
        <f>SUM(B216:K216,M216:AC216)</f>
        <v>0</v>
      </c>
      <c r="AF216" s="42">
        <f>SUM(L206:L215,L217:L233)</f>
        <v>1</v>
      </c>
      <c r="AG216" s="41">
        <v>0</v>
      </c>
      <c r="AH216" s="40">
        <f t="shared" si="60"/>
        <v>0</v>
      </c>
      <c r="AI216" s="40" t="e">
        <f t="shared" si="61"/>
        <v>#DIV/0!</v>
      </c>
      <c r="AJ216" s="40">
        <f t="shared" si="62"/>
        <v>0</v>
      </c>
      <c r="AK216" s="40" t="e">
        <f t="shared" si="63"/>
        <v>#DIV/0!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0"/>
        <v>1</v>
      </c>
      <c r="AI217" s="43">
        <f t="shared" si="61"/>
        <v>1</v>
      </c>
      <c r="AJ217" s="43">
        <f t="shared" si="62"/>
        <v>1</v>
      </c>
      <c r="AK217" s="43">
        <f t="shared" si="63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0"/>
        <v>1</v>
      </c>
      <c r="AI218" s="40">
        <f t="shared" si="61"/>
        <v>1</v>
      </c>
      <c r="AJ218" s="40">
        <f t="shared" si="62"/>
        <v>1</v>
      </c>
      <c r="AK218" s="40">
        <f t="shared" si="63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0"/>
        <v>1</v>
      </c>
      <c r="AI219" s="43">
        <f t="shared" si="61"/>
        <v>1</v>
      </c>
      <c r="AJ219" s="43">
        <f t="shared" si="62"/>
        <v>1</v>
      </c>
      <c r="AK219" s="43">
        <f t="shared" si="63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0"/>
        <v>1</v>
      </c>
      <c r="AI220" s="40">
        <f t="shared" si="61"/>
        <v>1</v>
      </c>
      <c r="AJ220" s="40">
        <f t="shared" si="62"/>
        <v>1</v>
      </c>
      <c r="AK220" s="40">
        <f t="shared" si="63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0"/>
        <v>1</v>
      </c>
      <c r="AI221" s="43">
        <f t="shared" si="61"/>
        <v>1</v>
      </c>
      <c r="AJ221" s="43">
        <f t="shared" si="62"/>
        <v>1</v>
      </c>
      <c r="AK221" s="43">
        <f t="shared" si="63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0"/>
        <v>1</v>
      </c>
      <c r="AI222" s="40">
        <f t="shared" si="61"/>
        <v>1</v>
      </c>
      <c r="AJ222" s="40">
        <f t="shared" si="62"/>
        <v>1</v>
      </c>
      <c r="AK222" s="40">
        <f t="shared" si="63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0"/>
        <v>1</v>
      </c>
      <c r="AI223" s="43">
        <f t="shared" si="61"/>
        <v>1</v>
      </c>
      <c r="AJ223" s="43">
        <f t="shared" si="62"/>
        <v>1</v>
      </c>
      <c r="AK223" s="43">
        <f t="shared" si="63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0"/>
        <v>1</v>
      </c>
      <c r="AI224" s="40">
        <f t="shared" si="61"/>
        <v>1</v>
      </c>
      <c r="AJ224" s="40">
        <f t="shared" si="62"/>
        <v>1</v>
      </c>
      <c r="AK224" s="40">
        <f t="shared" si="63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6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6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0"/>
        <v>1</v>
      </c>
      <c r="AI225" s="43">
        <f t="shared" si="61"/>
        <v>1</v>
      </c>
      <c r="AJ225" s="43">
        <f t="shared" si="62"/>
        <v>1</v>
      </c>
      <c r="AK225" s="43">
        <f t="shared" si="63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3</v>
      </c>
      <c r="W226" s="27"/>
      <c r="X226" s="27"/>
      <c r="Y226" s="27"/>
      <c r="Z226" s="27"/>
      <c r="AA226" s="27"/>
      <c r="AB226" s="27"/>
      <c r="AC226" s="46"/>
      <c r="AD226" s="42">
        <f>V226</f>
        <v>3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0"/>
        <v>1</v>
      </c>
      <c r="AI226" s="40">
        <f t="shared" si="61"/>
        <v>1</v>
      </c>
      <c r="AJ226" s="40">
        <f t="shared" si="62"/>
        <v>1</v>
      </c>
      <c r="AK226" s="40">
        <f t="shared" si="63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0"/>
        <v>1</v>
      </c>
      <c r="AI227" s="43">
        <f t="shared" si="61"/>
        <v>1</v>
      </c>
      <c r="AJ227" s="43">
        <f t="shared" si="62"/>
        <v>1</v>
      </c>
      <c r="AK227" s="43">
        <f t="shared" si="63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2</v>
      </c>
      <c r="Y228" s="27"/>
      <c r="Z228" s="27"/>
      <c r="AA228" s="27"/>
      <c r="AB228" s="27"/>
      <c r="AC228" s="46"/>
      <c r="AD228" s="42">
        <f>X228</f>
        <v>2</v>
      </c>
      <c r="AE228" s="42">
        <f>SUM(B228:W228,Y228:AC228)</f>
        <v>0</v>
      </c>
      <c r="AF228" s="42">
        <f>SUM(X206:X227,X229:X233)</f>
        <v>1</v>
      </c>
      <c r="AG228" s="41">
        <v>0</v>
      </c>
      <c r="AH228" s="40">
        <f t="shared" si="60"/>
        <v>0.666666666666667</v>
      </c>
      <c r="AI228" s="40">
        <f t="shared" si="61"/>
        <v>1</v>
      </c>
      <c r="AJ228" s="40">
        <f t="shared" si="62"/>
        <v>0.666666666666667</v>
      </c>
      <c r="AK228" s="40">
        <f t="shared" si="63"/>
        <v>0.8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>
        <v>1</v>
      </c>
      <c r="Y229" s="28">
        <v>22</v>
      </c>
      <c r="Z229" s="27"/>
      <c r="AA229" s="27"/>
      <c r="AB229" s="27"/>
      <c r="AC229" s="46"/>
      <c r="AD229" s="41">
        <f>Y229</f>
        <v>22</v>
      </c>
      <c r="AE229" s="41">
        <f>SUM(B229:X229,Z229:AC229)</f>
        <v>1</v>
      </c>
      <c r="AF229" s="41">
        <f>SUM(Y206:Y228,Y230:Y233)</f>
        <v>0</v>
      </c>
      <c r="AG229" s="42">
        <v>0</v>
      </c>
      <c r="AH229" s="43">
        <f t="shared" si="60"/>
        <v>0.956521739130435</v>
      </c>
      <c r="AI229" s="43">
        <f t="shared" si="61"/>
        <v>0.956521739130435</v>
      </c>
      <c r="AJ229" s="43">
        <f t="shared" si="62"/>
        <v>1</v>
      </c>
      <c r="AK229" s="43">
        <f t="shared" si="63"/>
        <v>0.977777777777778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1">
        <v>0</v>
      </c>
      <c r="AH230" s="40">
        <f t="shared" si="60"/>
        <v>1</v>
      </c>
      <c r="AI230" s="40">
        <f t="shared" si="61"/>
        <v>1</v>
      </c>
      <c r="AJ230" s="40">
        <f t="shared" si="62"/>
        <v>1</v>
      </c>
      <c r="AK230" s="40">
        <f t="shared" si="63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0"/>
        <v>1</v>
      </c>
      <c r="AI231" s="43">
        <f t="shared" si="61"/>
        <v>1</v>
      </c>
      <c r="AJ231" s="43">
        <f t="shared" si="62"/>
        <v>1</v>
      </c>
      <c r="AK231" s="43">
        <f t="shared" si="63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60"/>
        <v>1</v>
      </c>
      <c r="AI232" s="40">
        <f t="shared" si="61"/>
        <v>1</v>
      </c>
      <c r="AJ232" s="40">
        <f t="shared" si="62"/>
        <v>1</v>
      </c>
      <c r="AK232" s="40">
        <f t="shared" si="63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0"/>
        <v>1</v>
      </c>
      <c r="AI233" s="43">
        <f t="shared" si="61"/>
        <v>1</v>
      </c>
      <c r="AJ233" s="43">
        <f t="shared" si="62"/>
        <v>1</v>
      </c>
      <c r="AK233" s="43">
        <f t="shared" si="63"/>
        <v>1</v>
      </c>
    </row>
    <row r="234" spans="28:37">
      <c r="AB234" s="37" t="s">
        <v>74</v>
      </c>
      <c r="AC234" s="37"/>
      <c r="AD234" s="42">
        <f t="shared" ref="AD234:AF234" si="64">SUM(AD206:AD233)</f>
        <v>129</v>
      </c>
      <c r="AE234" s="42">
        <f t="shared" si="64"/>
        <v>4</v>
      </c>
      <c r="AF234" s="42">
        <f t="shared" si="64"/>
        <v>4</v>
      </c>
      <c r="AG234" s="42">
        <v>0</v>
      </c>
      <c r="AH234" s="40">
        <f t="shared" si="60"/>
        <v>0.941605839416058</v>
      </c>
      <c r="AI234" s="40">
        <f t="shared" si="61"/>
        <v>0.969924812030075</v>
      </c>
      <c r="AJ234" s="40">
        <f t="shared" si="62"/>
        <v>0.969924812030075</v>
      </c>
      <c r="AK234" s="40">
        <f t="shared" si="63"/>
        <v>0.969924812030075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5">(SUM(Q239,T239)/SUM(Q239,R239,S239,T239))</f>
        <v>#DIV/0!</v>
      </c>
      <c r="V239" s="40" t="e">
        <f t="shared" ref="V239:V246" si="66">Q239/(SUM(Q239,R239))</f>
        <v>#DIV/0!</v>
      </c>
      <c r="W239" s="40" t="e">
        <f t="shared" ref="W239:W246" si="67">Q239/SUM(Q239,S239)</f>
        <v>#DIV/0!</v>
      </c>
      <c r="X239" s="40" t="e">
        <f t="shared" ref="X239:X246" si="68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5"/>
        <v>#DIV/0!</v>
      </c>
      <c r="V240" s="43" t="e">
        <f t="shared" si="66"/>
        <v>#DIV/0!</v>
      </c>
      <c r="W240" s="43" t="e">
        <f t="shared" si="67"/>
        <v>#DIV/0!</v>
      </c>
      <c r="X240" s="43" t="e">
        <f t="shared" si="68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5"/>
        <v>#DIV/0!</v>
      </c>
      <c r="V241" s="40" t="e">
        <f t="shared" si="66"/>
        <v>#DIV/0!</v>
      </c>
      <c r="W241" s="40" t="e">
        <f t="shared" si="67"/>
        <v>#DIV/0!</v>
      </c>
      <c r="X241" s="40" t="e">
        <f t="shared" si="68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5"/>
        <v>#DIV/0!</v>
      </c>
      <c r="V242" s="43" t="e">
        <f t="shared" si="66"/>
        <v>#DIV/0!</v>
      </c>
      <c r="W242" s="43" t="e">
        <f t="shared" si="67"/>
        <v>#DIV/0!</v>
      </c>
      <c r="X242" s="43" t="e">
        <f t="shared" si="68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5"/>
        <v>#DIV/0!</v>
      </c>
      <c r="V243" s="40" t="e">
        <f t="shared" si="66"/>
        <v>#DIV/0!</v>
      </c>
      <c r="W243" s="40" t="e">
        <f t="shared" si="67"/>
        <v>#DIV/0!</v>
      </c>
      <c r="X243" s="40" t="e">
        <f t="shared" si="68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5"/>
        <v>#DIV/0!</v>
      </c>
      <c r="V244" s="43" t="e">
        <f t="shared" si="66"/>
        <v>#DIV/0!</v>
      </c>
      <c r="W244" s="43" t="e">
        <f t="shared" si="67"/>
        <v>#DIV/0!</v>
      </c>
      <c r="X244" s="43" t="e">
        <f t="shared" si="68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5"/>
        <v>#DIV/0!</v>
      </c>
      <c r="V245" s="40" t="e">
        <f t="shared" si="66"/>
        <v>#DIV/0!</v>
      </c>
      <c r="W245" s="40" t="e">
        <f t="shared" si="67"/>
        <v>#DIV/0!</v>
      </c>
      <c r="X245" s="40" t="e">
        <f t="shared" si="68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5"/>
        <v>#DIV/0!</v>
      </c>
      <c r="V246" s="43" t="e">
        <f t="shared" si="66"/>
        <v>#DIV/0!</v>
      </c>
      <c r="W246" s="43" t="e">
        <f t="shared" si="67"/>
        <v>#DIV/0!</v>
      </c>
      <c r="X246" s="43" t="e">
        <f t="shared" si="68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69">SUM(Q239:Q246)</f>
        <v>0</v>
      </c>
      <c r="R248" s="41">
        <f t="shared" si="69"/>
        <v>0</v>
      </c>
      <c r="S248" s="41">
        <f t="shared" si="69"/>
        <v>0</v>
      </c>
      <c r="T248" s="41">
        <f t="shared" si="69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0">(SUM(AD251,AG251)/SUM(AD251,AE251,AF251,AG251))</f>
        <v>#DIV/0!</v>
      </c>
      <c r="AI251" s="40" t="e">
        <f t="shared" ref="AI251:AI279" si="71">AD251/(SUM(AD251,AE251))</f>
        <v>#DIV/0!</v>
      </c>
      <c r="AJ251" s="40" t="e">
        <f t="shared" ref="AJ251:AJ279" si="72">AD251/SUM(AD251,AF251)</f>
        <v>#DIV/0!</v>
      </c>
      <c r="AK251" s="40" t="e">
        <f t="shared" ref="AK251:AK279" si="73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0"/>
        <v>#DIV/0!</v>
      </c>
      <c r="AI252" s="43" t="e">
        <f t="shared" si="71"/>
        <v>#DIV/0!</v>
      </c>
      <c r="AJ252" s="43" t="e">
        <f t="shared" si="72"/>
        <v>#DIV/0!</v>
      </c>
      <c r="AK252" s="43" t="e">
        <f t="shared" si="73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0"/>
        <v>#DIV/0!</v>
      </c>
      <c r="AI253" s="40" t="e">
        <f t="shared" si="71"/>
        <v>#DIV/0!</v>
      </c>
      <c r="AJ253" s="40" t="e">
        <f t="shared" si="72"/>
        <v>#DIV/0!</v>
      </c>
      <c r="AK253" s="40" t="e">
        <f t="shared" si="73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0"/>
        <v>#DIV/0!</v>
      </c>
      <c r="AI254" s="43" t="e">
        <f t="shared" si="71"/>
        <v>#DIV/0!</v>
      </c>
      <c r="AJ254" s="43" t="e">
        <f t="shared" si="72"/>
        <v>#DIV/0!</v>
      </c>
      <c r="AK254" s="43" t="e">
        <f t="shared" si="73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0"/>
        <v>#DIV/0!</v>
      </c>
      <c r="AI255" s="40" t="e">
        <f t="shared" si="71"/>
        <v>#DIV/0!</v>
      </c>
      <c r="AJ255" s="40" t="e">
        <f t="shared" si="72"/>
        <v>#DIV/0!</v>
      </c>
      <c r="AK255" s="40" t="e">
        <f t="shared" si="73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0"/>
        <v>#DIV/0!</v>
      </c>
      <c r="AI256" s="43" t="e">
        <f t="shared" si="71"/>
        <v>#DIV/0!</v>
      </c>
      <c r="AJ256" s="43" t="e">
        <f t="shared" si="72"/>
        <v>#DIV/0!</v>
      </c>
      <c r="AK256" s="43" t="e">
        <f t="shared" si="73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0"/>
        <v>#DIV/0!</v>
      </c>
      <c r="AI257" s="40" t="e">
        <f t="shared" si="71"/>
        <v>#DIV/0!</v>
      </c>
      <c r="AJ257" s="40" t="e">
        <f t="shared" si="72"/>
        <v>#DIV/0!</v>
      </c>
      <c r="AK257" s="40" t="e">
        <f t="shared" si="73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0"/>
        <v>#DIV/0!</v>
      </c>
      <c r="AI258" s="43" t="e">
        <f t="shared" si="71"/>
        <v>#DIV/0!</v>
      </c>
      <c r="AJ258" s="43" t="e">
        <f t="shared" si="72"/>
        <v>#DIV/0!</v>
      </c>
      <c r="AK258" s="43" t="e">
        <f t="shared" si="73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0"/>
        <v>#DIV/0!</v>
      </c>
      <c r="AI259" s="40" t="e">
        <f t="shared" si="71"/>
        <v>#DIV/0!</v>
      </c>
      <c r="AJ259" s="40" t="e">
        <f t="shared" si="72"/>
        <v>#DIV/0!</v>
      </c>
      <c r="AK259" s="40" t="e">
        <f t="shared" si="73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0"/>
        <v>#DIV/0!</v>
      </c>
      <c r="AI260" s="43" t="e">
        <f t="shared" si="71"/>
        <v>#DIV/0!</v>
      </c>
      <c r="AJ260" s="43" t="e">
        <f t="shared" si="72"/>
        <v>#DIV/0!</v>
      </c>
      <c r="AK260" s="43" t="e">
        <f t="shared" si="73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0"/>
        <v>#DIV/0!</v>
      </c>
      <c r="AI261" s="40" t="e">
        <f t="shared" si="71"/>
        <v>#DIV/0!</v>
      </c>
      <c r="AJ261" s="40" t="e">
        <f t="shared" si="72"/>
        <v>#DIV/0!</v>
      </c>
      <c r="AK261" s="40" t="e">
        <f t="shared" si="73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0"/>
        <v>#DIV/0!</v>
      </c>
      <c r="AI262" s="43" t="e">
        <f t="shared" si="71"/>
        <v>#DIV/0!</v>
      </c>
      <c r="AJ262" s="43" t="e">
        <f t="shared" si="72"/>
        <v>#DIV/0!</v>
      </c>
      <c r="AK262" s="43" t="e">
        <f t="shared" si="73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0"/>
        <v>#DIV/0!</v>
      </c>
      <c r="AI263" s="40" t="e">
        <f t="shared" si="71"/>
        <v>#DIV/0!</v>
      </c>
      <c r="AJ263" s="40" t="e">
        <f t="shared" si="72"/>
        <v>#DIV/0!</v>
      </c>
      <c r="AK263" s="40" t="e">
        <f t="shared" si="73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0"/>
        <v>#DIV/0!</v>
      </c>
      <c r="AI264" s="43" t="e">
        <f t="shared" si="71"/>
        <v>#DIV/0!</v>
      </c>
      <c r="AJ264" s="43" t="e">
        <f t="shared" si="72"/>
        <v>#DIV/0!</v>
      </c>
      <c r="AK264" s="43" t="e">
        <f t="shared" si="73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0"/>
        <v>#DIV/0!</v>
      </c>
      <c r="AI265" s="40" t="e">
        <f t="shared" si="71"/>
        <v>#DIV/0!</v>
      </c>
      <c r="AJ265" s="40" t="e">
        <f t="shared" si="72"/>
        <v>#DIV/0!</v>
      </c>
      <c r="AK265" s="40" t="e">
        <f t="shared" si="73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0"/>
        <v>#DIV/0!</v>
      </c>
      <c r="AI266" s="43" t="e">
        <f t="shared" si="71"/>
        <v>#DIV/0!</v>
      </c>
      <c r="AJ266" s="43" t="e">
        <f t="shared" si="72"/>
        <v>#DIV/0!</v>
      </c>
      <c r="AK266" s="43" t="e">
        <f t="shared" si="73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0"/>
        <v>#DIV/0!</v>
      </c>
      <c r="AI267" s="40" t="e">
        <f t="shared" si="71"/>
        <v>#DIV/0!</v>
      </c>
      <c r="AJ267" s="40" t="e">
        <f t="shared" si="72"/>
        <v>#DIV/0!</v>
      </c>
      <c r="AK267" s="40" t="e">
        <f t="shared" si="73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0"/>
        <v>#DIV/0!</v>
      </c>
      <c r="AI268" s="43" t="e">
        <f t="shared" si="71"/>
        <v>#DIV/0!</v>
      </c>
      <c r="AJ268" s="43" t="e">
        <f t="shared" si="72"/>
        <v>#DIV/0!</v>
      </c>
      <c r="AK268" s="43" t="e">
        <f t="shared" si="73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0"/>
        <v>#DIV/0!</v>
      </c>
      <c r="AI269" s="40" t="e">
        <f t="shared" si="71"/>
        <v>#DIV/0!</v>
      </c>
      <c r="AJ269" s="40" t="e">
        <f t="shared" si="72"/>
        <v>#DIV/0!</v>
      </c>
      <c r="AK269" s="40" t="e">
        <f t="shared" si="73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0"/>
        <v>#DIV/0!</v>
      </c>
      <c r="AI270" s="43" t="e">
        <f t="shared" si="71"/>
        <v>#DIV/0!</v>
      </c>
      <c r="AJ270" s="43" t="e">
        <f t="shared" si="72"/>
        <v>#DIV/0!</v>
      </c>
      <c r="AK270" s="43" t="e">
        <f t="shared" si="73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0"/>
        <v>#DIV/0!</v>
      </c>
      <c r="AI271" s="40" t="e">
        <f t="shared" si="71"/>
        <v>#DIV/0!</v>
      </c>
      <c r="AJ271" s="40" t="e">
        <f t="shared" si="72"/>
        <v>#DIV/0!</v>
      </c>
      <c r="AK271" s="40" t="e">
        <f t="shared" si="73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0"/>
        <v>#DIV/0!</v>
      </c>
      <c r="AI272" s="43" t="e">
        <f t="shared" si="71"/>
        <v>#DIV/0!</v>
      </c>
      <c r="AJ272" s="43" t="e">
        <f t="shared" si="72"/>
        <v>#DIV/0!</v>
      </c>
      <c r="AK272" s="43" t="e">
        <f t="shared" si="73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0"/>
        <v>#DIV/0!</v>
      </c>
      <c r="AI273" s="40" t="e">
        <f t="shared" si="71"/>
        <v>#DIV/0!</v>
      </c>
      <c r="AJ273" s="40" t="e">
        <f t="shared" si="72"/>
        <v>#DIV/0!</v>
      </c>
      <c r="AK273" s="40" t="e">
        <f t="shared" si="73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0"/>
        <v>#DIV/0!</v>
      </c>
      <c r="AI274" s="43" t="e">
        <f t="shared" si="71"/>
        <v>#DIV/0!</v>
      </c>
      <c r="AJ274" s="43" t="e">
        <f t="shared" si="72"/>
        <v>#DIV/0!</v>
      </c>
      <c r="AK274" s="43" t="e">
        <f t="shared" si="73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0"/>
        <v>#DIV/0!</v>
      </c>
      <c r="AI275" s="40" t="e">
        <f t="shared" si="71"/>
        <v>#DIV/0!</v>
      </c>
      <c r="AJ275" s="40" t="e">
        <f t="shared" si="72"/>
        <v>#DIV/0!</v>
      </c>
      <c r="AK275" s="40" t="e">
        <f t="shared" si="73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0"/>
        <v>#DIV/0!</v>
      </c>
      <c r="AI276" s="43" t="e">
        <f t="shared" si="71"/>
        <v>#DIV/0!</v>
      </c>
      <c r="AJ276" s="43" t="e">
        <f t="shared" si="72"/>
        <v>#DIV/0!</v>
      </c>
      <c r="AK276" s="43" t="e">
        <f t="shared" si="73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0"/>
        <v>#DIV/0!</v>
      </c>
      <c r="AI277" s="40" t="e">
        <f t="shared" si="71"/>
        <v>#DIV/0!</v>
      </c>
      <c r="AJ277" s="40" t="e">
        <f t="shared" si="72"/>
        <v>#DIV/0!</v>
      </c>
      <c r="AK277" s="40" t="e">
        <f t="shared" si="73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0"/>
        <v>#DIV/0!</v>
      </c>
      <c r="AI278" s="43" t="e">
        <f t="shared" si="71"/>
        <v>#DIV/0!</v>
      </c>
      <c r="AJ278" s="43" t="e">
        <f t="shared" si="72"/>
        <v>#DIV/0!</v>
      </c>
      <c r="AK278" s="43" t="e">
        <f t="shared" si="73"/>
        <v>#DIV/0!</v>
      </c>
    </row>
    <row r="279" spans="28:37">
      <c r="AB279" s="37" t="s">
        <v>74</v>
      </c>
      <c r="AC279" s="37"/>
      <c r="AD279" s="42">
        <f t="shared" ref="AD279:AF279" si="74">SUM(AD251:AD278)</f>
        <v>0</v>
      </c>
      <c r="AE279" s="42">
        <f t="shared" si="74"/>
        <v>0</v>
      </c>
      <c r="AF279" s="42">
        <f t="shared" si="74"/>
        <v>0</v>
      </c>
      <c r="AG279" s="42">
        <v>0</v>
      </c>
      <c r="AH279" s="40" t="e">
        <f t="shared" si="70"/>
        <v>#DIV/0!</v>
      </c>
      <c r="AI279" s="40" t="e">
        <f t="shared" si="71"/>
        <v>#DIV/0!</v>
      </c>
      <c r="AJ279" s="40" t="e">
        <f t="shared" si="72"/>
        <v>#DIV/0!</v>
      </c>
      <c r="AK279" s="40" t="e">
        <f t="shared" si="73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16</v>
      </c>
      <c r="C284" s="14">
        <v>1</v>
      </c>
      <c r="D284" s="14"/>
      <c r="E284" s="14"/>
      <c r="F284" s="14"/>
      <c r="G284" s="14">
        <v>1</v>
      </c>
      <c r="H284" s="14"/>
      <c r="I284" s="14"/>
      <c r="J284" s="33">
        <v>1</v>
      </c>
      <c r="L284" s="1" t="s">
        <v>49</v>
      </c>
      <c r="M284" s="9" t="s">
        <v>58</v>
      </c>
      <c r="N284" s="9"/>
      <c r="O284" s="9"/>
      <c r="P284" s="9"/>
      <c r="Q284" s="42">
        <f>B284</f>
        <v>16</v>
      </c>
      <c r="R284" s="42">
        <f>SUM(C284:J284)</f>
        <v>3</v>
      </c>
      <c r="S284" s="42">
        <f>SUM(B285:B292)</f>
        <v>1</v>
      </c>
      <c r="T284" s="42">
        <v>0</v>
      </c>
      <c r="U284" s="40">
        <f t="shared" ref="U284:U291" si="75">(SUM(Q284,T284)/SUM(Q284,R284,S284,T284))</f>
        <v>0.8</v>
      </c>
      <c r="V284" s="40">
        <f t="shared" ref="V284:V291" si="76">Q284/(SUM(Q284,R284))</f>
        <v>0.842105263157895</v>
      </c>
      <c r="W284" s="40">
        <f t="shared" ref="W284:W291" si="77">Q284/SUM(Q284,S284)</f>
        <v>0.941176470588235</v>
      </c>
      <c r="X284" s="40">
        <f t="shared" ref="X284:X291" si="78">2*V284*W284/(SUM(V284,W284))</f>
        <v>0.888888888888889</v>
      </c>
    </row>
    <row r="285" spans="1:24">
      <c r="A285" s="15" t="s">
        <v>50</v>
      </c>
      <c r="B285" s="16"/>
      <c r="C285" s="17">
        <v>9</v>
      </c>
      <c r="D285" s="16"/>
      <c r="E285" s="16">
        <v>1</v>
      </c>
      <c r="F285" s="16"/>
      <c r="G285" s="16"/>
      <c r="H285" s="16"/>
      <c r="I285" s="16"/>
      <c r="J285" s="16">
        <v>3</v>
      </c>
      <c r="L285" s="1" t="s">
        <v>50</v>
      </c>
      <c r="M285" s="9" t="s">
        <v>59</v>
      </c>
      <c r="N285" s="9"/>
      <c r="O285" s="9"/>
      <c r="P285" s="9"/>
      <c r="Q285" s="41">
        <f>C285</f>
        <v>9</v>
      </c>
      <c r="R285" s="41">
        <f>SUM(B285,D285:J285)</f>
        <v>4</v>
      </c>
      <c r="S285" s="41">
        <f>SUM(C284,C286:C292)</f>
        <v>1</v>
      </c>
      <c r="T285" s="41">
        <v>0</v>
      </c>
      <c r="U285" s="43">
        <f t="shared" si="75"/>
        <v>0.642857142857143</v>
      </c>
      <c r="V285" s="43">
        <f t="shared" si="76"/>
        <v>0.692307692307692</v>
      </c>
      <c r="W285" s="43">
        <f t="shared" si="77"/>
        <v>0.9</v>
      </c>
      <c r="X285" s="43">
        <f t="shared" si="78"/>
        <v>0.782608695652174</v>
      </c>
    </row>
    <row r="286" spans="1:24">
      <c r="A286" s="15" t="s">
        <v>51</v>
      </c>
      <c r="B286" s="16">
        <v>1</v>
      </c>
      <c r="C286" s="16"/>
      <c r="D286" s="17">
        <v>10</v>
      </c>
      <c r="E286" s="16"/>
      <c r="F286" s="16"/>
      <c r="G286" s="16"/>
      <c r="H286" s="16"/>
      <c r="I286" s="16"/>
      <c r="J286" s="34"/>
      <c r="L286" s="1" t="s">
        <v>51</v>
      </c>
      <c r="M286" s="9" t="s">
        <v>60</v>
      </c>
      <c r="N286" s="9"/>
      <c r="O286" s="9"/>
      <c r="P286" s="9"/>
      <c r="Q286" s="42">
        <f>D286</f>
        <v>10</v>
      </c>
      <c r="R286" s="42">
        <f>SUM(B286:C286,E286:J286)</f>
        <v>1</v>
      </c>
      <c r="S286" s="42">
        <f>SUM(D284:D285,D287:D292)</f>
        <v>0</v>
      </c>
      <c r="T286" s="42">
        <v>0</v>
      </c>
      <c r="U286" s="40">
        <f t="shared" si="75"/>
        <v>0.909090909090909</v>
      </c>
      <c r="V286" s="40">
        <f t="shared" si="76"/>
        <v>0.909090909090909</v>
      </c>
      <c r="W286" s="40">
        <f t="shared" si="77"/>
        <v>1</v>
      </c>
      <c r="X286" s="40">
        <f t="shared" si="78"/>
        <v>0.952380952380952</v>
      </c>
    </row>
    <row r="287" spans="1:24">
      <c r="A287" s="15" t="s">
        <v>52</v>
      </c>
      <c r="B287" s="16"/>
      <c r="C287" s="16"/>
      <c r="D287" s="16"/>
      <c r="E287" s="17">
        <v>17</v>
      </c>
      <c r="F287" s="16"/>
      <c r="G287" s="16">
        <v>1</v>
      </c>
      <c r="H287" s="16"/>
      <c r="I287" s="16"/>
      <c r="J287" s="34">
        <v>4</v>
      </c>
      <c r="L287" s="1" t="s">
        <v>52</v>
      </c>
      <c r="M287" s="9" t="s">
        <v>61</v>
      </c>
      <c r="N287" s="9"/>
      <c r="O287" s="9"/>
      <c r="P287" s="9"/>
      <c r="Q287" s="41">
        <f>E287</f>
        <v>17</v>
      </c>
      <c r="R287" s="41">
        <f>SUM(B287:D287,F287:J287)</f>
        <v>5</v>
      </c>
      <c r="S287" s="41">
        <f>SUM(E284:E286,E288:E292)</f>
        <v>2</v>
      </c>
      <c r="T287" s="41">
        <v>0</v>
      </c>
      <c r="U287" s="43">
        <f t="shared" si="75"/>
        <v>0.708333333333333</v>
      </c>
      <c r="V287" s="43">
        <f t="shared" si="76"/>
        <v>0.772727272727273</v>
      </c>
      <c r="W287" s="43">
        <f t="shared" si="77"/>
        <v>0.894736842105263</v>
      </c>
      <c r="X287" s="43">
        <f t="shared" si="78"/>
        <v>0.829268292682927</v>
      </c>
    </row>
    <row r="288" spans="1:24">
      <c r="A288" s="15" t="s">
        <v>53</v>
      </c>
      <c r="B288" s="16"/>
      <c r="C288" s="16"/>
      <c r="D288" s="16"/>
      <c r="E288" s="16"/>
      <c r="F288" s="17">
        <v>29</v>
      </c>
      <c r="G288" s="16">
        <v>1</v>
      </c>
      <c r="H288" s="16"/>
      <c r="I288" s="16"/>
      <c r="J288" s="34">
        <v>5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6</v>
      </c>
      <c r="S288" s="42">
        <f>SUM(F284:F287,F289:F292)</f>
        <v>0</v>
      </c>
      <c r="T288" s="42">
        <v>0</v>
      </c>
      <c r="U288" s="40">
        <f t="shared" si="75"/>
        <v>0.828571428571429</v>
      </c>
      <c r="V288" s="40">
        <f t="shared" si="76"/>
        <v>0.828571428571429</v>
      </c>
      <c r="W288" s="40">
        <f t="shared" si="77"/>
        <v>1</v>
      </c>
      <c r="X288" s="40">
        <f t="shared" si="78"/>
        <v>0.90625</v>
      </c>
    </row>
    <row r="289" spans="1:24">
      <c r="A289" s="15" t="s">
        <v>54</v>
      </c>
      <c r="B289" s="16"/>
      <c r="C289" s="16"/>
      <c r="D289" s="16"/>
      <c r="E289" s="16">
        <v>1</v>
      </c>
      <c r="F289" s="16"/>
      <c r="G289" s="17">
        <v>24</v>
      </c>
      <c r="H289" s="16"/>
      <c r="I289" s="16">
        <v>1</v>
      </c>
      <c r="J289" s="34">
        <v>6</v>
      </c>
      <c r="L289" s="1" t="s">
        <v>54</v>
      </c>
      <c r="M289" s="9" t="s">
        <v>63</v>
      </c>
      <c r="N289" s="9"/>
      <c r="O289" s="9"/>
      <c r="P289" s="9"/>
      <c r="Q289" s="41">
        <f>G289</f>
        <v>24</v>
      </c>
      <c r="R289" s="41">
        <f>SUM(B289:F289,H289:J289)</f>
        <v>8</v>
      </c>
      <c r="S289" s="41">
        <f>SUM(G284:G288,G290:G292)</f>
        <v>3</v>
      </c>
      <c r="T289" s="41">
        <v>0</v>
      </c>
      <c r="U289" s="43">
        <f t="shared" si="75"/>
        <v>0.685714285714286</v>
      </c>
      <c r="V289" s="43">
        <f t="shared" si="76"/>
        <v>0.75</v>
      </c>
      <c r="W289" s="43">
        <f t="shared" si="77"/>
        <v>0.888888888888889</v>
      </c>
      <c r="X289" s="43">
        <f t="shared" si="78"/>
        <v>0.813559322033898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11</v>
      </c>
      <c r="I290" s="16">
        <v>1</v>
      </c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11</v>
      </c>
      <c r="R290" s="42">
        <f>SUM(B290:G290,I290:J290)</f>
        <v>1</v>
      </c>
      <c r="S290" s="42">
        <f>SUM(H284:H289,H291:H292)</f>
        <v>0</v>
      </c>
      <c r="T290" s="42">
        <v>0</v>
      </c>
      <c r="U290" s="40">
        <f t="shared" si="75"/>
        <v>0.916666666666667</v>
      </c>
      <c r="V290" s="40">
        <f t="shared" si="76"/>
        <v>0.916666666666667</v>
      </c>
      <c r="W290" s="40">
        <f t="shared" si="77"/>
        <v>1</v>
      </c>
      <c r="X290" s="40">
        <f t="shared" si="78"/>
        <v>0.956521739130435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7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7</v>
      </c>
      <c r="R291" s="41">
        <f>SUM(J291,B291:H291)</f>
        <v>0</v>
      </c>
      <c r="S291" s="41">
        <f>SUM(I284:I290,I292)</f>
        <v>2</v>
      </c>
      <c r="T291" s="41">
        <v>0</v>
      </c>
      <c r="U291" s="43">
        <f t="shared" si="75"/>
        <v>0.777777777777778</v>
      </c>
      <c r="V291" s="43">
        <f t="shared" si="76"/>
        <v>1</v>
      </c>
      <c r="W291" s="43">
        <f t="shared" si="77"/>
        <v>0.777777777777778</v>
      </c>
      <c r="X291" s="43">
        <f t="shared" si="78"/>
        <v>0.875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79">SUM(Q284:Q291)</f>
        <v>123</v>
      </c>
      <c r="R293" s="41">
        <f t="shared" si="79"/>
        <v>28</v>
      </c>
      <c r="S293" s="41">
        <f t="shared" si="79"/>
        <v>9</v>
      </c>
      <c r="T293" s="41">
        <f t="shared" si="79"/>
        <v>0</v>
      </c>
      <c r="U293" s="43">
        <f>(SUM(Q293,T293)/SUM(Q293,R293,S293,T293))</f>
        <v>0.76875</v>
      </c>
      <c r="V293" s="43">
        <f>Q293/(SUM(Q293,R293))</f>
        <v>0.814569536423841</v>
      </c>
      <c r="W293" s="43">
        <f>Q293/SUM(Q293,S293)</f>
        <v>0.931818181818182</v>
      </c>
      <c r="X293" s="43">
        <f>2*V293*W293/(SUM(V293,W293))</f>
        <v>0.869257950530035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120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11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11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0">(SUM(AD296,AG296)/SUM(AD296,AE296,AF296,AG296))</f>
        <v>1</v>
      </c>
      <c r="AI296" s="40">
        <f t="shared" ref="AI296:AI324" si="81">AD296/(SUM(AD296,AE296))</f>
        <v>1</v>
      </c>
      <c r="AJ296" s="40">
        <f t="shared" ref="AJ296:AJ324" si="82">AD296/SUM(AD296,AF296)</f>
        <v>1</v>
      </c>
      <c r="AK296" s="40">
        <f t="shared" ref="AK296:AK324" si="83">2*AI296*AJ296/(SUM(AI296,AJ296))</f>
        <v>1</v>
      </c>
    </row>
    <row r="297" spans="1:37">
      <c r="A297" s="26" t="s">
        <v>40</v>
      </c>
      <c r="B297" s="27"/>
      <c r="C297" s="28">
        <v>18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18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80"/>
        <v>1</v>
      </c>
      <c r="AI297" s="43">
        <f t="shared" si="81"/>
        <v>1</v>
      </c>
      <c r="AJ297" s="43">
        <f t="shared" si="82"/>
        <v>1</v>
      </c>
      <c r="AK297" s="43">
        <f t="shared" si="83"/>
        <v>1</v>
      </c>
    </row>
    <row r="298" spans="1:37">
      <c r="A298" s="26" t="s">
        <v>9</v>
      </c>
      <c r="B298" s="27"/>
      <c r="C298" s="27"/>
      <c r="D298" s="28">
        <v>6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6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0"/>
        <v>1</v>
      </c>
      <c r="AI298" s="40">
        <f t="shared" si="81"/>
        <v>1</v>
      </c>
      <c r="AJ298" s="40">
        <f t="shared" si="82"/>
        <v>1</v>
      </c>
      <c r="AK298" s="40">
        <f t="shared" si="83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0"/>
        <v>1</v>
      </c>
      <c r="AI299" s="43">
        <f t="shared" si="81"/>
        <v>1</v>
      </c>
      <c r="AJ299" s="43">
        <f t="shared" si="82"/>
        <v>1</v>
      </c>
      <c r="AK299" s="43">
        <f t="shared" si="83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0"/>
        <v>1</v>
      </c>
      <c r="AI300" s="40">
        <f t="shared" si="81"/>
        <v>1</v>
      </c>
      <c r="AJ300" s="40">
        <f t="shared" si="82"/>
        <v>1</v>
      </c>
      <c r="AK300" s="40">
        <f t="shared" si="83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1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1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0"/>
        <v>1</v>
      </c>
      <c r="AI301" s="43">
        <f t="shared" si="81"/>
        <v>1</v>
      </c>
      <c r="AJ301" s="43">
        <f t="shared" si="82"/>
        <v>1</v>
      </c>
      <c r="AK301" s="43">
        <f t="shared" si="83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>
        <v>2</v>
      </c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2</v>
      </c>
      <c r="AF302" s="42">
        <f>SUM(H296:H301,H303:H323)</f>
        <v>0</v>
      </c>
      <c r="AG302" s="42">
        <v>0</v>
      </c>
      <c r="AH302" s="40">
        <f t="shared" si="80"/>
        <v>0.5</v>
      </c>
      <c r="AI302" s="40">
        <f t="shared" si="81"/>
        <v>0.5</v>
      </c>
      <c r="AJ302" s="40">
        <f t="shared" si="82"/>
        <v>1</v>
      </c>
      <c r="AK302" s="40">
        <f t="shared" si="83"/>
        <v>0.666666666666667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4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4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0"/>
        <v>1</v>
      </c>
      <c r="AI303" s="43">
        <f t="shared" si="81"/>
        <v>1</v>
      </c>
      <c r="AJ303" s="43">
        <f t="shared" si="82"/>
        <v>1</v>
      </c>
      <c r="AK303" s="43">
        <f t="shared" si="83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/>
      <c r="K304" s="27"/>
      <c r="L304" s="27">
        <v>1</v>
      </c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0</v>
      </c>
      <c r="AE304" s="42">
        <f>SUM(B304:I304,K304:AC304)</f>
        <v>1</v>
      </c>
      <c r="AF304" s="42">
        <f>SUM(J296:J303,J305:J323)</f>
        <v>2</v>
      </c>
      <c r="AG304" s="41">
        <v>0</v>
      </c>
      <c r="AH304" s="40">
        <f t="shared" si="80"/>
        <v>0</v>
      </c>
      <c r="AI304" s="40">
        <f t="shared" si="81"/>
        <v>0</v>
      </c>
      <c r="AJ304" s="40">
        <f t="shared" si="82"/>
        <v>0</v>
      </c>
      <c r="AK304" s="40" t="e">
        <f t="shared" si="83"/>
        <v>#DIV/0!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8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8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0"/>
        <v>1</v>
      </c>
      <c r="AI305" s="43">
        <f t="shared" si="81"/>
        <v>1</v>
      </c>
      <c r="AJ305" s="43">
        <f t="shared" si="82"/>
        <v>1</v>
      </c>
      <c r="AK305" s="43">
        <f t="shared" si="83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0</v>
      </c>
      <c r="AE306" s="42">
        <f>SUM(B306:K306,M306:AC306)</f>
        <v>0</v>
      </c>
      <c r="AF306" s="42">
        <f>SUM(L296:L305,L307:L323)</f>
        <v>1</v>
      </c>
      <c r="AG306" s="41">
        <v>0</v>
      </c>
      <c r="AH306" s="40">
        <f t="shared" si="80"/>
        <v>0</v>
      </c>
      <c r="AI306" s="40" t="e">
        <f t="shared" si="81"/>
        <v>#DIV/0!</v>
      </c>
      <c r="AJ306" s="40">
        <f t="shared" si="82"/>
        <v>0</v>
      </c>
      <c r="AK306" s="40" t="e">
        <f t="shared" si="83"/>
        <v>#DIV/0!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0"/>
        <v>1</v>
      </c>
      <c r="AI307" s="43">
        <f t="shared" si="81"/>
        <v>1</v>
      </c>
      <c r="AJ307" s="43">
        <f t="shared" si="82"/>
        <v>1</v>
      </c>
      <c r="AK307" s="43">
        <f t="shared" si="83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0"/>
        <v>1</v>
      </c>
      <c r="AI308" s="40">
        <f t="shared" si="81"/>
        <v>1</v>
      </c>
      <c r="AJ308" s="40">
        <f t="shared" si="82"/>
        <v>1</v>
      </c>
      <c r="AK308" s="40">
        <f t="shared" si="83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0"/>
        <v>1</v>
      </c>
      <c r="AI309" s="43">
        <f t="shared" si="81"/>
        <v>1</v>
      </c>
      <c r="AJ309" s="43">
        <f t="shared" si="82"/>
        <v>1</v>
      </c>
      <c r="AK309" s="43">
        <f t="shared" si="83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0"/>
        <v>1</v>
      </c>
      <c r="AI310" s="40">
        <f t="shared" si="81"/>
        <v>1</v>
      </c>
      <c r="AJ310" s="40">
        <f t="shared" si="82"/>
        <v>1</v>
      </c>
      <c r="AK310" s="40">
        <f t="shared" si="83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0"/>
        <v>1</v>
      </c>
      <c r="AI311" s="43">
        <f t="shared" si="81"/>
        <v>1</v>
      </c>
      <c r="AJ311" s="43">
        <f t="shared" si="82"/>
        <v>1</v>
      </c>
      <c r="AK311" s="43">
        <f t="shared" si="83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0"/>
        <v>1</v>
      </c>
      <c r="AI312" s="40">
        <f t="shared" si="81"/>
        <v>1</v>
      </c>
      <c r="AJ312" s="40">
        <f t="shared" si="82"/>
        <v>1</v>
      </c>
      <c r="AK312" s="40">
        <f t="shared" si="83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0"/>
        <v>1</v>
      </c>
      <c r="AI313" s="43">
        <f t="shared" si="81"/>
        <v>1</v>
      </c>
      <c r="AJ313" s="43">
        <f t="shared" si="82"/>
        <v>1</v>
      </c>
      <c r="AK313" s="43">
        <f t="shared" si="83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0"/>
        <v>1</v>
      </c>
      <c r="AI314" s="40">
        <f t="shared" si="81"/>
        <v>1</v>
      </c>
      <c r="AJ314" s="40">
        <f t="shared" si="82"/>
        <v>1</v>
      </c>
      <c r="AK314" s="40">
        <f t="shared" si="83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5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5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0"/>
        <v>1</v>
      </c>
      <c r="AI315" s="43">
        <f t="shared" si="81"/>
        <v>1</v>
      </c>
      <c r="AJ315" s="43">
        <f t="shared" si="82"/>
        <v>1</v>
      </c>
      <c r="AK315" s="43">
        <f t="shared" si="83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2</v>
      </c>
      <c r="W316" s="27"/>
      <c r="X316" s="27"/>
      <c r="Y316" s="27"/>
      <c r="Z316" s="27"/>
      <c r="AA316" s="27"/>
      <c r="AB316" s="27"/>
      <c r="AC316" s="46"/>
      <c r="AD316" s="42">
        <f>V316</f>
        <v>2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0"/>
        <v>1</v>
      </c>
      <c r="AI316" s="40">
        <f t="shared" si="81"/>
        <v>1</v>
      </c>
      <c r="AJ316" s="40">
        <f t="shared" si="82"/>
        <v>1</v>
      </c>
      <c r="AK316" s="40">
        <f t="shared" si="83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0"/>
        <v>1</v>
      </c>
      <c r="AI317" s="43">
        <f t="shared" si="81"/>
        <v>1</v>
      </c>
      <c r="AJ317" s="43">
        <f t="shared" si="82"/>
        <v>1</v>
      </c>
      <c r="AK317" s="43">
        <f t="shared" si="83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2</v>
      </c>
      <c r="Y318" s="27"/>
      <c r="Z318" s="27"/>
      <c r="AA318" s="27"/>
      <c r="AB318" s="27"/>
      <c r="AC318" s="46"/>
      <c r="AD318" s="42">
        <f>X318</f>
        <v>2</v>
      </c>
      <c r="AE318" s="42">
        <f>SUM(B318:W318,Y318:AC318)</f>
        <v>0</v>
      </c>
      <c r="AF318" s="42">
        <f>SUM(X296:X317,X319:X323)</f>
        <v>1</v>
      </c>
      <c r="AG318" s="41">
        <v>0</v>
      </c>
      <c r="AH318" s="40">
        <f t="shared" si="80"/>
        <v>0.666666666666667</v>
      </c>
      <c r="AI318" s="40">
        <f t="shared" si="81"/>
        <v>1</v>
      </c>
      <c r="AJ318" s="40">
        <f t="shared" si="82"/>
        <v>0.666666666666667</v>
      </c>
      <c r="AK318" s="40">
        <f t="shared" si="83"/>
        <v>0.8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>
        <v>1</v>
      </c>
      <c r="Y319" s="28">
        <v>21</v>
      </c>
      <c r="Z319" s="27"/>
      <c r="AA319" s="27"/>
      <c r="AB319" s="27"/>
      <c r="AC319" s="46"/>
      <c r="AD319" s="41">
        <f>Y319</f>
        <v>21</v>
      </c>
      <c r="AE319" s="41">
        <f>SUM(B319:X319,Z319:AC319)</f>
        <v>1</v>
      </c>
      <c r="AF319" s="41">
        <f>SUM(Y296:Y318,Y320:Y323)</f>
        <v>0</v>
      </c>
      <c r="AG319" s="42">
        <v>0</v>
      </c>
      <c r="AH319" s="43">
        <f t="shared" si="80"/>
        <v>0.954545454545455</v>
      </c>
      <c r="AI319" s="43">
        <f t="shared" si="81"/>
        <v>0.954545454545455</v>
      </c>
      <c r="AJ319" s="43">
        <f t="shared" si="82"/>
        <v>1</v>
      </c>
      <c r="AK319" s="43">
        <f t="shared" si="83"/>
        <v>0.976744186046512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4</v>
      </c>
      <c r="AA320" s="27"/>
      <c r="AB320" s="27"/>
      <c r="AC320" s="46"/>
      <c r="AD320" s="42">
        <f>Z320</f>
        <v>4</v>
      </c>
      <c r="AE320" s="42">
        <f>SUM(B320:Y320,AA320:AC320)</f>
        <v>0</v>
      </c>
      <c r="AF320" s="42">
        <f>SUM(Z296:Z319,Z321:Z323)</f>
        <v>0</v>
      </c>
      <c r="AG320" s="41">
        <v>0</v>
      </c>
      <c r="AH320" s="40">
        <f t="shared" si="80"/>
        <v>1</v>
      </c>
      <c r="AI320" s="40">
        <f t="shared" si="81"/>
        <v>1</v>
      </c>
      <c r="AJ320" s="40">
        <f t="shared" si="82"/>
        <v>1</v>
      </c>
      <c r="AK320" s="40">
        <f t="shared" si="83"/>
        <v>1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0"/>
        <v>1</v>
      </c>
      <c r="AI321" s="43">
        <f t="shared" si="81"/>
        <v>1</v>
      </c>
      <c r="AJ321" s="43">
        <f t="shared" si="82"/>
        <v>1</v>
      </c>
      <c r="AK321" s="43">
        <f t="shared" si="83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3</v>
      </c>
      <c r="AC322" s="46"/>
      <c r="AD322" s="42">
        <f>AB322</f>
        <v>3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80"/>
        <v>1</v>
      </c>
      <c r="AI322" s="40">
        <f t="shared" si="81"/>
        <v>1</v>
      </c>
      <c r="AJ322" s="40">
        <f t="shared" si="82"/>
        <v>1</v>
      </c>
      <c r="AK322" s="40">
        <f t="shared" si="83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0"/>
        <v>1</v>
      </c>
      <c r="AI323" s="43">
        <f t="shared" si="81"/>
        <v>1</v>
      </c>
      <c r="AJ323" s="43">
        <f t="shared" si="82"/>
        <v>1</v>
      </c>
      <c r="AK323" s="43">
        <f t="shared" si="83"/>
        <v>1</v>
      </c>
    </row>
    <row r="324" spans="28:37">
      <c r="AB324" s="37" t="s">
        <v>74</v>
      </c>
      <c r="AC324" s="37"/>
      <c r="AD324" s="42">
        <f t="shared" ref="AD324:AF324" si="84">SUM(AD296:AD323)</f>
        <v>116</v>
      </c>
      <c r="AE324" s="42">
        <f t="shared" si="84"/>
        <v>4</v>
      </c>
      <c r="AF324" s="42">
        <f t="shared" si="84"/>
        <v>4</v>
      </c>
      <c r="AG324" s="42">
        <v>0</v>
      </c>
      <c r="AH324" s="40">
        <f t="shared" si="80"/>
        <v>0.935483870967742</v>
      </c>
      <c r="AI324" s="40">
        <f t="shared" si="81"/>
        <v>0.966666666666667</v>
      </c>
      <c r="AJ324" s="40">
        <f t="shared" si="82"/>
        <v>0.966666666666667</v>
      </c>
      <c r="AK324" s="40">
        <f t="shared" si="83"/>
        <v>0.966666666666667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K204" sqref="K204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93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/>
      <c r="C4" s="6"/>
      <c r="D4" s="53"/>
      <c r="E4" s="6"/>
      <c r="F4" s="53"/>
      <c r="G4" s="6"/>
      <c r="H4" s="53"/>
      <c r="I4" s="6"/>
      <c r="J4" s="53"/>
      <c r="K4" s="6"/>
      <c r="L4" s="53"/>
      <c r="M4" s="6"/>
      <c r="N4" s="1">
        <v>0</v>
      </c>
      <c r="P4" s="43">
        <f>H24</f>
        <v>0</v>
      </c>
      <c r="Q4" s="40">
        <f t="shared" ref="Q4:Q10" si="0">N4-P4</f>
        <v>0</v>
      </c>
      <c r="R4" s="41">
        <f t="shared" ref="R4:Y4" si="1">AD54</f>
        <v>0</v>
      </c>
      <c r="S4" s="42">
        <f t="shared" si="1"/>
        <v>0</v>
      </c>
      <c r="T4" s="41">
        <f t="shared" si="1"/>
        <v>0</v>
      </c>
      <c r="U4" s="42">
        <f t="shared" si="1"/>
        <v>0</v>
      </c>
      <c r="V4" s="40" t="e">
        <f t="shared" si="1"/>
        <v>#DIV/0!</v>
      </c>
      <c r="W4" s="40" t="e">
        <f t="shared" si="1"/>
        <v>#DIV/0!</v>
      </c>
      <c r="X4" s="40" t="e">
        <f t="shared" si="1"/>
        <v>#DIV/0!</v>
      </c>
      <c r="Y4" s="40" t="e">
        <f t="shared" si="1"/>
        <v>#DIV/0!</v>
      </c>
      <c r="Z4" s="42">
        <f t="shared" ref="Z4:AG4" si="2">Q23</f>
        <v>0</v>
      </c>
      <c r="AA4" s="42">
        <f t="shared" si="2"/>
        <v>0</v>
      </c>
      <c r="AB4" s="42">
        <f t="shared" si="2"/>
        <v>0</v>
      </c>
      <c r="AC4" s="42">
        <f t="shared" si="2"/>
        <v>0</v>
      </c>
      <c r="AD4" s="43" t="e">
        <f t="shared" si="2"/>
        <v>#DIV/0!</v>
      </c>
      <c r="AE4" s="40" t="e">
        <f t="shared" si="2"/>
        <v>#DIV/0!</v>
      </c>
      <c r="AF4" s="43" t="e">
        <f t="shared" si="2"/>
        <v>#DIV/0!</v>
      </c>
      <c r="AG4" s="40" t="e">
        <f t="shared" si="2"/>
        <v>#DIV/0!</v>
      </c>
    </row>
    <row r="5" spans="1:33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>
        <v>0</v>
      </c>
      <c r="P5" s="43">
        <f>H69</f>
        <v>0</v>
      </c>
      <c r="Q5" s="40">
        <f t="shared" si="0"/>
        <v>0</v>
      </c>
      <c r="R5" s="41">
        <f t="shared" ref="R5:Y5" si="3">AD99</f>
        <v>0</v>
      </c>
      <c r="S5" s="42">
        <f t="shared" si="3"/>
        <v>0</v>
      </c>
      <c r="T5" s="41">
        <f t="shared" si="3"/>
        <v>0</v>
      </c>
      <c r="U5" s="42">
        <f t="shared" si="3"/>
        <v>0</v>
      </c>
      <c r="V5" s="43" t="e">
        <f t="shared" si="3"/>
        <v>#DIV/0!</v>
      </c>
      <c r="W5" s="43" t="e">
        <f t="shared" si="3"/>
        <v>#DIV/0!</v>
      </c>
      <c r="X5" s="43" t="e">
        <f t="shared" si="3"/>
        <v>#DIV/0!</v>
      </c>
      <c r="Y5" s="43" t="e">
        <f t="shared" si="3"/>
        <v>#DIV/0!</v>
      </c>
      <c r="Z5" s="41">
        <f t="shared" ref="Z5:AG5" si="4">Q68</f>
        <v>0</v>
      </c>
      <c r="AA5" s="41">
        <f t="shared" si="4"/>
        <v>0</v>
      </c>
      <c r="AB5" s="41">
        <f t="shared" si="4"/>
        <v>0</v>
      </c>
      <c r="AC5" s="41">
        <f t="shared" si="4"/>
        <v>0</v>
      </c>
      <c r="AD5" s="43" t="e">
        <f t="shared" si="4"/>
        <v>#DIV/0!</v>
      </c>
      <c r="AE5" s="40" t="e">
        <f t="shared" si="4"/>
        <v>#DIV/0!</v>
      </c>
      <c r="AF5" s="43" t="e">
        <f t="shared" si="4"/>
        <v>#DIV/0!</v>
      </c>
      <c r="AG5" s="40" t="e">
        <f t="shared" si="4"/>
        <v>#DIV/0!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42</v>
      </c>
      <c r="G6" s="6">
        <v>32</v>
      </c>
      <c r="H6" s="53">
        <v>0</v>
      </c>
      <c r="I6" s="6">
        <v>0</v>
      </c>
      <c r="J6" s="53">
        <v>50</v>
      </c>
      <c r="K6" s="6">
        <v>42</v>
      </c>
      <c r="L6" s="53">
        <v>0</v>
      </c>
      <c r="M6" s="6">
        <v>0</v>
      </c>
      <c r="N6">
        <v>141</v>
      </c>
      <c r="P6" s="43">
        <f>H114</f>
        <v>136</v>
      </c>
      <c r="Q6" s="40">
        <f t="shared" si="0"/>
        <v>5</v>
      </c>
      <c r="R6" s="41">
        <f t="shared" ref="R6:Y6" si="5">AD144</f>
        <v>133</v>
      </c>
      <c r="S6" s="42">
        <f t="shared" si="5"/>
        <v>3</v>
      </c>
      <c r="T6" s="41">
        <f t="shared" si="5"/>
        <v>3</v>
      </c>
      <c r="U6" s="42">
        <f t="shared" si="5"/>
        <v>0</v>
      </c>
      <c r="V6" s="40">
        <f t="shared" si="5"/>
        <v>0.956834532374101</v>
      </c>
      <c r="W6" s="40">
        <f t="shared" si="5"/>
        <v>0.977941176470588</v>
      </c>
      <c r="X6" s="40">
        <f t="shared" si="5"/>
        <v>0.977941176470588</v>
      </c>
      <c r="Y6" s="40">
        <f t="shared" si="5"/>
        <v>0.977941176470588</v>
      </c>
      <c r="Z6" s="42">
        <f t="shared" ref="Z6:AG6" si="6">Q113</f>
        <v>136</v>
      </c>
      <c r="AA6" s="42">
        <f t="shared" si="6"/>
        <v>79</v>
      </c>
      <c r="AB6" s="42">
        <f t="shared" si="6"/>
        <v>10</v>
      </c>
      <c r="AC6" s="42">
        <f t="shared" si="6"/>
        <v>0</v>
      </c>
      <c r="AD6" s="43">
        <f t="shared" si="6"/>
        <v>0.604444444444444</v>
      </c>
      <c r="AE6" s="40">
        <f t="shared" si="6"/>
        <v>0.632558139534884</v>
      </c>
      <c r="AF6" s="43">
        <f t="shared" si="6"/>
        <v>0.931506849315068</v>
      </c>
      <c r="AG6" s="40">
        <f t="shared" si="6"/>
        <v>0.753462603878116</v>
      </c>
    </row>
    <row r="7" spans="1:33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>
        <v>0</v>
      </c>
      <c r="P7" s="43">
        <f>H159</f>
        <v>0</v>
      </c>
      <c r="Q7" s="40">
        <f t="shared" si="0"/>
        <v>0</v>
      </c>
      <c r="R7" s="41">
        <f t="shared" ref="R7:Y7" si="7">AD189</f>
        <v>0</v>
      </c>
      <c r="S7" s="42">
        <f t="shared" si="7"/>
        <v>0</v>
      </c>
      <c r="T7" s="41">
        <f t="shared" si="7"/>
        <v>0</v>
      </c>
      <c r="U7" s="42">
        <f t="shared" si="7"/>
        <v>0</v>
      </c>
      <c r="V7" s="43" t="e">
        <f t="shared" si="7"/>
        <v>#DIV/0!</v>
      </c>
      <c r="W7" s="43" t="e">
        <f t="shared" si="7"/>
        <v>#DIV/0!</v>
      </c>
      <c r="X7" s="43" t="e">
        <f t="shared" si="7"/>
        <v>#DIV/0!</v>
      </c>
      <c r="Y7" s="43" t="e">
        <f t="shared" si="7"/>
        <v>#DIV/0!</v>
      </c>
      <c r="Z7" s="41">
        <f t="shared" ref="Z7:AG7" si="8">Q158</f>
        <v>0</v>
      </c>
      <c r="AA7" s="41">
        <f t="shared" si="8"/>
        <v>0</v>
      </c>
      <c r="AB7" s="41">
        <f t="shared" si="8"/>
        <v>0</v>
      </c>
      <c r="AC7" s="41">
        <f t="shared" si="8"/>
        <v>0</v>
      </c>
      <c r="AD7" s="43" t="e">
        <f t="shared" si="8"/>
        <v>#DIV/0!</v>
      </c>
      <c r="AE7" s="40" t="e">
        <f t="shared" si="8"/>
        <v>#DIV/0!</v>
      </c>
      <c r="AF7" s="43" t="e">
        <f t="shared" si="8"/>
        <v>#DIV/0!</v>
      </c>
      <c r="AG7" s="40" t="e">
        <f t="shared" si="8"/>
        <v>#DIV/0!</v>
      </c>
    </row>
    <row r="8" spans="1:33">
      <c r="A8" s="6" t="s">
        <v>44</v>
      </c>
      <c r="B8" s="53">
        <v>49</v>
      </c>
      <c r="C8" s="6">
        <v>2</v>
      </c>
      <c r="D8" s="53">
        <v>0</v>
      </c>
      <c r="E8" s="6">
        <v>0</v>
      </c>
      <c r="F8" s="53">
        <v>42</v>
      </c>
      <c r="G8" s="6">
        <v>14</v>
      </c>
      <c r="H8" s="53">
        <v>0</v>
      </c>
      <c r="I8" s="6">
        <v>0</v>
      </c>
      <c r="J8" s="53">
        <v>50</v>
      </c>
      <c r="K8" s="6">
        <v>6</v>
      </c>
      <c r="L8" s="53">
        <v>0</v>
      </c>
      <c r="M8" s="6">
        <v>0</v>
      </c>
      <c r="N8">
        <v>141</v>
      </c>
      <c r="P8" s="43">
        <f>H204</f>
        <v>136</v>
      </c>
      <c r="Q8" s="40">
        <f t="shared" si="0"/>
        <v>5</v>
      </c>
      <c r="R8" s="41">
        <f t="shared" ref="R8:Y8" si="9">AD234</f>
        <v>133</v>
      </c>
      <c r="S8" s="42">
        <f t="shared" si="9"/>
        <v>3</v>
      </c>
      <c r="T8" s="41">
        <f t="shared" si="9"/>
        <v>3</v>
      </c>
      <c r="U8" s="42">
        <f t="shared" si="9"/>
        <v>0</v>
      </c>
      <c r="V8" s="40">
        <f t="shared" si="9"/>
        <v>0.956834532374101</v>
      </c>
      <c r="W8" s="40">
        <f t="shared" si="9"/>
        <v>0.977941176470588</v>
      </c>
      <c r="X8" s="40">
        <f t="shared" si="9"/>
        <v>0.977941176470588</v>
      </c>
      <c r="Y8" s="40">
        <f t="shared" si="9"/>
        <v>0.977941176470588</v>
      </c>
      <c r="Z8" s="42">
        <f t="shared" ref="Z8:AG8" si="10">Q203</f>
        <v>136</v>
      </c>
      <c r="AA8" s="42">
        <f t="shared" si="10"/>
        <v>27</v>
      </c>
      <c r="AB8" s="42">
        <f t="shared" si="10"/>
        <v>7</v>
      </c>
      <c r="AC8" s="42">
        <f t="shared" si="10"/>
        <v>0</v>
      </c>
      <c r="AD8" s="43">
        <f t="shared" si="10"/>
        <v>0.8</v>
      </c>
      <c r="AE8" s="40">
        <f t="shared" si="10"/>
        <v>0.834355828220859</v>
      </c>
      <c r="AF8" s="43">
        <f t="shared" si="10"/>
        <v>0.951048951048951</v>
      </c>
      <c r="AG8" s="40">
        <f t="shared" si="10"/>
        <v>0.888888888888889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>
        <v>0</v>
      </c>
      <c r="P9" s="43">
        <f>H249</f>
        <v>0</v>
      </c>
      <c r="Q9" s="40">
        <f t="shared" si="0"/>
        <v>0</v>
      </c>
      <c r="R9" s="41">
        <f t="shared" ref="R9:Y9" si="11">AD279</f>
        <v>0</v>
      </c>
      <c r="S9" s="41">
        <f t="shared" si="11"/>
        <v>0</v>
      </c>
      <c r="T9" s="41">
        <f t="shared" si="11"/>
        <v>0</v>
      </c>
      <c r="U9" s="41">
        <f t="shared" si="11"/>
        <v>0</v>
      </c>
      <c r="V9" s="43" t="e">
        <f t="shared" si="11"/>
        <v>#DIV/0!</v>
      </c>
      <c r="W9" s="40" t="e">
        <f t="shared" si="11"/>
        <v>#DIV/0!</v>
      </c>
      <c r="X9" s="43" t="e">
        <f t="shared" si="11"/>
        <v>#DIV/0!</v>
      </c>
      <c r="Y9" s="40" t="e">
        <f t="shared" si="11"/>
        <v>#DIV/0!</v>
      </c>
      <c r="Z9" s="41">
        <f t="shared" ref="Z9:AG9" si="12">Q248</f>
        <v>0</v>
      </c>
      <c r="AA9" s="41">
        <f t="shared" si="12"/>
        <v>0</v>
      </c>
      <c r="AB9" s="41">
        <f t="shared" si="12"/>
        <v>0</v>
      </c>
      <c r="AC9" s="41">
        <f t="shared" si="12"/>
        <v>0</v>
      </c>
      <c r="AD9" s="43" t="e">
        <f t="shared" si="12"/>
        <v>#DIV/0!</v>
      </c>
      <c r="AE9" s="40" t="e">
        <f t="shared" si="12"/>
        <v>#DIV/0!</v>
      </c>
      <c r="AF9" s="43" t="e">
        <f t="shared" si="12"/>
        <v>#DIV/0!</v>
      </c>
      <c r="AG9" s="40" t="e">
        <f t="shared" si="12"/>
        <v>#DIV/0!</v>
      </c>
    </row>
    <row r="10" spans="1:33">
      <c r="A10" s="6" t="s">
        <v>77</v>
      </c>
      <c r="B10" s="53">
        <v>49</v>
      </c>
      <c r="C10" s="6">
        <v>2</v>
      </c>
      <c r="D10" s="53">
        <v>0</v>
      </c>
      <c r="E10" s="6">
        <v>0</v>
      </c>
      <c r="F10" s="53">
        <v>40</v>
      </c>
      <c r="G10" s="6">
        <v>4</v>
      </c>
      <c r="H10" s="53">
        <v>0</v>
      </c>
      <c r="I10" s="6">
        <v>0</v>
      </c>
      <c r="J10" s="53">
        <v>50</v>
      </c>
      <c r="K10" s="6">
        <v>3</v>
      </c>
      <c r="L10" s="53">
        <v>0</v>
      </c>
      <c r="M10" s="6">
        <v>0</v>
      </c>
      <c r="N10">
        <v>139</v>
      </c>
      <c r="P10" s="43">
        <f>H294</f>
        <v>134</v>
      </c>
      <c r="Q10" s="40">
        <f t="shared" si="0"/>
        <v>5</v>
      </c>
      <c r="R10" s="41">
        <f t="shared" ref="R10:Y10" si="13">AD324</f>
        <v>131</v>
      </c>
      <c r="S10" s="41">
        <f t="shared" si="13"/>
        <v>3</v>
      </c>
      <c r="T10" s="41">
        <f t="shared" si="13"/>
        <v>3</v>
      </c>
      <c r="U10" s="41">
        <f t="shared" si="13"/>
        <v>0</v>
      </c>
      <c r="V10" s="41">
        <f t="shared" si="13"/>
        <v>0.956204379562044</v>
      </c>
      <c r="W10" s="41">
        <f t="shared" si="13"/>
        <v>0.977611940298508</v>
      </c>
      <c r="X10" s="41">
        <f t="shared" si="13"/>
        <v>0.977611940298508</v>
      </c>
      <c r="Y10" s="41">
        <f t="shared" si="13"/>
        <v>0.977611940298508</v>
      </c>
      <c r="Z10" s="42">
        <f t="shared" ref="Z10:AG10" si="14">Q293</f>
        <v>134</v>
      </c>
      <c r="AA10" s="42">
        <f t="shared" si="14"/>
        <v>14</v>
      </c>
      <c r="AB10" s="42">
        <f t="shared" si="14"/>
        <v>7</v>
      </c>
      <c r="AC10" s="42">
        <f t="shared" si="14"/>
        <v>0</v>
      </c>
      <c r="AD10" s="43">
        <f t="shared" si="14"/>
        <v>0.864516129032258</v>
      </c>
      <c r="AE10" s="40">
        <f t="shared" si="14"/>
        <v>0.905405405405405</v>
      </c>
      <c r="AF10" s="43">
        <f t="shared" si="14"/>
        <v>0.950354609929078</v>
      </c>
      <c r="AG10" s="40">
        <f t="shared" si="14"/>
        <v>0.927335640138408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norehuda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5">(SUM(Q14,T14)/SUM(Q14,R14,S14,T14))</f>
        <v>#DIV/0!</v>
      </c>
      <c r="V14" s="40" t="e">
        <f t="shared" ref="V14:V21" si="16">Q14/(SUM(Q14,R14))</f>
        <v>#DIV/0!</v>
      </c>
      <c r="W14" s="40" t="e">
        <f t="shared" ref="W14:W21" si="17">Q14/SUM(Q14,S14)</f>
        <v>#DIV/0!</v>
      </c>
      <c r="X14" s="40" t="e">
        <f t="shared" ref="X14:X21" si="18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5"/>
        <v>#DIV/0!</v>
      </c>
      <c r="V15" s="43" t="e">
        <f t="shared" si="16"/>
        <v>#DIV/0!</v>
      </c>
      <c r="W15" s="43" t="e">
        <f t="shared" si="17"/>
        <v>#DIV/0!</v>
      </c>
      <c r="X15" s="43" t="e">
        <f t="shared" si="18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5"/>
        <v>#DIV/0!</v>
      </c>
      <c r="V16" s="40" t="e">
        <f t="shared" si="16"/>
        <v>#DIV/0!</v>
      </c>
      <c r="W16" s="40" t="e">
        <f t="shared" si="17"/>
        <v>#DIV/0!</v>
      </c>
      <c r="X16" s="40" t="e">
        <f t="shared" si="18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5"/>
        <v>#DIV/0!</v>
      </c>
      <c r="V17" s="43" t="e">
        <f t="shared" si="16"/>
        <v>#DIV/0!</v>
      </c>
      <c r="W17" s="43" t="e">
        <f t="shared" si="17"/>
        <v>#DIV/0!</v>
      </c>
      <c r="X17" s="43" t="e">
        <f t="shared" si="18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5"/>
        <v>#DIV/0!</v>
      </c>
      <c r="V18" s="40" t="e">
        <f t="shared" si="16"/>
        <v>#DIV/0!</v>
      </c>
      <c r="W18" s="40" t="e">
        <f t="shared" si="17"/>
        <v>#DIV/0!</v>
      </c>
      <c r="X18" s="40" t="e">
        <f t="shared" si="18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5"/>
        <v>#DIV/0!</v>
      </c>
      <c r="V19" s="43" t="e">
        <f t="shared" si="16"/>
        <v>#DIV/0!</v>
      </c>
      <c r="W19" s="43" t="e">
        <f t="shared" si="17"/>
        <v>#DIV/0!</v>
      </c>
      <c r="X19" s="43" t="e">
        <f t="shared" si="18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5"/>
        <v>#DIV/0!</v>
      </c>
      <c r="V20" s="40" t="e">
        <f t="shared" si="16"/>
        <v>#DIV/0!</v>
      </c>
      <c r="W20" s="40" t="e">
        <f t="shared" si="17"/>
        <v>#DIV/0!</v>
      </c>
      <c r="X20" s="40" t="e">
        <f t="shared" si="18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5"/>
        <v>#DIV/0!</v>
      </c>
      <c r="V21" s="43" t="e">
        <f t="shared" si="16"/>
        <v>#DIV/0!</v>
      </c>
      <c r="W21" s="43" t="e">
        <f t="shared" si="17"/>
        <v>#DIV/0!</v>
      </c>
      <c r="X21" s="43" t="e">
        <f t="shared" si="18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19">SUM(Q14:Q21)</f>
        <v>0</v>
      </c>
      <c r="R23" s="41">
        <f t="shared" si="19"/>
        <v>0</v>
      </c>
      <c r="S23" s="41">
        <f t="shared" si="19"/>
        <v>0</v>
      </c>
      <c r="T23" s="41">
        <f t="shared" si="19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norehuda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0">(SUM(AD26,AG26)/SUM(AD26,AE26,AF26,AG26))</f>
        <v>#DIV/0!</v>
      </c>
      <c r="AI26" s="40" t="e">
        <f t="shared" ref="AI26:AI54" si="21">AD26/(SUM(AD26,AE26))</f>
        <v>#DIV/0!</v>
      </c>
      <c r="AJ26" s="40" t="e">
        <f t="shared" ref="AJ26:AJ54" si="22">AD26/SUM(AD26,AF26)</f>
        <v>#DIV/0!</v>
      </c>
      <c r="AK26" s="40" t="e">
        <f t="shared" ref="AK26:AK54" si="23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0"/>
        <v>#DIV/0!</v>
      </c>
      <c r="AI27" s="43" t="e">
        <f t="shared" si="21"/>
        <v>#DIV/0!</v>
      </c>
      <c r="AJ27" s="43" t="e">
        <f t="shared" si="22"/>
        <v>#DIV/0!</v>
      </c>
      <c r="AK27" s="43" t="e">
        <f t="shared" si="23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0"/>
        <v>#DIV/0!</v>
      </c>
      <c r="AI28" s="40" t="e">
        <f t="shared" si="21"/>
        <v>#DIV/0!</v>
      </c>
      <c r="AJ28" s="40" t="e">
        <f t="shared" si="22"/>
        <v>#DIV/0!</v>
      </c>
      <c r="AK28" s="40" t="e">
        <f t="shared" si="23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0"/>
        <v>#DIV/0!</v>
      </c>
      <c r="AI29" s="43" t="e">
        <f t="shared" si="21"/>
        <v>#DIV/0!</v>
      </c>
      <c r="AJ29" s="43" t="e">
        <f t="shared" si="22"/>
        <v>#DIV/0!</v>
      </c>
      <c r="AK29" s="43" t="e">
        <f t="shared" si="23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0"/>
        <v>#DIV/0!</v>
      </c>
      <c r="AI30" s="40" t="e">
        <f t="shared" si="21"/>
        <v>#DIV/0!</v>
      </c>
      <c r="AJ30" s="40" t="e">
        <f t="shared" si="22"/>
        <v>#DIV/0!</v>
      </c>
      <c r="AK30" s="40" t="e">
        <f t="shared" si="23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0"/>
        <v>#DIV/0!</v>
      </c>
      <c r="AI31" s="43" t="e">
        <f t="shared" si="21"/>
        <v>#DIV/0!</v>
      </c>
      <c r="AJ31" s="43" t="e">
        <f t="shared" si="22"/>
        <v>#DIV/0!</v>
      </c>
      <c r="AK31" s="43" t="e">
        <f t="shared" si="23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0"/>
        <v>#DIV/0!</v>
      </c>
      <c r="AI32" s="40" t="e">
        <f t="shared" si="21"/>
        <v>#DIV/0!</v>
      </c>
      <c r="AJ32" s="40" t="e">
        <f t="shared" si="22"/>
        <v>#DIV/0!</v>
      </c>
      <c r="AK32" s="40" t="e">
        <f t="shared" si="23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0"/>
        <v>#DIV/0!</v>
      </c>
      <c r="AI33" s="43" t="e">
        <f t="shared" si="21"/>
        <v>#DIV/0!</v>
      </c>
      <c r="AJ33" s="43" t="e">
        <f t="shared" si="22"/>
        <v>#DIV/0!</v>
      </c>
      <c r="AK33" s="43" t="e">
        <f t="shared" si="23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0"/>
        <v>#DIV/0!</v>
      </c>
      <c r="AI34" s="40" t="e">
        <f t="shared" si="21"/>
        <v>#DIV/0!</v>
      </c>
      <c r="AJ34" s="40" t="e">
        <f t="shared" si="22"/>
        <v>#DIV/0!</v>
      </c>
      <c r="AK34" s="40" t="e">
        <f t="shared" si="23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0"/>
        <v>#DIV/0!</v>
      </c>
      <c r="AI35" s="43" t="e">
        <f t="shared" si="21"/>
        <v>#DIV/0!</v>
      </c>
      <c r="AJ35" s="43" t="e">
        <f t="shared" si="22"/>
        <v>#DIV/0!</v>
      </c>
      <c r="AK35" s="43" t="e">
        <f t="shared" si="23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0"/>
        <v>#DIV/0!</v>
      </c>
      <c r="AI36" s="40" t="e">
        <f t="shared" si="21"/>
        <v>#DIV/0!</v>
      </c>
      <c r="AJ36" s="40" t="e">
        <f t="shared" si="22"/>
        <v>#DIV/0!</v>
      </c>
      <c r="AK36" s="40" t="e">
        <f t="shared" si="23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0"/>
        <v>#DIV/0!</v>
      </c>
      <c r="AI37" s="43" t="e">
        <f t="shared" si="21"/>
        <v>#DIV/0!</v>
      </c>
      <c r="AJ37" s="43" t="e">
        <f t="shared" si="22"/>
        <v>#DIV/0!</v>
      </c>
      <c r="AK37" s="43" t="e">
        <f t="shared" si="23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0"/>
        <v>#DIV/0!</v>
      </c>
      <c r="AI38" s="40" t="e">
        <f t="shared" si="21"/>
        <v>#DIV/0!</v>
      </c>
      <c r="AJ38" s="40" t="e">
        <f t="shared" si="22"/>
        <v>#DIV/0!</v>
      </c>
      <c r="AK38" s="40" t="e">
        <f t="shared" si="23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0"/>
        <v>#DIV/0!</v>
      </c>
      <c r="AI39" s="43" t="e">
        <f t="shared" si="21"/>
        <v>#DIV/0!</v>
      </c>
      <c r="AJ39" s="43" t="e">
        <f t="shared" si="22"/>
        <v>#DIV/0!</v>
      </c>
      <c r="AK39" s="43" t="e">
        <f t="shared" si="23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0"/>
        <v>#DIV/0!</v>
      </c>
      <c r="AI40" s="40" t="e">
        <f t="shared" si="21"/>
        <v>#DIV/0!</v>
      </c>
      <c r="AJ40" s="40" t="e">
        <f t="shared" si="22"/>
        <v>#DIV/0!</v>
      </c>
      <c r="AK40" s="40" t="e">
        <f t="shared" si="23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0"/>
        <v>#DIV/0!</v>
      </c>
      <c r="AI41" s="43" t="e">
        <f t="shared" si="21"/>
        <v>#DIV/0!</v>
      </c>
      <c r="AJ41" s="43" t="e">
        <f t="shared" si="22"/>
        <v>#DIV/0!</v>
      </c>
      <c r="AK41" s="43" t="e">
        <f t="shared" si="23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0"/>
        <v>#DIV/0!</v>
      </c>
      <c r="AI42" s="40" t="e">
        <f t="shared" si="21"/>
        <v>#DIV/0!</v>
      </c>
      <c r="AJ42" s="40" t="e">
        <f t="shared" si="22"/>
        <v>#DIV/0!</v>
      </c>
      <c r="AK42" s="40" t="e">
        <f t="shared" si="23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0"/>
        <v>#DIV/0!</v>
      </c>
      <c r="AI43" s="43" t="e">
        <f t="shared" si="21"/>
        <v>#DIV/0!</v>
      </c>
      <c r="AJ43" s="43" t="e">
        <f t="shared" si="22"/>
        <v>#DIV/0!</v>
      </c>
      <c r="AK43" s="43" t="e">
        <f t="shared" si="23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0"/>
        <v>#DIV/0!</v>
      </c>
      <c r="AI44" s="40" t="e">
        <f t="shared" si="21"/>
        <v>#DIV/0!</v>
      </c>
      <c r="AJ44" s="40" t="e">
        <f t="shared" si="22"/>
        <v>#DIV/0!</v>
      </c>
      <c r="AK44" s="40" t="e">
        <f t="shared" si="23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0"/>
        <v>#DIV/0!</v>
      </c>
      <c r="AI45" s="43" t="e">
        <f t="shared" si="21"/>
        <v>#DIV/0!</v>
      </c>
      <c r="AJ45" s="43" t="e">
        <f t="shared" si="22"/>
        <v>#DIV/0!</v>
      </c>
      <c r="AK45" s="43" t="e">
        <f t="shared" si="23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0"/>
        <v>#DIV/0!</v>
      </c>
      <c r="AI46" s="40" t="e">
        <f t="shared" si="21"/>
        <v>#DIV/0!</v>
      </c>
      <c r="AJ46" s="40" t="e">
        <f t="shared" si="22"/>
        <v>#DIV/0!</v>
      </c>
      <c r="AK46" s="40" t="e">
        <f t="shared" si="23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0"/>
        <v>#DIV/0!</v>
      </c>
      <c r="AI47" s="43" t="e">
        <f t="shared" si="21"/>
        <v>#DIV/0!</v>
      </c>
      <c r="AJ47" s="43" t="e">
        <f t="shared" si="22"/>
        <v>#DIV/0!</v>
      </c>
      <c r="AK47" s="43" t="e">
        <f t="shared" si="23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0"/>
        <v>#DIV/0!</v>
      </c>
      <c r="AI48" s="40" t="e">
        <f t="shared" si="21"/>
        <v>#DIV/0!</v>
      </c>
      <c r="AJ48" s="40" t="e">
        <f t="shared" si="22"/>
        <v>#DIV/0!</v>
      </c>
      <c r="AK48" s="40" t="e">
        <f t="shared" si="23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0"/>
        <v>#DIV/0!</v>
      </c>
      <c r="AI49" s="43" t="e">
        <f t="shared" si="21"/>
        <v>#DIV/0!</v>
      </c>
      <c r="AJ49" s="43" t="e">
        <f t="shared" si="22"/>
        <v>#DIV/0!</v>
      </c>
      <c r="AK49" s="43" t="e">
        <f t="shared" si="23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0"/>
        <v>#DIV/0!</v>
      </c>
      <c r="AI50" s="40" t="e">
        <f t="shared" si="21"/>
        <v>#DIV/0!</v>
      </c>
      <c r="AJ50" s="40" t="e">
        <f t="shared" si="22"/>
        <v>#DIV/0!</v>
      </c>
      <c r="AK50" s="40" t="e">
        <f t="shared" si="23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0"/>
        <v>#DIV/0!</v>
      </c>
      <c r="AI51" s="43" t="e">
        <f t="shared" si="21"/>
        <v>#DIV/0!</v>
      </c>
      <c r="AJ51" s="43" t="e">
        <f t="shared" si="22"/>
        <v>#DIV/0!</v>
      </c>
      <c r="AK51" s="43" t="e">
        <f t="shared" si="23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0"/>
        <v>#DIV/0!</v>
      </c>
      <c r="AI52" s="40" t="e">
        <f t="shared" si="21"/>
        <v>#DIV/0!</v>
      </c>
      <c r="AJ52" s="40" t="e">
        <f t="shared" si="22"/>
        <v>#DIV/0!</v>
      </c>
      <c r="AK52" s="40" t="e">
        <f t="shared" si="23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0"/>
        <v>#DIV/0!</v>
      </c>
      <c r="AI53" s="43" t="e">
        <f t="shared" si="21"/>
        <v>#DIV/0!</v>
      </c>
      <c r="AJ53" s="43" t="e">
        <f t="shared" si="22"/>
        <v>#DIV/0!</v>
      </c>
      <c r="AK53" s="43" t="e">
        <f t="shared" si="23"/>
        <v>#DIV/0!</v>
      </c>
    </row>
    <row r="54" spans="28:37">
      <c r="AB54" s="37" t="s">
        <v>74</v>
      </c>
      <c r="AC54" s="37"/>
      <c r="AD54" s="42">
        <f t="shared" ref="AD54:AF54" si="24">SUM(AD26:AD53)</f>
        <v>0</v>
      </c>
      <c r="AE54" s="42">
        <f t="shared" si="24"/>
        <v>0</v>
      </c>
      <c r="AF54" s="42">
        <f t="shared" si="24"/>
        <v>0</v>
      </c>
      <c r="AG54" s="42">
        <v>0</v>
      </c>
      <c r="AH54" s="40" t="e">
        <f t="shared" si="20"/>
        <v>#DIV/0!</v>
      </c>
      <c r="AI54" s="40" t="e">
        <f t="shared" si="21"/>
        <v>#DIV/0!</v>
      </c>
      <c r="AJ54" s="40" t="e">
        <f t="shared" si="22"/>
        <v>#DIV/0!</v>
      </c>
      <c r="AK54" s="40" t="e">
        <f t="shared" si="23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norehuda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5">(SUM(Q59,T59)/SUM(Q59,R59,S59,T59))</f>
        <v>#DIV/0!</v>
      </c>
      <c r="V59" s="40" t="e">
        <f t="shared" ref="V59:V66" si="26">Q59/(SUM(Q59,R59))</f>
        <v>#DIV/0!</v>
      </c>
      <c r="W59" s="40" t="e">
        <f t="shared" ref="W59:W66" si="27">Q59/SUM(Q59,S59)</f>
        <v>#DIV/0!</v>
      </c>
      <c r="X59" s="40" t="e">
        <f t="shared" ref="X59:X66" si="28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5"/>
        <v>#DIV/0!</v>
      </c>
      <c r="V60" s="43" t="e">
        <f t="shared" si="26"/>
        <v>#DIV/0!</v>
      </c>
      <c r="W60" s="43" t="e">
        <f t="shared" si="27"/>
        <v>#DIV/0!</v>
      </c>
      <c r="X60" s="43" t="e">
        <f t="shared" si="28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5"/>
        <v>#DIV/0!</v>
      </c>
      <c r="V61" s="40" t="e">
        <f t="shared" si="26"/>
        <v>#DIV/0!</v>
      </c>
      <c r="W61" s="40" t="e">
        <f t="shared" si="27"/>
        <v>#DIV/0!</v>
      </c>
      <c r="X61" s="40" t="e">
        <f t="shared" si="28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5"/>
        <v>#DIV/0!</v>
      </c>
      <c r="V62" s="43" t="e">
        <f t="shared" si="26"/>
        <v>#DIV/0!</v>
      </c>
      <c r="W62" s="43" t="e">
        <f t="shared" si="27"/>
        <v>#DIV/0!</v>
      </c>
      <c r="X62" s="43" t="e">
        <f t="shared" si="28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5"/>
        <v>#DIV/0!</v>
      </c>
      <c r="V63" s="40" t="e">
        <f t="shared" si="26"/>
        <v>#DIV/0!</v>
      </c>
      <c r="W63" s="40" t="e">
        <f t="shared" si="27"/>
        <v>#DIV/0!</v>
      </c>
      <c r="X63" s="40" t="e">
        <f t="shared" si="28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5"/>
        <v>#DIV/0!</v>
      </c>
      <c r="V64" s="43" t="e">
        <f t="shared" si="26"/>
        <v>#DIV/0!</v>
      </c>
      <c r="W64" s="43" t="e">
        <f t="shared" si="27"/>
        <v>#DIV/0!</v>
      </c>
      <c r="X64" s="43" t="e">
        <f t="shared" si="28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5"/>
        <v>#DIV/0!</v>
      </c>
      <c r="V65" s="40" t="e">
        <f t="shared" si="26"/>
        <v>#DIV/0!</v>
      </c>
      <c r="W65" s="40" t="e">
        <f t="shared" si="27"/>
        <v>#DIV/0!</v>
      </c>
      <c r="X65" s="40" t="e">
        <f t="shared" si="28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5"/>
        <v>#DIV/0!</v>
      </c>
      <c r="V66" s="43" t="e">
        <f t="shared" si="26"/>
        <v>#DIV/0!</v>
      </c>
      <c r="W66" s="43" t="e">
        <f t="shared" si="27"/>
        <v>#DIV/0!</v>
      </c>
      <c r="X66" s="43" t="e">
        <f t="shared" si="28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29">SUM(Q59:Q66)</f>
        <v>0</v>
      </c>
      <c r="R68" s="41">
        <f t="shared" si="29"/>
        <v>0</v>
      </c>
      <c r="S68" s="41">
        <f t="shared" si="29"/>
        <v>0</v>
      </c>
      <c r="T68" s="41">
        <f t="shared" si="29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norehuda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0">(SUM(AD71,AG71)/SUM(AD71,AE71,AF71,AG71))</f>
        <v>#DIV/0!</v>
      </c>
      <c r="AI71" s="40" t="e">
        <f t="shared" ref="AI71:AI99" si="31">AD71/(SUM(AD71,AE71))</f>
        <v>#DIV/0!</v>
      </c>
      <c r="AJ71" s="40" t="e">
        <f t="shared" ref="AJ71:AJ99" si="32">AD71/SUM(AD71,AF71)</f>
        <v>#DIV/0!</v>
      </c>
      <c r="AK71" s="40" t="e">
        <f t="shared" ref="AK71:AK99" si="33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0"/>
        <v>#DIV/0!</v>
      </c>
      <c r="AI72" s="43" t="e">
        <f t="shared" si="31"/>
        <v>#DIV/0!</v>
      </c>
      <c r="AJ72" s="43" t="e">
        <f t="shared" si="32"/>
        <v>#DIV/0!</v>
      </c>
      <c r="AK72" s="43" t="e">
        <f t="shared" si="33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0"/>
        <v>#DIV/0!</v>
      </c>
      <c r="AI73" s="40" t="e">
        <f t="shared" si="31"/>
        <v>#DIV/0!</v>
      </c>
      <c r="AJ73" s="40" t="e">
        <f t="shared" si="32"/>
        <v>#DIV/0!</v>
      </c>
      <c r="AK73" s="40" t="e">
        <f t="shared" si="33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0"/>
        <v>#DIV/0!</v>
      </c>
      <c r="AI74" s="43" t="e">
        <f t="shared" si="31"/>
        <v>#DIV/0!</v>
      </c>
      <c r="AJ74" s="43" t="e">
        <f t="shared" si="32"/>
        <v>#DIV/0!</v>
      </c>
      <c r="AK74" s="43" t="e">
        <f t="shared" si="33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0"/>
        <v>#DIV/0!</v>
      </c>
      <c r="AI75" s="40" t="e">
        <f t="shared" si="31"/>
        <v>#DIV/0!</v>
      </c>
      <c r="AJ75" s="40" t="e">
        <f t="shared" si="32"/>
        <v>#DIV/0!</v>
      </c>
      <c r="AK75" s="40" t="e">
        <f t="shared" si="33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0"/>
        <v>#DIV/0!</v>
      </c>
      <c r="AI76" s="43" t="e">
        <f t="shared" si="31"/>
        <v>#DIV/0!</v>
      </c>
      <c r="AJ76" s="43" t="e">
        <f t="shared" si="32"/>
        <v>#DIV/0!</v>
      </c>
      <c r="AK76" s="43" t="e">
        <f t="shared" si="33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0"/>
        <v>#DIV/0!</v>
      </c>
      <c r="AI77" s="40" t="e">
        <f t="shared" si="31"/>
        <v>#DIV/0!</v>
      </c>
      <c r="AJ77" s="40" t="e">
        <f t="shared" si="32"/>
        <v>#DIV/0!</v>
      </c>
      <c r="AK77" s="40" t="e">
        <f t="shared" si="33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0"/>
        <v>#DIV/0!</v>
      </c>
      <c r="AI78" s="43" t="e">
        <f t="shared" si="31"/>
        <v>#DIV/0!</v>
      </c>
      <c r="AJ78" s="43" t="e">
        <f t="shared" si="32"/>
        <v>#DIV/0!</v>
      </c>
      <c r="AK78" s="43" t="e">
        <f t="shared" si="33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0"/>
        <v>#DIV/0!</v>
      </c>
      <c r="AI79" s="40" t="e">
        <f t="shared" si="31"/>
        <v>#DIV/0!</v>
      </c>
      <c r="AJ79" s="40" t="e">
        <f t="shared" si="32"/>
        <v>#DIV/0!</v>
      </c>
      <c r="AK79" s="40" t="e">
        <f t="shared" si="33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0"/>
        <v>#DIV/0!</v>
      </c>
      <c r="AI80" s="43" t="e">
        <f t="shared" si="31"/>
        <v>#DIV/0!</v>
      </c>
      <c r="AJ80" s="43" t="e">
        <f t="shared" si="32"/>
        <v>#DIV/0!</v>
      </c>
      <c r="AK80" s="43" t="e">
        <f t="shared" si="33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0"/>
        <v>#DIV/0!</v>
      </c>
      <c r="AI81" s="40" t="e">
        <f t="shared" si="31"/>
        <v>#DIV/0!</v>
      </c>
      <c r="AJ81" s="40" t="e">
        <f t="shared" si="32"/>
        <v>#DIV/0!</v>
      </c>
      <c r="AK81" s="40" t="e">
        <f t="shared" si="33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0"/>
        <v>#DIV/0!</v>
      </c>
      <c r="AI82" s="43" t="e">
        <f t="shared" si="31"/>
        <v>#DIV/0!</v>
      </c>
      <c r="AJ82" s="43" t="e">
        <f t="shared" si="32"/>
        <v>#DIV/0!</v>
      </c>
      <c r="AK82" s="43" t="e">
        <f t="shared" si="33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0"/>
        <v>#DIV/0!</v>
      </c>
      <c r="AI83" s="40" t="e">
        <f t="shared" si="31"/>
        <v>#DIV/0!</v>
      </c>
      <c r="AJ83" s="40" t="e">
        <f t="shared" si="32"/>
        <v>#DIV/0!</v>
      </c>
      <c r="AK83" s="40" t="e">
        <f t="shared" si="33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0"/>
        <v>#DIV/0!</v>
      </c>
      <c r="AI84" s="43" t="e">
        <f t="shared" si="31"/>
        <v>#DIV/0!</v>
      </c>
      <c r="AJ84" s="43" t="e">
        <f t="shared" si="32"/>
        <v>#DIV/0!</v>
      </c>
      <c r="AK84" s="43" t="e">
        <f t="shared" si="33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0"/>
        <v>#DIV/0!</v>
      </c>
      <c r="AI85" s="40" t="e">
        <f t="shared" si="31"/>
        <v>#DIV/0!</v>
      </c>
      <c r="AJ85" s="40" t="e">
        <f t="shared" si="32"/>
        <v>#DIV/0!</v>
      </c>
      <c r="AK85" s="40" t="e">
        <f t="shared" si="33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0"/>
        <v>#DIV/0!</v>
      </c>
      <c r="AI86" s="43" t="e">
        <f t="shared" si="31"/>
        <v>#DIV/0!</v>
      </c>
      <c r="AJ86" s="43" t="e">
        <f t="shared" si="32"/>
        <v>#DIV/0!</v>
      </c>
      <c r="AK86" s="43" t="e">
        <f t="shared" si="33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0"/>
        <v>#DIV/0!</v>
      </c>
      <c r="AI87" s="40" t="e">
        <f t="shared" si="31"/>
        <v>#DIV/0!</v>
      </c>
      <c r="AJ87" s="40" t="e">
        <f t="shared" si="32"/>
        <v>#DIV/0!</v>
      </c>
      <c r="AK87" s="40" t="e">
        <f t="shared" si="33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0"/>
        <v>#DIV/0!</v>
      </c>
      <c r="AI88" s="43" t="e">
        <f t="shared" si="31"/>
        <v>#DIV/0!</v>
      </c>
      <c r="AJ88" s="43" t="e">
        <f t="shared" si="32"/>
        <v>#DIV/0!</v>
      </c>
      <c r="AK88" s="43" t="e">
        <f t="shared" si="33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0"/>
        <v>#DIV/0!</v>
      </c>
      <c r="AI89" s="40" t="e">
        <f t="shared" si="31"/>
        <v>#DIV/0!</v>
      </c>
      <c r="AJ89" s="40" t="e">
        <f t="shared" si="32"/>
        <v>#DIV/0!</v>
      </c>
      <c r="AK89" s="40" t="e">
        <f t="shared" si="33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0"/>
        <v>#DIV/0!</v>
      </c>
      <c r="AI90" s="43" t="e">
        <f t="shared" si="31"/>
        <v>#DIV/0!</v>
      </c>
      <c r="AJ90" s="43" t="e">
        <f t="shared" si="32"/>
        <v>#DIV/0!</v>
      </c>
      <c r="AK90" s="43" t="e">
        <f t="shared" si="33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0"/>
        <v>#DIV/0!</v>
      </c>
      <c r="AI91" s="40" t="e">
        <f t="shared" si="31"/>
        <v>#DIV/0!</v>
      </c>
      <c r="AJ91" s="40" t="e">
        <f t="shared" si="32"/>
        <v>#DIV/0!</v>
      </c>
      <c r="AK91" s="40" t="e">
        <f t="shared" si="33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0"/>
        <v>#DIV/0!</v>
      </c>
      <c r="AI92" s="43" t="e">
        <f t="shared" si="31"/>
        <v>#DIV/0!</v>
      </c>
      <c r="AJ92" s="43" t="e">
        <f t="shared" si="32"/>
        <v>#DIV/0!</v>
      </c>
      <c r="AK92" s="43" t="e">
        <f t="shared" si="33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0"/>
        <v>#DIV/0!</v>
      </c>
      <c r="AI93" s="40" t="e">
        <f t="shared" si="31"/>
        <v>#DIV/0!</v>
      </c>
      <c r="AJ93" s="40" t="e">
        <f t="shared" si="32"/>
        <v>#DIV/0!</v>
      </c>
      <c r="AK93" s="40" t="e">
        <f t="shared" si="33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0"/>
        <v>#DIV/0!</v>
      </c>
      <c r="AI94" s="43" t="e">
        <f t="shared" si="31"/>
        <v>#DIV/0!</v>
      </c>
      <c r="AJ94" s="43" t="e">
        <f t="shared" si="32"/>
        <v>#DIV/0!</v>
      </c>
      <c r="AK94" s="43" t="e">
        <f t="shared" si="33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0"/>
        <v>#DIV/0!</v>
      </c>
      <c r="AI95" s="40" t="e">
        <f t="shared" si="31"/>
        <v>#DIV/0!</v>
      </c>
      <c r="AJ95" s="40" t="e">
        <f t="shared" si="32"/>
        <v>#DIV/0!</v>
      </c>
      <c r="AK95" s="40" t="e">
        <f t="shared" si="33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0"/>
        <v>#DIV/0!</v>
      </c>
      <c r="AI96" s="43" t="e">
        <f t="shared" si="31"/>
        <v>#DIV/0!</v>
      </c>
      <c r="AJ96" s="43" t="e">
        <f t="shared" si="32"/>
        <v>#DIV/0!</v>
      </c>
      <c r="AK96" s="43" t="e">
        <f t="shared" si="33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0"/>
        <v>#DIV/0!</v>
      </c>
      <c r="AI97" s="40" t="e">
        <f t="shared" si="31"/>
        <v>#DIV/0!</v>
      </c>
      <c r="AJ97" s="40" t="e">
        <f t="shared" si="32"/>
        <v>#DIV/0!</v>
      </c>
      <c r="AK97" s="40" t="e">
        <f t="shared" si="33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0"/>
        <v>#DIV/0!</v>
      </c>
      <c r="AI98" s="43" t="e">
        <f t="shared" si="31"/>
        <v>#DIV/0!</v>
      </c>
      <c r="AJ98" s="43" t="e">
        <f t="shared" si="32"/>
        <v>#DIV/0!</v>
      </c>
      <c r="AK98" s="43" t="e">
        <f t="shared" si="33"/>
        <v>#DIV/0!</v>
      </c>
    </row>
    <row r="99" spans="28:37">
      <c r="AB99" s="37" t="s">
        <v>74</v>
      </c>
      <c r="AC99" s="37"/>
      <c r="AD99" s="42">
        <f t="shared" ref="AD99:AF99" si="34">SUM(AD71:AD98)</f>
        <v>0</v>
      </c>
      <c r="AE99" s="42">
        <f t="shared" si="34"/>
        <v>0</v>
      </c>
      <c r="AF99" s="42">
        <f t="shared" si="34"/>
        <v>0</v>
      </c>
      <c r="AG99" s="42">
        <v>0</v>
      </c>
      <c r="AH99" s="40" t="e">
        <f t="shared" si="30"/>
        <v>#DIV/0!</v>
      </c>
      <c r="AI99" s="40" t="e">
        <f t="shared" si="31"/>
        <v>#DIV/0!</v>
      </c>
      <c r="AJ99" s="40" t="e">
        <f t="shared" si="32"/>
        <v>#DIV/0!</v>
      </c>
      <c r="AK99" s="40" t="e">
        <f t="shared" si="33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norehuda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/>
      <c r="D104" s="14"/>
      <c r="E104" s="14"/>
      <c r="F104" s="14"/>
      <c r="G104" s="14">
        <v>1</v>
      </c>
      <c r="H104" s="14"/>
      <c r="I104" s="14"/>
      <c r="J104" s="33">
        <v>9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10</v>
      </c>
      <c r="S104" s="42">
        <f>SUM(B105:B112)</f>
        <v>2</v>
      </c>
      <c r="T104" s="42">
        <v>0</v>
      </c>
      <c r="U104" s="40">
        <f t="shared" ref="U104:U111" si="35">(SUM(Q104,T104)/SUM(Q104,R104,S104,T104))</f>
        <v>0.586206896551724</v>
      </c>
      <c r="V104" s="40">
        <f t="shared" ref="V104:V111" si="36">Q104/(SUM(Q104,R104))</f>
        <v>0.62962962962963</v>
      </c>
      <c r="W104" s="40">
        <f t="shared" ref="W104:W111" si="37">Q104/SUM(Q104,S104)</f>
        <v>0.894736842105263</v>
      </c>
      <c r="X104" s="40">
        <f t="shared" ref="X104:X111" si="38">2*V104*W104/(SUM(V104,W104))</f>
        <v>0.739130434782609</v>
      </c>
    </row>
    <row r="105" spans="1:24">
      <c r="A105" s="15" t="s">
        <v>50</v>
      </c>
      <c r="B105" s="16"/>
      <c r="C105" s="17">
        <v>11</v>
      </c>
      <c r="D105" s="16"/>
      <c r="E105" s="16">
        <v>1</v>
      </c>
      <c r="F105" s="16"/>
      <c r="G105" s="16"/>
      <c r="H105" s="16"/>
      <c r="I105" s="16"/>
      <c r="J105" s="16">
        <v>6</v>
      </c>
      <c r="L105" s="1" t="s">
        <v>50</v>
      </c>
      <c r="M105" s="9" t="s">
        <v>59</v>
      </c>
      <c r="N105" s="9"/>
      <c r="O105" s="9"/>
      <c r="P105" s="9"/>
      <c r="Q105" s="41">
        <f>C105</f>
        <v>11</v>
      </c>
      <c r="R105" s="41">
        <f>SUM(B105,D105:J105)</f>
        <v>7</v>
      </c>
      <c r="S105" s="41">
        <f>SUM(C104,C106:C112)</f>
        <v>0</v>
      </c>
      <c r="T105" s="41">
        <v>0</v>
      </c>
      <c r="U105" s="43">
        <f t="shared" si="35"/>
        <v>0.611111111111111</v>
      </c>
      <c r="V105" s="43">
        <f t="shared" si="36"/>
        <v>0.611111111111111</v>
      </c>
      <c r="W105" s="43">
        <f t="shared" si="37"/>
        <v>1</v>
      </c>
      <c r="X105" s="43">
        <f t="shared" si="38"/>
        <v>0.758620689655172</v>
      </c>
    </row>
    <row r="106" spans="1:24">
      <c r="A106" s="15" t="s">
        <v>51</v>
      </c>
      <c r="B106" s="16">
        <v>1</v>
      </c>
      <c r="C106" s="16"/>
      <c r="D106" s="17">
        <v>10</v>
      </c>
      <c r="E106" s="16"/>
      <c r="F106" s="16"/>
      <c r="G106" s="16"/>
      <c r="H106" s="16"/>
      <c r="I106" s="16"/>
      <c r="J106" s="34">
        <v>1</v>
      </c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2</v>
      </c>
      <c r="S106" s="42">
        <f>SUM(D104:D105,D107:D112)</f>
        <v>0</v>
      </c>
      <c r="T106" s="42">
        <v>0</v>
      </c>
      <c r="U106" s="40">
        <f t="shared" si="35"/>
        <v>0.833333333333333</v>
      </c>
      <c r="V106" s="40">
        <f t="shared" si="36"/>
        <v>0.833333333333333</v>
      </c>
      <c r="W106" s="40">
        <f t="shared" si="37"/>
        <v>1</v>
      </c>
      <c r="X106" s="40">
        <f t="shared" si="38"/>
        <v>0.909090909090909</v>
      </c>
    </row>
    <row r="107" spans="1:24">
      <c r="A107" s="15" t="s">
        <v>52</v>
      </c>
      <c r="B107" s="16"/>
      <c r="C107" s="16"/>
      <c r="D107" s="16"/>
      <c r="E107" s="17">
        <v>21</v>
      </c>
      <c r="F107" s="16"/>
      <c r="G107" s="16"/>
      <c r="H107" s="16"/>
      <c r="I107" s="16"/>
      <c r="J107" s="34">
        <v>5</v>
      </c>
      <c r="L107" s="1" t="s">
        <v>52</v>
      </c>
      <c r="M107" s="9" t="s">
        <v>61</v>
      </c>
      <c r="N107" s="9"/>
      <c r="O107" s="9"/>
      <c r="P107" s="9"/>
      <c r="Q107" s="41">
        <f>E107</f>
        <v>21</v>
      </c>
      <c r="R107" s="41">
        <f>SUM(B107:D107,F107:J107)</f>
        <v>5</v>
      </c>
      <c r="S107" s="41">
        <f>SUM(E104:E106,E108:E112)</f>
        <v>2</v>
      </c>
      <c r="T107" s="41">
        <v>0</v>
      </c>
      <c r="U107" s="43">
        <f t="shared" si="35"/>
        <v>0.75</v>
      </c>
      <c r="V107" s="43">
        <f t="shared" si="36"/>
        <v>0.807692307692308</v>
      </c>
      <c r="W107" s="43">
        <f t="shared" si="37"/>
        <v>0.91304347826087</v>
      </c>
      <c r="X107" s="43">
        <f t="shared" si="38"/>
        <v>0.857142857142857</v>
      </c>
    </row>
    <row r="108" spans="1:24">
      <c r="A108" s="15" t="s">
        <v>53</v>
      </c>
      <c r="B108" s="16">
        <v>1</v>
      </c>
      <c r="C108" s="16"/>
      <c r="D108" s="16"/>
      <c r="E108" s="16">
        <v>1</v>
      </c>
      <c r="F108" s="17">
        <v>29</v>
      </c>
      <c r="G108" s="16">
        <v>2</v>
      </c>
      <c r="H108" s="16"/>
      <c r="I108" s="16"/>
      <c r="J108" s="34">
        <v>41</v>
      </c>
      <c r="L108" s="1" t="s">
        <v>53</v>
      </c>
      <c r="M108" s="9" t="s">
        <v>62</v>
      </c>
      <c r="N108" s="9"/>
      <c r="O108" s="9"/>
      <c r="P108" s="9"/>
      <c r="Q108" s="42">
        <f>F108</f>
        <v>29</v>
      </c>
      <c r="R108" s="42">
        <f>SUM(B108:E108,G108:J108)</f>
        <v>45</v>
      </c>
      <c r="S108" s="42">
        <f>SUM(F104:F107,F109:F112)</f>
        <v>0</v>
      </c>
      <c r="T108" s="42">
        <v>0</v>
      </c>
      <c r="U108" s="40">
        <f t="shared" si="35"/>
        <v>0.391891891891892</v>
      </c>
      <c r="V108" s="40">
        <f t="shared" si="36"/>
        <v>0.391891891891892</v>
      </c>
      <c r="W108" s="40">
        <f t="shared" si="37"/>
        <v>1</v>
      </c>
      <c r="X108" s="40">
        <f t="shared" si="38"/>
        <v>0.563106796116505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27</v>
      </c>
      <c r="H109" s="16">
        <v>1</v>
      </c>
      <c r="I109" s="16"/>
      <c r="J109" s="34">
        <v>6</v>
      </c>
      <c r="L109" s="1" t="s">
        <v>54</v>
      </c>
      <c r="M109" s="9" t="s">
        <v>63</v>
      </c>
      <c r="N109" s="9"/>
      <c r="O109" s="9"/>
      <c r="P109" s="9"/>
      <c r="Q109" s="41">
        <f>G109</f>
        <v>27</v>
      </c>
      <c r="R109" s="41">
        <f>SUM(B109:F109,H109:J109)</f>
        <v>7</v>
      </c>
      <c r="S109" s="41">
        <f>SUM(G104:G108,G110:G112)</f>
        <v>4</v>
      </c>
      <c r="T109" s="41">
        <v>0</v>
      </c>
      <c r="U109" s="43">
        <f t="shared" si="35"/>
        <v>0.710526315789474</v>
      </c>
      <c r="V109" s="43">
        <f t="shared" si="36"/>
        <v>0.794117647058823</v>
      </c>
      <c r="W109" s="43">
        <f t="shared" si="37"/>
        <v>0.870967741935484</v>
      </c>
      <c r="X109" s="43">
        <f t="shared" si="38"/>
        <v>0.830769230769231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10</v>
      </c>
      <c r="I110" s="16">
        <v>1</v>
      </c>
      <c r="J110" s="34"/>
      <c r="L110" s="1" t="s">
        <v>55</v>
      </c>
      <c r="M110" s="9" t="s">
        <v>64</v>
      </c>
      <c r="N110" s="9"/>
      <c r="O110" s="9"/>
      <c r="P110" s="9"/>
      <c r="Q110" s="42">
        <f>H110</f>
        <v>10</v>
      </c>
      <c r="R110" s="42">
        <f>SUM(B110:G110,I110:J110)</f>
        <v>1</v>
      </c>
      <c r="S110" s="42">
        <f>SUM(H104:H109,H111:H112)</f>
        <v>1</v>
      </c>
      <c r="T110" s="42">
        <v>0</v>
      </c>
      <c r="U110" s="40">
        <f t="shared" si="35"/>
        <v>0.833333333333333</v>
      </c>
      <c r="V110" s="40">
        <f t="shared" si="36"/>
        <v>0.909090909090909</v>
      </c>
      <c r="W110" s="40">
        <f t="shared" si="37"/>
        <v>0.909090909090909</v>
      </c>
      <c r="X110" s="40">
        <f t="shared" si="38"/>
        <v>0.909090909090909</v>
      </c>
    </row>
    <row r="111" spans="1:24">
      <c r="A111" s="15" t="s">
        <v>56</v>
      </c>
      <c r="B111" s="16"/>
      <c r="C111" s="16"/>
      <c r="D111" s="16"/>
      <c r="E111" s="16"/>
      <c r="F111" s="16"/>
      <c r="G111" s="16">
        <v>1</v>
      </c>
      <c r="H111" s="16"/>
      <c r="I111" s="17">
        <v>11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11</v>
      </c>
      <c r="R111" s="41">
        <f>SUM(J111,B111:H111)</f>
        <v>2</v>
      </c>
      <c r="S111" s="41">
        <f>SUM(I104:I110,I112)</f>
        <v>1</v>
      </c>
      <c r="T111" s="41">
        <v>0</v>
      </c>
      <c r="U111" s="43">
        <f t="shared" si="35"/>
        <v>0.785714285714286</v>
      </c>
      <c r="V111" s="43">
        <f t="shared" si="36"/>
        <v>0.846153846153846</v>
      </c>
      <c r="W111" s="43">
        <f t="shared" si="37"/>
        <v>0.916666666666667</v>
      </c>
      <c r="X111" s="43">
        <f t="shared" si="38"/>
        <v>0.88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39">SUM(Q104:Q111)</f>
        <v>136</v>
      </c>
      <c r="R113" s="41">
        <f t="shared" si="39"/>
        <v>79</v>
      </c>
      <c r="S113" s="41">
        <f t="shared" si="39"/>
        <v>10</v>
      </c>
      <c r="T113" s="41">
        <f t="shared" si="39"/>
        <v>0</v>
      </c>
      <c r="U113" s="43">
        <f>(SUM(Q113,T113)/SUM(Q113,R113,S113,T113))</f>
        <v>0.604444444444444</v>
      </c>
      <c r="V113" s="43">
        <f>Q113/(SUM(Q113,R113))</f>
        <v>0.632558139534884</v>
      </c>
      <c r="W113" s="43">
        <f>Q113/SUM(Q113,S113)</f>
        <v>0.931506849315068</v>
      </c>
      <c r="X113" s="43">
        <f>2*V113*W113/(SUM(V113,W113))</f>
        <v>0.753462603878116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136</v>
      </c>
    </row>
    <row r="115" ht="14.25" spans="1:37">
      <c r="A115" s="21" t="str">
        <f>A1</f>
        <v>norehuda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16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16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0">(SUM(AD116,AG116)/SUM(AD116,AE116,AF116,AG116))</f>
        <v>1</v>
      </c>
      <c r="AI116" s="40">
        <f t="shared" ref="AI116:AI144" si="41">AD116/(SUM(AD116,AE116))</f>
        <v>1</v>
      </c>
      <c r="AJ116" s="40">
        <f t="shared" ref="AJ116:AJ144" si="42">AD116/SUM(AD116,AF116)</f>
        <v>1</v>
      </c>
      <c r="AK116" s="40">
        <f t="shared" ref="AK116:AK144" si="43">2*AI116*AJ116/(SUM(AI116,AJ116))</f>
        <v>1</v>
      </c>
    </row>
    <row r="117" spans="1:37">
      <c r="A117" s="26" t="s">
        <v>40</v>
      </c>
      <c r="B117" s="27"/>
      <c r="C117" s="28">
        <v>21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21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40"/>
        <v>1</v>
      </c>
      <c r="AI117" s="43">
        <f t="shared" si="41"/>
        <v>1</v>
      </c>
      <c r="AJ117" s="43">
        <f t="shared" si="42"/>
        <v>1</v>
      </c>
      <c r="AK117" s="43">
        <f t="shared" si="43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>
        <v>1</v>
      </c>
      <c r="AA118" s="27"/>
      <c r="AB118" s="27"/>
      <c r="AC118" s="46"/>
      <c r="AD118" s="42">
        <f>D118</f>
        <v>7</v>
      </c>
      <c r="AE118" s="42">
        <f>SUM(B118,C118,E118:AC118)</f>
        <v>1</v>
      </c>
      <c r="AF118" s="42">
        <f>SUM(D116,D117,D119:D143)</f>
        <v>0</v>
      </c>
      <c r="AG118" s="42">
        <v>0</v>
      </c>
      <c r="AH118" s="40">
        <f t="shared" si="40"/>
        <v>0.875</v>
      </c>
      <c r="AI118" s="40">
        <f t="shared" si="41"/>
        <v>0.875</v>
      </c>
      <c r="AJ118" s="40">
        <f t="shared" si="42"/>
        <v>1</v>
      </c>
      <c r="AK118" s="40">
        <f t="shared" si="43"/>
        <v>0.933333333333333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0"/>
        <v>1</v>
      </c>
      <c r="AI119" s="43">
        <f t="shared" si="41"/>
        <v>1</v>
      </c>
      <c r="AJ119" s="43">
        <f t="shared" si="42"/>
        <v>1</v>
      </c>
      <c r="AK119" s="43">
        <f t="shared" si="43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0"/>
        <v>1</v>
      </c>
      <c r="AI120" s="40">
        <f t="shared" si="41"/>
        <v>1</v>
      </c>
      <c r="AJ120" s="40">
        <f t="shared" si="42"/>
        <v>1</v>
      </c>
      <c r="AK120" s="40">
        <f t="shared" si="43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0"/>
        <v>1</v>
      </c>
      <c r="AI121" s="43">
        <f t="shared" si="41"/>
        <v>1</v>
      </c>
      <c r="AJ121" s="43">
        <f t="shared" si="42"/>
        <v>1</v>
      </c>
      <c r="AK121" s="43">
        <f t="shared" si="43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>
        <v>1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1</v>
      </c>
      <c r="AF122" s="42">
        <f>SUM(H116:H121,H123:H143)</f>
        <v>0</v>
      </c>
      <c r="AG122" s="42">
        <v>0</v>
      </c>
      <c r="AH122" s="40">
        <f t="shared" si="40"/>
        <v>0.666666666666667</v>
      </c>
      <c r="AI122" s="40">
        <f t="shared" si="41"/>
        <v>0.666666666666667</v>
      </c>
      <c r="AJ122" s="40">
        <f t="shared" si="42"/>
        <v>1</v>
      </c>
      <c r="AK122" s="40">
        <f t="shared" si="43"/>
        <v>0.8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5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5</v>
      </c>
      <c r="AE123" s="41">
        <f>SUM(B123:H123,J123:AC123)</f>
        <v>0</v>
      </c>
      <c r="AF123" s="41">
        <f>SUM(I116:I122,I124:I143)</f>
        <v>0</v>
      </c>
      <c r="AG123" s="42">
        <v>0</v>
      </c>
      <c r="AH123" s="43">
        <f t="shared" si="40"/>
        <v>1</v>
      </c>
      <c r="AI123" s="43">
        <f t="shared" si="41"/>
        <v>1</v>
      </c>
      <c r="AJ123" s="43">
        <f t="shared" si="42"/>
        <v>1</v>
      </c>
      <c r="AK123" s="43">
        <f t="shared" si="43"/>
        <v>1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2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2</v>
      </c>
      <c r="AE124" s="42">
        <f>SUM(B124:I124,K124:AC124)</f>
        <v>0</v>
      </c>
      <c r="AF124" s="42">
        <f>SUM(J116:J123,J125:J143)</f>
        <v>1</v>
      </c>
      <c r="AG124" s="41">
        <v>0</v>
      </c>
      <c r="AH124" s="40">
        <f t="shared" si="40"/>
        <v>0.666666666666667</v>
      </c>
      <c r="AI124" s="40">
        <f t="shared" si="41"/>
        <v>1</v>
      </c>
      <c r="AJ124" s="40">
        <f t="shared" si="42"/>
        <v>0.666666666666667</v>
      </c>
      <c r="AK124" s="40">
        <f t="shared" si="43"/>
        <v>0.8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10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10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0"/>
        <v>1</v>
      </c>
      <c r="AI125" s="43">
        <f t="shared" si="41"/>
        <v>1</v>
      </c>
      <c r="AJ125" s="43">
        <f t="shared" si="42"/>
        <v>1</v>
      </c>
      <c r="AK125" s="43">
        <f t="shared" si="43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>
        <v>1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1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>
        <f t="shared" si="40"/>
        <v>1</v>
      </c>
      <c r="AI126" s="40">
        <f t="shared" si="41"/>
        <v>1</v>
      </c>
      <c r="AJ126" s="40">
        <f t="shared" si="42"/>
        <v>1</v>
      </c>
      <c r="AK126" s="40">
        <f t="shared" si="43"/>
        <v>1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0"/>
        <v>1</v>
      </c>
      <c r="AI127" s="43">
        <f t="shared" si="41"/>
        <v>1</v>
      </c>
      <c r="AJ127" s="43">
        <f t="shared" si="42"/>
        <v>1</v>
      </c>
      <c r="AK127" s="43">
        <f t="shared" si="43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0"/>
        <v>1</v>
      </c>
      <c r="AI128" s="40">
        <f t="shared" si="41"/>
        <v>1</v>
      </c>
      <c r="AJ128" s="40">
        <f t="shared" si="42"/>
        <v>1</v>
      </c>
      <c r="AK128" s="40">
        <f t="shared" si="43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0"/>
        <v>1</v>
      </c>
      <c r="AI129" s="43">
        <f t="shared" si="41"/>
        <v>1</v>
      </c>
      <c r="AJ129" s="43">
        <f t="shared" si="42"/>
        <v>1</v>
      </c>
      <c r="AK129" s="43">
        <f t="shared" si="43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0</v>
      </c>
      <c r="AE130" s="42">
        <f>SUM(B130:O130,Q130:AC130)</f>
        <v>0</v>
      </c>
      <c r="AF130" s="42">
        <f>SUM(P116:P129,P131:P143)</f>
        <v>1</v>
      </c>
      <c r="AG130" s="42">
        <v>0</v>
      </c>
      <c r="AH130" s="40">
        <f t="shared" si="40"/>
        <v>0</v>
      </c>
      <c r="AI130" s="40" t="e">
        <f t="shared" si="41"/>
        <v>#DIV/0!</v>
      </c>
      <c r="AJ130" s="40">
        <f t="shared" si="42"/>
        <v>0</v>
      </c>
      <c r="AK130" s="40" t="e">
        <f t="shared" si="43"/>
        <v>#DIV/0!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0"/>
        <v>1</v>
      </c>
      <c r="AI131" s="43">
        <f t="shared" si="41"/>
        <v>1</v>
      </c>
      <c r="AJ131" s="43">
        <f t="shared" si="42"/>
        <v>1</v>
      </c>
      <c r="AK131" s="43">
        <f t="shared" si="43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0"/>
        <v>1</v>
      </c>
      <c r="AI132" s="40">
        <f t="shared" si="41"/>
        <v>1</v>
      </c>
      <c r="AJ132" s="40">
        <f t="shared" si="42"/>
        <v>1</v>
      </c>
      <c r="AK132" s="40">
        <f t="shared" si="43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0"/>
        <v>1</v>
      </c>
      <c r="AI133" s="43">
        <f t="shared" si="41"/>
        <v>1</v>
      </c>
      <c r="AJ133" s="43">
        <f t="shared" si="42"/>
        <v>1</v>
      </c>
      <c r="AK133" s="43">
        <f t="shared" si="43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0"/>
        <v>1</v>
      </c>
      <c r="AI134" s="40">
        <f t="shared" si="41"/>
        <v>1</v>
      </c>
      <c r="AJ134" s="40">
        <f t="shared" si="42"/>
        <v>1</v>
      </c>
      <c r="AK134" s="40">
        <f t="shared" si="43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5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5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0"/>
        <v>1</v>
      </c>
      <c r="AI135" s="43">
        <f t="shared" si="41"/>
        <v>1</v>
      </c>
      <c r="AJ135" s="43">
        <f t="shared" si="42"/>
        <v>1</v>
      </c>
      <c r="AK135" s="43">
        <f t="shared" si="43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3</v>
      </c>
      <c r="W136" s="27"/>
      <c r="X136" s="27"/>
      <c r="Y136" s="27"/>
      <c r="Z136" s="27"/>
      <c r="AA136" s="27"/>
      <c r="AB136" s="27"/>
      <c r="AC136" s="46"/>
      <c r="AD136" s="42">
        <f>V136</f>
        <v>3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0"/>
        <v>1</v>
      </c>
      <c r="AI136" s="40">
        <f t="shared" si="41"/>
        <v>1</v>
      </c>
      <c r="AJ136" s="40">
        <f t="shared" si="42"/>
        <v>1</v>
      </c>
      <c r="AK136" s="40">
        <f t="shared" si="43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0"/>
        <v>1</v>
      </c>
      <c r="AI137" s="43">
        <f t="shared" si="41"/>
        <v>1</v>
      </c>
      <c r="AJ137" s="43">
        <f t="shared" si="42"/>
        <v>1</v>
      </c>
      <c r="AK137" s="43">
        <f t="shared" si="43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3</v>
      </c>
      <c r="Y138" s="27"/>
      <c r="Z138" s="27"/>
      <c r="AA138" s="27"/>
      <c r="AB138" s="27"/>
      <c r="AC138" s="46"/>
      <c r="AD138" s="42">
        <f>X138</f>
        <v>3</v>
      </c>
      <c r="AE138" s="42">
        <f>SUM(B138:W138,Y138:AC138)</f>
        <v>0</v>
      </c>
      <c r="AF138" s="42">
        <f>SUM(X116:X137,X139:X143)</f>
        <v>0</v>
      </c>
      <c r="AG138" s="41">
        <v>0</v>
      </c>
      <c r="AH138" s="40">
        <f t="shared" si="40"/>
        <v>1</v>
      </c>
      <c r="AI138" s="40">
        <f t="shared" si="41"/>
        <v>1</v>
      </c>
      <c r="AJ138" s="40">
        <f t="shared" si="42"/>
        <v>1</v>
      </c>
      <c r="AK138" s="40">
        <f t="shared" si="43"/>
        <v>1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8">
        <v>22</v>
      </c>
      <c r="Z139" s="27"/>
      <c r="AA139" s="27"/>
      <c r="AB139" s="27"/>
      <c r="AC139" s="46"/>
      <c r="AD139" s="41">
        <f>Y139</f>
        <v>22</v>
      </c>
      <c r="AE139" s="41">
        <f>SUM(B139:X139,Z139:AC139)</f>
        <v>0</v>
      </c>
      <c r="AF139" s="41">
        <f>SUM(Y116:Y138,Y140:Y143)</f>
        <v>0</v>
      </c>
      <c r="AG139" s="42">
        <v>0</v>
      </c>
      <c r="AH139" s="43">
        <f t="shared" si="40"/>
        <v>1</v>
      </c>
      <c r="AI139" s="43">
        <f t="shared" si="41"/>
        <v>1</v>
      </c>
      <c r="AJ139" s="43">
        <f t="shared" si="42"/>
        <v>1</v>
      </c>
      <c r="AK139" s="43">
        <f t="shared" si="43"/>
        <v>1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>
        <v>1</v>
      </c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3</v>
      </c>
      <c r="AA140" s="27"/>
      <c r="AB140" s="27"/>
      <c r="AC140" s="46"/>
      <c r="AD140" s="42">
        <f>Z140</f>
        <v>3</v>
      </c>
      <c r="AE140" s="42">
        <f>SUM(B140:Y140,AA140:AC140)</f>
        <v>1</v>
      </c>
      <c r="AF140" s="42">
        <f>SUM(Z116:Z139,Z141:Z143)</f>
        <v>1</v>
      </c>
      <c r="AG140" s="41">
        <v>0</v>
      </c>
      <c r="AH140" s="40">
        <f t="shared" si="40"/>
        <v>0.6</v>
      </c>
      <c r="AI140" s="40">
        <f t="shared" si="41"/>
        <v>0.75</v>
      </c>
      <c r="AJ140" s="40">
        <f t="shared" si="42"/>
        <v>0.75</v>
      </c>
      <c r="AK140" s="40">
        <f t="shared" si="43"/>
        <v>0.75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0"/>
        <v>1</v>
      </c>
      <c r="AI141" s="43">
        <f t="shared" si="41"/>
        <v>1</v>
      </c>
      <c r="AJ141" s="43">
        <f t="shared" si="42"/>
        <v>1</v>
      </c>
      <c r="AK141" s="43">
        <f t="shared" si="43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>
        <v>3</v>
      </c>
      <c r="AC142" s="46"/>
      <c r="AD142" s="42">
        <f>AB142</f>
        <v>3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>
        <f t="shared" si="40"/>
        <v>1</v>
      </c>
      <c r="AI142" s="40">
        <f t="shared" si="41"/>
        <v>1</v>
      </c>
      <c r="AJ142" s="40">
        <f t="shared" si="42"/>
        <v>1</v>
      </c>
      <c r="AK142" s="40">
        <f t="shared" si="43"/>
        <v>1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0"/>
        <v>1</v>
      </c>
      <c r="AI143" s="43">
        <f t="shared" si="41"/>
        <v>1</v>
      </c>
      <c r="AJ143" s="43">
        <f t="shared" si="42"/>
        <v>1</v>
      </c>
      <c r="AK143" s="43">
        <f t="shared" si="43"/>
        <v>1</v>
      </c>
    </row>
    <row r="144" spans="28:37">
      <c r="AB144" s="37" t="s">
        <v>74</v>
      </c>
      <c r="AC144" s="37"/>
      <c r="AD144" s="42">
        <f t="shared" ref="AD144:AF144" si="44">SUM(AD116:AD143)</f>
        <v>133</v>
      </c>
      <c r="AE144" s="42">
        <f t="shared" si="44"/>
        <v>3</v>
      </c>
      <c r="AF144" s="42">
        <f t="shared" si="44"/>
        <v>3</v>
      </c>
      <c r="AG144" s="42">
        <v>0</v>
      </c>
      <c r="AH144" s="40">
        <f t="shared" si="40"/>
        <v>0.956834532374101</v>
      </c>
      <c r="AI144" s="40">
        <f t="shared" si="41"/>
        <v>0.977941176470588</v>
      </c>
      <c r="AJ144" s="40">
        <f t="shared" si="42"/>
        <v>0.977941176470588</v>
      </c>
      <c r="AK144" s="40">
        <f t="shared" si="43"/>
        <v>0.977941176470588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norehuda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5">(SUM(Q149,T149)/SUM(Q149,R149,S149,T149))</f>
        <v>#DIV/0!</v>
      </c>
      <c r="V149" s="40" t="e">
        <f t="shared" ref="V149:V156" si="46">Q149/(SUM(Q149,R149))</f>
        <v>#DIV/0!</v>
      </c>
      <c r="W149" s="40" t="e">
        <f t="shared" ref="W149:W156" si="47">Q149/SUM(Q149,S149)</f>
        <v>#DIV/0!</v>
      </c>
      <c r="X149" s="40" t="e">
        <f t="shared" ref="X149:X156" si="48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5"/>
        <v>#DIV/0!</v>
      </c>
      <c r="V150" s="43" t="e">
        <f t="shared" si="46"/>
        <v>#DIV/0!</v>
      </c>
      <c r="W150" s="43" t="e">
        <f t="shared" si="47"/>
        <v>#DIV/0!</v>
      </c>
      <c r="X150" s="43" t="e">
        <f t="shared" si="48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5"/>
        <v>#DIV/0!</v>
      </c>
      <c r="V151" s="40" t="e">
        <f t="shared" si="46"/>
        <v>#DIV/0!</v>
      </c>
      <c r="W151" s="40" t="e">
        <f t="shared" si="47"/>
        <v>#DIV/0!</v>
      </c>
      <c r="X151" s="40" t="e">
        <f t="shared" si="48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5"/>
        <v>#DIV/0!</v>
      </c>
      <c r="V152" s="43" t="e">
        <f t="shared" si="46"/>
        <v>#DIV/0!</v>
      </c>
      <c r="W152" s="43" t="e">
        <f t="shared" si="47"/>
        <v>#DIV/0!</v>
      </c>
      <c r="X152" s="43" t="e">
        <f t="shared" si="48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5"/>
        <v>#DIV/0!</v>
      </c>
      <c r="V153" s="40" t="e">
        <f t="shared" si="46"/>
        <v>#DIV/0!</v>
      </c>
      <c r="W153" s="40" t="e">
        <f t="shared" si="47"/>
        <v>#DIV/0!</v>
      </c>
      <c r="X153" s="40" t="e">
        <f t="shared" si="48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5"/>
        <v>#DIV/0!</v>
      </c>
      <c r="V154" s="43" t="e">
        <f t="shared" si="46"/>
        <v>#DIV/0!</v>
      </c>
      <c r="W154" s="43" t="e">
        <f t="shared" si="47"/>
        <v>#DIV/0!</v>
      </c>
      <c r="X154" s="43" t="e">
        <f t="shared" si="48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5"/>
        <v>#DIV/0!</v>
      </c>
      <c r="V155" s="40" t="e">
        <f t="shared" si="46"/>
        <v>#DIV/0!</v>
      </c>
      <c r="W155" s="40" t="e">
        <f t="shared" si="47"/>
        <v>#DIV/0!</v>
      </c>
      <c r="X155" s="40" t="e">
        <f t="shared" si="48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5"/>
        <v>#DIV/0!</v>
      </c>
      <c r="V156" s="43" t="e">
        <f t="shared" si="46"/>
        <v>#DIV/0!</v>
      </c>
      <c r="W156" s="43" t="e">
        <f t="shared" si="47"/>
        <v>#DIV/0!</v>
      </c>
      <c r="X156" s="43" t="e">
        <f t="shared" si="48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49">SUM(Q149:Q156)</f>
        <v>0</v>
      </c>
      <c r="R158" s="41">
        <f t="shared" si="49"/>
        <v>0</v>
      </c>
      <c r="S158" s="41">
        <f t="shared" si="49"/>
        <v>0</v>
      </c>
      <c r="T158" s="41">
        <f t="shared" si="49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norehuda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0">(SUM(AD161,AG161)/SUM(AD161,AE161,AF161,AG161))</f>
        <v>#DIV/0!</v>
      </c>
      <c r="AI161" s="40" t="e">
        <f t="shared" ref="AI161:AI189" si="51">AD161/(SUM(AD161,AE161))</f>
        <v>#DIV/0!</v>
      </c>
      <c r="AJ161" s="40" t="e">
        <f t="shared" ref="AJ161:AJ189" si="52">AD161/SUM(AD161,AF161)</f>
        <v>#DIV/0!</v>
      </c>
      <c r="AK161" s="40" t="e">
        <f t="shared" ref="AK161:AK189" si="53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0"/>
        <v>#DIV/0!</v>
      </c>
      <c r="AI162" s="43" t="e">
        <f t="shared" si="51"/>
        <v>#DIV/0!</v>
      </c>
      <c r="AJ162" s="43" t="e">
        <f t="shared" si="52"/>
        <v>#DIV/0!</v>
      </c>
      <c r="AK162" s="43" t="e">
        <f t="shared" si="53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0"/>
        <v>#DIV/0!</v>
      </c>
      <c r="AI163" s="40" t="e">
        <f t="shared" si="51"/>
        <v>#DIV/0!</v>
      </c>
      <c r="AJ163" s="40" t="e">
        <f t="shared" si="52"/>
        <v>#DIV/0!</v>
      </c>
      <c r="AK163" s="40" t="e">
        <f t="shared" si="53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0"/>
        <v>#DIV/0!</v>
      </c>
      <c r="AI164" s="43" t="e">
        <f t="shared" si="51"/>
        <v>#DIV/0!</v>
      </c>
      <c r="AJ164" s="43" t="e">
        <f t="shared" si="52"/>
        <v>#DIV/0!</v>
      </c>
      <c r="AK164" s="43" t="e">
        <f t="shared" si="53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0"/>
        <v>#DIV/0!</v>
      </c>
      <c r="AI165" s="40" t="e">
        <f t="shared" si="51"/>
        <v>#DIV/0!</v>
      </c>
      <c r="AJ165" s="40" t="e">
        <f t="shared" si="52"/>
        <v>#DIV/0!</v>
      </c>
      <c r="AK165" s="40" t="e">
        <f t="shared" si="53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0"/>
        <v>#DIV/0!</v>
      </c>
      <c r="AI166" s="43" t="e">
        <f t="shared" si="51"/>
        <v>#DIV/0!</v>
      </c>
      <c r="AJ166" s="43" t="e">
        <f t="shared" si="52"/>
        <v>#DIV/0!</v>
      </c>
      <c r="AK166" s="43" t="e">
        <f t="shared" si="53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0"/>
        <v>#DIV/0!</v>
      </c>
      <c r="AI167" s="40" t="e">
        <f t="shared" si="51"/>
        <v>#DIV/0!</v>
      </c>
      <c r="AJ167" s="40" t="e">
        <f t="shared" si="52"/>
        <v>#DIV/0!</v>
      </c>
      <c r="AK167" s="40" t="e">
        <f t="shared" si="53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0"/>
        <v>#DIV/0!</v>
      </c>
      <c r="AI168" s="43" t="e">
        <f t="shared" si="51"/>
        <v>#DIV/0!</v>
      </c>
      <c r="AJ168" s="43" t="e">
        <f t="shared" si="52"/>
        <v>#DIV/0!</v>
      </c>
      <c r="AK168" s="43" t="e">
        <f t="shared" si="53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0"/>
        <v>#DIV/0!</v>
      </c>
      <c r="AI169" s="40" t="e">
        <f t="shared" si="51"/>
        <v>#DIV/0!</v>
      </c>
      <c r="AJ169" s="40" t="e">
        <f t="shared" si="52"/>
        <v>#DIV/0!</v>
      </c>
      <c r="AK169" s="40" t="e">
        <f t="shared" si="53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0"/>
        <v>#DIV/0!</v>
      </c>
      <c r="AI170" s="43" t="e">
        <f t="shared" si="51"/>
        <v>#DIV/0!</v>
      </c>
      <c r="AJ170" s="43" t="e">
        <f t="shared" si="52"/>
        <v>#DIV/0!</v>
      </c>
      <c r="AK170" s="43" t="e">
        <f t="shared" si="53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0"/>
        <v>#DIV/0!</v>
      </c>
      <c r="AI171" s="40" t="e">
        <f t="shared" si="51"/>
        <v>#DIV/0!</v>
      </c>
      <c r="AJ171" s="40" t="e">
        <f t="shared" si="52"/>
        <v>#DIV/0!</v>
      </c>
      <c r="AK171" s="40" t="e">
        <f t="shared" si="53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0"/>
        <v>#DIV/0!</v>
      </c>
      <c r="AI172" s="43" t="e">
        <f t="shared" si="51"/>
        <v>#DIV/0!</v>
      </c>
      <c r="AJ172" s="43" t="e">
        <f t="shared" si="52"/>
        <v>#DIV/0!</v>
      </c>
      <c r="AK172" s="43" t="e">
        <f t="shared" si="53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0"/>
        <v>#DIV/0!</v>
      </c>
      <c r="AI173" s="40" t="e">
        <f t="shared" si="51"/>
        <v>#DIV/0!</v>
      </c>
      <c r="AJ173" s="40" t="e">
        <f t="shared" si="52"/>
        <v>#DIV/0!</v>
      </c>
      <c r="AK173" s="40" t="e">
        <f t="shared" si="53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0"/>
        <v>#DIV/0!</v>
      </c>
      <c r="AI174" s="43" t="e">
        <f t="shared" si="51"/>
        <v>#DIV/0!</v>
      </c>
      <c r="AJ174" s="43" t="e">
        <f t="shared" si="52"/>
        <v>#DIV/0!</v>
      </c>
      <c r="AK174" s="43" t="e">
        <f t="shared" si="53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0"/>
        <v>#DIV/0!</v>
      </c>
      <c r="AI175" s="40" t="e">
        <f t="shared" si="51"/>
        <v>#DIV/0!</v>
      </c>
      <c r="AJ175" s="40" t="e">
        <f t="shared" si="52"/>
        <v>#DIV/0!</v>
      </c>
      <c r="AK175" s="40" t="e">
        <f t="shared" si="53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0"/>
        <v>#DIV/0!</v>
      </c>
      <c r="AI176" s="43" t="e">
        <f t="shared" si="51"/>
        <v>#DIV/0!</v>
      </c>
      <c r="AJ176" s="43" t="e">
        <f t="shared" si="52"/>
        <v>#DIV/0!</v>
      </c>
      <c r="AK176" s="43" t="e">
        <f t="shared" si="53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0"/>
        <v>#DIV/0!</v>
      </c>
      <c r="AI177" s="40" t="e">
        <f t="shared" si="51"/>
        <v>#DIV/0!</v>
      </c>
      <c r="AJ177" s="40" t="e">
        <f t="shared" si="52"/>
        <v>#DIV/0!</v>
      </c>
      <c r="AK177" s="40" t="e">
        <f t="shared" si="53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0"/>
        <v>#DIV/0!</v>
      </c>
      <c r="AI178" s="43" t="e">
        <f t="shared" si="51"/>
        <v>#DIV/0!</v>
      </c>
      <c r="AJ178" s="43" t="e">
        <f t="shared" si="52"/>
        <v>#DIV/0!</v>
      </c>
      <c r="AK178" s="43" t="e">
        <f t="shared" si="53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0"/>
        <v>#DIV/0!</v>
      </c>
      <c r="AI179" s="40" t="e">
        <f t="shared" si="51"/>
        <v>#DIV/0!</v>
      </c>
      <c r="AJ179" s="40" t="e">
        <f t="shared" si="52"/>
        <v>#DIV/0!</v>
      </c>
      <c r="AK179" s="40" t="e">
        <f t="shared" si="53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0"/>
        <v>#DIV/0!</v>
      </c>
      <c r="AI180" s="43" t="e">
        <f t="shared" si="51"/>
        <v>#DIV/0!</v>
      </c>
      <c r="AJ180" s="43" t="e">
        <f t="shared" si="52"/>
        <v>#DIV/0!</v>
      </c>
      <c r="AK180" s="43" t="e">
        <f t="shared" si="53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0"/>
        <v>#DIV/0!</v>
      </c>
      <c r="AI181" s="40" t="e">
        <f t="shared" si="51"/>
        <v>#DIV/0!</v>
      </c>
      <c r="AJ181" s="40" t="e">
        <f t="shared" si="52"/>
        <v>#DIV/0!</v>
      </c>
      <c r="AK181" s="40" t="e">
        <f t="shared" si="53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0"/>
        <v>#DIV/0!</v>
      </c>
      <c r="AI182" s="43" t="e">
        <f t="shared" si="51"/>
        <v>#DIV/0!</v>
      </c>
      <c r="AJ182" s="43" t="e">
        <f t="shared" si="52"/>
        <v>#DIV/0!</v>
      </c>
      <c r="AK182" s="43" t="e">
        <f t="shared" si="53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0"/>
        <v>#DIV/0!</v>
      </c>
      <c r="AI183" s="40" t="e">
        <f t="shared" si="51"/>
        <v>#DIV/0!</v>
      </c>
      <c r="AJ183" s="40" t="e">
        <f t="shared" si="52"/>
        <v>#DIV/0!</v>
      </c>
      <c r="AK183" s="40" t="e">
        <f t="shared" si="53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0"/>
        <v>#DIV/0!</v>
      </c>
      <c r="AI184" s="43" t="e">
        <f t="shared" si="51"/>
        <v>#DIV/0!</v>
      </c>
      <c r="AJ184" s="43" t="e">
        <f t="shared" si="52"/>
        <v>#DIV/0!</v>
      </c>
      <c r="AK184" s="43" t="e">
        <f t="shared" si="53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0"/>
        <v>#DIV/0!</v>
      </c>
      <c r="AI185" s="40" t="e">
        <f t="shared" si="51"/>
        <v>#DIV/0!</v>
      </c>
      <c r="AJ185" s="40" t="e">
        <f t="shared" si="52"/>
        <v>#DIV/0!</v>
      </c>
      <c r="AK185" s="40" t="e">
        <f t="shared" si="53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0"/>
        <v>#DIV/0!</v>
      </c>
      <c r="AI186" s="43" t="e">
        <f t="shared" si="51"/>
        <v>#DIV/0!</v>
      </c>
      <c r="AJ186" s="43" t="e">
        <f t="shared" si="52"/>
        <v>#DIV/0!</v>
      </c>
      <c r="AK186" s="43" t="e">
        <f t="shared" si="53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0"/>
        <v>#DIV/0!</v>
      </c>
      <c r="AI187" s="40" t="e">
        <f t="shared" si="51"/>
        <v>#DIV/0!</v>
      </c>
      <c r="AJ187" s="40" t="e">
        <f t="shared" si="52"/>
        <v>#DIV/0!</v>
      </c>
      <c r="AK187" s="40" t="e">
        <f t="shared" si="53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0"/>
        <v>#DIV/0!</v>
      </c>
      <c r="AI188" s="43" t="e">
        <f t="shared" si="51"/>
        <v>#DIV/0!</v>
      </c>
      <c r="AJ188" s="43" t="e">
        <f t="shared" si="52"/>
        <v>#DIV/0!</v>
      </c>
      <c r="AK188" s="43" t="e">
        <f t="shared" si="53"/>
        <v>#DIV/0!</v>
      </c>
    </row>
    <row r="189" spans="28:37">
      <c r="AB189" s="37" t="s">
        <v>74</v>
      </c>
      <c r="AC189" s="37"/>
      <c r="AD189" s="42">
        <f t="shared" ref="AD189:AF189" si="54">SUM(AD161:AD188)</f>
        <v>0</v>
      </c>
      <c r="AE189" s="42">
        <f t="shared" si="54"/>
        <v>0</v>
      </c>
      <c r="AF189" s="42">
        <f t="shared" si="54"/>
        <v>0</v>
      </c>
      <c r="AG189" s="42">
        <v>0</v>
      </c>
      <c r="AH189" s="40" t="e">
        <f t="shared" si="50"/>
        <v>#DIV/0!</v>
      </c>
      <c r="AI189" s="40" t="e">
        <f t="shared" si="51"/>
        <v>#DIV/0!</v>
      </c>
      <c r="AJ189" s="40" t="e">
        <f t="shared" si="52"/>
        <v>#DIV/0!</v>
      </c>
      <c r="AK189" s="40" t="e">
        <f t="shared" si="53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norehuda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17</v>
      </c>
      <c r="C194" s="14"/>
      <c r="D194" s="14"/>
      <c r="E194" s="14"/>
      <c r="F194" s="14"/>
      <c r="G194" s="14">
        <v>1</v>
      </c>
      <c r="H194" s="14"/>
      <c r="I194" s="14"/>
      <c r="J194" s="33">
        <v>3</v>
      </c>
      <c r="L194" s="1" t="s">
        <v>49</v>
      </c>
      <c r="M194" s="9" t="s">
        <v>58</v>
      </c>
      <c r="N194" s="9"/>
      <c r="O194" s="9"/>
      <c r="P194" s="9"/>
      <c r="Q194" s="42">
        <f>B194</f>
        <v>17</v>
      </c>
      <c r="R194" s="42">
        <f>SUM(C194:J194)</f>
        <v>4</v>
      </c>
      <c r="S194" s="42">
        <f>SUM(B195:B202)</f>
        <v>1</v>
      </c>
      <c r="T194" s="42">
        <v>0</v>
      </c>
      <c r="U194" s="40">
        <f t="shared" ref="U194:U201" si="55">(SUM(Q194,T194)/SUM(Q194,R194,S194,T194))</f>
        <v>0.772727272727273</v>
      </c>
      <c r="V194" s="40">
        <f t="shared" ref="V194:V201" si="56">Q194/(SUM(Q194,R194))</f>
        <v>0.80952380952381</v>
      </c>
      <c r="W194" s="40">
        <f t="shared" ref="W194:W201" si="57">Q194/SUM(Q194,S194)</f>
        <v>0.944444444444444</v>
      </c>
      <c r="X194" s="40">
        <f t="shared" ref="X194:X201" si="58">2*V194*W194/(SUM(V194,W194))</f>
        <v>0.871794871794872</v>
      </c>
    </row>
    <row r="195" spans="1:24">
      <c r="A195" s="15" t="s">
        <v>50</v>
      </c>
      <c r="B195" s="16"/>
      <c r="C195" s="17">
        <v>11</v>
      </c>
      <c r="D195" s="16"/>
      <c r="E195" s="16">
        <v>1</v>
      </c>
      <c r="F195" s="16"/>
      <c r="G195" s="16"/>
      <c r="H195" s="16"/>
      <c r="I195" s="16"/>
      <c r="J195" s="16">
        <v>3</v>
      </c>
      <c r="L195" s="1" t="s">
        <v>50</v>
      </c>
      <c r="M195" s="9" t="s">
        <v>59</v>
      </c>
      <c r="N195" s="9"/>
      <c r="O195" s="9"/>
      <c r="P195" s="9"/>
      <c r="Q195" s="41">
        <f>C195</f>
        <v>11</v>
      </c>
      <c r="R195" s="41">
        <f>SUM(B195,D195:J195)</f>
        <v>4</v>
      </c>
      <c r="S195" s="41">
        <f>SUM(C194,C196:C202)</f>
        <v>0</v>
      </c>
      <c r="T195" s="41">
        <v>0</v>
      </c>
      <c r="U195" s="43">
        <f t="shared" si="55"/>
        <v>0.733333333333333</v>
      </c>
      <c r="V195" s="43">
        <f t="shared" si="56"/>
        <v>0.733333333333333</v>
      </c>
      <c r="W195" s="43">
        <f t="shared" si="57"/>
        <v>1</v>
      </c>
      <c r="X195" s="43">
        <f t="shared" si="58"/>
        <v>0.846153846153846</v>
      </c>
    </row>
    <row r="196" spans="1:24">
      <c r="A196" s="15" t="s">
        <v>51</v>
      </c>
      <c r="B196" s="16"/>
      <c r="C196" s="16"/>
      <c r="D196" s="17">
        <v>10</v>
      </c>
      <c r="E196" s="16"/>
      <c r="F196" s="16"/>
      <c r="G196" s="16"/>
      <c r="H196" s="16"/>
      <c r="I196" s="16"/>
      <c r="J196" s="34"/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0</v>
      </c>
      <c r="S196" s="42">
        <f>SUM(D194:D195,D197:D202)</f>
        <v>0</v>
      </c>
      <c r="T196" s="42">
        <v>0</v>
      </c>
      <c r="U196" s="40">
        <f t="shared" si="55"/>
        <v>1</v>
      </c>
      <c r="V196" s="40">
        <f t="shared" si="56"/>
        <v>1</v>
      </c>
      <c r="W196" s="40">
        <f t="shared" si="57"/>
        <v>1</v>
      </c>
      <c r="X196" s="40">
        <f t="shared" si="58"/>
        <v>1</v>
      </c>
    </row>
    <row r="197" spans="1:24">
      <c r="A197" s="15" t="s">
        <v>52</v>
      </c>
      <c r="B197" s="16"/>
      <c r="C197" s="16"/>
      <c r="D197" s="16"/>
      <c r="E197" s="17">
        <v>21</v>
      </c>
      <c r="F197" s="16"/>
      <c r="G197" s="16"/>
      <c r="H197" s="16"/>
      <c r="I197" s="16"/>
      <c r="J197" s="34">
        <v>2</v>
      </c>
      <c r="L197" s="1" t="s">
        <v>52</v>
      </c>
      <c r="M197" s="9" t="s">
        <v>61</v>
      </c>
      <c r="N197" s="9"/>
      <c r="O197" s="9"/>
      <c r="P197" s="9"/>
      <c r="Q197" s="41">
        <f>E197</f>
        <v>21</v>
      </c>
      <c r="R197" s="41">
        <f>SUM(B197:D197,F197:J197)</f>
        <v>2</v>
      </c>
      <c r="S197" s="41">
        <f>SUM(E194:E196,E198:E202)</f>
        <v>2</v>
      </c>
      <c r="T197" s="41">
        <v>0</v>
      </c>
      <c r="U197" s="43">
        <f t="shared" si="55"/>
        <v>0.84</v>
      </c>
      <c r="V197" s="43">
        <f t="shared" si="56"/>
        <v>0.91304347826087</v>
      </c>
      <c r="W197" s="43">
        <f t="shared" si="57"/>
        <v>0.91304347826087</v>
      </c>
      <c r="X197" s="43">
        <f t="shared" si="58"/>
        <v>0.91304347826087</v>
      </c>
    </row>
    <row r="198" spans="1:24">
      <c r="A198" s="15" t="s">
        <v>53</v>
      </c>
      <c r="B198" s="16">
        <v>1</v>
      </c>
      <c r="C198" s="16"/>
      <c r="D198" s="16"/>
      <c r="E198" s="16">
        <v>1</v>
      </c>
      <c r="F198" s="17">
        <v>29</v>
      </c>
      <c r="G198" s="16">
        <v>1</v>
      </c>
      <c r="H198" s="16"/>
      <c r="I198" s="16"/>
      <c r="J198" s="34">
        <v>5</v>
      </c>
      <c r="L198" s="1" t="s">
        <v>53</v>
      </c>
      <c r="M198" s="9" t="s">
        <v>62</v>
      </c>
      <c r="N198" s="9"/>
      <c r="O198" s="9"/>
      <c r="P198" s="9"/>
      <c r="Q198" s="42">
        <f>F198</f>
        <v>29</v>
      </c>
      <c r="R198" s="42">
        <f>SUM(B198:E198,G198:J198)</f>
        <v>8</v>
      </c>
      <c r="S198" s="42">
        <f>SUM(F194:F197,F199:F202)</f>
        <v>0</v>
      </c>
      <c r="T198" s="42">
        <v>0</v>
      </c>
      <c r="U198" s="40">
        <f t="shared" si="55"/>
        <v>0.783783783783784</v>
      </c>
      <c r="V198" s="40">
        <f t="shared" si="56"/>
        <v>0.783783783783784</v>
      </c>
      <c r="W198" s="40">
        <f t="shared" si="57"/>
        <v>1</v>
      </c>
      <c r="X198" s="40">
        <f t="shared" si="58"/>
        <v>0.878787878787879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27</v>
      </c>
      <c r="H199" s="16">
        <v>1</v>
      </c>
      <c r="I199" s="16"/>
      <c r="J199" s="34">
        <v>6</v>
      </c>
      <c r="L199" s="1" t="s">
        <v>54</v>
      </c>
      <c r="M199" s="9" t="s">
        <v>63</v>
      </c>
      <c r="N199" s="9"/>
      <c r="O199" s="9"/>
      <c r="P199" s="9"/>
      <c r="Q199" s="41">
        <f>G199</f>
        <v>27</v>
      </c>
      <c r="R199" s="41">
        <f>SUM(B199:F199,H199:J199)</f>
        <v>7</v>
      </c>
      <c r="S199" s="41">
        <f>SUM(G194:G198,G200:G202)</f>
        <v>3</v>
      </c>
      <c r="T199" s="41">
        <v>0</v>
      </c>
      <c r="U199" s="43">
        <f t="shared" si="55"/>
        <v>0.72972972972973</v>
      </c>
      <c r="V199" s="43">
        <f t="shared" si="56"/>
        <v>0.794117647058823</v>
      </c>
      <c r="W199" s="43">
        <f t="shared" si="57"/>
        <v>0.9</v>
      </c>
      <c r="X199" s="43">
        <f t="shared" si="58"/>
        <v>0.84375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10</v>
      </c>
      <c r="I200" s="16"/>
      <c r="J200" s="34"/>
      <c r="L200" s="1" t="s">
        <v>55</v>
      </c>
      <c r="M200" s="9" t="s">
        <v>64</v>
      </c>
      <c r="N200" s="9"/>
      <c r="O200" s="9"/>
      <c r="P200" s="9"/>
      <c r="Q200" s="42">
        <f>H200</f>
        <v>10</v>
      </c>
      <c r="R200" s="42">
        <f>SUM(B200:G200,I200:J200)</f>
        <v>0</v>
      </c>
      <c r="S200" s="42">
        <f>SUM(H194:H199,H201:H202)</f>
        <v>1</v>
      </c>
      <c r="T200" s="42">
        <v>0</v>
      </c>
      <c r="U200" s="40">
        <f t="shared" si="55"/>
        <v>0.909090909090909</v>
      </c>
      <c r="V200" s="40">
        <f t="shared" si="56"/>
        <v>1</v>
      </c>
      <c r="W200" s="40">
        <f t="shared" si="57"/>
        <v>0.909090909090909</v>
      </c>
      <c r="X200" s="40">
        <f t="shared" si="58"/>
        <v>0.952380952380952</v>
      </c>
    </row>
    <row r="201" spans="1:24">
      <c r="A201" s="15" t="s">
        <v>56</v>
      </c>
      <c r="B201" s="16"/>
      <c r="C201" s="16"/>
      <c r="D201" s="16"/>
      <c r="E201" s="16"/>
      <c r="F201" s="16"/>
      <c r="G201" s="16">
        <v>1</v>
      </c>
      <c r="H201" s="16"/>
      <c r="I201" s="17">
        <v>11</v>
      </c>
      <c r="J201" s="34">
        <v>1</v>
      </c>
      <c r="L201" s="1" t="s">
        <v>56</v>
      </c>
      <c r="M201" s="9" t="s">
        <v>65</v>
      </c>
      <c r="N201" s="9"/>
      <c r="O201" s="9"/>
      <c r="P201" s="9"/>
      <c r="Q201" s="41">
        <f>I201</f>
        <v>11</v>
      </c>
      <c r="R201" s="41">
        <f>SUM(J201,B201:H201)</f>
        <v>2</v>
      </c>
      <c r="S201" s="41">
        <f>SUM(I194:I200,I202)</f>
        <v>0</v>
      </c>
      <c r="T201" s="41">
        <v>0</v>
      </c>
      <c r="U201" s="43">
        <f t="shared" si="55"/>
        <v>0.846153846153846</v>
      </c>
      <c r="V201" s="43">
        <f t="shared" si="56"/>
        <v>0.846153846153846</v>
      </c>
      <c r="W201" s="43">
        <f t="shared" si="57"/>
        <v>1</v>
      </c>
      <c r="X201" s="43">
        <f t="shared" si="58"/>
        <v>0.916666666666667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59">SUM(Q194:Q201)</f>
        <v>136</v>
      </c>
      <c r="R203" s="41">
        <f t="shared" si="59"/>
        <v>27</v>
      </c>
      <c r="S203" s="41">
        <f t="shared" si="59"/>
        <v>7</v>
      </c>
      <c r="T203" s="41">
        <f t="shared" si="59"/>
        <v>0</v>
      </c>
      <c r="U203" s="43">
        <f>(SUM(Q203,T203)/SUM(Q203,R203,S203,T203))</f>
        <v>0.8</v>
      </c>
      <c r="V203" s="43">
        <f>Q203/(SUM(Q203,R203))</f>
        <v>0.834355828220859</v>
      </c>
      <c r="W203" s="43">
        <f>Q203/SUM(Q203,S203)</f>
        <v>0.951048951048951</v>
      </c>
      <c r="X203" s="43">
        <f>2*V203*W203/(SUM(V203,W203))</f>
        <v>0.888888888888889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136</v>
      </c>
    </row>
    <row r="205" ht="14.25" spans="1:37">
      <c r="A205" s="21" t="str">
        <f>A1</f>
        <v>norehuda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16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16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0">(SUM(AD206,AG206)/SUM(AD206,AE206,AF206,AG206))</f>
        <v>1</v>
      </c>
      <c r="AI206" s="40">
        <f t="shared" ref="AI206:AI234" si="61">AD206/(SUM(AD206,AE206))</f>
        <v>1</v>
      </c>
      <c r="AJ206" s="40">
        <f t="shared" ref="AJ206:AJ234" si="62">AD206/SUM(AD206,AF206)</f>
        <v>1</v>
      </c>
      <c r="AK206" s="40">
        <f t="shared" ref="AK206:AK234" si="63">2*AI206*AJ206/(SUM(AI206,AJ206))</f>
        <v>1</v>
      </c>
    </row>
    <row r="207" spans="1:37">
      <c r="A207" s="26" t="s">
        <v>40</v>
      </c>
      <c r="B207" s="27"/>
      <c r="C207" s="28">
        <v>21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21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60"/>
        <v>1</v>
      </c>
      <c r="AI207" s="43">
        <f t="shared" si="61"/>
        <v>1</v>
      </c>
      <c r="AJ207" s="43">
        <f t="shared" si="62"/>
        <v>1</v>
      </c>
      <c r="AK207" s="43">
        <f t="shared" si="63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>
        <v>1</v>
      </c>
      <c r="AA208" s="27"/>
      <c r="AB208" s="27"/>
      <c r="AC208" s="46"/>
      <c r="AD208" s="42">
        <f>D208</f>
        <v>7</v>
      </c>
      <c r="AE208" s="42">
        <f>SUM(B208,C208,E208:AC208)</f>
        <v>1</v>
      </c>
      <c r="AF208" s="42">
        <f>SUM(D206,D207,D209:D233)</f>
        <v>0</v>
      </c>
      <c r="AG208" s="42">
        <v>0</v>
      </c>
      <c r="AH208" s="40">
        <f t="shared" si="60"/>
        <v>0.875</v>
      </c>
      <c r="AI208" s="40">
        <f t="shared" si="61"/>
        <v>0.875</v>
      </c>
      <c r="AJ208" s="40">
        <f t="shared" si="62"/>
        <v>1</v>
      </c>
      <c r="AK208" s="40">
        <f t="shared" si="63"/>
        <v>0.933333333333333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0"/>
        <v>1</v>
      </c>
      <c r="AI209" s="43">
        <f t="shared" si="61"/>
        <v>1</v>
      </c>
      <c r="AJ209" s="43">
        <f t="shared" si="62"/>
        <v>1</v>
      </c>
      <c r="AK209" s="43">
        <f t="shared" si="63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0"/>
        <v>1</v>
      </c>
      <c r="AI210" s="40">
        <f t="shared" si="61"/>
        <v>1</v>
      </c>
      <c r="AJ210" s="40">
        <f t="shared" si="62"/>
        <v>1</v>
      </c>
      <c r="AK210" s="40">
        <f t="shared" si="63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0"/>
        <v>1</v>
      </c>
      <c r="AI211" s="43">
        <f t="shared" si="61"/>
        <v>1</v>
      </c>
      <c r="AJ211" s="43">
        <f t="shared" si="62"/>
        <v>1</v>
      </c>
      <c r="AK211" s="43">
        <f t="shared" si="63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>
        <v>1</v>
      </c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1</v>
      </c>
      <c r="AF212" s="42">
        <f>SUM(H206:H211,H213:H233)</f>
        <v>0</v>
      </c>
      <c r="AG212" s="42">
        <v>0</v>
      </c>
      <c r="AH212" s="40">
        <f t="shared" si="60"/>
        <v>0.666666666666667</v>
      </c>
      <c r="AI212" s="40">
        <f t="shared" si="61"/>
        <v>0.666666666666667</v>
      </c>
      <c r="AJ212" s="40">
        <f t="shared" si="62"/>
        <v>1</v>
      </c>
      <c r="AK212" s="40">
        <f t="shared" si="63"/>
        <v>0.8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5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5</v>
      </c>
      <c r="AE213" s="41">
        <f>SUM(B213:H213,J213:AC213)</f>
        <v>0</v>
      </c>
      <c r="AF213" s="41">
        <f>SUM(I206:I212,I214:I233)</f>
        <v>0</v>
      </c>
      <c r="AG213" s="42">
        <v>0</v>
      </c>
      <c r="AH213" s="43">
        <f t="shared" si="60"/>
        <v>1</v>
      </c>
      <c r="AI213" s="43">
        <f t="shared" si="61"/>
        <v>1</v>
      </c>
      <c r="AJ213" s="43">
        <f t="shared" si="62"/>
        <v>1</v>
      </c>
      <c r="AK213" s="43">
        <f t="shared" si="63"/>
        <v>1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2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2</v>
      </c>
      <c r="AE214" s="42">
        <f>SUM(B214:I214,K214:AC214)</f>
        <v>0</v>
      </c>
      <c r="AF214" s="42">
        <f>SUM(J206:J213,J215:J233)</f>
        <v>1</v>
      </c>
      <c r="AG214" s="41">
        <v>0</v>
      </c>
      <c r="AH214" s="40">
        <f t="shared" si="60"/>
        <v>0.666666666666667</v>
      </c>
      <c r="AI214" s="40">
        <f t="shared" si="61"/>
        <v>1</v>
      </c>
      <c r="AJ214" s="40">
        <f t="shared" si="62"/>
        <v>0.666666666666667</v>
      </c>
      <c r="AK214" s="40">
        <f t="shared" si="63"/>
        <v>0.8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10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10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0"/>
        <v>1</v>
      </c>
      <c r="AI215" s="43">
        <f t="shared" si="61"/>
        <v>1</v>
      </c>
      <c r="AJ215" s="43">
        <f t="shared" si="62"/>
        <v>1</v>
      </c>
      <c r="AK215" s="43">
        <f t="shared" si="63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>
        <v>1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1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>
        <f t="shared" si="60"/>
        <v>1</v>
      </c>
      <c r="AI216" s="40">
        <f t="shared" si="61"/>
        <v>1</v>
      </c>
      <c r="AJ216" s="40">
        <f t="shared" si="62"/>
        <v>1</v>
      </c>
      <c r="AK216" s="40">
        <f t="shared" si="63"/>
        <v>1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0"/>
        <v>1</v>
      </c>
      <c r="AI217" s="43">
        <f t="shared" si="61"/>
        <v>1</v>
      </c>
      <c r="AJ217" s="43">
        <f t="shared" si="62"/>
        <v>1</v>
      </c>
      <c r="AK217" s="43">
        <f t="shared" si="63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0"/>
        <v>1</v>
      </c>
      <c r="AI218" s="40">
        <f t="shared" si="61"/>
        <v>1</v>
      </c>
      <c r="AJ218" s="40">
        <f t="shared" si="62"/>
        <v>1</v>
      </c>
      <c r="AK218" s="40">
        <f t="shared" si="63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0"/>
        <v>1</v>
      </c>
      <c r="AI219" s="43">
        <f t="shared" si="61"/>
        <v>1</v>
      </c>
      <c r="AJ219" s="43">
        <f t="shared" si="62"/>
        <v>1</v>
      </c>
      <c r="AK219" s="43">
        <f t="shared" si="63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0</v>
      </c>
      <c r="AE220" s="42">
        <f>SUM(B220:O220,Q220:AC220)</f>
        <v>0</v>
      </c>
      <c r="AF220" s="42">
        <f>SUM(P206:P219,P221:P233)</f>
        <v>1</v>
      </c>
      <c r="AG220" s="42">
        <v>0</v>
      </c>
      <c r="AH220" s="40">
        <f t="shared" si="60"/>
        <v>0</v>
      </c>
      <c r="AI220" s="40" t="e">
        <f t="shared" si="61"/>
        <v>#DIV/0!</v>
      </c>
      <c r="AJ220" s="40">
        <f t="shared" si="62"/>
        <v>0</v>
      </c>
      <c r="AK220" s="40" t="e">
        <f t="shared" si="63"/>
        <v>#DIV/0!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0"/>
        <v>1</v>
      </c>
      <c r="AI221" s="43">
        <f t="shared" si="61"/>
        <v>1</v>
      </c>
      <c r="AJ221" s="43">
        <f t="shared" si="62"/>
        <v>1</v>
      </c>
      <c r="AK221" s="43">
        <f t="shared" si="63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0"/>
        <v>1</v>
      </c>
      <c r="AI222" s="40">
        <f t="shared" si="61"/>
        <v>1</v>
      </c>
      <c r="AJ222" s="40">
        <f t="shared" si="62"/>
        <v>1</v>
      </c>
      <c r="AK222" s="40">
        <f t="shared" si="63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0"/>
        <v>1</v>
      </c>
      <c r="AI223" s="43">
        <f t="shared" si="61"/>
        <v>1</v>
      </c>
      <c r="AJ223" s="43">
        <f t="shared" si="62"/>
        <v>1</v>
      </c>
      <c r="AK223" s="43">
        <f t="shared" si="63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0"/>
        <v>1</v>
      </c>
      <c r="AI224" s="40">
        <f t="shared" si="61"/>
        <v>1</v>
      </c>
      <c r="AJ224" s="40">
        <f t="shared" si="62"/>
        <v>1</v>
      </c>
      <c r="AK224" s="40">
        <f t="shared" si="63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5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5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0"/>
        <v>1</v>
      </c>
      <c r="AI225" s="43">
        <f t="shared" si="61"/>
        <v>1</v>
      </c>
      <c r="AJ225" s="43">
        <f t="shared" si="62"/>
        <v>1</v>
      </c>
      <c r="AK225" s="43">
        <f t="shared" si="63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3</v>
      </c>
      <c r="W226" s="27"/>
      <c r="X226" s="27"/>
      <c r="Y226" s="27"/>
      <c r="Z226" s="27"/>
      <c r="AA226" s="27"/>
      <c r="AB226" s="27"/>
      <c r="AC226" s="46"/>
      <c r="AD226" s="42">
        <f>V226</f>
        <v>3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0"/>
        <v>1</v>
      </c>
      <c r="AI226" s="40">
        <f t="shared" si="61"/>
        <v>1</v>
      </c>
      <c r="AJ226" s="40">
        <f t="shared" si="62"/>
        <v>1</v>
      </c>
      <c r="AK226" s="40">
        <f t="shared" si="63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0"/>
        <v>1</v>
      </c>
      <c r="AI227" s="43">
        <f t="shared" si="61"/>
        <v>1</v>
      </c>
      <c r="AJ227" s="43">
        <f t="shared" si="62"/>
        <v>1</v>
      </c>
      <c r="AK227" s="43">
        <f t="shared" si="63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3</v>
      </c>
      <c r="Y228" s="27"/>
      <c r="Z228" s="27"/>
      <c r="AA228" s="27"/>
      <c r="AB228" s="27"/>
      <c r="AC228" s="46"/>
      <c r="AD228" s="42">
        <f>X228</f>
        <v>3</v>
      </c>
      <c r="AE228" s="42">
        <f>SUM(B228:W228,Y228:AC228)</f>
        <v>0</v>
      </c>
      <c r="AF228" s="42">
        <f>SUM(X206:X227,X229:X233)</f>
        <v>0</v>
      </c>
      <c r="AG228" s="41">
        <v>0</v>
      </c>
      <c r="AH228" s="40">
        <f t="shared" si="60"/>
        <v>1</v>
      </c>
      <c r="AI228" s="40">
        <f t="shared" si="61"/>
        <v>1</v>
      </c>
      <c r="AJ228" s="40">
        <f t="shared" si="62"/>
        <v>1</v>
      </c>
      <c r="AK228" s="40">
        <f t="shared" si="63"/>
        <v>1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8">
        <v>22</v>
      </c>
      <c r="Z229" s="27"/>
      <c r="AA229" s="27"/>
      <c r="AB229" s="27"/>
      <c r="AC229" s="46"/>
      <c r="AD229" s="41">
        <f>Y229</f>
        <v>22</v>
      </c>
      <c r="AE229" s="41">
        <f>SUM(B229:X229,Z229:AC229)</f>
        <v>0</v>
      </c>
      <c r="AF229" s="41">
        <f>SUM(Y206:Y228,Y230:Y233)</f>
        <v>0</v>
      </c>
      <c r="AG229" s="42">
        <v>0</v>
      </c>
      <c r="AH229" s="43">
        <f t="shared" si="60"/>
        <v>1</v>
      </c>
      <c r="AI229" s="43">
        <f t="shared" si="61"/>
        <v>1</v>
      </c>
      <c r="AJ229" s="43">
        <f t="shared" si="62"/>
        <v>1</v>
      </c>
      <c r="AK229" s="43">
        <f t="shared" si="63"/>
        <v>1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>
        <v>1</v>
      </c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3</v>
      </c>
      <c r="AA230" s="27"/>
      <c r="AB230" s="27"/>
      <c r="AC230" s="46"/>
      <c r="AD230" s="42">
        <f>Z230</f>
        <v>3</v>
      </c>
      <c r="AE230" s="42">
        <f>SUM(B230:Y230,AA230:AC230)</f>
        <v>1</v>
      </c>
      <c r="AF230" s="42">
        <f>SUM(Z206:Z229,Z231:Z233)</f>
        <v>1</v>
      </c>
      <c r="AG230" s="41">
        <v>0</v>
      </c>
      <c r="AH230" s="40">
        <f t="shared" si="60"/>
        <v>0.6</v>
      </c>
      <c r="AI230" s="40">
        <f t="shared" si="61"/>
        <v>0.75</v>
      </c>
      <c r="AJ230" s="40">
        <f t="shared" si="62"/>
        <v>0.75</v>
      </c>
      <c r="AK230" s="40">
        <f t="shared" si="63"/>
        <v>0.75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0"/>
        <v>1</v>
      </c>
      <c r="AI231" s="43">
        <f t="shared" si="61"/>
        <v>1</v>
      </c>
      <c r="AJ231" s="43">
        <f t="shared" si="62"/>
        <v>1</v>
      </c>
      <c r="AK231" s="43">
        <f t="shared" si="63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>
        <v>3</v>
      </c>
      <c r="AC232" s="46"/>
      <c r="AD232" s="42">
        <f>AB232</f>
        <v>3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>
        <f t="shared" si="60"/>
        <v>1</v>
      </c>
      <c r="AI232" s="40">
        <f t="shared" si="61"/>
        <v>1</v>
      </c>
      <c r="AJ232" s="40">
        <f t="shared" si="62"/>
        <v>1</v>
      </c>
      <c r="AK232" s="40">
        <f t="shared" si="63"/>
        <v>1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0"/>
        <v>1</v>
      </c>
      <c r="AI233" s="43">
        <f t="shared" si="61"/>
        <v>1</v>
      </c>
      <c r="AJ233" s="43">
        <f t="shared" si="62"/>
        <v>1</v>
      </c>
      <c r="AK233" s="43">
        <f t="shared" si="63"/>
        <v>1</v>
      </c>
    </row>
    <row r="234" spans="28:37">
      <c r="AB234" s="37" t="s">
        <v>74</v>
      </c>
      <c r="AC234" s="37"/>
      <c r="AD234" s="42">
        <f t="shared" ref="AD234:AF234" si="64">SUM(AD206:AD233)</f>
        <v>133</v>
      </c>
      <c r="AE234" s="42">
        <f t="shared" si="64"/>
        <v>3</v>
      </c>
      <c r="AF234" s="42">
        <f t="shared" si="64"/>
        <v>3</v>
      </c>
      <c r="AG234" s="42">
        <v>0</v>
      </c>
      <c r="AH234" s="40">
        <f t="shared" si="60"/>
        <v>0.956834532374101</v>
      </c>
      <c r="AI234" s="40">
        <f t="shared" si="61"/>
        <v>0.977941176470588</v>
      </c>
      <c r="AJ234" s="40">
        <f t="shared" si="62"/>
        <v>0.977941176470588</v>
      </c>
      <c r="AK234" s="40">
        <f t="shared" si="63"/>
        <v>0.977941176470588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5">(SUM(Q239,T239)/SUM(Q239,R239,S239,T239))</f>
        <v>#DIV/0!</v>
      </c>
      <c r="V239" s="40" t="e">
        <f t="shared" ref="V239:V246" si="66">Q239/(SUM(Q239,R239))</f>
        <v>#DIV/0!</v>
      </c>
      <c r="W239" s="40" t="e">
        <f t="shared" ref="W239:W246" si="67">Q239/SUM(Q239,S239)</f>
        <v>#DIV/0!</v>
      </c>
      <c r="X239" s="40" t="e">
        <f t="shared" ref="X239:X246" si="68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5"/>
        <v>#DIV/0!</v>
      </c>
      <c r="V240" s="43" t="e">
        <f t="shared" si="66"/>
        <v>#DIV/0!</v>
      </c>
      <c r="W240" s="43" t="e">
        <f t="shared" si="67"/>
        <v>#DIV/0!</v>
      </c>
      <c r="X240" s="43" t="e">
        <f t="shared" si="68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5"/>
        <v>#DIV/0!</v>
      </c>
      <c r="V241" s="40" t="e">
        <f t="shared" si="66"/>
        <v>#DIV/0!</v>
      </c>
      <c r="W241" s="40" t="e">
        <f t="shared" si="67"/>
        <v>#DIV/0!</v>
      </c>
      <c r="X241" s="40" t="e">
        <f t="shared" si="68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5"/>
        <v>#DIV/0!</v>
      </c>
      <c r="V242" s="43" t="e">
        <f t="shared" si="66"/>
        <v>#DIV/0!</v>
      </c>
      <c r="W242" s="43" t="e">
        <f t="shared" si="67"/>
        <v>#DIV/0!</v>
      </c>
      <c r="X242" s="43" t="e">
        <f t="shared" si="68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5"/>
        <v>#DIV/0!</v>
      </c>
      <c r="V243" s="40" t="e">
        <f t="shared" si="66"/>
        <v>#DIV/0!</v>
      </c>
      <c r="W243" s="40" t="e">
        <f t="shared" si="67"/>
        <v>#DIV/0!</v>
      </c>
      <c r="X243" s="40" t="e">
        <f t="shared" si="68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5"/>
        <v>#DIV/0!</v>
      </c>
      <c r="V244" s="43" t="e">
        <f t="shared" si="66"/>
        <v>#DIV/0!</v>
      </c>
      <c r="W244" s="43" t="e">
        <f t="shared" si="67"/>
        <v>#DIV/0!</v>
      </c>
      <c r="X244" s="43" t="e">
        <f t="shared" si="68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5"/>
        <v>#DIV/0!</v>
      </c>
      <c r="V245" s="40" t="e">
        <f t="shared" si="66"/>
        <v>#DIV/0!</v>
      </c>
      <c r="W245" s="40" t="e">
        <f t="shared" si="67"/>
        <v>#DIV/0!</v>
      </c>
      <c r="X245" s="40" t="e">
        <f t="shared" si="68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5"/>
        <v>#DIV/0!</v>
      </c>
      <c r="V246" s="43" t="e">
        <f t="shared" si="66"/>
        <v>#DIV/0!</v>
      </c>
      <c r="W246" s="43" t="e">
        <f t="shared" si="67"/>
        <v>#DIV/0!</v>
      </c>
      <c r="X246" s="43" t="e">
        <f t="shared" si="68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69">SUM(Q239:Q246)</f>
        <v>0</v>
      </c>
      <c r="R248" s="41">
        <f t="shared" si="69"/>
        <v>0</v>
      </c>
      <c r="S248" s="41">
        <f t="shared" si="69"/>
        <v>0</v>
      </c>
      <c r="T248" s="41">
        <f t="shared" si="69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0">(SUM(AD251,AG251)/SUM(AD251,AE251,AF251,AG251))</f>
        <v>#DIV/0!</v>
      </c>
      <c r="AI251" s="40" t="e">
        <f t="shared" ref="AI251:AI279" si="71">AD251/(SUM(AD251,AE251))</f>
        <v>#DIV/0!</v>
      </c>
      <c r="AJ251" s="40" t="e">
        <f t="shared" ref="AJ251:AJ279" si="72">AD251/SUM(AD251,AF251)</f>
        <v>#DIV/0!</v>
      </c>
      <c r="AK251" s="40" t="e">
        <f t="shared" ref="AK251:AK279" si="73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0"/>
        <v>#DIV/0!</v>
      </c>
      <c r="AI252" s="43" t="e">
        <f t="shared" si="71"/>
        <v>#DIV/0!</v>
      </c>
      <c r="AJ252" s="43" t="e">
        <f t="shared" si="72"/>
        <v>#DIV/0!</v>
      </c>
      <c r="AK252" s="43" t="e">
        <f t="shared" si="73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0"/>
        <v>#DIV/0!</v>
      </c>
      <c r="AI253" s="40" t="e">
        <f t="shared" si="71"/>
        <v>#DIV/0!</v>
      </c>
      <c r="AJ253" s="40" t="e">
        <f t="shared" si="72"/>
        <v>#DIV/0!</v>
      </c>
      <c r="AK253" s="40" t="e">
        <f t="shared" si="73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0"/>
        <v>#DIV/0!</v>
      </c>
      <c r="AI254" s="43" t="e">
        <f t="shared" si="71"/>
        <v>#DIV/0!</v>
      </c>
      <c r="AJ254" s="43" t="e">
        <f t="shared" si="72"/>
        <v>#DIV/0!</v>
      </c>
      <c r="AK254" s="43" t="e">
        <f t="shared" si="73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0"/>
        <v>#DIV/0!</v>
      </c>
      <c r="AI255" s="40" t="e">
        <f t="shared" si="71"/>
        <v>#DIV/0!</v>
      </c>
      <c r="AJ255" s="40" t="e">
        <f t="shared" si="72"/>
        <v>#DIV/0!</v>
      </c>
      <c r="AK255" s="40" t="e">
        <f t="shared" si="73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0"/>
        <v>#DIV/0!</v>
      </c>
      <c r="AI256" s="43" t="e">
        <f t="shared" si="71"/>
        <v>#DIV/0!</v>
      </c>
      <c r="AJ256" s="43" t="e">
        <f t="shared" si="72"/>
        <v>#DIV/0!</v>
      </c>
      <c r="AK256" s="43" t="e">
        <f t="shared" si="73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0"/>
        <v>#DIV/0!</v>
      </c>
      <c r="AI257" s="40" t="e">
        <f t="shared" si="71"/>
        <v>#DIV/0!</v>
      </c>
      <c r="AJ257" s="40" t="e">
        <f t="shared" si="72"/>
        <v>#DIV/0!</v>
      </c>
      <c r="AK257" s="40" t="e">
        <f t="shared" si="73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0"/>
        <v>#DIV/0!</v>
      </c>
      <c r="AI258" s="43" t="e">
        <f t="shared" si="71"/>
        <v>#DIV/0!</v>
      </c>
      <c r="AJ258" s="43" t="e">
        <f t="shared" si="72"/>
        <v>#DIV/0!</v>
      </c>
      <c r="AK258" s="43" t="e">
        <f t="shared" si="73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0"/>
        <v>#DIV/0!</v>
      </c>
      <c r="AI259" s="40" t="e">
        <f t="shared" si="71"/>
        <v>#DIV/0!</v>
      </c>
      <c r="AJ259" s="40" t="e">
        <f t="shared" si="72"/>
        <v>#DIV/0!</v>
      </c>
      <c r="AK259" s="40" t="e">
        <f t="shared" si="73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0"/>
        <v>#DIV/0!</v>
      </c>
      <c r="AI260" s="43" t="e">
        <f t="shared" si="71"/>
        <v>#DIV/0!</v>
      </c>
      <c r="AJ260" s="43" t="e">
        <f t="shared" si="72"/>
        <v>#DIV/0!</v>
      </c>
      <c r="AK260" s="43" t="e">
        <f t="shared" si="73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0"/>
        <v>#DIV/0!</v>
      </c>
      <c r="AI261" s="40" t="e">
        <f t="shared" si="71"/>
        <v>#DIV/0!</v>
      </c>
      <c r="AJ261" s="40" t="e">
        <f t="shared" si="72"/>
        <v>#DIV/0!</v>
      </c>
      <c r="AK261" s="40" t="e">
        <f t="shared" si="73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0"/>
        <v>#DIV/0!</v>
      </c>
      <c r="AI262" s="43" t="e">
        <f t="shared" si="71"/>
        <v>#DIV/0!</v>
      </c>
      <c r="AJ262" s="43" t="e">
        <f t="shared" si="72"/>
        <v>#DIV/0!</v>
      </c>
      <c r="AK262" s="43" t="e">
        <f t="shared" si="73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0"/>
        <v>#DIV/0!</v>
      </c>
      <c r="AI263" s="40" t="e">
        <f t="shared" si="71"/>
        <v>#DIV/0!</v>
      </c>
      <c r="AJ263" s="40" t="e">
        <f t="shared" si="72"/>
        <v>#DIV/0!</v>
      </c>
      <c r="AK263" s="40" t="e">
        <f t="shared" si="73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0"/>
        <v>#DIV/0!</v>
      </c>
      <c r="AI264" s="43" t="e">
        <f t="shared" si="71"/>
        <v>#DIV/0!</v>
      </c>
      <c r="AJ264" s="43" t="e">
        <f t="shared" si="72"/>
        <v>#DIV/0!</v>
      </c>
      <c r="AK264" s="43" t="e">
        <f t="shared" si="73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0"/>
        <v>#DIV/0!</v>
      </c>
      <c r="AI265" s="40" t="e">
        <f t="shared" si="71"/>
        <v>#DIV/0!</v>
      </c>
      <c r="AJ265" s="40" t="e">
        <f t="shared" si="72"/>
        <v>#DIV/0!</v>
      </c>
      <c r="AK265" s="40" t="e">
        <f t="shared" si="73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0"/>
        <v>#DIV/0!</v>
      </c>
      <c r="AI266" s="43" t="e">
        <f t="shared" si="71"/>
        <v>#DIV/0!</v>
      </c>
      <c r="AJ266" s="43" t="e">
        <f t="shared" si="72"/>
        <v>#DIV/0!</v>
      </c>
      <c r="AK266" s="43" t="e">
        <f t="shared" si="73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0"/>
        <v>#DIV/0!</v>
      </c>
      <c r="AI267" s="40" t="e">
        <f t="shared" si="71"/>
        <v>#DIV/0!</v>
      </c>
      <c r="AJ267" s="40" t="e">
        <f t="shared" si="72"/>
        <v>#DIV/0!</v>
      </c>
      <c r="AK267" s="40" t="e">
        <f t="shared" si="73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0"/>
        <v>#DIV/0!</v>
      </c>
      <c r="AI268" s="43" t="e">
        <f t="shared" si="71"/>
        <v>#DIV/0!</v>
      </c>
      <c r="AJ268" s="43" t="e">
        <f t="shared" si="72"/>
        <v>#DIV/0!</v>
      </c>
      <c r="AK268" s="43" t="e">
        <f t="shared" si="73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0"/>
        <v>#DIV/0!</v>
      </c>
      <c r="AI269" s="40" t="e">
        <f t="shared" si="71"/>
        <v>#DIV/0!</v>
      </c>
      <c r="AJ269" s="40" t="e">
        <f t="shared" si="72"/>
        <v>#DIV/0!</v>
      </c>
      <c r="AK269" s="40" t="e">
        <f t="shared" si="73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0"/>
        <v>#DIV/0!</v>
      </c>
      <c r="AI270" s="43" t="e">
        <f t="shared" si="71"/>
        <v>#DIV/0!</v>
      </c>
      <c r="AJ270" s="43" t="e">
        <f t="shared" si="72"/>
        <v>#DIV/0!</v>
      </c>
      <c r="AK270" s="43" t="e">
        <f t="shared" si="73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0"/>
        <v>#DIV/0!</v>
      </c>
      <c r="AI271" s="40" t="e">
        <f t="shared" si="71"/>
        <v>#DIV/0!</v>
      </c>
      <c r="AJ271" s="40" t="e">
        <f t="shared" si="72"/>
        <v>#DIV/0!</v>
      </c>
      <c r="AK271" s="40" t="e">
        <f t="shared" si="73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0"/>
        <v>#DIV/0!</v>
      </c>
      <c r="AI272" s="43" t="e">
        <f t="shared" si="71"/>
        <v>#DIV/0!</v>
      </c>
      <c r="AJ272" s="43" t="e">
        <f t="shared" si="72"/>
        <v>#DIV/0!</v>
      </c>
      <c r="AK272" s="43" t="e">
        <f t="shared" si="73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0"/>
        <v>#DIV/0!</v>
      </c>
      <c r="AI273" s="40" t="e">
        <f t="shared" si="71"/>
        <v>#DIV/0!</v>
      </c>
      <c r="AJ273" s="40" t="e">
        <f t="shared" si="72"/>
        <v>#DIV/0!</v>
      </c>
      <c r="AK273" s="40" t="e">
        <f t="shared" si="73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0"/>
        <v>#DIV/0!</v>
      </c>
      <c r="AI274" s="43" t="e">
        <f t="shared" si="71"/>
        <v>#DIV/0!</v>
      </c>
      <c r="AJ274" s="43" t="e">
        <f t="shared" si="72"/>
        <v>#DIV/0!</v>
      </c>
      <c r="AK274" s="43" t="e">
        <f t="shared" si="73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0"/>
        <v>#DIV/0!</v>
      </c>
      <c r="AI275" s="40" t="e">
        <f t="shared" si="71"/>
        <v>#DIV/0!</v>
      </c>
      <c r="AJ275" s="40" t="e">
        <f t="shared" si="72"/>
        <v>#DIV/0!</v>
      </c>
      <c r="AK275" s="40" t="e">
        <f t="shared" si="73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0"/>
        <v>#DIV/0!</v>
      </c>
      <c r="AI276" s="43" t="e">
        <f t="shared" si="71"/>
        <v>#DIV/0!</v>
      </c>
      <c r="AJ276" s="43" t="e">
        <f t="shared" si="72"/>
        <v>#DIV/0!</v>
      </c>
      <c r="AK276" s="43" t="e">
        <f t="shared" si="73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0"/>
        <v>#DIV/0!</v>
      </c>
      <c r="AI277" s="40" t="e">
        <f t="shared" si="71"/>
        <v>#DIV/0!</v>
      </c>
      <c r="AJ277" s="40" t="e">
        <f t="shared" si="72"/>
        <v>#DIV/0!</v>
      </c>
      <c r="AK277" s="40" t="e">
        <f t="shared" si="73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0"/>
        <v>#DIV/0!</v>
      </c>
      <c r="AI278" s="43" t="e">
        <f t="shared" si="71"/>
        <v>#DIV/0!</v>
      </c>
      <c r="AJ278" s="43" t="e">
        <f t="shared" si="72"/>
        <v>#DIV/0!</v>
      </c>
      <c r="AK278" s="43" t="e">
        <f t="shared" si="73"/>
        <v>#DIV/0!</v>
      </c>
    </row>
    <row r="279" spans="28:37">
      <c r="AB279" s="37" t="s">
        <v>74</v>
      </c>
      <c r="AC279" s="37"/>
      <c r="AD279" s="42">
        <f t="shared" ref="AD279:AF279" si="74">SUM(AD251:AD278)</f>
        <v>0</v>
      </c>
      <c r="AE279" s="42">
        <f t="shared" si="74"/>
        <v>0</v>
      </c>
      <c r="AF279" s="42">
        <f t="shared" si="74"/>
        <v>0</v>
      </c>
      <c r="AG279" s="42">
        <v>0</v>
      </c>
      <c r="AH279" s="40" t="e">
        <f t="shared" si="70"/>
        <v>#DIV/0!</v>
      </c>
      <c r="AI279" s="40" t="e">
        <f t="shared" si="71"/>
        <v>#DIV/0!</v>
      </c>
      <c r="AJ279" s="40" t="e">
        <f t="shared" si="72"/>
        <v>#DIV/0!</v>
      </c>
      <c r="AK279" s="40" t="e">
        <f t="shared" si="73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17</v>
      </c>
      <c r="C284" s="14"/>
      <c r="D284" s="14"/>
      <c r="E284" s="14"/>
      <c r="F284" s="14"/>
      <c r="G284" s="14">
        <v>1</v>
      </c>
      <c r="H284" s="14"/>
      <c r="I284" s="14"/>
      <c r="J284" s="33">
        <v>1</v>
      </c>
      <c r="L284" s="1" t="s">
        <v>49</v>
      </c>
      <c r="M284" s="9" t="s">
        <v>58</v>
      </c>
      <c r="N284" s="9"/>
      <c r="O284" s="9"/>
      <c r="P284" s="9"/>
      <c r="Q284" s="42">
        <f>B284</f>
        <v>17</v>
      </c>
      <c r="R284" s="42">
        <f>SUM(C284:J284)</f>
        <v>2</v>
      </c>
      <c r="S284" s="42">
        <f>SUM(B285:B292)</f>
        <v>1</v>
      </c>
      <c r="T284" s="42">
        <v>0</v>
      </c>
      <c r="U284" s="40">
        <f t="shared" ref="U284:U291" si="75">(SUM(Q284,T284)/SUM(Q284,R284,S284,T284))</f>
        <v>0.85</v>
      </c>
      <c r="V284" s="40">
        <f t="shared" ref="V284:V291" si="76">Q284/(SUM(Q284,R284))</f>
        <v>0.894736842105263</v>
      </c>
      <c r="W284" s="40">
        <f t="shared" ref="W284:W291" si="77">Q284/SUM(Q284,S284)</f>
        <v>0.944444444444444</v>
      </c>
      <c r="X284" s="40">
        <f t="shared" ref="X284:X291" si="78">2*V284*W284/(SUM(V284,W284))</f>
        <v>0.918918918918919</v>
      </c>
    </row>
    <row r="285" spans="1:24">
      <c r="A285" s="15" t="s">
        <v>50</v>
      </c>
      <c r="B285" s="16"/>
      <c r="C285" s="17">
        <v>11</v>
      </c>
      <c r="D285" s="16"/>
      <c r="E285" s="16">
        <v>1</v>
      </c>
      <c r="F285" s="16"/>
      <c r="G285" s="16"/>
      <c r="H285" s="16"/>
      <c r="I285" s="16"/>
      <c r="J285" s="16">
        <v>1</v>
      </c>
      <c r="L285" s="1" t="s">
        <v>50</v>
      </c>
      <c r="M285" s="9" t="s">
        <v>59</v>
      </c>
      <c r="N285" s="9"/>
      <c r="O285" s="9"/>
      <c r="P285" s="9"/>
      <c r="Q285" s="41">
        <f>C285</f>
        <v>11</v>
      </c>
      <c r="R285" s="41">
        <f>SUM(B285,D285:J285)</f>
        <v>2</v>
      </c>
      <c r="S285" s="41">
        <f>SUM(C284,C286:C292)</f>
        <v>0</v>
      </c>
      <c r="T285" s="41">
        <v>0</v>
      </c>
      <c r="U285" s="43">
        <f t="shared" si="75"/>
        <v>0.846153846153846</v>
      </c>
      <c r="V285" s="43">
        <f t="shared" si="76"/>
        <v>0.846153846153846</v>
      </c>
      <c r="W285" s="43">
        <f t="shared" si="77"/>
        <v>1</v>
      </c>
      <c r="X285" s="43">
        <f t="shared" si="78"/>
        <v>0.916666666666667</v>
      </c>
    </row>
    <row r="286" spans="1:24">
      <c r="A286" s="15" t="s">
        <v>51</v>
      </c>
      <c r="B286" s="16"/>
      <c r="C286" s="16"/>
      <c r="D286" s="17">
        <v>10</v>
      </c>
      <c r="E286" s="16"/>
      <c r="F286" s="16"/>
      <c r="G286" s="16"/>
      <c r="H286" s="16"/>
      <c r="I286" s="16"/>
      <c r="J286" s="34"/>
      <c r="L286" s="1" t="s">
        <v>51</v>
      </c>
      <c r="M286" s="9" t="s">
        <v>60</v>
      </c>
      <c r="N286" s="9"/>
      <c r="O286" s="9"/>
      <c r="P286" s="9"/>
      <c r="Q286" s="42">
        <f>D286</f>
        <v>10</v>
      </c>
      <c r="R286" s="42">
        <f>SUM(B286:C286,E286:J286)</f>
        <v>0</v>
      </c>
      <c r="S286" s="42">
        <f>SUM(D284:D285,D287:D292)</f>
        <v>0</v>
      </c>
      <c r="T286" s="42">
        <v>0</v>
      </c>
      <c r="U286" s="40">
        <f t="shared" si="75"/>
        <v>1</v>
      </c>
      <c r="V286" s="40">
        <f t="shared" si="76"/>
        <v>1</v>
      </c>
      <c r="W286" s="40">
        <f t="shared" si="77"/>
        <v>1</v>
      </c>
      <c r="X286" s="40">
        <f t="shared" si="78"/>
        <v>1</v>
      </c>
    </row>
    <row r="287" spans="1:24">
      <c r="A287" s="15" t="s">
        <v>52</v>
      </c>
      <c r="B287" s="16"/>
      <c r="C287" s="16"/>
      <c r="D287" s="16"/>
      <c r="E287" s="17">
        <v>21</v>
      </c>
      <c r="F287" s="16"/>
      <c r="G287" s="16"/>
      <c r="H287" s="16"/>
      <c r="I287" s="16"/>
      <c r="J287" s="34"/>
      <c r="L287" s="1" t="s">
        <v>52</v>
      </c>
      <c r="M287" s="9" t="s">
        <v>61</v>
      </c>
      <c r="N287" s="9"/>
      <c r="O287" s="9"/>
      <c r="P287" s="9"/>
      <c r="Q287" s="41">
        <f>E287</f>
        <v>21</v>
      </c>
      <c r="R287" s="41">
        <f>SUM(B287:D287,F287:J287)</f>
        <v>0</v>
      </c>
      <c r="S287" s="41">
        <f>SUM(E284:E286,E288:E292)</f>
        <v>2</v>
      </c>
      <c r="T287" s="41">
        <v>0</v>
      </c>
      <c r="U287" s="43">
        <f t="shared" si="75"/>
        <v>0.91304347826087</v>
      </c>
      <c r="V287" s="43">
        <f t="shared" si="76"/>
        <v>1</v>
      </c>
      <c r="W287" s="43">
        <f t="shared" si="77"/>
        <v>0.91304347826087</v>
      </c>
      <c r="X287" s="43">
        <f t="shared" si="78"/>
        <v>0.954545454545454</v>
      </c>
    </row>
    <row r="288" spans="1:24">
      <c r="A288" s="15" t="s">
        <v>53</v>
      </c>
      <c r="B288" s="16">
        <v>1</v>
      </c>
      <c r="C288" s="16"/>
      <c r="D288" s="16"/>
      <c r="E288" s="16">
        <v>1</v>
      </c>
      <c r="F288" s="17">
        <v>29</v>
      </c>
      <c r="G288" s="16">
        <v>1</v>
      </c>
      <c r="H288" s="16"/>
      <c r="I288" s="16"/>
      <c r="J288" s="34">
        <v>2</v>
      </c>
      <c r="L288" s="1" t="s">
        <v>53</v>
      </c>
      <c r="M288" s="9" t="s">
        <v>62</v>
      </c>
      <c r="N288" s="9"/>
      <c r="O288" s="9"/>
      <c r="P288" s="9"/>
      <c r="Q288" s="42">
        <f>F288</f>
        <v>29</v>
      </c>
      <c r="R288" s="42">
        <f>SUM(B288:E288,G288:J288)</f>
        <v>5</v>
      </c>
      <c r="S288" s="42">
        <f>SUM(F284:F287,F289:F292)</f>
        <v>0</v>
      </c>
      <c r="T288" s="42">
        <v>0</v>
      </c>
      <c r="U288" s="40">
        <f t="shared" si="75"/>
        <v>0.852941176470588</v>
      </c>
      <c r="V288" s="40">
        <f t="shared" si="76"/>
        <v>0.852941176470588</v>
      </c>
      <c r="W288" s="40">
        <f t="shared" si="77"/>
        <v>1</v>
      </c>
      <c r="X288" s="40">
        <f t="shared" si="78"/>
        <v>0.920634920634921</v>
      </c>
    </row>
    <row r="289" spans="1:24">
      <c r="A289" s="15" t="s">
        <v>54</v>
      </c>
      <c r="B289" s="16"/>
      <c r="C289" s="16"/>
      <c r="D289" s="16"/>
      <c r="E289" s="16"/>
      <c r="F289" s="16"/>
      <c r="G289" s="17">
        <v>27</v>
      </c>
      <c r="H289" s="16">
        <v>1</v>
      </c>
      <c r="I289" s="16"/>
      <c r="J289" s="34">
        <v>3</v>
      </c>
      <c r="L289" s="1" t="s">
        <v>54</v>
      </c>
      <c r="M289" s="9" t="s">
        <v>63</v>
      </c>
      <c r="N289" s="9"/>
      <c r="O289" s="9"/>
      <c r="P289" s="9"/>
      <c r="Q289" s="41">
        <f>G289</f>
        <v>27</v>
      </c>
      <c r="R289" s="41">
        <f>SUM(B289:F289,H289:J289)</f>
        <v>4</v>
      </c>
      <c r="S289" s="41">
        <f>SUM(G284:G288,G290:G292)</f>
        <v>3</v>
      </c>
      <c r="T289" s="41">
        <v>0</v>
      </c>
      <c r="U289" s="43">
        <f t="shared" si="75"/>
        <v>0.794117647058823</v>
      </c>
      <c r="V289" s="43">
        <f t="shared" si="76"/>
        <v>0.870967741935484</v>
      </c>
      <c r="W289" s="43">
        <f t="shared" si="77"/>
        <v>0.9</v>
      </c>
      <c r="X289" s="43">
        <f t="shared" si="78"/>
        <v>0.885245901639344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10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10</v>
      </c>
      <c r="R290" s="42">
        <f>SUM(B290:G290,I290:J290)</f>
        <v>0</v>
      </c>
      <c r="S290" s="42">
        <f>SUM(H284:H289,H291:H292)</f>
        <v>1</v>
      </c>
      <c r="T290" s="42">
        <v>0</v>
      </c>
      <c r="U290" s="40">
        <f t="shared" si="75"/>
        <v>0.909090909090909</v>
      </c>
      <c r="V290" s="40">
        <f t="shared" si="76"/>
        <v>1</v>
      </c>
      <c r="W290" s="40">
        <f t="shared" si="77"/>
        <v>0.909090909090909</v>
      </c>
      <c r="X290" s="40">
        <f t="shared" si="78"/>
        <v>0.952380952380952</v>
      </c>
    </row>
    <row r="291" spans="1:24">
      <c r="A291" s="15" t="s">
        <v>56</v>
      </c>
      <c r="B291" s="16"/>
      <c r="C291" s="16"/>
      <c r="D291" s="16"/>
      <c r="E291" s="16"/>
      <c r="F291" s="16"/>
      <c r="G291" s="16">
        <v>1</v>
      </c>
      <c r="H291" s="16"/>
      <c r="I291" s="17">
        <v>9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9</v>
      </c>
      <c r="R291" s="41">
        <f>SUM(J291,B291:H291)</f>
        <v>1</v>
      </c>
      <c r="S291" s="41">
        <f>SUM(I284:I290,I292)</f>
        <v>0</v>
      </c>
      <c r="T291" s="41">
        <v>0</v>
      </c>
      <c r="U291" s="43">
        <f t="shared" si="75"/>
        <v>0.9</v>
      </c>
      <c r="V291" s="43">
        <f t="shared" si="76"/>
        <v>0.9</v>
      </c>
      <c r="W291" s="43">
        <f t="shared" si="77"/>
        <v>1</v>
      </c>
      <c r="X291" s="43">
        <f t="shared" si="78"/>
        <v>0.947368421052632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79">SUM(Q284:Q291)</f>
        <v>134</v>
      </c>
      <c r="R293" s="41">
        <f t="shared" si="79"/>
        <v>14</v>
      </c>
      <c r="S293" s="41">
        <f t="shared" si="79"/>
        <v>7</v>
      </c>
      <c r="T293" s="41">
        <f t="shared" si="79"/>
        <v>0</v>
      </c>
      <c r="U293" s="43">
        <f>(SUM(Q293,T293)/SUM(Q293,R293,S293,T293))</f>
        <v>0.864516129032258</v>
      </c>
      <c r="V293" s="43">
        <f>Q293/(SUM(Q293,R293))</f>
        <v>0.905405405405405</v>
      </c>
      <c r="W293" s="43">
        <f>Q293/SUM(Q293,S293)</f>
        <v>0.950354609929078</v>
      </c>
      <c r="X293" s="43">
        <f>2*V293*W293/(SUM(V293,W293))</f>
        <v>0.927335640138408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134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16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16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0">(SUM(AD296,AG296)/SUM(AD296,AE296,AF296,AG296))</f>
        <v>1</v>
      </c>
      <c r="AI296" s="40">
        <f t="shared" ref="AI296:AI324" si="81">AD296/(SUM(AD296,AE296))</f>
        <v>1</v>
      </c>
      <c r="AJ296" s="40">
        <f t="shared" ref="AJ296:AJ324" si="82">AD296/SUM(AD296,AF296)</f>
        <v>1</v>
      </c>
      <c r="AK296" s="40">
        <f t="shared" ref="AK296:AK324" si="83">2*AI296*AJ296/(SUM(AI296,AJ296))</f>
        <v>1</v>
      </c>
    </row>
    <row r="297" spans="1:37">
      <c r="A297" s="26" t="s">
        <v>40</v>
      </c>
      <c r="B297" s="27"/>
      <c r="C297" s="28">
        <v>19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19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80"/>
        <v>1</v>
      </c>
      <c r="AI297" s="43">
        <f t="shared" si="81"/>
        <v>1</v>
      </c>
      <c r="AJ297" s="43">
        <f t="shared" si="82"/>
        <v>1</v>
      </c>
      <c r="AK297" s="43">
        <f t="shared" si="83"/>
        <v>1</v>
      </c>
    </row>
    <row r="298" spans="1:37">
      <c r="A298" s="26" t="s">
        <v>9</v>
      </c>
      <c r="B298" s="27"/>
      <c r="C298" s="27"/>
      <c r="D298" s="28">
        <v>7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>
        <v>1</v>
      </c>
      <c r="AA298" s="27"/>
      <c r="AB298" s="27"/>
      <c r="AC298" s="46"/>
      <c r="AD298" s="42">
        <f>D298</f>
        <v>7</v>
      </c>
      <c r="AE298" s="42">
        <f>SUM(B298,C298,E298:AC298)</f>
        <v>1</v>
      </c>
      <c r="AF298" s="42">
        <f>SUM(D296,D297,D299:D323)</f>
        <v>0</v>
      </c>
      <c r="AG298" s="42">
        <v>0</v>
      </c>
      <c r="AH298" s="40">
        <f t="shared" si="80"/>
        <v>0.875</v>
      </c>
      <c r="AI298" s="40">
        <f t="shared" si="81"/>
        <v>0.875</v>
      </c>
      <c r="AJ298" s="40">
        <f t="shared" si="82"/>
        <v>1</v>
      </c>
      <c r="AK298" s="40">
        <f t="shared" si="83"/>
        <v>0.933333333333333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0"/>
        <v>1</v>
      </c>
      <c r="AI299" s="43">
        <f t="shared" si="81"/>
        <v>1</v>
      </c>
      <c r="AJ299" s="43">
        <f t="shared" si="82"/>
        <v>1</v>
      </c>
      <c r="AK299" s="43">
        <f t="shared" si="83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0"/>
        <v>1</v>
      </c>
      <c r="AI300" s="40">
        <f t="shared" si="81"/>
        <v>1</v>
      </c>
      <c r="AJ300" s="40">
        <f t="shared" si="82"/>
        <v>1</v>
      </c>
      <c r="AK300" s="40">
        <f t="shared" si="83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0"/>
        <v>1</v>
      </c>
      <c r="AI301" s="43">
        <f t="shared" si="81"/>
        <v>1</v>
      </c>
      <c r="AJ301" s="43">
        <f t="shared" si="82"/>
        <v>1</v>
      </c>
      <c r="AK301" s="43">
        <f t="shared" si="83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>
        <v>1</v>
      </c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1</v>
      </c>
      <c r="AF302" s="42">
        <f>SUM(H296:H301,H303:H323)</f>
        <v>0</v>
      </c>
      <c r="AG302" s="42">
        <v>0</v>
      </c>
      <c r="AH302" s="40">
        <f t="shared" si="80"/>
        <v>0.666666666666667</v>
      </c>
      <c r="AI302" s="40">
        <f t="shared" si="81"/>
        <v>0.666666666666667</v>
      </c>
      <c r="AJ302" s="40">
        <f t="shared" si="82"/>
        <v>1</v>
      </c>
      <c r="AK302" s="40">
        <f t="shared" si="83"/>
        <v>0.8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5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5</v>
      </c>
      <c r="AE303" s="41">
        <f>SUM(B303:H303,J303:AC303)</f>
        <v>0</v>
      </c>
      <c r="AF303" s="41">
        <f>SUM(I296:I302,I304:I323)</f>
        <v>0</v>
      </c>
      <c r="AG303" s="42">
        <v>0</v>
      </c>
      <c r="AH303" s="43">
        <f t="shared" si="80"/>
        <v>1</v>
      </c>
      <c r="AI303" s="43">
        <f t="shared" si="81"/>
        <v>1</v>
      </c>
      <c r="AJ303" s="43">
        <f t="shared" si="82"/>
        <v>1</v>
      </c>
      <c r="AK303" s="43">
        <f t="shared" si="83"/>
        <v>1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2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2</v>
      </c>
      <c r="AE304" s="42">
        <f>SUM(B304:I304,K304:AC304)</f>
        <v>0</v>
      </c>
      <c r="AF304" s="42">
        <f>SUM(J296:J303,J305:J323)</f>
        <v>1</v>
      </c>
      <c r="AG304" s="41">
        <v>0</v>
      </c>
      <c r="AH304" s="40">
        <f t="shared" si="80"/>
        <v>0.666666666666667</v>
      </c>
      <c r="AI304" s="40">
        <f t="shared" si="81"/>
        <v>1</v>
      </c>
      <c r="AJ304" s="40">
        <f t="shared" si="82"/>
        <v>0.666666666666667</v>
      </c>
      <c r="AK304" s="40">
        <f t="shared" si="83"/>
        <v>0.8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10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10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0"/>
        <v>1</v>
      </c>
      <c r="AI305" s="43">
        <f t="shared" si="81"/>
        <v>1</v>
      </c>
      <c r="AJ305" s="43">
        <f t="shared" si="82"/>
        <v>1</v>
      </c>
      <c r="AK305" s="43">
        <f t="shared" si="83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>
        <v>1</v>
      </c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1</v>
      </c>
      <c r="AE306" s="42">
        <f>SUM(B306:K306,M306:AC306)</f>
        <v>0</v>
      </c>
      <c r="AF306" s="42">
        <f>SUM(L296:L305,L307:L323)</f>
        <v>0</v>
      </c>
      <c r="AG306" s="41">
        <v>0</v>
      </c>
      <c r="AH306" s="40">
        <f t="shared" si="80"/>
        <v>1</v>
      </c>
      <c r="AI306" s="40">
        <f t="shared" si="81"/>
        <v>1</v>
      </c>
      <c r="AJ306" s="40">
        <f t="shared" si="82"/>
        <v>1</v>
      </c>
      <c r="AK306" s="40">
        <f t="shared" si="83"/>
        <v>1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0"/>
        <v>1</v>
      </c>
      <c r="AI307" s="43">
        <f t="shared" si="81"/>
        <v>1</v>
      </c>
      <c r="AJ307" s="43">
        <f t="shared" si="82"/>
        <v>1</v>
      </c>
      <c r="AK307" s="43">
        <f t="shared" si="83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0"/>
        <v>1</v>
      </c>
      <c r="AI308" s="40">
        <f t="shared" si="81"/>
        <v>1</v>
      </c>
      <c r="AJ308" s="40">
        <f t="shared" si="82"/>
        <v>1</v>
      </c>
      <c r="AK308" s="40">
        <f t="shared" si="83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0"/>
        <v>1</v>
      </c>
      <c r="AI309" s="43">
        <f t="shared" si="81"/>
        <v>1</v>
      </c>
      <c r="AJ309" s="43">
        <f t="shared" si="82"/>
        <v>1</v>
      </c>
      <c r="AK309" s="43">
        <f t="shared" si="83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0</v>
      </c>
      <c r="AE310" s="42">
        <f>SUM(B310:O310,Q310:AC310)</f>
        <v>0</v>
      </c>
      <c r="AF310" s="42">
        <f>SUM(P296:P309,P311:P323)</f>
        <v>1</v>
      </c>
      <c r="AG310" s="42">
        <v>0</v>
      </c>
      <c r="AH310" s="40">
        <f t="shared" si="80"/>
        <v>0</v>
      </c>
      <c r="AI310" s="40" t="e">
        <f t="shared" si="81"/>
        <v>#DIV/0!</v>
      </c>
      <c r="AJ310" s="40">
        <f t="shared" si="82"/>
        <v>0</v>
      </c>
      <c r="AK310" s="40" t="e">
        <f t="shared" si="83"/>
        <v>#DIV/0!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0"/>
        <v>1</v>
      </c>
      <c r="AI311" s="43">
        <f t="shared" si="81"/>
        <v>1</v>
      </c>
      <c r="AJ311" s="43">
        <f t="shared" si="82"/>
        <v>1</v>
      </c>
      <c r="AK311" s="43">
        <f t="shared" si="83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0"/>
        <v>1</v>
      </c>
      <c r="AI312" s="40">
        <f t="shared" si="81"/>
        <v>1</v>
      </c>
      <c r="AJ312" s="40">
        <f t="shared" si="82"/>
        <v>1</v>
      </c>
      <c r="AK312" s="40">
        <f t="shared" si="83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0"/>
        <v>1</v>
      </c>
      <c r="AI313" s="43">
        <f t="shared" si="81"/>
        <v>1</v>
      </c>
      <c r="AJ313" s="43">
        <f t="shared" si="82"/>
        <v>1</v>
      </c>
      <c r="AK313" s="43">
        <f t="shared" si="83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0"/>
        <v>1</v>
      </c>
      <c r="AI314" s="40">
        <f t="shared" si="81"/>
        <v>1</v>
      </c>
      <c r="AJ314" s="40">
        <f t="shared" si="82"/>
        <v>1</v>
      </c>
      <c r="AK314" s="40">
        <f t="shared" si="83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5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5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0"/>
        <v>1</v>
      </c>
      <c r="AI315" s="43">
        <f t="shared" si="81"/>
        <v>1</v>
      </c>
      <c r="AJ315" s="43">
        <f t="shared" si="82"/>
        <v>1</v>
      </c>
      <c r="AK315" s="43">
        <f t="shared" si="83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3</v>
      </c>
      <c r="W316" s="27"/>
      <c r="X316" s="27"/>
      <c r="Y316" s="27"/>
      <c r="Z316" s="27"/>
      <c r="AA316" s="27"/>
      <c r="AB316" s="27"/>
      <c r="AC316" s="46"/>
      <c r="AD316" s="42">
        <f>V316</f>
        <v>3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0"/>
        <v>1</v>
      </c>
      <c r="AI316" s="40">
        <f t="shared" si="81"/>
        <v>1</v>
      </c>
      <c r="AJ316" s="40">
        <f t="shared" si="82"/>
        <v>1</v>
      </c>
      <c r="AK316" s="40">
        <f t="shared" si="83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0"/>
        <v>1</v>
      </c>
      <c r="AI317" s="43">
        <f t="shared" si="81"/>
        <v>1</v>
      </c>
      <c r="AJ317" s="43">
        <f t="shared" si="82"/>
        <v>1</v>
      </c>
      <c r="AK317" s="43">
        <f t="shared" si="83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3</v>
      </c>
      <c r="Y318" s="27"/>
      <c r="Z318" s="27"/>
      <c r="AA318" s="27"/>
      <c r="AB318" s="27"/>
      <c r="AC318" s="46"/>
      <c r="AD318" s="42">
        <f>X318</f>
        <v>3</v>
      </c>
      <c r="AE318" s="42">
        <f>SUM(B318:W318,Y318:AC318)</f>
        <v>0</v>
      </c>
      <c r="AF318" s="42">
        <f>SUM(X296:X317,X319:X323)</f>
        <v>0</v>
      </c>
      <c r="AG318" s="41">
        <v>0</v>
      </c>
      <c r="AH318" s="40">
        <f t="shared" si="80"/>
        <v>1</v>
      </c>
      <c r="AI318" s="40">
        <f t="shared" si="81"/>
        <v>1</v>
      </c>
      <c r="AJ318" s="40">
        <f t="shared" si="82"/>
        <v>1</v>
      </c>
      <c r="AK318" s="40">
        <f t="shared" si="83"/>
        <v>1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8">
        <v>22</v>
      </c>
      <c r="Z319" s="27"/>
      <c r="AA319" s="27"/>
      <c r="AB319" s="27"/>
      <c r="AC319" s="46"/>
      <c r="AD319" s="41">
        <f>Y319</f>
        <v>22</v>
      </c>
      <c r="AE319" s="41">
        <f>SUM(B319:X319,Z319:AC319)</f>
        <v>0</v>
      </c>
      <c r="AF319" s="41">
        <f>SUM(Y296:Y318,Y320:Y323)</f>
        <v>0</v>
      </c>
      <c r="AG319" s="42">
        <v>0</v>
      </c>
      <c r="AH319" s="43">
        <f t="shared" si="80"/>
        <v>1</v>
      </c>
      <c r="AI319" s="43">
        <f t="shared" si="81"/>
        <v>1</v>
      </c>
      <c r="AJ319" s="43">
        <f t="shared" si="82"/>
        <v>1</v>
      </c>
      <c r="AK319" s="43">
        <f t="shared" si="83"/>
        <v>1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>
        <v>1</v>
      </c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3</v>
      </c>
      <c r="AA320" s="27"/>
      <c r="AB320" s="27"/>
      <c r="AC320" s="46"/>
      <c r="AD320" s="42">
        <f>Z320</f>
        <v>3</v>
      </c>
      <c r="AE320" s="42">
        <f>SUM(B320:Y320,AA320:AC320)</f>
        <v>1</v>
      </c>
      <c r="AF320" s="42">
        <f>SUM(Z296:Z319,Z321:Z323)</f>
        <v>1</v>
      </c>
      <c r="AG320" s="41">
        <v>0</v>
      </c>
      <c r="AH320" s="40">
        <f t="shared" si="80"/>
        <v>0.6</v>
      </c>
      <c r="AI320" s="40">
        <f t="shared" si="81"/>
        <v>0.75</v>
      </c>
      <c r="AJ320" s="40">
        <f t="shared" si="82"/>
        <v>0.75</v>
      </c>
      <c r="AK320" s="40">
        <f t="shared" si="83"/>
        <v>0.75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0"/>
        <v>1</v>
      </c>
      <c r="AI321" s="43">
        <f t="shared" si="81"/>
        <v>1</v>
      </c>
      <c r="AJ321" s="43">
        <f t="shared" si="82"/>
        <v>1</v>
      </c>
      <c r="AK321" s="43">
        <f t="shared" si="83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>
        <v>3</v>
      </c>
      <c r="AC322" s="46"/>
      <c r="AD322" s="42">
        <f>AB322</f>
        <v>3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>
        <f t="shared" si="80"/>
        <v>1</v>
      </c>
      <c r="AI322" s="40">
        <f t="shared" si="81"/>
        <v>1</v>
      </c>
      <c r="AJ322" s="40">
        <f t="shared" si="82"/>
        <v>1</v>
      </c>
      <c r="AK322" s="40">
        <f t="shared" si="83"/>
        <v>1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0"/>
        <v>1</v>
      </c>
      <c r="AI323" s="43">
        <f t="shared" si="81"/>
        <v>1</v>
      </c>
      <c r="AJ323" s="43">
        <f t="shared" si="82"/>
        <v>1</v>
      </c>
      <c r="AK323" s="43">
        <f t="shared" si="83"/>
        <v>1</v>
      </c>
    </row>
    <row r="324" spans="28:37">
      <c r="AB324" s="37" t="s">
        <v>74</v>
      </c>
      <c r="AC324" s="37"/>
      <c r="AD324" s="42">
        <f t="shared" ref="AD324:AF324" si="84">SUM(AD296:AD323)</f>
        <v>131</v>
      </c>
      <c r="AE324" s="42">
        <f t="shared" si="84"/>
        <v>3</v>
      </c>
      <c r="AF324" s="42">
        <f t="shared" si="84"/>
        <v>3</v>
      </c>
      <c r="AG324" s="42">
        <v>0</v>
      </c>
      <c r="AH324" s="40">
        <f t="shared" si="80"/>
        <v>0.956204379562044</v>
      </c>
      <c r="AI324" s="40">
        <f t="shared" si="81"/>
        <v>0.977611940298508</v>
      </c>
      <c r="AJ324" s="40">
        <f t="shared" si="82"/>
        <v>0.977611940298508</v>
      </c>
      <c r="AK324" s="40">
        <f t="shared" si="83"/>
        <v>0.977611940298508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P4" sqref="P4:P10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45" width="4.625" style="1" customWidth="1"/>
    <col min="46" max="47" width="9" style="1"/>
    <col min="48" max="62" width="4.625" style="1" customWidth="1"/>
    <col min="63" max="16384" width="9" style="1"/>
  </cols>
  <sheetData>
    <row r="1" spans="1:33">
      <c r="A1" s="2" t="s">
        <v>94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48" t="s">
        <v>45</v>
      </c>
      <c r="Q1" s="48"/>
      <c r="R1" s="49" t="s">
        <v>68</v>
      </c>
      <c r="S1" s="49"/>
      <c r="T1" s="49"/>
      <c r="U1" s="49"/>
      <c r="V1" s="49"/>
      <c r="W1" s="49"/>
      <c r="X1" s="49"/>
      <c r="Y1" s="49"/>
      <c r="Z1" s="50" t="s">
        <v>69</v>
      </c>
      <c r="AA1" s="50"/>
      <c r="AB1" s="50"/>
      <c r="AC1" s="50"/>
      <c r="AD1" s="50"/>
      <c r="AE1" s="50"/>
      <c r="AF1" s="50"/>
      <c r="AG1" s="50"/>
    </row>
    <row r="2" spans="1:33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P2" s="48"/>
      <c r="Q2" s="48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  <c r="AC2" s="50"/>
      <c r="AD2" s="50"/>
      <c r="AE2" s="50"/>
      <c r="AF2" s="50"/>
      <c r="AG2" s="50"/>
    </row>
    <row r="3" spans="1:33">
      <c r="A3" s="2"/>
      <c r="B3" s="53" t="s">
        <v>35</v>
      </c>
      <c r="C3" s="6" t="s">
        <v>36</v>
      </c>
      <c r="D3" s="53" t="s">
        <v>37</v>
      </c>
      <c r="E3" s="6" t="s">
        <v>38</v>
      </c>
      <c r="F3" s="53" t="s">
        <v>35</v>
      </c>
      <c r="G3" s="6" t="s">
        <v>36</v>
      </c>
      <c r="H3" s="53" t="s">
        <v>37</v>
      </c>
      <c r="I3" s="6" t="s">
        <v>38</v>
      </c>
      <c r="J3" s="53" t="s">
        <v>35</v>
      </c>
      <c r="K3" s="6" t="s">
        <v>36</v>
      </c>
      <c r="L3" s="53" t="s">
        <v>37</v>
      </c>
      <c r="M3" s="6" t="s">
        <v>38</v>
      </c>
      <c r="P3" s="43" t="s">
        <v>46</v>
      </c>
      <c r="Q3" s="40" t="s">
        <v>47</v>
      </c>
      <c r="R3" s="41" t="s">
        <v>35</v>
      </c>
      <c r="S3" s="42" t="s">
        <v>36</v>
      </c>
      <c r="T3" s="41" t="s">
        <v>37</v>
      </c>
      <c r="U3" s="42" t="s">
        <v>38</v>
      </c>
      <c r="V3" s="43" t="s">
        <v>70</v>
      </c>
      <c r="W3" s="43" t="s">
        <v>71</v>
      </c>
      <c r="X3" s="43" t="s">
        <v>72</v>
      </c>
      <c r="Y3" s="43" t="s">
        <v>73</v>
      </c>
      <c r="Z3" s="41" t="s">
        <v>35</v>
      </c>
      <c r="AA3" s="41" t="s">
        <v>36</v>
      </c>
      <c r="AB3" s="41" t="s">
        <v>37</v>
      </c>
      <c r="AC3" s="41" t="s">
        <v>38</v>
      </c>
      <c r="AD3" s="43" t="s">
        <v>70</v>
      </c>
      <c r="AE3" s="40" t="s">
        <v>71</v>
      </c>
      <c r="AF3" s="43" t="s">
        <v>72</v>
      </c>
      <c r="AG3" s="40" t="s">
        <v>73</v>
      </c>
    </row>
    <row r="4" spans="1:33">
      <c r="A4" s="6" t="s">
        <v>39</v>
      </c>
      <c r="B4" s="53"/>
      <c r="C4" s="6"/>
      <c r="D4" s="53"/>
      <c r="E4" s="6"/>
      <c r="F4" s="53"/>
      <c r="G4" s="6"/>
      <c r="H4" s="53"/>
      <c r="I4" s="6"/>
      <c r="J4" s="53"/>
      <c r="K4" s="6"/>
      <c r="L4" s="53"/>
      <c r="M4" s="6"/>
      <c r="N4" s="1">
        <f t="shared" ref="N4:N10" si="0">SUM(B4,F4,J4)</f>
        <v>0</v>
      </c>
      <c r="P4" s="43">
        <f>H24</f>
        <v>0</v>
      </c>
      <c r="Q4" s="40">
        <f t="shared" ref="Q4:Q10" si="1">N4-P4</f>
        <v>0</v>
      </c>
      <c r="R4" s="41">
        <f t="shared" ref="R4:Y4" si="2">AD54</f>
        <v>0</v>
      </c>
      <c r="S4" s="42">
        <f t="shared" si="2"/>
        <v>0</v>
      </c>
      <c r="T4" s="41">
        <f t="shared" si="2"/>
        <v>0</v>
      </c>
      <c r="U4" s="42">
        <f t="shared" si="2"/>
        <v>0</v>
      </c>
      <c r="V4" s="40" t="e">
        <f t="shared" si="2"/>
        <v>#DIV/0!</v>
      </c>
      <c r="W4" s="40" t="e">
        <f t="shared" si="2"/>
        <v>#DIV/0!</v>
      </c>
      <c r="X4" s="40" t="e">
        <f t="shared" si="2"/>
        <v>#DIV/0!</v>
      </c>
      <c r="Y4" s="40" t="e">
        <f t="shared" si="2"/>
        <v>#DIV/0!</v>
      </c>
      <c r="Z4" s="42">
        <f t="shared" ref="Z4:AG4" si="3">Q23</f>
        <v>0</v>
      </c>
      <c r="AA4" s="42">
        <f t="shared" si="3"/>
        <v>0</v>
      </c>
      <c r="AB4" s="42">
        <f t="shared" si="3"/>
        <v>0</v>
      </c>
      <c r="AC4" s="42">
        <f t="shared" si="3"/>
        <v>0</v>
      </c>
      <c r="AD4" s="43" t="e">
        <f t="shared" si="3"/>
        <v>#DIV/0!</v>
      </c>
      <c r="AE4" s="40" t="e">
        <f t="shared" si="3"/>
        <v>#DIV/0!</v>
      </c>
      <c r="AF4" s="43" t="e">
        <f t="shared" si="3"/>
        <v>#DIV/0!</v>
      </c>
      <c r="AG4" s="40" t="e">
        <f t="shared" si="3"/>
        <v>#DIV/0!</v>
      </c>
    </row>
    <row r="5" spans="1:33">
      <c r="A5" s="6" t="s">
        <v>41</v>
      </c>
      <c r="B5" s="53"/>
      <c r="C5" s="6"/>
      <c r="D5" s="53"/>
      <c r="E5" s="6"/>
      <c r="F5" s="53"/>
      <c r="G5" s="6"/>
      <c r="H5" s="53"/>
      <c r="I5" s="6"/>
      <c r="J5" s="53"/>
      <c r="K5" s="6"/>
      <c r="L5" s="53"/>
      <c r="M5" s="6"/>
      <c r="N5" s="1">
        <f t="shared" si="0"/>
        <v>0</v>
      </c>
      <c r="P5" s="43">
        <f>H69</f>
        <v>0</v>
      </c>
      <c r="Q5" s="40">
        <f t="shared" si="1"/>
        <v>0</v>
      </c>
      <c r="R5" s="41">
        <f t="shared" ref="R5:Y5" si="4">AD99</f>
        <v>0</v>
      </c>
      <c r="S5" s="42">
        <f t="shared" si="4"/>
        <v>0</v>
      </c>
      <c r="T5" s="41">
        <f t="shared" si="4"/>
        <v>0</v>
      </c>
      <c r="U5" s="42">
        <f t="shared" si="4"/>
        <v>0</v>
      </c>
      <c r="V5" s="43" t="e">
        <f t="shared" si="4"/>
        <v>#DIV/0!</v>
      </c>
      <c r="W5" s="43" t="e">
        <f t="shared" si="4"/>
        <v>#DIV/0!</v>
      </c>
      <c r="X5" s="43" t="e">
        <f t="shared" si="4"/>
        <v>#DIV/0!</v>
      </c>
      <c r="Y5" s="43" t="e">
        <f t="shared" si="4"/>
        <v>#DIV/0!</v>
      </c>
      <c r="Z5" s="41">
        <f t="shared" ref="Z5:AG5" si="5">Q68</f>
        <v>0</v>
      </c>
      <c r="AA5" s="41">
        <f t="shared" si="5"/>
        <v>0</v>
      </c>
      <c r="AB5" s="41">
        <f t="shared" si="5"/>
        <v>0</v>
      </c>
      <c r="AC5" s="41">
        <f t="shared" si="5"/>
        <v>0</v>
      </c>
      <c r="AD5" s="43" t="e">
        <f t="shared" si="5"/>
        <v>#DIV/0!</v>
      </c>
      <c r="AE5" s="40" t="e">
        <f t="shared" si="5"/>
        <v>#DIV/0!</v>
      </c>
      <c r="AF5" s="43" t="e">
        <f t="shared" si="5"/>
        <v>#DIV/0!</v>
      </c>
      <c r="AG5" s="40" t="e">
        <f t="shared" si="5"/>
        <v>#DIV/0!</v>
      </c>
    </row>
    <row r="6" spans="1:33">
      <c r="A6" s="6" t="s">
        <v>42</v>
      </c>
      <c r="B6" s="53">
        <v>49</v>
      </c>
      <c r="C6" s="6">
        <v>2</v>
      </c>
      <c r="D6" s="53">
        <v>0</v>
      </c>
      <c r="E6" s="6">
        <v>0</v>
      </c>
      <c r="F6" s="53">
        <v>42</v>
      </c>
      <c r="G6" s="6">
        <v>31</v>
      </c>
      <c r="H6" s="53">
        <v>0</v>
      </c>
      <c r="I6" s="6">
        <v>0</v>
      </c>
      <c r="J6" s="53">
        <v>50</v>
      </c>
      <c r="K6" s="6">
        <v>38</v>
      </c>
      <c r="L6" s="53">
        <v>0</v>
      </c>
      <c r="M6" s="6">
        <v>0</v>
      </c>
      <c r="N6" s="1">
        <f t="shared" si="0"/>
        <v>141</v>
      </c>
      <c r="P6" s="43">
        <f>H114</f>
        <v>124</v>
      </c>
      <c r="Q6" s="40">
        <f t="shared" si="1"/>
        <v>17</v>
      </c>
      <c r="R6" s="41">
        <f t="shared" ref="R6:Y6" si="6">AD144</f>
        <v>121</v>
      </c>
      <c r="S6" s="42">
        <f t="shared" si="6"/>
        <v>3</v>
      </c>
      <c r="T6" s="41">
        <f t="shared" si="6"/>
        <v>3</v>
      </c>
      <c r="U6" s="42">
        <f t="shared" si="6"/>
        <v>0</v>
      </c>
      <c r="V6" s="40">
        <f t="shared" si="6"/>
        <v>0.952755905511811</v>
      </c>
      <c r="W6" s="40">
        <f t="shared" si="6"/>
        <v>0.975806451612903</v>
      </c>
      <c r="X6" s="40">
        <f t="shared" si="6"/>
        <v>0.975806451612903</v>
      </c>
      <c r="Y6" s="40">
        <f t="shared" si="6"/>
        <v>0.975806451612903</v>
      </c>
      <c r="Z6" s="42">
        <f t="shared" ref="Z6:AG6" si="7">Q113</f>
        <v>126</v>
      </c>
      <c r="AA6" s="42">
        <f t="shared" si="7"/>
        <v>80</v>
      </c>
      <c r="AB6" s="42">
        <f t="shared" si="7"/>
        <v>16</v>
      </c>
      <c r="AC6" s="42">
        <f t="shared" si="7"/>
        <v>0</v>
      </c>
      <c r="AD6" s="43">
        <f t="shared" si="7"/>
        <v>0.567567567567568</v>
      </c>
      <c r="AE6" s="40">
        <f t="shared" si="7"/>
        <v>0.611650485436893</v>
      </c>
      <c r="AF6" s="43">
        <f t="shared" si="7"/>
        <v>0.887323943661972</v>
      </c>
      <c r="AG6" s="40">
        <f t="shared" si="7"/>
        <v>0.724137931034483</v>
      </c>
    </row>
    <row r="7" spans="1:33">
      <c r="A7" s="6" t="s">
        <v>43</v>
      </c>
      <c r="B7" s="53"/>
      <c r="C7" s="6"/>
      <c r="D7" s="53"/>
      <c r="E7" s="6"/>
      <c r="F7" s="53"/>
      <c r="G7" s="6"/>
      <c r="H7" s="53"/>
      <c r="I7" s="6"/>
      <c r="J7" s="53"/>
      <c r="K7" s="6"/>
      <c r="L7" s="53"/>
      <c r="M7" s="6"/>
      <c r="N7" s="1">
        <f t="shared" si="0"/>
        <v>0</v>
      </c>
      <c r="P7" s="43">
        <f>H159</f>
        <v>0</v>
      </c>
      <c r="Q7" s="40">
        <f t="shared" si="1"/>
        <v>0</v>
      </c>
      <c r="R7" s="41">
        <f t="shared" ref="R7:Y7" si="8">AD189</f>
        <v>0</v>
      </c>
      <c r="S7" s="42">
        <f t="shared" si="8"/>
        <v>0</v>
      </c>
      <c r="T7" s="41">
        <f t="shared" si="8"/>
        <v>0</v>
      </c>
      <c r="U7" s="42">
        <f t="shared" si="8"/>
        <v>0</v>
      </c>
      <c r="V7" s="43" t="e">
        <f t="shared" si="8"/>
        <v>#DIV/0!</v>
      </c>
      <c r="W7" s="43" t="e">
        <f t="shared" si="8"/>
        <v>#DIV/0!</v>
      </c>
      <c r="X7" s="43" t="e">
        <f t="shared" si="8"/>
        <v>#DIV/0!</v>
      </c>
      <c r="Y7" s="43" t="e">
        <f t="shared" si="8"/>
        <v>#DIV/0!</v>
      </c>
      <c r="Z7" s="41">
        <f t="shared" ref="Z7:AG7" si="9">Q158</f>
        <v>0</v>
      </c>
      <c r="AA7" s="41">
        <f t="shared" si="9"/>
        <v>0</v>
      </c>
      <c r="AB7" s="41">
        <f t="shared" si="9"/>
        <v>0</v>
      </c>
      <c r="AC7" s="41">
        <f t="shared" si="9"/>
        <v>0</v>
      </c>
      <c r="AD7" s="43" t="e">
        <f t="shared" si="9"/>
        <v>#DIV/0!</v>
      </c>
      <c r="AE7" s="40" t="e">
        <f t="shared" si="9"/>
        <v>#DIV/0!</v>
      </c>
      <c r="AF7" s="43" t="e">
        <f t="shared" si="9"/>
        <v>#DIV/0!</v>
      </c>
      <c r="AG7" s="40" t="e">
        <f t="shared" si="9"/>
        <v>#DIV/0!</v>
      </c>
    </row>
    <row r="8" spans="1:33">
      <c r="A8" s="6" t="s">
        <v>44</v>
      </c>
      <c r="B8" s="53">
        <v>47</v>
      </c>
      <c r="C8" s="6">
        <v>0</v>
      </c>
      <c r="D8" s="53">
        <v>2</v>
      </c>
      <c r="E8" s="6">
        <v>0</v>
      </c>
      <c r="F8" s="53">
        <v>42</v>
      </c>
      <c r="G8" s="6">
        <v>11</v>
      </c>
      <c r="H8" s="53">
        <v>0</v>
      </c>
      <c r="I8" s="6">
        <v>0</v>
      </c>
      <c r="J8" s="53">
        <v>50</v>
      </c>
      <c r="K8" s="6">
        <v>10</v>
      </c>
      <c r="L8" s="53">
        <v>0</v>
      </c>
      <c r="M8" s="6">
        <v>0</v>
      </c>
      <c r="N8" s="1">
        <f t="shared" si="0"/>
        <v>139</v>
      </c>
      <c r="P8" s="43">
        <f>H204</f>
        <v>122</v>
      </c>
      <c r="Q8" s="40">
        <f t="shared" si="1"/>
        <v>17</v>
      </c>
      <c r="R8" s="41">
        <f t="shared" ref="R8:Y8" si="10">AD234</f>
        <v>119</v>
      </c>
      <c r="S8" s="42">
        <f t="shared" si="10"/>
        <v>3</v>
      </c>
      <c r="T8" s="41">
        <f t="shared" si="10"/>
        <v>3</v>
      </c>
      <c r="U8" s="42">
        <f t="shared" si="10"/>
        <v>0</v>
      </c>
      <c r="V8" s="40">
        <f t="shared" si="10"/>
        <v>0.952</v>
      </c>
      <c r="W8" s="40">
        <f t="shared" si="10"/>
        <v>0.975409836065574</v>
      </c>
      <c r="X8" s="40">
        <f t="shared" si="10"/>
        <v>0.975409836065574</v>
      </c>
      <c r="Y8" s="40">
        <f t="shared" si="10"/>
        <v>0.975409836065574</v>
      </c>
      <c r="Z8" s="42">
        <f t="shared" ref="Z8:AG8" si="11">Q203</f>
        <v>124</v>
      </c>
      <c r="AA8" s="42">
        <f t="shared" si="11"/>
        <v>37</v>
      </c>
      <c r="AB8" s="42">
        <f t="shared" si="11"/>
        <v>16</v>
      </c>
      <c r="AC8" s="42">
        <f t="shared" si="11"/>
        <v>0</v>
      </c>
      <c r="AD8" s="43">
        <f t="shared" si="11"/>
        <v>0.700564971751412</v>
      </c>
      <c r="AE8" s="40">
        <f t="shared" si="11"/>
        <v>0.770186335403727</v>
      </c>
      <c r="AF8" s="43">
        <f t="shared" si="11"/>
        <v>0.885714285714286</v>
      </c>
      <c r="AG8" s="40">
        <f t="shared" si="11"/>
        <v>0.823920265780731</v>
      </c>
    </row>
    <row r="9" spans="1:33">
      <c r="A9" s="6" t="s">
        <v>76</v>
      </c>
      <c r="B9" s="53"/>
      <c r="C9" s="6"/>
      <c r="D9" s="53"/>
      <c r="E9" s="6"/>
      <c r="F9" s="53"/>
      <c r="G9" s="6"/>
      <c r="H9" s="53"/>
      <c r="I9" s="6"/>
      <c r="J9" s="53"/>
      <c r="K9" s="6"/>
      <c r="L9" s="53"/>
      <c r="M9" s="6"/>
      <c r="N9" s="1">
        <f t="shared" si="0"/>
        <v>0</v>
      </c>
      <c r="P9" s="43">
        <f>H249</f>
        <v>0</v>
      </c>
      <c r="Q9" s="40">
        <f t="shared" si="1"/>
        <v>0</v>
      </c>
      <c r="R9" s="41">
        <f t="shared" ref="R9:Y9" si="12">AD279</f>
        <v>0</v>
      </c>
      <c r="S9" s="41">
        <f t="shared" si="12"/>
        <v>0</v>
      </c>
      <c r="T9" s="41">
        <f t="shared" si="12"/>
        <v>0</v>
      </c>
      <c r="U9" s="41">
        <f t="shared" si="12"/>
        <v>0</v>
      </c>
      <c r="V9" s="43" t="e">
        <f t="shared" si="12"/>
        <v>#DIV/0!</v>
      </c>
      <c r="W9" s="40" t="e">
        <f t="shared" si="12"/>
        <v>#DIV/0!</v>
      </c>
      <c r="X9" s="43" t="e">
        <f t="shared" si="12"/>
        <v>#DIV/0!</v>
      </c>
      <c r="Y9" s="40" t="e">
        <f t="shared" si="12"/>
        <v>#DIV/0!</v>
      </c>
      <c r="Z9" s="41">
        <f t="shared" ref="Z9:AG9" si="13">Q248</f>
        <v>0</v>
      </c>
      <c r="AA9" s="41">
        <f t="shared" si="13"/>
        <v>0</v>
      </c>
      <c r="AB9" s="41">
        <f t="shared" si="13"/>
        <v>0</v>
      </c>
      <c r="AC9" s="41">
        <f t="shared" si="13"/>
        <v>0</v>
      </c>
      <c r="AD9" s="43" t="e">
        <f t="shared" si="13"/>
        <v>#DIV/0!</v>
      </c>
      <c r="AE9" s="40" t="e">
        <f t="shared" si="13"/>
        <v>#DIV/0!</v>
      </c>
      <c r="AF9" s="43" t="e">
        <f t="shared" si="13"/>
        <v>#DIV/0!</v>
      </c>
      <c r="AG9" s="40" t="e">
        <f t="shared" si="13"/>
        <v>#DIV/0!</v>
      </c>
    </row>
    <row r="10" spans="1:33">
      <c r="A10" s="6" t="s">
        <v>77</v>
      </c>
      <c r="B10" s="53">
        <v>45</v>
      </c>
      <c r="C10" s="6">
        <v>0</v>
      </c>
      <c r="D10" s="53">
        <v>4</v>
      </c>
      <c r="E10" s="6">
        <v>0</v>
      </c>
      <c r="F10" s="53">
        <v>42</v>
      </c>
      <c r="G10" s="6">
        <v>6</v>
      </c>
      <c r="H10" s="53">
        <v>0</v>
      </c>
      <c r="I10" s="6">
        <v>0</v>
      </c>
      <c r="J10" s="53">
        <v>50</v>
      </c>
      <c r="K10" s="6">
        <v>3</v>
      </c>
      <c r="L10" s="53">
        <v>0</v>
      </c>
      <c r="M10" s="6">
        <v>0</v>
      </c>
      <c r="N10" s="1">
        <f t="shared" si="0"/>
        <v>137</v>
      </c>
      <c r="P10" s="43">
        <f>H294</f>
        <v>120</v>
      </c>
      <c r="Q10" s="40">
        <f t="shared" si="1"/>
        <v>17</v>
      </c>
      <c r="R10" s="41">
        <f t="shared" ref="R10:Y10" si="14">AD324</f>
        <v>117</v>
      </c>
      <c r="S10" s="41">
        <f t="shared" si="14"/>
        <v>3</v>
      </c>
      <c r="T10" s="41">
        <f t="shared" si="14"/>
        <v>3</v>
      </c>
      <c r="U10" s="41">
        <f t="shared" si="14"/>
        <v>0</v>
      </c>
      <c r="V10" s="41">
        <f t="shared" si="14"/>
        <v>0.951219512195122</v>
      </c>
      <c r="W10" s="41">
        <f t="shared" si="14"/>
        <v>0.975</v>
      </c>
      <c r="X10" s="41">
        <f t="shared" si="14"/>
        <v>0.975</v>
      </c>
      <c r="Y10" s="41">
        <f t="shared" si="14"/>
        <v>0.975</v>
      </c>
      <c r="Z10" s="42">
        <f t="shared" ref="Z10:AG10" si="15">Q293</f>
        <v>122</v>
      </c>
      <c r="AA10" s="42">
        <f t="shared" si="15"/>
        <v>25</v>
      </c>
      <c r="AB10" s="42">
        <f t="shared" si="15"/>
        <v>16</v>
      </c>
      <c r="AC10" s="42">
        <f t="shared" si="15"/>
        <v>0</v>
      </c>
      <c r="AD10" s="43">
        <f t="shared" si="15"/>
        <v>0.748466257668712</v>
      </c>
      <c r="AE10" s="40">
        <f t="shared" si="15"/>
        <v>0.829931972789116</v>
      </c>
      <c r="AF10" s="43">
        <f t="shared" si="15"/>
        <v>0.884057971014493</v>
      </c>
      <c r="AG10" s="40">
        <f t="shared" si="15"/>
        <v>0.856140350877193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norehidayat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6">(SUM(Q14,T14)/SUM(Q14,R14,S14,T14))</f>
        <v>#DIV/0!</v>
      </c>
      <c r="V14" s="40" t="e">
        <f t="shared" ref="V14:V21" si="17">Q14/(SUM(Q14,R14))</f>
        <v>#DIV/0!</v>
      </c>
      <c r="W14" s="40" t="e">
        <f t="shared" ref="W14:W21" si="18">Q14/SUM(Q14,S14)</f>
        <v>#DIV/0!</v>
      </c>
      <c r="X14" s="40" t="e">
        <f t="shared" ref="X14:X21" si="19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6"/>
        <v>#DIV/0!</v>
      </c>
      <c r="V15" s="43" t="e">
        <f t="shared" si="17"/>
        <v>#DIV/0!</v>
      </c>
      <c r="W15" s="43" t="e">
        <f t="shared" si="18"/>
        <v>#DIV/0!</v>
      </c>
      <c r="X15" s="43" t="e">
        <f t="shared" si="19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6"/>
        <v>#DIV/0!</v>
      </c>
      <c r="V16" s="40" t="e">
        <f t="shared" si="17"/>
        <v>#DIV/0!</v>
      </c>
      <c r="W16" s="40" t="e">
        <f t="shared" si="18"/>
        <v>#DIV/0!</v>
      </c>
      <c r="X16" s="40" t="e">
        <f t="shared" si="19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6"/>
        <v>#DIV/0!</v>
      </c>
      <c r="V17" s="43" t="e">
        <f t="shared" si="17"/>
        <v>#DIV/0!</v>
      </c>
      <c r="W17" s="43" t="e">
        <f t="shared" si="18"/>
        <v>#DIV/0!</v>
      </c>
      <c r="X17" s="43" t="e">
        <f t="shared" si="19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6"/>
        <v>#DIV/0!</v>
      </c>
      <c r="V18" s="40" t="e">
        <f t="shared" si="17"/>
        <v>#DIV/0!</v>
      </c>
      <c r="W18" s="40" t="e">
        <f t="shared" si="18"/>
        <v>#DIV/0!</v>
      </c>
      <c r="X18" s="40" t="e">
        <f t="shared" si="19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6"/>
        <v>#DIV/0!</v>
      </c>
      <c r="V19" s="43" t="e">
        <f t="shared" si="17"/>
        <v>#DIV/0!</v>
      </c>
      <c r="W19" s="43" t="e">
        <f t="shared" si="18"/>
        <v>#DIV/0!</v>
      </c>
      <c r="X19" s="43" t="e">
        <f t="shared" si="19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6"/>
        <v>#DIV/0!</v>
      </c>
      <c r="V20" s="40" t="e">
        <f t="shared" si="17"/>
        <v>#DIV/0!</v>
      </c>
      <c r="W20" s="40" t="e">
        <f t="shared" si="18"/>
        <v>#DIV/0!</v>
      </c>
      <c r="X20" s="40" t="e">
        <f t="shared" si="19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6"/>
        <v>#DIV/0!</v>
      </c>
      <c r="V21" s="43" t="e">
        <f t="shared" si="17"/>
        <v>#DIV/0!</v>
      </c>
      <c r="W21" s="43" t="e">
        <f t="shared" si="18"/>
        <v>#DIV/0!</v>
      </c>
      <c r="X21" s="43" t="e">
        <f t="shared" si="19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0</v>
      </c>
      <c r="R23" s="41">
        <f t="shared" si="20"/>
        <v>0</v>
      </c>
      <c r="S23" s="41">
        <f t="shared" si="20"/>
        <v>0</v>
      </c>
      <c r="T23" s="41">
        <f t="shared" si="20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norehidayat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1">(SUM(AD26,AG26)/SUM(AD26,AE26,AF26,AG26))</f>
        <v>#DIV/0!</v>
      </c>
      <c r="AI26" s="40" t="e">
        <f t="shared" ref="AI26:AI54" si="22">AD26/(SUM(AD26,AE26))</f>
        <v>#DIV/0!</v>
      </c>
      <c r="AJ26" s="40" t="e">
        <f t="shared" ref="AJ26:AJ54" si="23">AD26/SUM(AD26,AF26)</f>
        <v>#DIV/0!</v>
      </c>
      <c r="AK26" s="40" t="e">
        <f t="shared" ref="AK26:AK54" si="24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1"/>
        <v>#DIV/0!</v>
      </c>
      <c r="AI27" s="43" t="e">
        <f t="shared" si="22"/>
        <v>#DIV/0!</v>
      </c>
      <c r="AJ27" s="43" t="e">
        <f t="shared" si="23"/>
        <v>#DIV/0!</v>
      </c>
      <c r="AK27" s="43" t="e">
        <f t="shared" si="24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1"/>
        <v>#DIV/0!</v>
      </c>
      <c r="AI28" s="40" t="e">
        <f t="shared" si="22"/>
        <v>#DIV/0!</v>
      </c>
      <c r="AJ28" s="40" t="e">
        <f t="shared" si="23"/>
        <v>#DIV/0!</v>
      </c>
      <c r="AK28" s="40" t="e">
        <f t="shared" si="24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1"/>
        <v>#DIV/0!</v>
      </c>
      <c r="AI29" s="43" t="e">
        <f t="shared" si="22"/>
        <v>#DIV/0!</v>
      </c>
      <c r="AJ29" s="43" t="e">
        <f t="shared" si="23"/>
        <v>#DIV/0!</v>
      </c>
      <c r="AK29" s="43" t="e">
        <f t="shared" si="24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1"/>
        <v>#DIV/0!</v>
      </c>
      <c r="AI30" s="40" t="e">
        <f t="shared" si="22"/>
        <v>#DIV/0!</v>
      </c>
      <c r="AJ30" s="40" t="e">
        <f t="shared" si="23"/>
        <v>#DIV/0!</v>
      </c>
      <c r="AK30" s="40" t="e">
        <f t="shared" si="24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1"/>
        <v>#DIV/0!</v>
      </c>
      <c r="AI31" s="43" t="e">
        <f t="shared" si="22"/>
        <v>#DIV/0!</v>
      </c>
      <c r="AJ31" s="43" t="e">
        <f t="shared" si="23"/>
        <v>#DIV/0!</v>
      </c>
      <c r="AK31" s="43" t="e">
        <f t="shared" si="24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1"/>
        <v>#DIV/0!</v>
      </c>
      <c r="AI32" s="40" t="e">
        <f t="shared" si="22"/>
        <v>#DIV/0!</v>
      </c>
      <c r="AJ32" s="40" t="e">
        <f t="shared" si="23"/>
        <v>#DIV/0!</v>
      </c>
      <c r="AK32" s="40" t="e">
        <f t="shared" si="24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1"/>
        <v>#DIV/0!</v>
      </c>
      <c r="AI33" s="43" t="e">
        <f t="shared" si="22"/>
        <v>#DIV/0!</v>
      </c>
      <c r="AJ33" s="43" t="e">
        <f t="shared" si="23"/>
        <v>#DIV/0!</v>
      </c>
      <c r="AK33" s="43" t="e">
        <f t="shared" si="24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1"/>
        <v>#DIV/0!</v>
      </c>
      <c r="AI34" s="40" t="e">
        <f t="shared" si="22"/>
        <v>#DIV/0!</v>
      </c>
      <c r="AJ34" s="40" t="e">
        <f t="shared" si="23"/>
        <v>#DIV/0!</v>
      </c>
      <c r="AK34" s="40" t="e">
        <f t="shared" si="24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1"/>
        <v>#DIV/0!</v>
      </c>
      <c r="AI35" s="43" t="e">
        <f t="shared" si="22"/>
        <v>#DIV/0!</v>
      </c>
      <c r="AJ35" s="43" t="e">
        <f t="shared" si="23"/>
        <v>#DIV/0!</v>
      </c>
      <c r="AK35" s="43" t="e">
        <f t="shared" si="24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1"/>
        <v>#DIV/0!</v>
      </c>
      <c r="AI36" s="40" t="e">
        <f t="shared" si="22"/>
        <v>#DIV/0!</v>
      </c>
      <c r="AJ36" s="40" t="e">
        <f t="shared" si="23"/>
        <v>#DIV/0!</v>
      </c>
      <c r="AK36" s="40" t="e">
        <f t="shared" si="24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1"/>
        <v>#DIV/0!</v>
      </c>
      <c r="AI37" s="43" t="e">
        <f t="shared" si="22"/>
        <v>#DIV/0!</v>
      </c>
      <c r="AJ37" s="43" t="e">
        <f t="shared" si="23"/>
        <v>#DIV/0!</v>
      </c>
      <c r="AK37" s="43" t="e">
        <f t="shared" si="24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1"/>
        <v>#DIV/0!</v>
      </c>
      <c r="AI38" s="40" t="e">
        <f t="shared" si="22"/>
        <v>#DIV/0!</v>
      </c>
      <c r="AJ38" s="40" t="e">
        <f t="shared" si="23"/>
        <v>#DIV/0!</v>
      </c>
      <c r="AK38" s="40" t="e">
        <f t="shared" si="24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1"/>
        <v>#DIV/0!</v>
      </c>
      <c r="AI39" s="43" t="e">
        <f t="shared" si="22"/>
        <v>#DIV/0!</v>
      </c>
      <c r="AJ39" s="43" t="e">
        <f t="shared" si="23"/>
        <v>#DIV/0!</v>
      </c>
      <c r="AK39" s="43" t="e">
        <f t="shared" si="24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1"/>
        <v>#DIV/0!</v>
      </c>
      <c r="AI40" s="40" t="e">
        <f t="shared" si="22"/>
        <v>#DIV/0!</v>
      </c>
      <c r="AJ40" s="40" t="e">
        <f t="shared" si="23"/>
        <v>#DIV/0!</v>
      </c>
      <c r="AK40" s="40" t="e">
        <f t="shared" si="24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1"/>
        <v>#DIV/0!</v>
      </c>
      <c r="AI41" s="43" t="e">
        <f t="shared" si="22"/>
        <v>#DIV/0!</v>
      </c>
      <c r="AJ41" s="43" t="e">
        <f t="shared" si="23"/>
        <v>#DIV/0!</v>
      </c>
      <c r="AK41" s="43" t="e">
        <f t="shared" si="24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1"/>
        <v>#DIV/0!</v>
      </c>
      <c r="AI42" s="40" t="e">
        <f t="shared" si="22"/>
        <v>#DIV/0!</v>
      </c>
      <c r="AJ42" s="40" t="e">
        <f t="shared" si="23"/>
        <v>#DIV/0!</v>
      </c>
      <c r="AK42" s="40" t="e">
        <f t="shared" si="24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1"/>
        <v>#DIV/0!</v>
      </c>
      <c r="AI43" s="43" t="e">
        <f t="shared" si="22"/>
        <v>#DIV/0!</v>
      </c>
      <c r="AJ43" s="43" t="e">
        <f t="shared" si="23"/>
        <v>#DIV/0!</v>
      </c>
      <c r="AK43" s="43" t="e">
        <f t="shared" si="24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1"/>
        <v>#DIV/0!</v>
      </c>
      <c r="AI44" s="40" t="e">
        <f t="shared" si="22"/>
        <v>#DIV/0!</v>
      </c>
      <c r="AJ44" s="40" t="e">
        <f t="shared" si="23"/>
        <v>#DIV/0!</v>
      </c>
      <c r="AK44" s="40" t="e">
        <f t="shared" si="24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1"/>
        <v>#DIV/0!</v>
      </c>
      <c r="AI45" s="43" t="e">
        <f t="shared" si="22"/>
        <v>#DIV/0!</v>
      </c>
      <c r="AJ45" s="43" t="e">
        <f t="shared" si="23"/>
        <v>#DIV/0!</v>
      </c>
      <c r="AK45" s="43" t="e">
        <f t="shared" si="24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1"/>
        <v>#DIV/0!</v>
      </c>
      <c r="AI46" s="40" t="e">
        <f t="shared" si="22"/>
        <v>#DIV/0!</v>
      </c>
      <c r="AJ46" s="40" t="e">
        <f t="shared" si="23"/>
        <v>#DIV/0!</v>
      </c>
      <c r="AK46" s="40" t="e">
        <f t="shared" si="24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1"/>
        <v>#DIV/0!</v>
      </c>
      <c r="AI47" s="43" t="e">
        <f t="shared" si="22"/>
        <v>#DIV/0!</v>
      </c>
      <c r="AJ47" s="43" t="e">
        <f t="shared" si="23"/>
        <v>#DIV/0!</v>
      </c>
      <c r="AK47" s="43" t="e">
        <f t="shared" si="24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1"/>
        <v>#DIV/0!</v>
      </c>
      <c r="AI48" s="40" t="e">
        <f t="shared" si="22"/>
        <v>#DIV/0!</v>
      </c>
      <c r="AJ48" s="40" t="e">
        <f t="shared" si="23"/>
        <v>#DIV/0!</v>
      </c>
      <c r="AK48" s="40" t="e">
        <f t="shared" si="24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1"/>
        <v>#DIV/0!</v>
      </c>
      <c r="AI49" s="43" t="e">
        <f t="shared" si="22"/>
        <v>#DIV/0!</v>
      </c>
      <c r="AJ49" s="43" t="e">
        <f t="shared" si="23"/>
        <v>#DIV/0!</v>
      </c>
      <c r="AK49" s="43" t="e">
        <f t="shared" si="24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1"/>
        <v>#DIV/0!</v>
      </c>
      <c r="AI50" s="40" t="e">
        <f t="shared" si="22"/>
        <v>#DIV/0!</v>
      </c>
      <c r="AJ50" s="40" t="e">
        <f t="shared" si="23"/>
        <v>#DIV/0!</v>
      </c>
      <c r="AK50" s="40" t="e">
        <f t="shared" si="24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1"/>
        <v>#DIV/0!</v>
      </c>
      <c r="AI51" s="43" t="e">
        <f t="shared" si="22"/>
        <v>#DIV/0!</v>
      </c>
      <c r="AJ51" s="43" t="e">
        <f t="shared" si="23"/>
        <v>#DIV/0!</v>
      </c>
      <c r="AK51" s="43" t="e">
        <f t="shared" si="24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1"/>
        <v>#DIV/0!</v>
      </c>
      <c r="AI52" s="40" t="e">
        <f t="shared" si="22"/>
        <v>#DIV/0!</v>
      </c>
      <c r="AJ52" s="40" t="e">
        <f t="shared" si="23"/>
        <v>#DIV/0!</v>
      </c>
      <c r="AK52" s="40" t="e">
        <f t="shared" si="24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1"/>
        <v>#DIV/0!</v>
      </c>
      <c r="AI53" s="43" t="e">
        <f t="shared" si="22"/>
        <v>#DIV/0!</v>
      </c>
      <c r="AJ53" s="43" t="e">
        <f t="shared" si="23"/>
        <v>#DIV/0!</v>
      </c>
      <c r="AK53" s="43" t="e">
        <f t="shared" si="24"/>
        <v>#DIV/0!</v>
      </c>
    </row>
    <row r="54" spans="28:37">
      <c r="AB54" s="37" t="s">
        <v>74</v>
      </c>
      <c r="AC54" s="37"/>
      <c r="AD54" s="42">
        <f t="shared" ref="AD54:AF54" si="25">SUM(AD26:AD53)</f>
        <v>0</v>
      </c>
      <c r="AE54" s="42">
        <f t="shared" si="25"/>
        <v>0</v>
      </c>
      <c r="AF54" s="42">
        <f t="shared" si="25"/>
        <v>0</v>
      </c>
      <c r="AG54" s="42">
        <v>0</v>
      </c>
      <c r="AH54" s="40" t="e">
        <f t="shared" si="21"/>
        <v>#DIV/0!</v>
      </c>
      <c r="AI54" s="40" t="e">
        <f t="shared" si="22"/>
        <v>#DIV/0!</v>
      </c>
      <c r="AJ54" s="40" t="e">
        <f t="shared" si="23"/>
        <v>#DIV/0!</v>
      </c>
      <c r="AK54" s="40" t="e">
        <f t="shared" si="24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norehidayat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6">(SUM(Q59,T59)/SUM(Q59,R59,S59,T59))</f>
        <v>#DIV/0!</v>
      </c>
      <c r="V59" s="40" t="e">
        <f t="shared" ref="V59:V66" si="27">Q59/(SUM(Q59,R59))</f>
        <v>#DIV/0!</v>
      </c>
      <c r="W59" s="40" t="e">
        <f t="shared" ref="W59:W66" si="28">Q59/SUM(Q59,S59)</f>
        <v>#DIV/0!</v>
      </c>
      <c r="X59" s="40" t="e">
        <f t="shared" ref="X59:X66" si="29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6"/>
        <v>#DIV/0!</v>
      </c>
      <c r="V60" s="43" t="e">
        <f t="shared" si="27"/>
        <v>#DIV/0!</v>
      </c>
      <c r="W60" s="43" t="e">
        <f t="shared" si="28"/>
        <v>#DIV/0!</v>
      </c>
      <c r="X60" s="43" t="e">
        <f t="shared" si="29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6"/>
        <v>#DIV/0!</v>
      </c>
      <c r="V61" s="40" t="e">
        <f t="shared" si="27"/>
        <v>#DIV/0!</v>
      </c>
      <c r="W61" s="40" t="e">
        <f t="shared" si="28"/>
        <v>#DIV/0!</v>
      </c>
      <c r="X61" s="40" t="e">
        <f t="shared" si="29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6"/>
        <v>#DIV/0!</v>
      </c>
      <c r="V62" s="43" t="e">
        <f t="shared" si="27"/>
        <v>#DIV/0!</v>
      </c>
      <c r="W62" s="43" t="e">
        <f t="shared" si="28"/>
        <v>#DIV/0!</v>
      </c>
      <c r="X62" s="43" t="e">
        <f t="shared" si="29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6"/>
        <v>#DIV/0!</v>
      </c>
      <c r="V63" s="40" t="e">
        <f t="shared" si="27"/>
        <v>#DIV/0!</v>
      </c>
      <c r="W63" s="40" t="e">
        <f t="shared" si="28"/>
        <v>#DIV/0!</v>
      </c>
      <c r="X63" s="40" t="e">
        <f t="shared" si="29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6"/>
        <v>#DIV/0!</v>
      </c>
      <c r="V64" s="43" t="e">
        <f t="shared" si="27"/>
        <v>#DIV/0!</v>
      </c>
      <c r="W64" s="43" t="e">
        <f t="shared" si="28"/>
        <v>#DIV/0!</v>
      </c>
      <c r="X64" s="43" t="e">
        <f t="shared" si="29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6"/>
        <v>#DIV/0!</v>
      </c>
      <c r="V65" s="40" t="e">
        <f t="shared" si="27"/>
        <v>#DIV/0!</v>
      </c>
      <c r="W65" s="40" t="e">
        <f t="shared" si="28"/>
        <v>#DIV/0!</v>
      </c>
      <c r="X65" s="40" t="e">
        <f t="shared" si="29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6"/>
        <v>#DIV/0!</v>
      </c>
      <c r="V66" s="43" t="e">
        <f t="shared" si="27"/>
        <v>#DIV/0!</v>
      </c>
      <c r="W66" s="43" t="e">
        <f t="shared" si="28"/>
        <v>#DIV/0!</v>
      </c>
      <c r="X66" s="43" t="e">
        <f t="shared" si="29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0</v>
      </c>
      <c r="R68" s="41">
        <f t="shared" si="30"/>
        <v>0</v>
      </c>
      <c r="S68" s="41">
        <f t="shared" si="30"/>
        <v>0</v>
      </c>
      <c r="T68" s="41">
        <f t="shared" si="30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norehidayat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1">(SUM(AD71,AG71)/SUM(AD71,AE71,AF71,AG71))</f>
        <v>#DIV/0!</v>
      </c>
      <c r="AI71" s="40" t="e">
        <f t="shared" ref="AI71:AI99" si="32">AD71/(SUM(AD71,AE71))</f>
        <v>#DIV/0!</v>
      </c>
      <c r="AJ71" s="40" t="e">
        <f t="shared" ref="AJ71:AJ99" si="33">AD71/SUM(AD71,AF71)</f>
        <v>#DIV/0!</v>
      </c>
      <c r="AK71" s="40" t="e">
        <f t="shared" ref="AK71:AK99" si="34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1"/>
        <v>#DIV/0!</v>
      </c>
      <c r="AI72" s="43" t="e">
        <f t="shared" si="32"/>
        <v>#DIV/0!</v>
      </c>
      <c r="AJ72" s="43" t="e">
        <f t="shared" si="33"/>
        <v>#DIV/0!</v>
      </c>
      <c r="AK72" s="43" t="e">
        <f t="shared" si="34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1"/>
        <v>#DIV/0!</v>
      </c>
      <c r="AI73" s="40" t="e">
        <f t="shared" si="32"/>
        <v>#DIV/0!</v>
      </c>
      <c r="AJ73" s="40" t="e">
        <f t="shared" si="33"/>
        <v>#DIV/0!</v>
      </c>
      <c r="AK73" s="40" t="e">
        <f t="shared" si="34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1"/>
        <v>#DIV/0!</v>
      </c>
      <c r="AI74" s="43" t="e">
        <f t="shared" si="32"/>
        <v>#DIV/0!</v>
      </c>
      <c r="AJ74" s="43" t="e">
        <f t="shared" si="33"/>
        <v>#DIV/0!</v>
      </c>
      <c r="AK74" s="43" t="e">
        <f t="shared" si="34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1"/>
        <v>#DIV/0!</v>
      </c>
      <c r="AI75" s="40" t="e">
        <f t="shared" si="32"/>
        <v>#DIV/0!</v>
      </c>
      <c r="AJ75" s="40" t="e">
        <f t="shared" si="33"/>
        <v>#DIV/0!</v>
      </c>
      <c r="AK75" s="40" t="e">
        <f t="shared" si="34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1"/>
        <v>#DIV/0!</v>
      </c>
      <c r="AI76" s="43" t="e">
        <f t="shared" si="32"/>
        <v>#DIV/0!</v>
      </c>
      <c r="AJ76" s="43" t="e">
        <f t="shared" si="33"/>
        <v>#DIV/0!</v>
      </c>
      <c r="AK76" s="43" t="e">
        <f t="shared" si="34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1"/>
        <v>#DIV/0!</v>
      </c>
      <c r="AI77" s="40" t="e">
        <f t="shared" si="32"/>
        <v>#DIV/0!</v>
      </c>
      <c r="AJ77" s="40" t="e">
        <f t="shared" si="33"/>
        <v>#DIV/0!</v>
      </c>
      <c r="AK77" s="40" t="e">
        <f t="shared" si="34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1"/>
        <v>#DIV/0!</v>
      </c>
      <c r="AI78" s="43" t="e">
        <f t="shared" si="32"/>
        <v>#DIV/0!</v>
      </c>
      <c r="AJ78" s="43" t="e">
        <f t="shared" si="33"/>
        <v>#DIV/0!</v>
      </c>
      <c r="AK78" s="43" t="e">
        <f t="shared" si="34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1"/>
        <v>#DIV/0!</v>
      </c>
      <c r="AI79" s="40" t="e">
        <f t="shared" si="32"/>
        <v>#DIV/0!</v>
      </c>
      <c r="AJ79" s="40" t="e">
        <f t="shared" si="33"/>
        <v>#DIV/0!</v>
      </c>
      <c r="AK79" s="40" t="e">
        <f t="shared" si="34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1"/>
        <v>#DIV/0!</v>
      </c>
      <c r="AI80" s="43" t="e">
        <f t="shared" si="32"/>
        <v>#DIV/0!</v>
      </c>
      <c r="AJ80" s="43" t="e">
        <f t="shared" si="33"/>
        <v>#DIV/0!</v>
      </c>
      <c r="AK80" s="43" t="e">
        <f t="shared" si="34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1"/>
        <v>#DIV/0!</v>
      </c>
      <c r="AI81" s="40" t="e">
        <f t="shared" si="32"/>
        <v>#DIV/0!</v>
      </c>
      <c r="AJ81" s="40" t="e">
        <f t="shared" si="33"/>
        <v>#DIV/0!</v>
      </c>
      <c r="AK81" s="40" t="e">
        <f t="shared" si="34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1"/>
        <v>#DIV/0!</v>
      </c>
      <c r="AI82" s="43" t="e">
        <f t="shared" si="32"/>
        <v>#DIV/0!</v>
      </c>
      <c r="AJ82" s="43" t="e">
        <f t="shared" si="33"/>
        <v>#DIV/0!</v>
      </c>
      <c r="AK82" s="43" t="e">
        <f t="shared" si="34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1"/>
        <v>#DIV/0!</v>
      </c>
      <c r="AI83" s="40" t="e">
        <f t="shared" si="32"/>
        <v>#DIV/0!</v>
      </c>
      <c r="AJ83" s="40" t="e">
        <f t="shared" si="33"/>
        <v>#DIV/0!</v>
      </c>
      <c r="AK83" s="40" t="e">
        <f t="shared" si="34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1"/>
        <v>#DIV/0!</v>
      </c>
      <c r="AI84" s="43" t="e">
        <f t="shared" si="32"/>
        <v>#DIV/0!</v>
      </c>
      <c r="AJ84" s="43" t="e">
        <f t="shared" si="33"/>
        <v>#DIV/0!</v>
      </c>
      <c r="AK84" s="43" t="e">
        <f t="shared" si="34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1"/>
        <v>#DIV/0!</v>
      </c>
      <c r="AI85" s="40" t="e">
        <f t="shared" si="32"/>
        <v>#DIV/0!</v>
      </c>
      <c r="AJ85" s="40" t="e">
        <f t="shared" si="33"/>
        <v>#DIV/0!</v>
      </c>
      <c r="AK85" s="40" t="e">
        <f t="shared" si="34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1"/>
        <v>#DIV/0!</v>
      </c>
      <c r="AI86" s="43" t="e">
        <f t="shared" si="32"/>
        <v>#DIV/0!</v>
      </c>
      <c r="AJ86" s="43" t="e">
        <f t="shared" si="33"/>
        <v>#DIV/0!</v>
      </c>
      <c r="AK86" s="43" t="e">
        <f t="shared" si="34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1"/>
        <v>#DIV/0!</v>
      </c>
      <c r="AI87" s="40" t="e">
        <f t="shared" si="32"/>
        <v>#DIV/0!</v>
      </c>
      <c r="AJ87" s="40" t="e">
        <f t="shared" si="33"/>
        <v>#DIV/0!</v>
      </c>
      <c r="AK87" s="40" t="e">
        <f t="shared" si="34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1"/>
        <v>#DIV/0!</v>
      </c>
      <c r="AI88" s="43" t="e">
        <f t="shared" si="32"/>
        <v>#DIV/0!</v>
      </c>
      <c r="AJ88" s="43" t="e">
        <f t="shared" si="33"/>
        <v>#DIV/0!</v>
      </c>
      <c r="AK88" s="43" t="e">
        <f t="shared" si="34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1"/>
        <v>#DIV/0!</v>
      </c>
      <c r="AI89" s="40" t="e">
        <f t="shared" si="32"/>
        <v>#DIV/0!</v>
      </c>
      <c r="AJ89" s="40" t="e">
        <f t="shared" si="33"/>
        <v>#DIV/0!</v>
      </c>
      <c r="AK89" s="40" t="e">
        <f t="shared" si="34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1"/>
        <v>#DIV/0!</v>
      </c>
      <c r="AI90" s="43" t="e">
        <f t="shared" si="32"/>
        <v>#DIV/0!</v>
      </c>
      <c r="AJ90" s="43" t="e">
        <f t="shared" si="33"/>
        <v>#DIV/0!</v>
      </c>
      <c r="AK90" s="43" t="e">
        <f t="shared" si="34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1"/>
        <v>#DIV/0!</v>
      </c>
      <c r="AI91" s="40" t="e">
        <f t="shared" si="32"/>
        <v>#DIV/0!</v>
      </c>
      <c r="AJ91" s="40" t="e">
        <f t="shared" si="33"/>
        <v>#DIV/0!</v>
      </c>
      <c r="AK91" s="40" t="e">
        <f t="shared" si="34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1"/>
        <v>#DIV/0!</v>
      </c>
      <c r="AI92" s="43" t="e">
        <f t="shared" si="32"/>
        <v>#DIV/0!</v>
      </c>
      <c r="AJ92" s="43" t="e">
        <f t="shared" si="33"/>
        <v>#DIV/0!</v>
      </c>
      <c r="AK92" s="43" t="e">
        <f t="shared" si="34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1"/>
        <v>#DIV/0!</v>
      </c>
      <c r="AI93" s="40" t="e">
        <f t="shared" si="32"/>
        <v>#DIV/0!</v>
      </c>
      <c r="AJ93" s="40" t="e">
        <f t="shared" si="33"/>
        <v>#DIV/0!</v>
      </c>
      <c r="AK93" s="40" t="e">
        <f t="shared" si="34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1"/>
        <v>#DIV/0!</v>
      </c>
      <c r="AI94" s="43" t="e">
        <f t="shared" si="32"/>
        <v>#DIV/0!</v>
      </c>
      <c r="AJ94" s="43" t="e">
        <f t="shared" si="33"/>
        <v>#DIV/0!</v>
      </c>
      <c r="AK94" s="43" t="e">
        <f t="shared" si="34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1"/>
        <v>#DIV/0!</v>
      </c>
      <c r="AI95" s="40" t="e">
        <f t="shared" si="32"/>
        <v>#DIV/0!</v>
      </c>
      <c r="AJ95" s="40" t="e">
        <f t="shared" si="33"/>
        <v>#DIV/0!</v>
      </c>
      <c r="AK95" s="40" t="e">
        <f t="shared" si="34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1"/>
        <v>#DIV/0!</v>
      </c>
      <c r="AI96" s="43" t="e">
        <f t="shared" si="32"/>
        <v>#DIV/0!</v>
      </c>
      <c r="AJ96" s="43" t="e">
        <f t="shared" si="33"/>
        <v>#DIV/0!</v>
      </c>
      <c r="AK96" s="43" t="e">
        <f t="shared" si="34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1"/>
        <v>#DIV/0!</v>
      </c>
      <c r="AI97" s="40" t="e">
        <f t="shared" si="32"/>
        <v>#DIV/0!</v>
      </c>
      <c r="AJ97" s="40" t="e">
        <f t="shared" si="33"/>
        <v>#DIV/0!</v>
      </c>
      <c r="AK97" s="40" t="e">
        <f t="shared" si="34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1"/>
        <v>#DIV/0!</v>
      </c>
      <c r="AI98" s="43" t="e">
        <f t="shared" si="32"/>
        <v>#DIV/0!</v>
      </c>
      <c r="AJ98" s="43" t="e">
        <f t="shared" si="33"/>
        <v>#DIV/0!</v>
      </c>
      <c r="AK98" s="43" t="e">
        <f t="shared" si="34"/>
        <v>#DIV/0!</v>
      </c>
    </row>
    <row r="99" spans="28:37">
      <c r="AB99" s="37" t="s">
        <v>74</v>
      </c>
      <c r="AC99" s="37"/>
      <c r="AD99" s="42">
        <f t="shared" ref="AD99:AF99" si="35">SUM(AD71:AD98)</f>
        <v>0</v>
      </c>
      <c r="AE99" s="42">
        <f t="shared" si="35"/>
        <v>0</v>
      </c>
      <c r="AF99" s="42">
        <f t="shared" si="35"/>
        <v>0</v>
      </c>
      <c r="AG99" s="42">
        <v>0</v>
      </c>
      <c r="AH99" s="40" t="e">
        <f t="shared" si="31"/>
        <v>#DIV/0!</v>
      </c>
      <c r="AI99" s="40" t="e">
        <f t="shared" si="32"/>
        <v>#DIV/0!</v>
      </c>
      <c r="AJ99" s="40" t="e">
        <f t="shared" si="33"/>
        <v>#DIV/0!</v>
      </c>
      <c r="AK99" s="40" t="e">
        <f t="shared" si="34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norehidayat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13">
        <v>17</v>
      </c>
      <c r="C104" s="14">
        <v>1</v>
      </c>
      <c r="D104" s="14"/>
      <c r="E104" s="14">
        <v>3</v>
      </c>
      <c r="F104" s="14"/>
      <c r="G104" s="14">
        <v>4</v>
      </c>
      <c r="H104" s="14"/>
      <c r="I104" s="14">
        <v>1</v>
      </c>
      <c r="J104" s="33">
        <v>14</v>
      </c>
      <c r="L104" s="1" t="s">
        <v>49</v>
      </c>
      <c r="M104" s="9" t="s">
        <v>58</v>
      </c>
      <c r="N104" s="9"/>
      <c r="O104" s="9"/>
      <c r="P104" s="9"/>
      <c r="Q104" s="42">
        <f>B104</f>
        <v>17</v>
      </c>
      <c r="R104" s="42">
        <f>SUM(C104:J104)</f>
        <v>23</v>
      </c>
      <c r="S104" s="42">
        <f>SUM(B105:B112)</f>
        <v>1</v>
      </c>
      <c r="T104" s="42">
        <v>0</v>
      </c>
      <c r="U104" s="40">
        <f t="shared" ref="U104:U111" si="36">(SUM(Q104,T104)/SUM(Q104,R104,S104,T104))</f>
        <v>0.414634146341463</v>
      </c>
      <c r="V104" s="40">
        <f t="shared" ref="V104:V111" si="37">Q104/(SUM(Q104,R104))</f>
        <v>0.425</v>
      </c>
      <c r="W104" s="40">
        <f t="shared" ref="W104:W111" si="38">Q104/SUM(Q104,S104)</f>
        <v>0.944444444444444</v>
      </c>
      <c r="X104" s="40">
        <f t="shared" ref="X104:X111" si="39">2*V104*W104/(SUM(V104,W104))</f>
        <v>0.586206896551724</v>
      </c>
    </row>
    <row r="105" spans="1:24">
      <c r="A105" s="15" t="s">
        <v>50</v>
      </c>
      <c r="B105" s="16"/>
      <c r="C105" s="17">
        <v>10</v>
      </c>
      <c r="D105" s="16"/>
      <c r="E105" s="16">
        <v>1</v>
      </c>
      <c r="F105" s="16"/>
      <c r="G105" s="16"/>
      <c r="H105" s="16"/>
      <c r="I105" s="16"/>
      <c r="J105" s="16">
        <v>4</v>
      </c>
      <c r="L105" s="1" t="s">
        <v>50</v>
      </c>
      <c r="M105" s="9" t="s">
        <v>59</v>
      </c>
      <c r="N105" s="9"/>
      <c r="O105" s="9"/>
      <c r="P105" s="9"/>
      <c r="Q105" s="41">
        <f>C105</f>
        <v>10</v>
      </c>
      <c r="R105" s="41">
        <f>SUM(B105,D105:J105)</f>
        <v>5</v>
      </c>
      <c r="S105" s="41">
        <f>SUM(C104,C106:C112)</f>
        <v>1</v>
      </c>
      <c r="T105" s="41">
        <v>0</v>
      </c>
      <c r="U105" s="43">
        <f t="shared" si="36"/>
        <v>0.625</v>
      </c>
      <c r="V105" s="43">
        <f t="shared" si="37"/>
        <v>0.666666666666667</v>
      </c>
      <c r="W105" s="43">
        <f t="shared" si="38"/>
        <v>0.909090909090909</v>
      </c>
      <c r="X105" s="43">
        <f t="shared" si="39"/>
        <v>0.769230769230769</v>
      </c>
    </row>
    <row r="106" spans="1:24">
      <c r="A106" s="15" t="s">
        <v>51</v>
      </c>
      <c r="B106" s="16">
        <v>1</v>
      </c>
      <c r="C106" s="16"/>
      <c r="D106" s="17">
        <v>10</v>
      </c>
      <c r="E106" s="16"/>
      <c r="F106" s="16"/>
      <c r="G106" s="16"/>
      <c r="H106" s="16"/>
      <c r="I106" s="16"/>
      <c r="J106" s="34">
        <v>1</v>
      </c>
      <c r="L106" s="1" t="s">
        <v>51</v>
      </c>
      <c r="M106" s="9" t="s">
        <v>60</v>
      </c>
      <c r="N106" s="9"/>
      <c r="O106" s="9"/>
      <c r="P106" s="9"/>
      <c r="Q106" s="42">
        <f>D106</f>
        <v>10</v>
      </c>
      <c r="R106" s="42">
        <f>SUM(B106:C106,E106:J106)</f>
        <v>2</v>
      </c>
      <c r="S106" s="42">
        <f>SUM(D104:D105,D107:D112)</f>
        <v>0</v>
      </c>
      <c r="T106" s="42">
        <v>0</v>
      </c>
      <c r="U106" s="40">
        <f t="shared" si="36"/>
        <v>0.833333333333333</v>
      </c>
      <c r="V106" s="40">
        <f t="shared" si="37"/>
        <v>0.833333333333333</v>
      </c>
      <c r="W106" s="40">
        <f t="shared" si="38"/>
        <v>1</v>
      </c>
      <c r="X106" s="40">
        <f t="shared" si="39"/>
        <v>0.909090909090909</v>
      </c>
    </row>
    <row r="107" spans="1:24">
      <c r="A107" s="15" t="s">
        <v>52</v>
      </c>
      <c r="B107" s="16"/>
      <c r="C107" s="16"/>
      <c r="D107" s="16"/>
      <c r="E107" s="17">
        <v>14</v>
      </c>
      <c r="F107" s="16"/>
      <c r="G107" s="16">
        <v>1</v>
      </c>
      <c r="H107" s="16"/>
      <c r="I107" s="16"/>
      <c r="J107" s="34">
        <v>7</v>
      </c>
      <c r="L107" s="1" t="s">
        <v>52</v>
      </c>
      <c r="M107" s="9" t="s">
        <v>61</v>
      </c>
      <c r="N107" s="9"/>
      <c r="O107" s="9"/>
      <c r="P107" s="9"/>
      <c r="Q107" s="41">
        <f>E107</f>
        <v>14</v>
      </c>
      <c r="R107" s="41">
        <f>SUM(B107:D107,F107:J107)</f>
        <v>8</v>
      </c>
      <c r="S107" s="41">
        <f>SUM(E104:E106,E108:E112)</f>
        <v>6</v>
      </c>
      <c r="T107" s="41">
        <v>0</v>
      </c>
      <c r="U107" s="43">
        <f t="shared" si="36"/>
        <v>0.5</v>
      </c>
      <c r="V107" s="43">
        <f t="shared" si="37"/>
        <v>0.636363636363636</v>
      </c>
      <c r="W107" s="43">
        <f t="shared" si="38"/>
        <v>0.7</v>
      </c>
      <c r="X107" s="43">
        <f t="shared" si="39"/>
        <v>0.666666666666667</v>
      </c>
    </row>
    <row r="108" spans="1:24">
      <c r="A108" s="15" t="s">
        <v>53</v>
      </c>
      <c r="B108" s="16"/>
      <c r="C108" s="16"/>
      <c r="D108" s="16"/>
      <c r="E108" s="16">
        <v>2</v>
      </c>
      <c r="F108" s="17">
        <v>28</v>
      </c>
      <c r="G108" s="16">
        <v>1</v>
      </c>
      <c r="H108" s="16"/>
      <c r="I108" s="16"/>
      <c r="J108" s="34">
        <v>31</v>
      </c>
      <c r="L108" s="1" t="s">
        <v>53</v>
      </c>
      <c r="M108" s="9" t="s">
        <v>62</v>
      </c>
      <c r="N108" s="9"/>
      <c r="O108" s="9"/>
      <c r="P108" s="9"/>
      <c r="Q108" s="42">
        <f>F108</f>
        <v>28</v>
      </c>
      <c r="R108" s="42">
        <f>SUM(B108:E108,G108:J108)</f>
        <v>34</v>
      </c>
      <c r="S108" s="42">
        <f>SUM(F104:F107,F109:F112)</f>
        <v>0</v>
      </c>
      <c r="T108" s="42">
        <v>0</v>
      </c>
      <c r="U108" s="40">
        <f t="shared" si="36"/>
        <v>0.451612903225806</v>
      </c>
      <c r="V108" s="40">
        <f t="shared" si="37"/>
        <v>0.451612903225806</v>
      </c>
      <c r="W108" s="40">
        <f t="shared" si="38"/>
        <v>1</v>
      </c>
      <c r="X108" s="40">
        <f t="shared" si="39"/>
        <v>0.622222222222222</v>
      </c>
    </row>
    <row r="109" spans="1:24">
      <c r="A109" s="15" t="s">
        <v>54</v>
      </c>
      <c r="B109" s="16"/>
      <c r="C109" s="16"/>
      <c r="D109" s="16"/>
      <c r="E109" s="16"/>
      <c r="F109" s="16"/>
      <c r="G109" s="17">
        <v>27</v>
      </c>
      <c r="H109" s="16">
        <v>1</v>
      </c>
      <c r="I109" s="16"/>
      <c r="J109" s="34">
        <v>5</v>
      </c>
      <c r="L109" s="1" t="s">
        <v>54</v>
      </c>
      <c r="M109" s="9" t="s">
        <v>63</v>
      </c>
      <c r="N109" s="9"/>
      <c r="O109" s="9"/>
      <c r="P109" s="9"/>
      <c r="Q109" s="41">
        <f>G109</f>
        <v>27</v>
      </c>
      <c r="R109" s="41">
        <f>SUM(B109:F109,H109:J109)</f>
        <v>6</v>
      </c>
      <c r="S109" s="41">
        <f>SUM(G104:G108,G110:G112)</f>
        <v>6</v>
      </c>
      <c r="T109" s="41">
        <v>0</v>
      </c>
      <c r="U109" s="43">
        <f t="shared" si="36"/>
        <v>0.692307692307692</v>
      </c>
      <c r="V109" s="43">
        <f t="shared" si="37"/>
        <v>0.818181818181818</v>
      </c>
      <c r="W109" s="43">
        <f t="shared" si="38"/>
        <v>0.818181818181818</v>
      </c>
      <c r="X109" s="43">
        <f t="shared" si="39"/>
        <v>0.818181818181818</v>
      </c>
    </row>
    <row r="110" spans="1:24">
      <c r="A110" s="15" t="s">
        <v>55</v>
      </c>
      <c r="B110" s="16"/>
      <c r="C110" s="16"/>
      <c r="D110" s="16"/>
      <c r="E110" s="16"/>
      <c r="F110" s="16"/>
      <c r="G110" s="16"/>
      <c r="H110" s="17">
        <v>11</v>
      </c>
      <c r="I110" s="16"/>
      <c r="J110" s="34">
        <v>1</v>
      </c>
      <c r="L110" s="1" t="s">
        <v>55</v>
      </c>
      <c r="M110" s="9" t="s">
        <v>64</v>
      </c>
      <c r="N110" s="9"/>
      <c r="O110" s="9"/>
      <c r="P110" s="9"/>
      <c r="Q110" s="42">
        <f>H110</f>
        <v>11</v>
      </c>
      <c r="R110" s="42">
        <f>SUM(B110:G110,I110:J110)</f>
        <v>1</v>
      </c>
      <c r="S110" s="42">
        <f>SUM(H104:H109,H111:H112)</f>
        <v>1</v>
      </c>
      <c r="T110" s="42">
        <v>0</v>
      </c>
      <c r="U110" s="40">
        <f t="shared" si="36"/>
        <v>0.846153846153846</v>
      </c>
      <c r="V110" s="40">
        <f t="shared" si="37"/>
        <v>0.916666666666667</v>
      </c>
      <c r="W110" s="40">
        <f t="shared" si="38"/>
        <v>0.916666666666667</v>
      </c>
      <c r="X110" s="40">
        <f t="shared" si="39"/>
        <v>0.916666666666667</v>
      </c>
    </row>
    <row r="111" spans="1:24">
      <c r="A111" s="15" t="s">
        <v>56</v>
      </c>
      <c r="B111" s="16"/>
      <c r="C111" s="16"/>
      <c r="D111" s="16"/>
      <c r="E111" s="16"/>
      <c r="F111" s="16"/>
      <c r="G111" s="16"/>
      <c r="H111" s="16"/>
      <c r="I111" s="17">
        <v>9</v>
      </c>
      <c r="J111" s="34">
        <v>1</v>
      </c>
      <c r="L111" s="1" t="s">
        <v>56</v>
      </c>
      <c r="M111" s="9" t="s">
        <v>65</v>
      </c>
      <c r="N111" s="9"/>
      <c r="O111" s="9"/>
      <c r="P111" s="9"/>
      <c r="Q111" s="41">
        <f>I111</f>
        <v>9</v>
      </c>
      <c r="R111" s="41">
        <f>SUM(J111,B111:H111)</f>
        <v>1</v>
      </c>
      <c r="S111" s="41">
        <f>SUM(I104:I110,I112)</f>
        <v>1</v>
      </c>
      <c r="T111" s="41">
        <v>0</v>
      </c>
      <c r="U111" s="43">
        <f t="shared" si="36"/>
        <v>0.818181818181818</v>
      </c>
      <c r="V111" s="43">
        <f t="shared" si="37"/>
        <v>0.9</v>
      </c>
      <c r="W111" s="43">
        <f t="shared" si="38"/>
        <v>0.9</v>
      </c>
      <c r="X111" s="43">
        <f t="shared" si="39"/>
        <v>0.9</v>
      </c>
    </row>
    <row r="112" spans="1:24">
      <c r="A112" s="18" t="s">
        <v>57</v>
      </c>
      <c r="B112" s="19"/>
      <c r="C112" s="19"/>
      <c r="D112" s="19"/>
      <c r="E112" s="19"/>
      <c r="F112" s="19"/>
      <c r="G112" s="19"/>
      <c r="H112" s="19"/>
      <c r="I112" s="19"/>
      <c r="J112" s="35"/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126</v>
      </c>
      <c r="R113" s="41">
        <f t="shared" si="40"/>
        <v>80</v>
      </c>
      <c r="S113" s="41">
        <f t="shared" si="40"/>
        <v>16</v>
      </c>
      <c r="T113" s="41">
        <f t="shared" si="40"/>
        <v>0</v>
      </c>
      <c r="U113" s="43">
        <f>(SUM(Q113,T113)/SUM(Q113,R113,S113,T113))</f>
        <v>0.567567567567568</v>
      </c>
      <c r="V113" s="43">
        <f>Q113/(SUM(Q113,R113))</f>
        <v>0.611650485436893</v>
      </c>
      <c r="W113" s="43">
        <f>Q113/SUM(Q113,S113)</f>
        <v>0.887323943661972</v>
      </c>
      <c r="X113" s="43">
        <f>2*V113*W113/(SUM(V113,W113))</f>
        <v>0.724137931034483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124</v>
      </c>
    </row>
    <row r="115" ht="14.25" spans="1:37">
      <c r="A115" s="21" t="str">
        <f>A1</f>
        <v>norehidayat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24">
        <v>14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45"/>
      <c r="AD116" s="42">
        <f>B116</f>
        <v>14</v>
      </c>
      <c r="AE116" s="42">
        <f>SUM(C116:AC116)</f>
        <v>0</v>
      </c>
      <c r="AF116" s="42">
        <f>SUM(B117:B143)</f>
        <v>0</v>
      </c>
      <c r="AG116" s="42">
        <v>0</v>
      </c>
      <c r="AH116" s="40">
        <f t="shared" ref="AH116:AH144" si="41">(SUM(AD116,AG116)/SUM(AD116,AE116,AF116,AG116))</f>
        <v>1</v>
      </c>
      <c r="AI116" s="40">
        <f t="shared" ref="AI116:AI144" si="42">AD116/(SUM(AD116,AE116))</f>
        <v>1</v>
      </c>
      <c r="AJ116" s="40">
        <f t="shared" ref="AJ116:AJ144" si="43">AD116/SUM(AD116,AF116)</f>
        <v>1</v>
      </c>
      <c r="AK116" s="40">
        <f t="shared" ref="AK116:AK144" si="44">2*AI116*AJ116/(SUM(AI116,AJ116))</f>
        <v>1</v>
      </c>
    </row>
    <row r="117" spans="1:37">
      <c r="A117" s="26" t="s">
        <v>40</v>
      </c>
      <c r="B117" s="27"/>
      <c r="C117" s="28">
        <v>20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46"/>
      <c r="AD117" s="41">
        <f>C117</f>
        <v>20</v>
      </c>
      <c r="AE117" s="41">
        <f>SUM(D117:AC117,B117)</f>
        <v>0</v>
      </c>
      <c r="AF117" s="41">
        <f>SUM(C116,C118:C143)</f>
        <v>0</v>
      </c>
      <c r="AG117" s="41">
        <v>0</v>
      </c>
      <c r="AH117" s="43">
        <f t="shared" si="41"/>
        <v>1</v>
      </c>
      <c r="AI117" s="43">
        <f t="shared" si="42"/>
        <v>1</v>
      </c>
      <c r="AJ117" s="43">
        <f t="shared" si="43"/>
        <v>1</v>
      </c>
      <c r="AK117" s="43">
        <f t="shared" si="44"/>
        <v>1</v>
      </c>
    </row>
    <row r="118" spans="1:37">
      <c r="A118" s="26" t="s">
        <v>9</v>
      </c>
      <c r="B118" s="27"/>
      <c r="C118" s="27"/>
      <c r="D118" s="28">
        <v>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46"/>
      <c r="AD118" s="42">
        <f>D118</f>
        <v>7</v>
      </c>
      <c r="AE118" s="42">
        <f>SUM(B118,C118,E118:AC118)</f>
        <v>0</v>
      </c>
      <c r="AF118" s="42">
        <f>SUM(D116,D117,D119:D143)</f>
        <v>0</v>
      </c>
      <c r="AG118" s="42">
        <v>0</v>
      </c>
      <c r="AH118" s="40">
        <f t="shared" si="41"/>
        <v>1</v>
      </c>
      <c r="AI118" s="40">
        <f t="shared" si="42"/>
        <v>1</v>
      </c>
      <c r="AJ118" s="40">
        <f t="shared" si="43"/>
        <v>1</v>
      </c>
      <c r="AK118" s="40">
        <f t="shared" si="44"/>
        <v>1</v>
      </c>
    </row>
    <row r="119" spans="1:37">
      <c r="A119" s="26" t="s">
        <v>10</v>
      </c>
      <c r="B119" s="27"/>
      <c r="C119" s="27"/>
      <c r="D119" s="27"/>
      <c r="E119" s="28">
        <v>2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46"/>
      <c r="AD119" s="41">
        <f>E119</f>
        <v>2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27"/>
      <c r="C120" s="27"/>
      <c r="D120" s="27"/>
      <c r="E120" s="27"/>
      <c r="F120" s="28">
        <v>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46"/>
      <c r="AD120" s="42">
        <f>F120</f>
        <v>1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27"/>
      <c r="C121" s="27"/>
      <c r="D121" s="27"/>
      <c r="E121" s="27"/>
      <c r="F121" s="27"/>
      <c r="G121" s="28">
        <v>2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46"/>
      <c r="AD121" s="41">
        <f>G121</f>
        <v>2</v>
      </c>
      <c r="AE121" s="41">
        <f>SUM(B121:F121,H121:AC121)</f>
        <v>0</v>
      </c>
      <c r="AF121" s="41">
        <f>SUM(G116:G120,G122:G143)</f>
        <v>0</v>
      </c>
      <c r="AG121" s="41">
        <v>0</v>
      </c>
      <c r="AH121" s="43">
        <f t="shared" si="41"/>
        <v>1</v>
      </c>
      <c r="AI121" s="43">
        <f t="shared" si="42"/>
        <v>1</v>
      </c>
      <c r="AJ121" s="43">
        <f t="shared" si="43"/>
        <v>1</v>
      </c>
      <c r="AK121" s="43">
        <f t="shared" si="44"/>
        <v>1</v>
      </c>
    </row>
    <row r="122" spans="1:37">
      <c r="A122" s="26" t="s">
        <v>13</v>
      </c>
      <c r="B122" s="27"/>
      <c r="C122" s="27"/>
      <c r="D122" s="27"/>
      <c r="E122" s="27"/>
      <c r="F122" s="27"/>
      <c r="G122" s="27"/>
      <c r="H122" s="28">
        <v>2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46"/>
      <c r="AD122" s="42">
        <f>H122</f>
        <v>2</v>
      </c>
      <c r="AE122" s="42">
        <f>SUM(B122:G122,I122:AC122)</f>
        <v>0</v>
      </c>
      <c r="AF122" s="42">
        <f>SUM(H116:H121,H123:H143)</f>
        <v>0</v>
      </c>
      <c r="AG122" s="42">
        <v>0</v>
      </c>
      <c r="AH122" s="40">
        <f t="shared" si="41"/>
        <v>1</v>
      </c>
      <c r="AI122" s="40">
        <f t="shared" si="42"/>
        <v>1</v>
      </c>
      <c r="AJ122" s="40">
        <f t="shared" si="43"/>
        <v>1</v>
      </c>
      <c r="AK122" s="40">
        <f t="shared" si="44"/>
        <v>1</v>
      </c>
    </row>
    <row r="123" spans="1:37">
      <c r="A123" s="26" t="s">
        <v>14</v>
      </c>
      <c r="B123" s="27"/>
      <c r="C123" s="27"/>
      <c r="D123" s="27"/>
      <c r="E123" s="27"/>
      <c r="F123" s="27"/>
      <c r="G123" s="27"/>
      <c r="H123" s="27"/>
      <c r="I123" s="28">
        <v>3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46"/>
      <c r="AD123" s="41">
        <f>I123</f>
        <v>3</v>
      </c>
      <c r="AE123" s="41">
        <f>SUM(B123:H123,J123:AC123)</f>
        <v>0</v>
      </c>
      <c r="AF123" s="41">
        <f>SUM(I116:I122,I124:I143)</f>
        <v>2</v>
      </c>
      <c r="AG123" s="42">
        <v>0</v>
      </c>
      <c r="AH123" s="43">
        <f t="shared" si="41"/>
        <v>0.6</v>
      </c>
      <c r="AI123" s="43">
        <f t="shared" si="42"/>
        <v>1</v>
      </c>
      <c r="AJ123" s="43">
        <f t="shared" si="43"/>
        <v>0.6</v>
      </c>
      <c r="AK123" s="43">
        <f t="shared" si="44"/>
        <v>0.75</v>
      </c>
    </row>
    <row r="124" spans="1:37">
      <c r="A124" s="26" t="s">
        <v>48</v>
      </c>
      <c r="B124" s="27"/>
      <c r="C124" s="27"/>
      <c r="D124" s="27"/>
      <c r="E124" s="27"/>
      <c r="F124" s="27"/>
      <c r="G124" s="27"/>
      <c r="H124" s="27"/>
      <c r="I124" s="27"/>
      <c r="J124" s="28">
        <v>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46"/>
      <c r="AD124" s="42">
        <f>J124</f>
        <v>3</v>
      </c>
      <c r="AE124" s="42">
        <f>SUM(B124:I124,K124:AC124)</f>
        <v>0</v>
      </c>
      <c r="AF124" s="42">
        <f>SUM(J116:J123,J125:J143)</f>
        <v>0</v>
      </c>
      <c r="AG124" s="41">
        <v>0</v>
      </c>
      <c r="AH124" s="40">
        <f t="shared" si="41"/>
        <v>1</v>
      </c>
      <c r="AI124" s="40">
        <f t="shared" si="42"/>
        <v>1</v>
      </c>
      <c r="AJ124" s="40">
        <f t="shared" si="43"/>
        <v>1</v>
      </c>
      <c r="AK124" s="40">
        <f t="shared" si="44"/>
        <v>1</v>
      </c>
    </row>
    <row r="125" spans="1:37">
      <c r="A125" s="26" t="s">
        <v>16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8">
        <v>9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46"/>
      <c r="AD125" s="41">
        <f>K125</f>
        <v>9</v>
      </c>
      <c r="AE125" s="41">
        <f>SUM(B125:J125,L125:AC125)</f>
        <v>0</v>
      </c>
      <c r="AF125" s="41">
        <f>SUM(K116:K124,K126:K143)</f>
        <v>0</v>
      </c>
      <c r="AG125" s="42">
        <v>0</v>
      </c>
      <c r="AH125" s="43">
        <f t="shared" si="41"/>
        <v>1</v>
      </c>
      <c r="AI125" s="43">
        <f t="shared" si="42"/>
        <v>1</v>
      </c>
      <c r="AJ125" s="43">
        <f t="shared" si="43"/>
        <v>1</v>
      </c>
      <c r="AK125" s="43">
        <f t="shared" si="44"/>
        <v>1</v>
      </c>
    </row>
    <row r="126" spans="1:37">
      <c r="A126" s="26" t="s">
        <v>17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46"/>
      <c r="AD126" s="42">
        <f>L126</f>
        <v>0</v>
      </c>
      <c r="AE126" s="42">
        <f>SUM(B126:K126,M126:AC126)</f>
        <v>0</v>
      </c>
      <c r="AF126" s="42">
        <f>SUM(L116:L125,L127:L143)</f>
        <v>0</v>
      </c>
      <c r="AG126" s="41">
        <v>0</v>
      </c>
      <c r="AH126" s="40" t="e">
        <f t="shared" si="41"/>
        <v>#DIV/0!</v>
      </c>
      <c r="AI126" s="40" t="e">
        <f t="shared" si="42"/>
        <v>#DIV/0!</v>
      </c>
      <c r="AJ126" s="40" t="e">
        <f t="shared" si="43"/>
        <v>#DIV/0!</v>
      </c>
      <c r="AK126" s="40" t="e">
        <f t="shared" si="44"/>
        <v>#DIV/0!</v>
      </c>
    </row>
    <row r="127" spans="1:37">
      <c r="A127" s="26" t="s">
        <v>18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>
        <v>2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6"/>
      <c r="AD127" s="41">
        <f>M127</f>
        <v>2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>
        <v>2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46"/>
      <c r="AD128" s="42">
        <f>N128</f>
        <v>2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8">
        <v>2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46"/>
      <c r="AD129" s="41">
        <f>O129</f>
        <v>2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8">
        <v>1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46"/>
      <c r="AD130" s="42">
        <f>P130</f>
        <v>1</v>
      </c>
      <c r="AE130" s="42">
        <f>SUM(B130:O130,Q130:AC130)</f>
        <v>0</v>
      </c>
      <c r="AF130" s="42">
        <f>SUM(P116:P129,P131:P143)</f>
        <v>0</v>
      </c>
      <c r="AG130" s="42">
        <v>0</v>
      </c>
      <c r="AH130" s="40">
        <f t="shared" si="41"/>
        <v>1</v>
      </c>
      <c r="AI130" s="40">
        <f t="shared" si="42"/>
        <v>1</v>
      </c>
      <c r="AJ130" s="40">
        <f t="shared" si="43"/>
        <v>1</v>
      </c>
      <c r="AK130" s="40">
        <f t="shared" si="44"/>
        <v>1</v>
      </c>
    </row>
    <row r="131" spans="1:37">
      <c r="A131" s="26" t="s">
        <v>22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>
        <v>1</v>
      </c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46"/>
      <c r="AD131" s="41">
        <f>Q131</f>
        <v>1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1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46"/>
      <c r="AD132" s="42">
        <f>R132</f>
        <v>1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1"/>
        <v>1</v>
      </c>
      <c r="AI132" s="40">
        <f t="shared" si="42"/>
        <v>1</v>
      </c>
      <c r="AJ132" s="40">
        <f t="shared" si="43"/>
        <v>1</v>
      </c>
      <c r="AK132" s="40">
        <f t="shared" si="44"/>
        <v>1</v>
      </c>
    </row>
    <row r="133" spans="1:37">
      <c r="A133" s="26" t="s">
        <v>24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>
        <v>2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46"/>
      <c r="AD133" s="41">
        <f>S133</f>
        <v>2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8">
        <v>2</v>
      </c>
      <c r="U134" s="27"/>
      <c r="V134" s="27"/>
      <c r="W134" s="27"/>
      <c r="X134" s="27"/>
      <c r="Y134" s="27"/>
      <c r="Z134" s="27"/>
      <c r="AA134" s="27"/>
      <c r="AB134" s="27"/>
      <c r="AC134" s="46"/>
      <c r="AD134" s="42">
        <f>T134</f>
        <v>2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>
        <v>3</v>
      </c>
      <c r="V135" s="27"/>
      <c r="W135" s="27"/>
      <c r="X135" s="27"/>
      <c r="Y135" s="27"/>
      <c r="Z135" s="27"/>
      <c r="AA135" s="27"/>
      <c r="AB135" s="27"/>
      <c r="AC135" s="46"/>
      <c r="AD135" s="41">
        <f>U135</f>
        <v>3</v>
      </c>
      <c r="AE135" s="41">
        <f>SUM(B135:T135,V135:AC135)</f>
        <v>0</v>
      </c>
      <c r="AF135" s="41">
        <f>SUM(U116:U134,U136:U143)</f>
        <v>0</v>
      </c>
      <c r="AG135" s="41">
        <v>0</v>
      </c>
      <c r="AH135" s="43">
        <f t="shared" si="41"/>
        <v>1</v>
      </c>
      <c r="AI135" s="43">
        <f t="shared" si="42"/>
        <v>1</v>
      </c>
      <c r="AJ135" s="43">
        <f t="shared" si="43"/>
        <v>1</v>
      </c>
      <c r="AK135" s="43">
        <f t="shared" si="44"/>
        <v>1</v>
      </c>
    </row>
    <row r="136" spans="1:37">
      <c r="A136" s="26" t="s">
        <v>27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>
        <v>1</v>
      </c>
      <c r="W136" s="27"/>
      <c r="X136" s="27"/>
      <c r="Y136" s="27"/>
      <c r="Z136" s="27"/>
      <c r="AA136" s="27"/>
      <c r="AB136" s="27"/>
      <c r="AC136" s="46"/>
      <c r="AD136" s="42">
        <f>V136</f>
        <v>1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>
        <v>6</v>
      </c>
      <c r="X137" s="27"/>
      <c r="Y137" s="27"/>
      <c r="Z137" s="27"/>
      <c r="AA137" s="27"/>
      <c r="AB137" s="27"/>
      <c r="AC137" s="46"/>
      <c r="AD137" s="41">
        <f>W137</f>
        <v>6</v>
      </c>
      <c r="AE137" s="41">
        <f>SUM(B137:V137,X137:AC137)</f>
        <v>0</v>
      </c>
      <c r="AF137" s="41">
        <f>SUM(W116:W136,W138:W143)</f>
        <v>0</v>
      </c>
      <c r="AG137" s="42">
        <v>0</v>
      </c>
      <c r="AH137" s="43">
        <f t="shared" si="41"/>
        <v>1</v>
      </c>
      <c r="AI137" s="43">
        <f t="shared" si="42"/>
        <v>1</v>
      </c>
      <c r="AJ137" s="43">
        <f t="shared" si="43"/>
        <v>1</v>
      </c>
      <c r="AK137" s="43">
        <f t="shared" si="44"/>
        <v>1</v>
      </c>
    </row>
    <row r="138" spans="1:37">
      <c r="A138" s="26" t="s">
        <v>29</v>
      </c>
      <c r="B138" s="27"/>
      <c r="C138" s="27"/>
      <c r="D138" s="27"/>
      <c r="E138" s="27"/>
      <c r="F138" s="27"/>
      <c r="G138" s="27"/>
      <c r="H138" s="27"/>
      <c r="I138" s="27">
        <v>2</v>
      </c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>
        <v>2</v>
      </c>
      <c r="Y138" s="27"/>
      <c r="Z138" s="27"/>
      <c r="AA138" s="27"/>
      <c r="AB138" s="27"/>
      <c r="AC138" s="46"/>
      <c r="AD138" s="42">
        <f>X138</f>
        <v>2</v>
      </c>
      <c r="AE138" s="42">
        <f>SUM(B138:W138,Y138:AC138)</f>
        <v>2</v>
      </c>
      <c r="AF138" s="42">
        <f>SUM(X116:X137,X139:X143)</f>
        <v>1</v>
      </c>
      <c r="AG138" s="41">
        <v>0</v>
      </c>
      <c r="AH138" s="40">
        <f t="shared" si="41"/>
        <v>0.4</v>
      </c>
      <c r="AI138" s="40">
        <f t="shared" si="42"/>
        <v>0.5</v>
      </c>
      <c r="AJ138" s="40">
        <f t="shared" si="43"/>
        <v>0.666666666666667</v>
      </c>
      <c r="AK138" s="40">
        <f t="shared" si="44"/>
        <v>0.571428571428572</v>
      </c>
    </row>
    <row r="139" spans="1:37">
      <c r="A139" s="26" t="s">
        <v>30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>
        <v>1</v>
      </c>
      <c r="Y139" s="28">
        <v>22</v>
      </c>
      <c r="Z139" s="27"/>
      <c r="AA139" s="27"/>
      <c r="AB139" s="27"/>
      <c r="AC139" s="46"/>
      <c r="AD139" s="41">
        <f>Y139</f>
        <v>22</v>
      </c>
      <c r="AE139" s="41">
        <f>SUM(B139:X139,Z139:AC139)</f>
        <v>1</v>
      </c>
      <c r="AF139" s="41">
        <f>SUM(Y116:Y138,Y140:Y143)</f>
        <v>0</v>
      </c>
      <c r="AG139" s="42">
        <v>0</v>
      </c>
      <c r="AH139" s="43">
        <f t="shared" si="41"/>
        <v>0.956521739130435</v>
      </c>
      <c r="AI139" s="43">
        <f t="shared" si="42"/>
        <v>0.956521739130435</v>
      </c>
      <c r="AJ139" s="43">
        <f t="shared" si="43"/>
        <v>1</v>
      </c>
      <c r="AK139" s="43">
        <f t="shared" si="44"/>
        <v>0.977777777777778</v>
      </c>
    </row>
    <row r="140" spans="1:37">
      <c r="A140" s="26" t="s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>
        <v>4</v>
      </c>
      <c r="AA140" s="27"/>
      <c r="AB140" s="27"/>
      <c r="AC140" s="46"/>
      <c r="AD140" s="42">
        <f>Z140</f>
        <v>4</v>
      </c>
      <c r="AE140" s="42">
        <f>SUM(B140:Y140,AA140:AC140)</f>
        <v>0</v>
      </c>
      <c r="AF140" s="42">
        <f>SUM(Z116:Z139,Z141:Z143)</f>
        <v>0</v>
      </c>
      <c r="AG140" s="41">
        <v>0</v>
      </c>
      <c r="AH140" s="40">
        <f t="shared" si="41"/>
        <v>1</v>
      </c>
      <c r="AI140" s="40">
        <f t="shared" si="42"/>
        <v>1</v>
      </c>
      <c r="AJ140" s="40">
        <f t="shared" si="43"/>
        <v>1</v>
      </c>
      <c r="AK140" s="40">
        <f t="shared" si="44"/>
        <v>1</v>
      </c>
    </row>
    <row r="141" spans="1:37">
      <c r="A141" s="26" t="s">
        <v>32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>
        <v>6</v>
      </c>
      <c r="AB141" s="27"/>
      <c r="AC141" s="46"/>
      <c r="AD141" s="41">
        <f>AA141</f>
        <v>6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/>
      <c r="AC142" s="46"/>
      <c r="AD142" s="42">
        <f>AB142</f>
        <v>0</v>
      </c>
      <c r="AE142" s="42">
        <f>SUM(B142:AA142,AC142)</f>
        <v>0</v>
      </c>
      <c r="AF142" s="42">
        <f>SUM(AB116:AB141,AB143)</f>
        <v>0</v>
      </c>
      <c r="AG142" s="42">
        <v>0</v>
      </c>
      <c r="AH142" s="40" t="e">
        <f t="shared" si="41"/>
        <v>#DIV/0!</v>
      </c>
      <c r="AI142" s="40" t="e">
        <f t="shared" si="42"/>
        <v>#DIV/0!</v>
      </c>
      <c r="AJ142" s="40" t="e">
        <f t="shared" si="43"/>
        <v>#DIV/0!</v>
      </c>
      <c r="AK142" s="40" t="e">
        <f t="shared" si="44"/>
        <v>#DIV/0!</v>
      </c>
    </row>
    <row r="143" spans="1:37">
      <c r="A143" s="29" t="s">
        <v>34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7">
        <v>1</v>
      </c>
      <c r="AD143" s="41">
        <f>AC143</f>
        <v>1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F144" si="45">SUM(AD116:AD143)</f>
        <v>121</v>
      </c>
      <c r="AE144" s="42">
        <f t="shared" si="45"/>
        <v>3</v>
      </c>
      <c r="AF144" s="42">
        <f t="shared" si="45"/>
        <v>3</v>
      </c>
      <c r="AG144" s="42">
        <v>0</v>
      </c>
      <c r="AH144" s="40">
        <f t="shared" si="41"/>
        <v>0.952755905511811</v>
      </c>
      <c r="AI144" s="40">
        <f t="shared" si="42"/>
        <v>0.975806451612903</v>
      </c>
      <c r="AJ144" s="40">
        <f t="shared" si="43"/>
        <v>0.975806451612903</v>
      </c>
      <c r="AK144" s="40">
        <f t="shared" si="44"/>
        <v>0.975806451612903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norehidayat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6">(SUM(Q149,T149)/SUM(Q149,R149,S149,T149))</f>
        <v>#DIV/0!</v>
      </c>
      <c r="V149" s="40" t="e">
        <f t="shared" ref="V149:V156" si="47">Q149/(SUM(Q149,R149))</f>
        <v>#DIV/0!</v>
      </c>
      <c r="W149" s="40" t="e">
        <f t="shared" ref="W149:W156" si="48">Q149/SUM(Q149,S149)</f>
        <v>#DIV/0!</v>
      </c>
      <c r="X149" s="40" t="e">
        <f t="shared" ref="X149:X156" si="49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6"/>
        <v>#DIV/0!</v>
      </c>
      <c r="V150" s="43" t="e">
        <f t="shared" si="47"/>
        <v>#DIV/0!</v>
      </c>
      <c r="W150" s="43" t="e">
        <f t="shared" si="48"/>
        <v>#DIV/0!</v>
      </c>
      <c r="X150" s="43" t="e">
        <f t="shared" si="49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6"/>
        <v>#DIV/0!</v>
      </c>
      <c r="V151" s="40" t="e">
        <f t="shared" si="47"/>
        <v>#DIV/0!</v>
      </c>
      <c r="W151" s="40" t="e">
        <f t="shared" si="48"/>
        <v>#DIV/0!</v>
      </c>
      <c r="X151" s="40" t="e">
        <f t="shared" si="49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6"/>
        <v>#DIV/0!</v>
      </c>
      <c r="V152" s="43" t="e">
        <f t="shared" si="47"/>
        <v>#DIV/0!</v>
      </c>
      <c r="W152" s="43" t="e">
        <f t="shared" si="48"/>
        <v>#DIV/0!</v>
      </c>
      <c r="X152" s="43" t="e">
        <f t="shared" si="49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6"/>
        <v>#DIV/0!</v>
      </c>
      <c r="V153" s="40" t="e">
        <f t="shared" si="47"/>
        <v>#DIV/0!</v>
      </c>
      <c r="W153" s="40" t="e">
        <f t="shared" si="48"/>
        <v>#DIV/0!</v>
      </c>
      <c r="X153" s="40" t="e">
        <f t="shared" si="49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6"/>
        <v>#DIV/0!</v>
      </c>
      <c r="V154" s="43" t="e">
        <f t="shared" si="47"/>
        <v>#DIV/0!</v>
      </c>
      <c r="W154" s="43" t="e">
        <f t="shared" si="48"/>
        <v>#DIV/0!</v>
      </c>
      <c r="X154" s="43" t="e">
        <f t="shared" si="49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6"/>
        <v>#DIV/0!</v>
      </c>
      <c r="V155" s="40" t="e">
        <f t="shared" si="47"/>
        <v>#DIV/0!</v>
      </c>
      <c r="W155" s="40" t="e">
        <f t="shared" si="48"/>
        <v>#DIV/0!</v>
      </c>
      <c r="X155" s="40" t="e">
        <f t="shared" si="49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6"/>
        <v>#DIV/0!</v>
      </c>
      <c r="V156" s="43" t="e">
        <f t="shared" si="47"/>
        <v>#DIV/0!</v>
      </c>
      <c r="W156" s="43" t="e">
        <f t="shared" si="48"/>
        <v>#DIV/0!</v>
      </c>
      <c r="X156" s="43" t="e">
        <f t="shared" si="49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0</v>
      </c>
      <c r="R158" s="41">
        <f t="shared" si="50"/>
        <v>0</v>
      </c>
      <c r="S158" s="41">
        <f t="shared" si="50"/>
        <v>0</v>
      </c>
      <c r="T158" s="41">
        <f t="shared" si="50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norehidayat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1">(SUM(AD161,AG161)/SUM(AD161,AE161,AF161,AG161))</f>
        <v>#DIV/0!</v>
      </c>
      <c r="AI161" s="40" t="e">
        <f t="shared" ref="AI161:AI189" si="52">AD161/(SUM(AD161,AE161))</f>
        <v>#DIV/0!</v>
      </c>
      <c r="AJ161" s="40" t="e">
        <f t="shared" ref="AJ161:AJ189" si="53">AD161/SUM(AD161,AF161)</f>
        <v>#DIV/0!</v>
      </c>
      <c r="AK161" s="40" t="e">
        <f t="shared" ref="AK161:AK189" si="54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1"/>
        <v>#DIV/0!</v>
      </c>
      <c r="AI162" s="43" t="e">
        <f t="shared" si="52"/>
        <v>#DIV/0!</v>
      </c>
      <c r="AJ162" s="43" t="e">
        <f t="shared" si="53"/>
        <v>#DIV/0!</v>
      </c>
      <c r="AK162" s="43" t="e">
        <f t="shared" si="54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1"/>
        <v>#DIV/0!</v>
      </c>
      <c r="AI163" s="40" t="e">
        <f t="shared" si="52"/>
        <v>#DIV/0!</v>
      </c>
      <c r="AJ163" s="40" t="e">
        <f t="shared" si="53"/>
        <v>#DIV/0!</v>
      </c>
      <c r="AK163" s="40" t="e">
        <f t="shared" si="54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1"/>
        <v>#DIV/0!</v>
      </c>
      <c r="AI164" s="43" t="e">
        <f t="shared" si="52"/>
        <v>#DIV/0!</v>
      </c>
      <c r="AJ164" s="43" t="e">
        <f t="shared" si="53"/>
        <v>#DIV/0!</v>
      </c>
      <c r="AK164" s="43" t="e">
        <f t="shared" si="54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1"/>
        <v>#DIV/0!</v>
      </c>
      <c r="AI165" s="40" t="e">
        <f t="shared" si="52"/>
        <v>#DIV/0!</v>
      </c>
      <c r="AJ165" s="40" t="e">
        <f t="shared" si="53"/>
        <v>#DIV/0!</v>
      </c>
      <c r="AK165" s="40" t="e">
        <f t="shared" si="54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1"/>
        <v>#DIV/0!</v>
      </c>
      <c r="AI166" s="43" t="e">
        <f t="shared" si="52"/>
        <v>#DIV/0!</v>
      </c>
      <c r="AJ166" s="43" t="e">
        <f t="shared" si="53"/>
        <v>#DIV/0!</v>
      </c>
      <c r="AK166" s="43" t="e">
        <f t="shared" si="54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1"/>
        <v>#DIV/0!</v>
      </c>
      <c r="AI167" s="40" t="e">
        <f t="shared" si="52"/>
        <v>#DIV/0!</v>
      </c>
      <c r="AJ167" s="40" t="e">
        <f t="shared" si="53"/>
        <v>#DIV/0!</v>
      </c>
      <c r="AK167" s="40" t="e">
        <f t="shared" si="54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1"/>
        <v>#DIV/0!</v>
      </c>
      <c r="AI168" s="43" t="e">
        <f t="shared" si="52"/>
        <v>#DIV/0!</v>
      </c>
      <c r="AJ168" s="43" t="e">
        <f t="shared" si="53"/>
        <v>#DIV/0!</v>
      </c>
      <c r="AK168" s="43" t="e">
        <f t="shared" si="54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1"/>
        <v>#DIV/0!</v>
      </c>
      <c r="AI169" s="40" t="e">
        <f t="shared" si="52"/>
        <v>#DIV/0!</v>
      </c>
      <c r="AJ169" s="40" t="e">
        <f t="shared" si="53"/>
        <v>#DIV/0!</v>
      </c>
      <c r="AK169" s="40" t="e">
        <f t="shared" si="54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1"/>
        <v>#DIV/0!</v>
      </c>
      <c r="AI170" s="43" t="e">
        <f t="shared" si="52"/>
        <v>#DIV/0!</v>
      </c>
      <c r="AJ170" s="43" t="e">
        <f t="shared" si="53"/>
        <v>#DIV/0!</v>
      </c>
      <c r="AK170" s="43" t="e">
        <f t="shared" si="54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1"/>
        <v>#DIV/0!</v>
      </c>
      <c r="AI171" s="40" t="e">
        <f t="shared" si="52"/>
        <v>#DIV/0!</v>
      </c>
      <c r="AJ171" s="40" t="e">
        <f t="shared" si="53"/>
        <v>#DIV/0!</v>
      </c>
      <c r="AK171" s="40" t="e">
        <f t="shared" si="54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1"/>
        <v>#DIV/0!</v>
      </c>
      <c r="AI172" s="43" t="e">
        <f t="shared" si="52"/>
        <v>#DIV/0!</v>
      </c>
      <c r="AJ172" s="43" t="e">
        <f t="shared" si="53"/>
        <v>#DIV/0!</v>
      </c>
      <c r="AK172" s="43" t="e">
        <f t="shared" si="54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1"/>
        <v>#DIV/0!</v>
      </c>
      <c r="AI173" s="40" t="e">
        <f t="shared" si="52"/>
        <v>#DIV/0!</v>
      </c>
      <c r="AJ173" s="40" t="e">
        <f t="shared" si="53"/>
        <v>#DIV/0!</v>
      </c>
      <c r="AK173" s="40" t="e">
        <f t="shared" si="54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1"/>
        <v>#DIV/0!</v>
      </c>
      <c r="AI174" s="43" t="e">
        <f t="shared" si="52"/>
        <v>#DIV/0!</v>
      </c>
      <c r="AJ174" s="43" t="e">
        <f t="shared" si="53"/>
        <v>#DIV/0!</v>
      </c>
      <c r="AK174" s="43" t="e">
        <f t="shared" si="54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1"/>
        <v>#DIV/0!</v>
      </c>
      <c r="AI175" s="40" t="e">
        <f t="shared" si="52"/>
        <v>#DIV/0!</v>
      </c>
      <c r="AJ175" s="40" t="e">
        <f t="shared" si="53"/>
        <v>#DIV/0!</v>
      </c>
      <c r="AK175" s="40" t="e">
        <f t="shared" si="54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1"/>
        <v>#DIV/0!</v>
      </c>
      <c r="AI176" s="43" t="e">
        <f t="shared" si="52"/>
        <v>#DIV/0!</v>
      </c>
      <c r="AJ176" s="43" t="e">
        <f t="shared" si="53"/>
        <v>#DIV/0!</v>
      </c>
      <c r="AK176" s="43" t="e">
        <f t="shared" si="54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1"/>
        <v>#DIV/0!</v>
      </c>
      <c r="AI177" s="40" t="e">
        <f t="shared" si="52"/>
        <v>#DIV/0!</v>
      </c>
      <c r="AJ177" s="40" t="e">
        <f t="shared" si="53"/>
        <v>#DIV/0!</v>
      </c>
      <c r="AK177" s="40" t="e">
        <f t="shared" si="54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1"/>
        <v>#DIV/0!</v>
      </c>
      <c r="AI178" s="43" t="e">
        <f t="shared" si="52"/>
        <v>#DIV/0!</v>
      </c>
      <c r="AJ178" s="43" t="e">
        <f t="shared" si="53"/>
        <v>#DIV/0!</v>
      </c>
      <c r="AK178" s="43" t="e">
        <f t="shared" si="54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1"/>
        <v>#DIV/0!</v>
      </c>
      <c r="AI179" s="40" t="e">
        <f t="shared" si="52"/>
        <v>#DIV/0!</v>
      </c>
      <c r="AJ179" s="40" t="e">
        <f t="shared" si="53"/>
        <v>#DIV/0!</v>
      </c>
      <c r="AK179" s="40" t="e">
        <f t="shared" si="54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1"/>
        <v>#DIV/0!</v>
      </c>
      <c r="AI180" s="43" t="e">
        <f t="shared" si="52"/>
        <v>#DIV/0!</v>
      </c>
      <c r="AJ180" s="43" t="e">
        <f t="shared" si="53"/>
        <v>#DIV/0!</v>
      </c>
      <c r="AK180" s="43" t="e">
        <f t="shared" si="54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1"/>
        <v>#DIV/0!</v>
      </c>
      <c r="AI181" s="40" t="e">
        <f t="shared" si="52"/>
        <v>#DIV/0!</v>
      </c>
      <c r="AJ181" s="40" t="e">
        <f t="shared" si="53"/>
        <v>#DIV/0!</v>
      </c>
      <c r="AK181" s="40" t="e">
        <f t="shared" si="54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1"/>
        <v>#DIV/0!</v>
      </c>
      <c r="AI182" s="43" t="e">
        <f t="shared" si="52"/>
        <v>#DIV/0!</v>
      </c>
      <c r="AJ182" s="43" t="e">
        <f t="shared" si="53"/>
        <v>#DIV/0!</v>
      </c>
      <c r="AK182" s="43" t="e">
        <f t="shared" si="54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1"/>
        <v>#DIV/0!</v>
      </c>
      <c r="AI183" s="40" t="e">
        <f t="shared" si="52"/>
        <v>#DIV/0!</v>
      </c>
      <c r="AJ183" s="40" t="e">
        <f t="shared" si="53"/>
        <v>#DIV/0!</v>
      </c>
      <c r="AK183" s="40" t="e">
        <f t="shared" si="54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1"/>
        <v>#DIV/0!</v>
      </c>
      <c r="AI184" s="43" t="e">
        <f t="shared" si="52"/>
        <v>#DIV/0!</v>
      </c>
      <c r="AJ184" s="43" t="e">
        <f t="shared" si="53"/>
        <v>#DIV/0!</v>
      </c>
      <c r="AK184" s="43" t="e">
        <f t="shared" si="54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1"/>
        <v>#DIV/0!</v>
      </c>
      <c r="AI185" s="40" t="e">
        <f t="shared" si="52"/>
        <v>#DIV/0!</v>
      </c>
      <c r="AJ185" s="40" t="e">
        <f t="shared" si="53"/>
        <v>#DIV/0!</v>
      </c>
      <c r="AK185" s="40" t="e">
        <f t="shared" si="54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1"/>
        <v>#DIV/0!</v>
      </c>
      <c r="AI186" s="43" t="e">
        <f t="shared" si="52"/>
        <v>#DIV/0!</v>
      </c>
      <c r="AJ186" s="43" t="e">
        <f t="shared" si="53"/>
        <v>#DIV/0!</v>
      </c>
      <c r="AK186" s="43" t="e">
        <f t="shared" si="54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1"/>
        <v>#DIV/0!</v>
      </c>
      <c r="AI187" s="40" t="e">
        <f t="shared" si="52"/>
        <v>#DIV/0!</v>
      </c>
      <c r="AJ187" s="40" t="e">
        <f t="shared" si="53"/>
        <v>#DIV/0!</v>
      </c>
      <c r="AK187" s="40" t="e">
        <f t="shared" si="54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1"/>
        <v>#DIV/0!</v>
      </c>
      <c r="AI188" s="43" t="e">
        <f t="shared" si="52"/>
        <v>#DIV/0!</v>
      </c>
      <c r="AJ188" s="43" t="e">
        <f t="shared" si="53"/>
        <v>#DIV/0!</v>
      </c>
      <c r="AK188" s="43" t="e">
        <f t="shared" si="54"/>
        <v>#DIV/0!</v>
      </c>
    </row>
    <row r="189" spans="28:37">
      <c r="AB189" s="37" t="s">
        <v>74</v>
      </c>
      <c r="AC189" s="37"/>
      <c r="AD189" s="42">
        <f t="shared" ref="AD189:AF189" si="55">SUM(AD161:AD188)</f>
        <v>0</v>
      </c>
      <c r="AE189" s="42">
        <f t="shared" si="55"/>
        <v>0</v>
      </c>
      <c r="AF189" s="42">
        <f t="shared" si="55"/>
        <v>0</v>
      </c>
      <c r="AG189" s="42">
        <v>0</v>
      </c>
      <c r="AH189" s="40" t="e">
        <f t="shared" si="51"/>
        <v>#DIV/0!</v>
      </c>
      <c r="AI189" s="40" t="e">
        <f t="shared" si="52"/>
        <v>#DIV/0!</v>
      </c>
      <c r="AJ189" s="40" t="e">
        <f t="shared" si="53"/>
        <v>#DIV/0!</v>
      </c>
      <c r="AK189" s="40" t="e">
        <f t="shared" si="54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norehidayat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13">
        <v>16</v>
      </c>
      <c r="C194" s="14">
        <v>1</v>
      </c>
      <c r="D194" s="14"/>
      <c r="E194" s="14">
        <v>3</v>
      </c>
      <c r="F194" s="14"/>
      <c r="G194" s="14">
        <v>4</v>
      </c>
      <c r="H194" s="14"/>
      <c r="I194" s="14">
        <v>1</v>
      </c>
      <c r="J194" s="33">
        <v>6</v>
      </c>
      <c r="L194" s="1" t="s">
        <v>49</v>
      </c>
      <c r="M194" s="9" t="s">
        <v>58</v>
      </c>
      <c r="N194" s="9"/>
      <c r="O194" s="9"/>
      <c r="P194" s="9"/>
      <c r="Q194" s="42">
        <f>B194</f>
        <v>16</v>
      </c>
      <c r="R194" s="42">
        <f>SUM(C194:J194)</f>
        <v>15</v>
      </c>
      <c r="S194" s="42">
        <f>SUM(B195:B202)</f>
        <v>1</v>
      </c>
      <c r="T194" s="42">
        <v>0</v>
      </c>
      <c r="U194" s="40">
        <f t="shared" ref="U194:U201" si="56">(SUM(Q194,T194)/SUM(Q194,R194,S194,T194))</f>
        <v>0.5</v>
      </c>
      <c r="V194" s="40">
        <f t="shared" ref="V194:V201" si="57">Q194/(SUM(Q194,R194))</f>
        <v>0.516129032258065</v>
      </c>
      <c r="W194" s="40">
        <f t="shared" ref="W194:W201" si="58">Q194/SUM(Q194,S194)</f>
        <v>0.941176470588235</v>
      </c>
      <c r="X194" s="40">
        <f t="shared" ref="X194:X201" si="59">2*V194*W194/(SUM(V194,W194))</f>
        <v>0.666666666666667</v>
      </c>
    </row>
    <row r="195" spans="1:24">
      <c r="A195" s="15" t="s">
        <v>50</v>
      </c>
      <c r="B195" s="16"/>
      <c r="C195" s="17">
        <v>9</v>
      </c>
      <c r="D195" s="16"/>
      <c r="E195" s="16">
        <v>1</v>
      </c>
      <c r="F195" s="16"/>
      <c r="G195" s="16"/>
      <c r="H195" s="16"/>
      <c r="I195" s="16"/>
      <c r="J195" s="16">
        <v>2</v>
      </c>
      <c r="L195" s="1" t="s">
        <v>50</v>
      </c>
      <c r="M195" s="9" t="s">
        <v>59</v>
      </c>
      <c r="N195" s="9"/>
      <c r="O195" s="9"/>
      <c r="P195" s="9"/>
      <c r="Q195" s="41">
        <f>C195</f>
        <v>9</v>
      </c>
      <c r="R195" s="41">
        <f>SUM(B195,D195:J195)</f>
        <v>3</v>
      </c>
      <c r="S195" s="41">
        <f>SUM(C194,C196:C202)</f>
        <v>1</v>
      </c>
      <c r="T195" s="41">
        <v>0</v>
      </c>
      <c r="U195" s="43">
        <f t="shared" si="56"/>
        <v>0.692307692307692</v>
      </c>
      <c r="V195" s="43">
        <f t="shared" si="57"/>
        <v>0.75</v>
      </c>
      <c r="W195" s="43">
        <f t="shared" si="58"/>
        <v>0.9</v>
      </c>
      <c r="X195" s="43">
        <f t="shared" si="59"/>
        <v>0.818181818181818</v>
      </c>
    </row>
    <row r="196" spans="1:24">
      <c r="A196" s="15" t="s">
        <v>51</v>
      </c>
      <c r="B196" s="16">
        <v>1</v>
      </c>
      <c r="C196" s="16"/>
      <c r="D196" s="17">
        <v>10</v>
      </c>
      <c r="E196" s="16"/>
      <c r="F196" s="16"/>
      <c r="G196" s="16"/>
      <c r="H196" s="16"/>
      <c r="I196" s="16"/>
      <c r="J196" s="34">
        <v>1</v>
      </c>
      <c r="L196" s="1" t="s">
        <v>51</v>
      </c>
      <c r="M196" s="9" t="s">
        <v>60</v>
      </c>
      <c r="N196" s="9"/>
      <c r="O196" s="9"/>
      <c r="P196" s="9"/>
      <c r="Q196" s="42">
        <f>D196</f>
        <v>10</v>
      </c>
      <c r="R196" s="42">
        <f>SUM(B196:C196,E196:J196)</f>
        <v>2</v>
      </c>
      <c r="S196" s="42">
        <f>SUM(D194:D195,D197:D202)</f>
        <v>0</v>
      </c>
      <c r="T196" s="42">
        <v>0</v>
      </c>
      <c r="U196" s="40">
        <f t="shared" si="56"/>
        <v>0.833333333333333</v>
      </c>
      <c r="V196" s="40">
        <f t="shared" si="57"/>
        <v>0.833333333333333</v>
      </c>
      <c r="W196" s="40">
        <f t="shared" si="58"/>
        <v>1</v>
      </c>
      <c r="X196" s="40">
        <f t="shared" si="59"/>
        <v>0.909090909090909</v>
      </c>
    </row>
    <row r="197" spans="1:24">
      <c r="A197" s="15" t="s">
        <v>52</v>
      </c>
      <c r="B197" s="16"/>
      <c r="C197" s="16"/>
      <c r="D197" s="16"/>
      <c r="E197" s="17">
        <v>14</v>
      </c>
      <c r="F197" s="16"/>
      <c r="G197" s="16">
        <v>1</v>
      </c>
      <c r="H197" s="16"/>
      <c r="I197" s="16"/>
      <c r="J197" s="34">
        <v>4</v>
      </c>
      <c r="L197" s="1" t="s">
        <v>52</v>
      </c>
      <c r="M197" s="9" t="s">
        <v>61</v>
      </c>
      <c r="N197" s="9"/>
      <c r="O197" s="9"/>
      <c r="P197" s="9"/>
      <c r="Q197" s="41">
        <f>E197</f>
        <v>14</v>
      </c>
      <c r="R197" s="41">
        <f>SUM(B197:D197,F197:J197)</f>
        <v>5</v>
      </c>
      <c r="S197" s="41">
        <f>SUM(E194:E196,E198:E202)</f>
        <v>6</v>
      </c>
      <c r="T197" s="41">
        <v>0</v>
      </c>
      <c r="U197" s="43">
        <f t="shared" si="56"/>
        <v>0.56</v>
      </c>
      <c r="V197" s="43">
        <f t="shared" si="57"/>
        <v>0.736842105263158</v>
      </c>
      <c r="W197" s="43">
        <f t="shared" si="58"/>
        <v>0.7</v>
      </c>
      <c r="X197" s="43">
        <f t="shared" si="59"/>
        <v>0.717948717948718</v>
      </c>
    </row>
    <row r="198" spans="1:24">
      <c r="A198" s="15" t="s">
        <v>53</v>
      </c>
      <c r="B198" s="16"/>
      <c r="C198" s="16"/>
      <c r="D198" s="16"/>
      <c r="E198" s="16">
        <v>2</v>
      </c>
      <c r="F198" s="17">
        <v>28</v>
      </c>
      <c r="G198" s="16">
        <v>1</v>
      </c>
      <c r="H198" s="16"/>
      <c r="I198" s="16"/>
      <c r="J198" s="34">
        <v>6</v>
      </c>
      <c r="L198" s="1" t="s">
        <v>53</v>
      </c>
      <c r="M198" s="9" t="s">
        <v>62</v>
      </c>
      <c r="N198" s="9"/>
      <c r="O198" s="9"/>
      <c r="P198" s="9"/>
      <c r="Q198" s="42">
        <f>F198</f>
        <v>28</v>
      </c>
      <c r="R198" s="42">
        <f>SUM(B198:E198,G198:J198)</f>
        <v>9</v>
      </c>
      <c r="S198" s="42">
        <f>SUM(F194:F197,F199:F202)</f>
        <v>0</v>
      </c>
      <c r="T198" s="42">
        <v>0</v>
      </c>
      <c r="U198" s="40">
        <f t="shared" si="56"/>
        <v>0.756756756756757</v>
      </c>
      <c r="V198" s="40">
        <f t="shared" si="57"/>
        <v>0.756756756756757</v>
      </c>
      <c r="W198" s="40">
        <f t="shared" si="58"/>
        <v>1</v>
      </c>
      <c r="X198" s="40">
        <f t="shared" si="59"/>
        <v>0.861538461538462</v>
      </c>
    </row>
    <row r="199" spans="1:24">
      <c r="A199" s="15" t="s">
        <v>54</v>
      </c>
      <c r="B199" s="16"/>
      <c r="C199" s="16"/>
      <c r="D199" s="16"/>
      <c r="E199" s="16"/>
      <c r="F199" s="16"/>
      <c r="G199" s="17">
        <v>27</v>
      </c>
      <c r="H199" s="16">
        <v>1</v>
      </c>
      <c r="I199" s="16"/>
      <c r="J199" s="34">
        <v>1</v>
      </c>
      <c r="L199" s="1" t="s">
        <v>54</v>
      </c>
      <c r="M199" s="9" t="s">
        <v>63</v>
      </c>
      <c r="N199" s="9"/>
      <c r="O199" s="9"/>
      <c r="P199" s="9"/>
      <c r="Q199" s="41">
        <f>G199</f>
        <v>27</v>
      </c>
      <c r="R199" s="41">
        <f>SUM(B199:F199,H199:J199)</f>
        <v>2</v>
      </c>
      <c r="S199" s="41">
        <f>SUM(G194:G198,G200:G202)</f>
        <v>6</v>
      </c>
      <c r="T199" s="41">
        <v>0</v>
      </c>
      <c r="U199" s="43">
        <f t="shared" si="56"/>
        <v>0.771428571428571</v>
      </c>
      <c r="V199" s="43">
        <f t="shared" si="57"/>
        <v>0.931034482758621</v>
      </c>
      <c r="W199" s="43">
        <f t="shared" si="58"/>
        <v>0.818181818181818</v>
      </c>
      <c r="X199" s="43">
        <f t="shared" si="59"/>
        <v>0.870967741935484</v>
      </c>
    </row>
    <row r="200" spans="1:24">
      <c r="A200" s="15" t="s">
        <v>55</v>
      </c>
      <c r="B200" s="16"/>
      <c r="C200" s="16"/>
      <c r="D200" s="16"/>
      <c r="E200" s="16"/>
      <c r="F200" s="16"/>
      <c r="G200" s="16"/>
      <c r="H200" s="17">
        <v>11</v>
      </c>
      <c r="I200" s="16"/>
      <c r="J200" s="34">
        <v>1</v>
      </c>
      <c r="L200" s="1" t="s">
        <v>55</v>
      </c>
      <c r="M200" s="9" t="s">
        <v>64</v>
      </c>
      <c r="N200" s="9"/>
      <c r="O200" s="9"/>
      <c r="P200" s="9"/>
      <c r="Q200" s="42">
        <f>H200</f>
        <v>11</v>
      </c>
      <c r="R200" s="42">
        <f>SUM(B200:G200,I200:J200)</f>
        <v>1</v>
      </c>
      <c r="S200" s="42">
        <f>SUM(H194:H199,H201:H202)</f>
        <v>1</v>
      </c>
      <c r="T200" s="42">
        <v>0</v>
      </c>
      <c r="U200" s="40">
        <f t="shared" si="56"/>
        <v>0.846153846153846</v>
      </c>
      <c r="V200" s="40">
        <f t="shared" si="57"/>
        <v>0.916666666666667</v>
      </c>
      <c r="W200" s="40">
        <f t="shared" si="58"/>
        <v>0.916666666666667</v>
      </c>
      <c r="X200" s="40">
        <f t="shared" si="59"/>
        <v>0.916666666666667</v>
      </c>
    </row>
    <row r="201" spans="1:24">
      <c r="A201" s="15" t="s">
        <v>56</v>
      </c>
      <c r="B201" s="16"/>
      <c r="C201" s="16"/>
      <c r="D201" s="16"/>
      <c r="E201" s="16"/>
      <c r="F201" s="16"/>
      <c r="G201" s="16"/>
      <c r="H201" s="16"/>
      <c r="I201" s="17">
        <v>9</v>
      </c>
      <c r="J201" s="34"/>
      <c r="L201" s="1" t="s">
        <v>56</v>
      </c>
      <c r="M201" s="9" t="s">
        <v>65</v>
      </c>
      <c r="N201" s="9"/>
      <c r="O201" s="9"/>
      <c r="P201" s="9"/>
      <c r="Q201" s="41">
        <f>I201</f>
        <v>9</v>
      </c>
      <c r="R201" s="41">
        <f>SUM(J201,B201:H201)</f>
        <v>0</v>
      </c>
      <c r="S201" s="41">
        <f>SUM(I194:I200,I202)</f>
        <v>1</v>
      </c>
      <c r="T201" s="41">
        <v>0</v>
      </c>
      <c r="U201" s="43">
        <f t="shared" si="56"/>
        <v>0.9</v>
      </c>
      <c r="V201" s="43">
        <f t="shared" si="57"/>
        <v>1</v>
      </c>
      <c r="W201" s="43">
        <f t="shared" si="58"/>
        <v>0.9</v>
      </c>
      <c r="X201" s="43">
        <f t="shared" si="59"/>
        <v>0.947368421052632</v>
      </c>
    </row>
    <row r="202" spans="1:24">
      <c r="A202" s="18" t="s">
        <v>57</v>
      </c>
      <c r="B202" s="19"/>
      <c r="C202" s="19"/>
      <c r="D202" s="19"/>
      <c r="E202" s="19"/>
      <c r="F202" s="19"/>
      <c r="G202" s="19"/>
      <c r="H202" s="19"/>
      <c r="I202" s="19"/>
      <c r="J202" s="35"/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124</v>
      </c>
      <c r="R203" s="41">
        <f t="shared" si="60"/>
        <v>37</v>
      </c>
      <c r="S203" s="41">
        <f t="shared" si="60"/>
        <v>16</v>
      </c>
      <c r="T203" s="41">
        <f t="shared" si="60"/>
        <v>0</v>
      </c>
      <c r="U203" s="43">
        <f>(SUM(Q203,T203)/SUM(Q203,R203,S203,T203))</f>
        <v>0.700564971751412</v>
      </c>
      <c r="V203" s="43">
        <f>Q203/(SUM(Q203,R203))</f>
        <v>0.770186335403727</v>
      </c>
      <c r="W203" s="43">
        <f>Q203/SUM(Q203,S203)</f>
        <v>0.885714285714286</v>
      </c>
      <c r="X203" s="43">
        <f>2*V203*W203/(SUM(V203,W203))</f>
        <v>0.823920265780731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122</v>
      </c>
    </row>
    <row r="205" ht="14.25" spans="1:37">
      <c r="A205" s="21" t="str">
        <f>A1</f>
        <v>norehidayat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24">
        <v>14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45"/>
      <c r="AD206" s="42">
        <f>B206</f>
        <v>14</v>
      </c>
      <c r="AE206" s="42">
        <f>SUM(C206:AC206)</f>
        <v>0</v>
      </c>
      <c r="AF206" s="42">
        <f>SUM(B207:B233)</f>
        <v>0</v>
      </c>
      <c r="AG206" s="42">
        <v>0</v>
      </c>
      <c r="AH206" s="40">
        <f t="shared" ref="AH206:AH234" si="61">(SUM(AD206,AG206)/SUM(AD206,AE206,AF206,AG206))</f>
        <v>1</v>
      </c>
      <c r="AI206" s="40">
        <f t="shared" ref="AI206:AI234" si="62">AD206/(SUM(AD206,AE206))</f>
        <v>1</v>
      </c>
      <c r="AJ206" s="40">
        <f t="shared" ref="AJ206:AJ234" si="63">AD206/SUM(AD206,AF206)</f>
        <v>1</v>
      </c>
      <c r="AK206" s="40">
        <f t="shared" ref="AK206:AK234" si="64">2*AI206*AJ206/(SUM(AI206,AJ206))</f>
        <v>1</v>
      </c>
    </row>
    <row r="207" spans="1:37">
      <c r="A207" s="26" t="s">
        <v>40</v>
      </c>
      <c r="B207" s="27"/>
      <c r="C207" s="28">
        <v>20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46"/>
      <c r="AD207" s="41">
        <f>C207</f>
        <v>20</v>
      </c>
      <c r="AE207" s="41">
        <f>SUM(D207:AC207,B207)</f>
        <v>0</v>
      </c>
      <c r="AF207" s="41">
        <f>SUM(C206,C208:C233)</f>
        <v>0</v>
      </c>
      <c r="AG207" s="41">
        <v>0</v>
      </c>
      <c r="AH207" s="43">
        <f t="shared" si="61"/>
        <v>1</v>
      </c>
      <c r="AI207" s="43">
        <f t="shared" si="62"/>
        <v>1</v>
      </c>
      <c r="AJ207" s="43">
        <f t="shared" si="63"/>
        <v>1</v>
      </c>
      <c r="AK207" s="43">
        <f t="shared" si="64"/>
        <v>1</v>
      </c>
    </row>
    <row r="208" spans="1:37">
      <c r="A208" s="26" t="s">
        <v>9</v>
      </c>
      <c r="B208" s="27"/>
      <c r="C208" s="27"/>
      <c r="D208" s="28">
        <v>7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46"/>
      <c r="AD208" s="42">
        <f>D208</f>
        <v>7</v>
      </c>
      <c r="AE208" s="42">
        <f>SUM(B208,C208,E208:AC208)</f>
        <v>0</v>
      </c>
      <c r="AF208" s="42">
        <f>SUM(D206,D207,D209:D233)</f>
        <v>0</v>
      </c>
      <c r="AG208" s="42">
        <v>0</v>
      </c>
      <c r="AH208" s="40">
        <f t="shared" si="61"/>
        <v>1</v>
      </c>
      <c r="AI208" s="40">
        <f t="shared" si="62"/>
        <v>1</v>
      </c>
      <c r="AJ208" s="40">
        <f t="shared" si="63"/>
        <v>1</v>
      </c>
      <c r="AK208" s="40">
        <f t="shared" si="64"/>
        <v>1</v>
      </c>
    </row>
    <row r="209" spans="1:37">
      <c r="A209" s="26" t="s">
        <v>10</v>
      </c>
      <c r="B209" s="27"/>
      <c r="C209" s="27"/>
      <c r="D209" s="27"/>
      <c r="E209" s="28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46"/>
      <c r="AD209" s="41">
        <f>E209</f>
        <v>2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27"/>
      <c r="C210" s="27"/>
      <c r="D210" s="27"/>
      <c r="E210" s="27"/>
      <c r="F210" s="28">
        <v>1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46"/>
      <c r="AD210" s="42">
        <f>F210</f>
        <v>1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1"/>
        <v>1</v>
      </c>
      <c r="AI210" s="40">
        <f t="shared" si="62"/>
        <v>1</v>
      </c>
      <c r="AJ210" s="40">
        <f t="shared" si="63"/>
        <v>1</v>
      </c>
      <c r="AK210" s="40">
        <f t="shared" si="64"/>
        <v>1</v>
      </c>
    </row>
    <row r="211" spans="1:37">
      <c r="A211" s="26" t="s">
        <v>12</v>
      </c>
      <c r="B211" s="27"/>
      <c r="C211" s="27"/>
      <c r="D211" s="27"/>
      <c r="E211" s="27"/>
      <c r="F211" s="27"/>
      <c r="G211" s="28">
        <v>2</v>
      </c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46"/>
      <c r="AD211" s="41">
        <f>G211</f>
        <v>2</v>
      </c>
      <c r="AE211" s="41">
        <f>SUM(B211:F211,H211:AC211)</f>
        <v>0</v>
      </c>
      <c r="AF211" s="41">
        <f>SUM(G206:G210,G212:G233)</f>
        <v>0</v>
      </c>
      <c r="AG211" s="41">
        <v>0</v>
      </c>
      <c r="AH211" s="43">
        <f t="shared" si="61"/>
        <v>1</v>
      </c>
      <c r="AI211" s="43">
        <f t="shared" si="62"/>
        <v>1</v>
      </c>
      <c r="AJ211" s="43">
        <f t="shared" si="63"/>
        <v>1</v>
      </c>
      <c r="AK211" s="43">
        <f t="shared" si="64"/>
        <v>1</v>
      </c>
    </row>
    <row r="212" spans="1:37">
      <c r="A212" s="26" t="s">
        <v>13</v>
      </c>
      <c r="B212" s="27"/>
      <c r="C212" s="27"/>
      <c r="D212" s="27"/>
      <c r="E212" s="27"/>
      <c r="F212" s="27"/>
      <c r="G212" s="27"/>
      <c r="H212" s="28">
        <v>2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46"/>
      <c r="AD212" s="42">
        <f>H212</f>
        <v>2</v>
      </c>
      <c r="AE212" s="42">
        <f>SUM(B212:G212,I212:AC212)</f>
        <v>0</v>
      </c>
      <c r="AF212" s="42">
        <f>SUM(H206:H211,H213:H233)</f>
        <v>0</v>
      </c>
      <c r="AG212" s="42">
        <v>0</v>
      </c>
      <c r="AH212" s="40">
        <f t="shared" si="61"/>
        <v>1</v>
      </c>
      <c r="AI212" s="40">
        <f t="shared" si="62"/>
        <v>1</v>
      </c>
      <c r="AJ212" s="40">
        <f t="shared" si="63"/>
        <v>1</v>
      </c>
      <c r="AK212" s="40">
        <f t="shared" si="64"/>
        <v>1</v>
      </c>
    </row>
    <row r="213" spans="1:37">
      <c r="A213" s="26" t="s">
        <v>14</v>
      </c>
      <c r="B213" s="27"/>
      <c r="C213" s="27"/>
      <c r="D213" s="27"/>
      <c r="E213" s="27"/>
      <c r="F213" s="27"/>
      <c r="G213" s="27"/>
      <c r="H213" s="27"/>
      <c r="I213" s="28">
        <v>3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46"/>
      <c r="AD213" s="41">
        <f>I213</f>
        <v>3</v>
      </c>
      <c r="AE213" s="41">
        <f>SUM(B213:H213,J213:AC213)</f>
        <v>0</v>
      </c>
      <c r="AF213" s="41">
        <f>SUM(I206:I212,I214:I233)</f>
        <v>2</v>
      </c>
      <c r="AG213" s="42">
        <v>0</v>
      </c>
      <c r="AH213" s="43">
        <f t="shared" si="61"/>
        <v>0.6</v>
      </c>
      <c r="AI213" s="43">
        <f t="shared" si="62"/>
        <v>1</v>
      </c>
      <c r="AJ213" s="43">
        <f t="shared" si="63"/>
        <v>0.6</v>
      </c>
      <c r="AK213" s="43">
        <f t="shared" si="64"/>
        <v>0.75</v>
      </c>
    </row>
    <row r="214" spans="1:37">
      <c r="A214" s="26" t="s">
        <v>48</v>
      </c>
      <c r="B214" s="27"/>
      <c r="C214" s="27"/>
      <c r="D214" s="27"/>
      <c r="E214" s="27"/>
      <c r="F214" s="27"/>
      <c r="G214" s="27"/>
      <c r="H214" s="27"/>
      <c r="I214" s="27"/>
      <c r="J214" s="28">
        <v>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46"/>
      <c r="AD214" s="42">
        <f>J214</f>
        <v>3</v>
      </c>
      <c r="AE214" s="42">
        <f>SUM(B214:I214,K214:AC214)</f>
        <v>0</v>
      </c>
      <c r="AF214" s="42">
        <f>SUM(J206:J213,J215:J233)</f>
        <v>0</v>
      </c>
      <c r="AG214" s="41">
        <v>0</v>
      </c>
      <c r="AH214" s="40">
        <f t="shared" si="61"/>
        <v>1</v>
      </c>
      <c r="AI214" s="40">
        <f t="shared" si="62"/>
        <v>1</v>
      </c>
      <c r="AJ214" s="40">
        <f t="shared" si="63"/>
        <v>1</v>
      </c>
      <c r="AK214" s="40">
        <f t="shared" si="64"/>
        <v>1</v>
      </c>
    </row>
    <row r="215" spans="1:37">
      <c r="A215" s="26" t="s">
        <v>16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8">
        <v>8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46"/>
      <c r="AD215" s="41">
        <f>K215</f>
        <v>8</v>
      </c>
      <c r="AE215" s="41">
        <f>SUM(B215:J215,L215:AC215)</f>
        <v>0</v>
      </c>
      <c r="AF215" s="41">
        <f>SUM(K206:K214,K216:K233)</f>
        <v>0</v>
      </c>
      <c r="AG215" s="42">
        <v>0</v>
      </c>
      <c r="AH215" s="43">
        <f t="shared" si="61"/>
        <v>1</v>
      </c>
      <c r="AI215" s="43">
        <f t="shared" si="62"/>
        <v>1</v>
      </c>
      <c r="AJ215" s="43">
        <f t="shared" si="63"/>
        <v>1</v>
      </c>
      <c r="AK215" s="43">
        <f t="shared" si="64"/>
        <v>1</v>
      </c>
    </row>
    <row r="216" spans="1:37">
      <c r="A216" s="26" t="s">
        <v>17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46"/>
      <c r="AD216" s="42">
        <f>L216</f>
        <v>0</v>
      </c>
      <c r="AE216" s="42">
        <f>SUM(B216:K216,M216:AC216)</f>
        <v>0</v>
      </c>
      <c r="AF216" s="42">
        <f>SUM(L206:L215,L217:L233)</f>
        <v>0</v>
      </c>
      <c r="AG216" s="41">
        <v>0</v>
      </c>
      <c r="AH216" s="40" t="e">
        <f t="shared" si="61"/>
        <v>#DIV/0!</v>
      </c>
      <c r="AI216" s="40" t="e">
        <f t="shared" si="62"/>
        <v>#DIV/0!</v>
      </c>
      <c r="AJ216" s="40" t="e">
        <f t="shared" si="63"/>
        <v>#DIV/0!</v>
      </c>
      <c r="AK216" s="40" t="e">
        <f t="shared" si="64"/>
        <v>#DIV/0!</v>
      </c>
    </row>
    <row r="217" spans="1:37">
      <c r="A217" s="26" t="s">
        <v>18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>
        <v>2</v>
      </c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46"/>
      <c r="AD217" s="41">
        <f>M217</f>
        <v>2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8">
        <v>2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46"/>
      <c r="AD218" s="42">
        <f>N218</f>
        <v>2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>
        <v>2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46"/>
      <c r="AD219" s="41">
        <f>O219</f>
        <v>2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8">
        <v>1</v>
      </c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46"/>
      <c r="AD220" s="42">
        <f>P220</f>
        <v>1</v>
      </c>
      <c r="AE220" s="42">
        <f>SUM(B220:O220,Q220:AC220)</f>
        <v>0</v>
      </c>
      <c r="AF220" s="42">
        <f>SUM(P206:P219,P221:P233)</f>
        <v>0</v>
      </c>
      <c r="AG220" s="42">
        <v>0</v>
      </c>
      <c r="AH220" s="40">
        <f t="shared" si="61"/>
        <v>1</v>
      </c>
      <c r="AI220" s="40">
        <f t="shared" si="62"/>
        <v>1</v>
      </c>
      <c r="AJ220" s="40">
        <f t="shared" si="63"/>
        <v>1</v>
      </c>
      <c r="AK220" s="40">
        <f t="shared" si="64"/>
        <v>1</v>
      </c>
    </row>
    <row r="221" spans="1:37">
      <c r="A221" s="26" t="s">
        <v>22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>
        <v>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46"/>
      <c r="AD221" s="41">
        <f>Q221</f>
        <v>1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>
        <v>1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46"/>
      <c r="AD222" s="42">
        <f>R222</f>
        <v>1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1"/>
        <v>1</v>
      </c>
      <c r="AI222" s="40">
        <f t="shared" si="62"/>
        <v>1</v>
      </c>
      <c r="AJ222" s="40">
        <f t="shared" si="63"/>
        <v>1</v>
      </c>
      <c r="AK222" s="40">
        <f t="shared" si="64"/>
        <v>1</v>
      </c>
    </row>
    <row r="223" spans="1:37">
      <c r="A223" s="26" t="s">
        <v>24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>
        <v>2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46"/>
      <c r="AD223" s="41">
        <f>S223</f>
        <v>2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8">
        <v>2</v>
      </c>
      <c r="U224" s="27"/>
      <c r="V224" s="27"/>
      <c r="W224" s="27"/>
      <c r="X224" s="27"/>
      <c r="Y224" s="27"/>
      <c r="Z224" s="27"/>
      <c r="AA224" s="27"/>
      <c r="AB224" s="27"/>
      <c r="AC224" s="46"/>
      <c r="AD224" s="42">
        <f>T224</f>
        <v>2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8">
        <v>3</v>
      </c>
      <c r="V225" s="27"/>
      <c r="W225" s="27"/>
      <c r="X225" s="27"/>
      <c r="Y225" s="27"/>
      <c r="Z225" s="27"/>
      <c r="AA225" s="27"/>
      <c r="AB225" s="27"/>
      <c r="AC225" s="46"/>
      <c r="AD225" s="41">
        <f>U225</f>
        <v>3</v>
      </c>
      <c r="AE225" s="41">
        <f>SUM(B225:T225,V225:AC225)</f>
        <v>0</v>
      </c>
      <c r="AF225" s="41">
        <f>SUM(U206:U224,U226:U233)</f>
        <v>0</v>
      </c>
      <c r="AG225" s="41">
        <v>0</v>
      </c>
      <c r="AH225" s="43">
        <f t="shared" si="61"/>
        <v>1</v>
      </c>
      <c r="AI225" s="43">
        <f t="shared" si="62"/>
        <v>1</v>
      </c>
      <c r="AJ225" s="43">
        <f t="shared" si="63"/>
        <v>1</v>
      </c>
      <c r="AK225" s="43">
        <f t="shared" si="64"/>
        <v>1</v>
      </c>
    </row>
    <row r="226" spans="1:37">
      <c r="A226" s="26" t="s">
        <v>27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>
        <v>1</v>
      </c>
      <c r="W226" s="27"/>
      <c r="X226" s="27"/>
      <c r="Y226" s="27"/>
      <c r="Z226" s="27"/>
      <c r="AA226" s="27"/>
      <c r="AB226" s="27"/>
      <c r="AC226" s="46"/>
      <c r="AD226" s="42">
        <f>V226</f>
        <v>1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>
        <v>6</v>
      </c>
      <c r="X227" s="27"/>
      <c r="Y227" s="27"/>
      <c r="Z227" s="27"/>
      <c r="AA227" s="27"/>
      <c r="AB227" s="27"/>
      <c r="AC227" s="46"/>
      <c r="AD227" s="41">
        <f>W227</f>
        <v>6</v>
      </c>
      <c r="AE227" s="41">
        <f>SUM(B227:V227,X227:AC227)</f>
        <v>0</v>
      </c>
      <c r="AF227" s="41">
        <f>SUM(W206:W226,W228:W233)</f>
        <v>0</v>
      </c>
      <c r="AG227" s="42">
        <v>0</v>
      </c>
      <c r="AH227" s="43">
        <f t="shared" si="61"/>
        <v>1</v>
      </c>
      <c r="AI227" s="43">
        <f t="shared" si="62"/>
        <v>1</v>
      </c>
      <c r="AJ227" s="43">
        <f t="shared" si="63"/>
        <v>1</v>
      </c>
      <c r="AK227" s="43">
        <f t="shared" si="64"/>
        <v>1</v>
      </c>
    </row>
    <row r="228" spans="1:37">
      <c r="A228" s="26" t="s">
        <v>29</v>
      </c>
      <c r="B228" s="27"/>
      <c r="C228" s="27"/>
      <c r="D228" s="27"/>
      <c r="E228" s="27"/>
      <c r="F228" s="27"/>
      <c r="G228" s="27"/>
      <c r="H228" s="27"/>
      <c r="I228" s="27">
        <v>2</v>
      </c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>
        <v>2</v>
      </c>
      <c r="Y228" s="27"/>
      <c r="Z228" s="27"/>
      <c r="AA228" s="27"/>
      <c r="AB228" s="27"/>
      <c r="AC228" s="46"/>
      <c r="AD228" s="42">
        <f>X228</f>
        <v>2</v>
      </c>
      <c r="AE228" s="42">
        <f>SUM(B228:W228,Y228:AC228)</f>
        <v>2</v>
      </c>
      <c r="AF228" s="42">
        <f>SUM(X206:X227,X229:X233)</f>
        <v>1</v>
      </c>
      <c r="AG228" s="41">
        <v>0</v>
      </c>
      <c r="AH228" s="40">
        <f t="shared" si="61"/>
        <v>0.4</v>
      </c>
      <c r="AI228" s="40">
        <f t="shared" si="62"/>
        <v>0.5</v>
      </c>
      <c r="AJ228" s="40">
        <f t="shared" si="63"/>
        <v>0.666666666666667</v>
      </c>
      <c r="AK228" s="40">
        <f t="shared" si="64"/>
        <v>0.571428571428572</v>
      </c>
    </row>
    <row r="229" spans="1:37">
      <c r="A229" s="26" t="s">
        <v>30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>
        <v>1</v>
      </c>
      <c r="Y229" s="28">
        <v>21</v>
      </c>
      <c r="Z229" s="27"/>
      <c r="AA229" s="27"/>
      <c r="AB229" s="27"/>
      <c r="AC229" s="46"/>
      <c r="AD229" s="41">
        <f>Y229</f>
        <v>21</v>
      </c>
      <c r="AE229" s="41">
        <f>SUM(B229:X229,Z229:AC229)</f>
        <v>1</v>
      </c>
      <c r="AF229" s="41">
        <f>SUM(Y206:Y228,Y230:Y233)</f>
        <v>0</v>
      </c>
      <c r="AG229" s="42">
        <v>0</v>
      </c>
      <c r="AH229" s="43">
        <f t="shared" si="61"/>
        <v>0.954545454545455</v>
      </c>
      <c r="AI229" s="43">
        <f t="shared" si="62"/>
        <v>0.954545454545455</v>
      </c>
      <c r="AJ229" s="43">
        <f t="shared" si="63"/>
        <v>1</v>
      </c>
      <c r="AK229" s="43">
        <f t="shared" si="64"/>
        <v>0.976744186046512</v>
      </c>
    </row>
    <row r="230" spans="1:37">
      <c r="A230" s="26" t="s">
        <v>31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8">
        <v>4</v>
      </c>
      <c r="AA230" s="27"/>
      <c r="AB230" s="27"/>
      <c r="AC230" s="46"/>
      <c r="AD230" s="42">
        <f>Z230</f>
        <v>4</v>
      </c>
      <c r="AE230" s="42">
        <f>SUM(B230:Y230,AA230:AC230)</f>
        <v>0</v>
      </c>
      <c r="AF230" s="42">
        <f>SUM(Z206:Z229,Z231:Z233)</f>
        <v>0</v>
      </c>
      <c r="AG230" s="41">
        <v>0</v>
      </c>
      <c r="AH230" s="40">
        <f t="shared" si="61"/>
        <v>1</v>
      </c>
      <c r="AI230" s="40">
        <f t="shared" si="62"/>
        <v>1</v>
      </c>
      <c r="AJ230" s="40">
        <f t="shared" si="63"/>
        <v>1</v>
      </c>
      <c r="AK230" s="40">
        <f t="shared" si="64"/>
        <v>1</v>
      </c>
    </row>
    <row r="231" spans="1:37">
      <c r="A231" s="26" t="s">
        <v>32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>
        <v>6</v>
      </c>
      <c r="AB231" s="27"/>
      <c r="AC231" s="46"/>
      <c r="AD231" s="41">
        <f>AA231</f>
        <v>6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/>
      <c r="AC232" s="46"/>
      <c r="AD232" s="42">
        <f>AB232</f>
        <v>0</v>
      </c>
      <c r="AE232" s="42">
        <f>SUM(B232:AA232,AC232)</f>
        <v>0</v>
      </c>
      <c r="AF232" s="42">
        <f>SUM(AB206:AB231,AB233)</f>
        <v>0</v>
      </c>
      <c r="AG232" s="42">
        <v>0</v>
      </c>
      <c r="AH232" s="40" t="e">
        <f t="shared" si="61"/>
        <v>#DIV/0!</v>
      </c>
      <c r="AI232" s="40" t="e">
        <f t="shared" si="62"/>
        <v>#DIV/0!</v>
      </c>
      <c r="AJ232" s="40" t="e">
        <f t="shared" si="63"/>
        <v>#DIV/0!</v>
      </c>
      <c r="AK232" s="40" t="e">
        <f t="shared" si="64"/>
        <v>#DIV/0!</v>
      </c>
    </row>
    <row r="233" spans="1:37">
      <c r="A233" s="29" t="s">
        <v>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47">
        <v>1</v>
      </c>
      <c r="AD233" s="41">
        <f>AC233</f>
        <v>1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F234" si="65">SUM(AD206:AD233)</f>
        <v>119</v>
      </c>
      <c r="AE234" s="42">
        <f t="shared" si="65"/>
        <v>3</v>
      </c>
      <c r="AF234" s="42">
        <f t="shared" si="65"/>
        <v>3</v>
      </c>
      <c r="AG234" s="42">
        <v>0</v>
      </c>
      <c r="AH234" s="40">
        <f t="shared" si="61"/>
        <v>0.952</v>
      </c>
      <c r="AI234" s="40">
        <f t="shared" si="62"/>
        <v>0.975409836065574</v>
      </c>
      <c r="AJ234" s="40">
        <f t="shared" si="63"/>
        <v>0.975409836065574</v>
      </c>
      <c r="AK234" s="40">
        <f t="shared" si="64"/>
        <v>0.975409836065574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6">(SUM(Q239,T239)/SUM(Q239,R239,S239,T239))</f>
        <v>#DIV/0!</v>
      </c>
      <c r="V239" s="40" t="e">
        <f t="shared" ref="V239:V246" si="67">Q239/(SUM(Q239,R239))</f>
        <v>#DIV/0!</v>
      </c>
      <c r="W239" s="40" t="e">
        <f t="shared" ref="W239:W246" si="68">Q239/SUM(Q239,S239)</f>
        <v>#DIV/0!</v>
      </c>
      <c r="X239" s="40" t="e">
        <f t="shared" ref="X239:X246" si="69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6"/>
        <v>#DIV/0!</v>
      </c>
      <c r="V240" s="43" t="e">
        <f t="shared" si="67"/>
        <v>#DIV/0!</v>
      </c>
      <c r="W240" s="43" t="e">
        <f t="shared" si="68"/>
        <v>#DIV/0!</v>
      </c>
      <c r="X240" s="43" t="e">
        <f t="shared" si="69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6"/>
        <v>#DIV/0!</v>
      </c>
      <c r="V241" s="40" t="e">
        <f t="shared" si="67"/>
        <v>#DIV/0!</v>
      </c>
      <c r="W241" s="40" t="e">
        <f t="shared" si="68"/>
        <v>#DIV/0!</v>
      </c>
      <c r="X241" s="40" t="e">
        <f t="shared" si="69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6"/>
        <v>#DIV/0!</v>
      </c>
      <c r="V242" s="43" t="e">
        <f t="shared" si="67"/>
        <v>#DIV/0!</v>
      </c>
      <c r="W242" s="43" t="e">
        <f t="shared" si="68"/>
        <v>#DIV/0!</v>
      </c>
      <c r="X242" s="43" t="e">
        <f t="shared" si="69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6"/>
        <v>#DIV/0!</v>
      </c>
      <c r="V243" s="40" t="e">
        <f t="shared" si="67"/>
        <v>#DIV/0!</v>
      </c>
      <c r="W243" s="40" t="e">
        <f t="shared" si="68"/>
        <v>#DIV/0!</v>
      </c>
      <c r="X243" s="40" t="e">
        <f t="shared" si="69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6"/>
        <v>#DIV/0!</v>
      </c>
      <c r="V244" s="43" t="e">
        <f t="shared" si="67"/>
        <v>#DIV/0!</v>
      </c>
      <c r="W244" s="43" t="e">
        <f t="shared" si="68"/>
        <v>#DIV/0!</v>
      </c>
      <c r="X244" s="43" t="e">
        <f t="shared" si="69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6"/>
        <v>#DIV/0!</v>
      </c>
      <c r="V245" s="40" t="e">
        <f t="shared" si="67"/>
        <v>#DIV/0!</v>
      </c>
      <c r="W245" s="40" t="e">
        <f t="shared" si="68"/>
        <v>#DIV/0!</v>
      </c>
      <c r="X245" s="40" t="e">
        <f t="shared" si="69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6"/>
        <v>#DIV/0!</v>
      </c>
      <c r="V246" s="43" t="e">
        <f t="shared" si="67"/>
        <v>#DIV/0!</v>
      </c>
      <c r="W246" s="43" t="e">
        <f t="shared" si="68"/>
        <v>#DIV/0!</v>
      </c>
      <c r="X246" s="43" t="e">
        <f t="shared" si="69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0</v>
      </c>
      <c r="R248" s="41">
        <f t="shared" si="70"/>
        <v>0</v>
      </c>
      <c r="S248" s="41">
        <f t="shared" si="70"/>
        <v>0</v>
      </c>
      <c r="T248" s="41">
        <f t="shared" si="70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1">(SUM(AD251,AG251)/SUM(AD251,AE251,AF251,AG251))</f>
        <v>#DIV/0!</v>
      </c>
      <c r="AI251" s="40" t="e">
        <f t="shared" ref="AI251:AI279" si="72">AD251/(SUM(AD251,AE251))</f>
        <v>#DIV/0!</v>
      </c>
      <c r="AJ251" s="40" t="e">
        <f t="shared" ref="AJ251:AJ279" si="73">AD251/SUM(AD251,AF251)</f>
        <v>#DIV/0!</v>
      </c>
      <c r="AK251" s="40" t="e">
        <f t="shared" ref="AK251:AK279" si="74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1"/>
        <v>#DIV/0!</v>
      </c>
      <c r="AI252" s="43" t="e">
        <f t="shared" si="72"/>
        <v>#DIV/0!</v>
      </c>
      <c r="AJ252" s="43" t="e">
        <f t="shared" si="73"/>
        <v>#DIV/0!</v>
      </c>
      <c r="AK252" s="43" t="e">
        <f t="shared" si="74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1"/>
        <v>#DIV/0!</v>
      </c>
      <c r="AI253" s="40" t="e">
        <f t="shared" si="72"/>
        <v>#DIV/0!</v>
      </c>
      <c r="AJ253" s="40" t="e">
        <f t="shared" si="73"/>
        <v>#DIV/0!</v>
      </c>
      <c r="AK253" s="40" t="e">
        <f t="shared" si="74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1"/>
        <v>#DIV/0!</v>
      </c>
      <c r="AI254" s="43" t="e">
        <f t="shared" si="72"/>
        <v>#DIV/0!</v>
      </c>
      <c r="AJ254" s="43" t="e">
        <f t="shared" si="73"/>
        <v>#DIV/0!</v>
      </c>
      <c r="AK254" s="43" t="e">
        <f t="shared" si="74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1"/>
        <v>#DIV/0!</v>
      </c>
      <c r="AI255" s="40" t="e">
        <f t="shared" si="72"/>
        <v>#DIV/0!</v>
      </c>
      <c r="AJ255" s="40" t="e">
        <f t="shared" si="73"/>
        <v>#DIV/0!</v>
      </c>
      <c r="AK255" s="40" t="e">
        <f t="shared" si="74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1"/>
        <v>#DIV/0!</v>
      </c>
      <c r="AI256" s="43" t="e">
        <f t="shared" si="72"/>
        <v>#DIV/0!</v>
      </c>
      <c r="AJ256" s="43" t="e">
        <f t="shared" si="73"/>
        <v>#DIV/0!</v>
      </c>
      <c r="AK256" s="43" t="e">
        <f t="shared" si="74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1"/>
        <v>#DIV/0!</v>
      </c>
      <c r="AI257" s="40" t="e">
        <f t="shared" si="72"/>
        <v>#DIV/0!</v>
      </c>
      <c r="AJ257" s="40" t="e">
        <f t="shared" si="73"/>
        <v>#DIV/0!</v>
      </c>
      <c r="AK257" s="40" t="e">
        <f t="shared" si="74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1"/>
        <v>#DIV/0!</v>
      </c>
      <c r="AI258" s="43" t="e">
        <f t="shared" si="72"/>
        <v>#DIV/0!</v>
      </c>
      <c r="AJ258" s="43" t="e">
        <f t="shared" si="73"/>
        <v>#DIV/0!</v>
      </c>
      <c r="AK258" s="43" t="e">
        <f t="shared" si="74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1"/>
        <v>#DIV/0!</v>
      </c>
      <c r="AI259" s="40" t="e">
        <f t="shared" si="72"/>
        <v>#DIV/0!</v>
      </c>
      <c r="AJ259" s="40" t="e">
        <f t="shared" si="73"/>
        <v>#DIV/0!</v>
      </c>
      <c r="AK259" s="40" t="e">
        <f t="shared" si="74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1"/>
        <v>#DIV/0!</v>
      </c>
      <c r="AI260" s="43" t="e">
        <f t="shared" si="72"/>
        <v>#DIV/0!</v>
      </c>
      <c r="AJ260" s="43" t="e">
        <f t="shared" si="73"/>
        <v>#DIV/0!</v>
      </c>
      <c r="AK260" s="43" t="e">
        <f t="shared" si="74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1"/>
        <v>#DIV/0!</v>
      </c>
      <c r="AI261" s="40" t="e">
        <f t="shared" si="72"/>
        <v>#DIV/0!</v>
      </c>
      <c r="AJ261" s="40" t="e">
        <f t="shared" si="73"/>
        <v>#DIV/0!</v>
      </c>
      <c r="AK261" s="40" t="e">
        <f t="shared" si="74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1"/>
        <v>#DIV/0!</v>
      </c>
      <c r="AI262" s="43" t="e">
        <f t="shared" si="72"/>
        <v>#DIV/0!</v>
      </c>
      <c r="AJ262" s="43" t="e">
        <f t="shared" si="73"/>
        <v>#DIV/0!</v>
      </c>
      <c r="AK262" s="43" t="e">
        <f t="shared" si="74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1"/>
        <v>#DIV/0!</v>
      </c>
      <c r="AI263" s="40" t="e">
        <f t="shared" si="72"/>
        <v>#DIV/0!</v>
      </c>
      <c r="AJ263" s="40" t="e">
        <f t="shared" si="73"/>
        <v>#DIV/0!</v>
      </c>
      <c r="AK263" s="40" t="e">
        <f t="shared" si="74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1"/>
        <v>#DIV/0!</v>
      </c>
      <c r="AI264" s="43" t="e">
        <f t="shared" si="72"/>
        <v>#DIV/0!</v>
      </c>
      <c r="AJ264" s="43" t="e">
        <f t="shared" si="73"/>
        <v>#DIV/0!</v>
      </c>
      <c r="AK264" s="43" t="e">
        <f t="shared" si="74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1"/>
        <v>#DIV/0!</v>
      </c>
      <c r="AI265" s="40" t="e">
        <f t="shared" si="72"/>
        <v>#DIV/0!</v>
      </c>
      <c r="AJ265" s="40" t="e">
        <f t="shared" si="73"/>
        <v>#DIV/0!</v>
      </c>
      <c r="AK265" s="40" t="e">
        <f t="shared" si="74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1"/>
        <v>#DIV/0!</v>
      </c>
      <c r="AI266" s="43" t="e">
        <f t="shared" si="72"/>
        <v>#DIV/0!</v>
      </c>
      <c r="AJ266" s="43" t="e">
        <f t="shared" si="73"/>
        <v>#DIV/0!</v>
      </c>
      <c r="AK266" s="43" t="e">
        <f t="shared" si="74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1"/>
        <v>#DIV/0!</v>
      </c>
      <c r="AI267" s="40" t="e">
        <f t="shared" si="72"/>
        <v>#DIV/0!</v>
      </c>
      <c r="AJ267" s="40" t="e">
        <f t="shared" si="73"/>
        <v>#DIV/0!</v>
      </c>
      <c r="AK267" s="40" t="e">
        <f t="shared" si="74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1"/>
        <v>#DIV/0!</v>
      </c>
      <c r="AI268" s="43" t="e">
        <f t="shared" si="72"/>
        <v>#DIV/0!</v>
      </c>
      <c r="AJ268" s="43" t="e">
        <f t="shared" si="73"/>
        <v>#DIV/0!</v>
      </c>
      <c r="AK268" s="43" t="e">
        <f t="shared" si="74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1"/>
        <v>#DIV/0!</v>
      </c>
      <c r="AI269" s="40" t="e">
        <f t="shared" si="72"/>
        <v>#DIV/0!</v>
      </c>
      <c r="AJ269" s="40" t="e">
        <f t="shared" si="73"/>
        <v>#DIV/0!</v>
      </c>
      <c r="AK269" s="40" t="e">
        <f t="shared" si="74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1"/>
        <v>#DIV/0!</v>
      </c>
      <c r="AI270" s="43" t="e">
        <f t="shared" si="72"/>
        <v>#DIV/0!</v>
      </c>
      <c r="AJ270" s="43" t="e">
        <f t="shared" si="73"/>
        <v>#DIV/0!</v>
      </c>
      <c r="AK270" s="43" t="e">
        <f t="shared" si="74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1"/>
        <v>#DIV/0!</v>
      </c>
      <c r="AI271" s="40" t="e">
        <f t="shared" si="72"/>
        <v>#DIV/0!</v>
      </c>
      <c r="AJ271" s="40" t="e">
        <f t="shared" si="73"/>
        <v>#DIV/0!</v>
      </c>
      <c r="AK271" s="40" t="e">
        <f t="shared" si="74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1"/>
        <v>#DIV/0!</v>
      </c>
      <c r="AI272" s="43" t="e">
        <f t="shared" si="72"/>
        <v>#DIV/0!</v>
      </c>
      <c r="AJ272" s="43" t="e">
        <f t="shared" si="73"/>
        <v>#DIV/0!</v>
      </c>
      <c r="AK272" s="43" t="e">
        <f t="shared" si="74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1"/>
        <v>#DIV/0!</v>
      </c>
      <c r="AI273" s="40" t="e">
        <f t="shared" si="72"/>
        <v>#DIV/0!</v>
      </c>
      <c r="AJ273" s="40" t="e">
        <f t="shared" si="73"/>
        <v>#DIV/0!</v>
      </c>
      <c r="AK273" s="40" t="e">
        <f t="shared" si="74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1"/>
        <v>#DIV/0!</v>
      </c>
      <c r="AI274" s="43" t="e">
        <f t="shared" si="72"/>
        <v>#DIV/0!</v>
      </c>
      <c r="AJ274" s="43" t="e">
        <f t="shared" si="73"/>
        <v>#DIV/0!</v>
      </c>
      <c r="AK274" s="43" t="e">
        <f t="shared" si="74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1"/>
        <v>#DIV/0!</v>
      </c>
      <c r="AI275" s="40" t="e">
        <f t="shared" si="72"/>
        <v>#DIV/0!</v>
      </c>
      <c r="AJ275" s="40" t="e">
        <f t="shared" si="73"/>
        <v>#DIV/0!</v>
      </c>
      <c r="AK275" s="40" t="e">
        <f t="shared" si="74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1"/>
        <v>#DIV/0!</v>
      </c>
      <c r="AI276" s="43" t="e">
        <f t="shared" si="72"/>
        <v>#DIV/0!</v>
      </c>
      <c r="AJ276" s="43" t="e">
        <f t="shared" si="73"/>
        <v>#DIV/0!</v>
      </c>
      <c r="AK276" s="43" t="e">
        <f t="shared" si="74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1"/>
        <v>#DIV/0!</v>
      </c>
      <c r="AI277" s="40" t="e">
        <f t="shared" si="72"/>
        <v>#DIV/0!</v>
      </c>
      <c r="AJ277" s="40" t="e">
        <f t="shared" si="73"/>
        <v>#DIV/0!</v>
      </c>
      <c r="AK277" s="40" t="e">
        <f t="shared" si="74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1"/>
        <v>#DIV/0!</v>
      </c>
      <c r="AI278" s="43" t="e">
        <f t="shared" si="72"/>
        <v>#DIV/0!</v>
      </c>
      <c r="AJ278" s="43" t="e">
        <f t="shared" si="73"/>
        <v>#DIV/0!</v>
      </c>
      <c r="AK278" s="43" t="e">
        <f t="shared" si="74"/>
        <v>#DIV/0!</v>
      </c>
    </row>
    <row r="279" spans="28:37">
      <c r="AB279" s="37" t="s">
        <v>74</v>
      </c>
      <c r="AC279" s="37"/>
      <c r="AD279" s="42">
        <f t="shared" ref="AD279:AF279" si="75">SUM(AD251:AD278)</f>
        <v>0</v>
      </c>
      <c r="AE279" s="42">
        <f t="shared" si="75"/>
        <v>0</v>
      </c>
      <c r="AF279" s="42">
        <f t="shared" si="75"/>
        <v>0</v>
      </c>
      <c r="AG279" s="42">
        <v>0</v>
      </c>
      <c r="AH279" s="40" t="e">
        <f t="shared" si="71"/>
        <v>#DIV/0!</v>
      </c>
      <c r="AI279" s="40" t="e">
        <f t="shared" si="72"/>
        <v>#DIV/0!</v>
      </c>
      <c r="AJ279" s="40" t="e">
        <f t="shared" si="73"/>
        <v>#DIV/0!</v>
      </c>
      <c r="AK279" s="40" t="e">
        <f t="shared" si="74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13">
        <v>15</v>
      </c>
      <c r="C284" s="14">
        <v>1</v>
      </c>
      <c r="D284" s="14"/>
      <c r="E284" s="14">
        <v>3</v>
      </c>
      <c r="F284" s="14"/>
      <c r="G284" s="14">
        <v>4</v>
      </c>
      <c r="H284" s="14"/>
      <c r="I284" s="14">
        <v>1</v>
      </c>
      <c r="J284" s="33">
        <v>3</v>
      </c>
      <c r="L284" s="1" t="s">
        <v>49</v>
      </c>
      <c r="M284" s="9" t="s">
        <v>58</v>
      </c>
      <c r="N284" s="9"/>
      <c r="O284" s="9"/>
      <c r="P284" s="9"/>
      <c r="Q284" s="42">
        <f>B284</f>
        <v>15</v>
      </c>
      <c r="R284" s="42">
        <f>SUM(C284:J284)</f>
        <v>12</v>
      </c>
      <c r="S284" s="42">
        <f>SUM(B285:B292)</f>
        <v>1</v>
      </c>
      <c r="T284" s="42">
        <v>0</v>
      </c>
      <c r="U284" s="40">
        <f t="shared" ref="U284:U291" si="76">(SUM(Q284,T284)/SUM(Q284,R284,S284,T284))</f>
        <v>0.535714285714286</v>
      </c>
      <c r="V284" s="40">
        <f t="shared" ref="V284:V291" si="77">Q284/(SUM(Q284,R284))</f>
        <v>0.555555555555556</v>
      </c>
      <c r="W284" s="40">
        <f t="shared" ref="W284:W291" si="78">Q284/SUM(Q284,S284)</f>
        <v>0.9375</v>
      </c>
      <c r="X284" s="40">
        <f t="shared" ref="X284:X291" si="79">2*V284*W284/(SUM(V284,W284))</f>
        <v>0.697674418604651</v>
      </c>
    </row>
    <row r="285" spans="1:24">
      <c r="A285" s="15" t="s">
        <v>50</v>
      </c>
      <c r="B285" s="16"/>
      <c r="C285" s="17">
        <v>9</v>
      </c>
      <c r="D285" s="16"/>
      <c r="E285" s="16">
        <v>1</v>
      </c>
      <c r="F285" s="16"/>
      <c r="G285" s="16"/>
      <c r="H285" s="16"/>
      <c r="I285" s="16"/>
      <c r="J285" s="16">
        <v>1</v>
      </c>
      <c r="L285" s="1" t="s">
        <v>50</v>
      </c>
      <c r="M285" s="9" t="s">
        <v>59</v>
      </c>
      <c r="N285" s="9"/>
      <c r="O285" s="9"/>
      <c r="P285" s="9"/>
      <c r="Q285" s="41">
        <f>C285</f>
        <v>9</v>
      </c>
      <c r="R285" s="41">
        <f>SUM(B285,D285:J285)</f>
        <v>2</v>
      </c>
      <c r="S285" s="41">
        <f>SUM(C284,C286:C292)</f>
        <v>1</v>
      </c>
      <c r="T285" s="41">
        <v>0</v>
      </c>
      <c r="U285" s="43">
        <f t="shared" si="76"/>
        <v>0.75</v>
      </c>
      <c r="V285" s="43">
        <f t="shared" si="77"/>
        <v>0.818181818181818</v>
      </c>
      <c r="W285" s="43">
        <f t="shared" si="78"/>
        <v>0.9</v>
      </c>
      <c r="X285" s="43">
        <f t="shared" si="79"/>
        <v>0.857142857142857</v>
      </c>
    </row>
    <row r="286" spans="1:24">
      <c r="A286" s="15" t="s">
        <v>51</v>
      </c>
      <c r="B286" s="16">
        <v>1</v>
      </c>
      <c r="C286" s="16"/>
      <c r="D286" s="17">
        <v>10</v>
      </c>
      <c r="E286" s="16"/>
      <c r="F286" s="16"/>
      <c r="G286" s="16"/>
      <c r="H286" s="16"/>
      <c r="I286" s="16"/>
      <c r="J286" s="34"/>
      <c r="L286" s="1" t="s">
        <v>51</v>
      </c>
      <c r="M286" s="9" t="s">
        <v>60</v>
      </c>
      <c r="N286" s="9"/>
      <c r="O286" s="9"/>
      <c r="P286" s="9"/>
      <c r="Q286" s="42">
        <f>D286</f>
        <v>10</v>
      </c>
      <c r="R286" s="42">
        <f>SUM(B286:C286,E286:J286)</f>
        <v>1</v>
      </c>
      <c r="S286" s="42">
        <f>SUM(D284:D285,D287:D292)</f>
        <v>0</v>
      </c>
      <c r="T286" s="42">
        <v>0</v>
      </c>
      <c r="U286" s="40">
        <f t="shared" si="76"/>
        <v>0.909090909090909</v>
      </c>
      <c r="V286" s="40">
        <f t="shared" si="77"/>
        <v>0.909090909090909</v>
      </c>
      <c r="W286" s="40">
        <f t="shared" si="78"/>
        <v>1</v>
      </c>
      <c r="X286" s="40">
        <f t="shared" si="79"/>
        <v>0.952380952380952</v>
      </c>
    </row>
    <row r="287" spans="1:24">
      <c r="A287" s="15" t="s">
        <v>52</v>
      </c>
      <c r="B287" s="16"/>
      <c r="C287" s="16"/>
      <c r="D287" s="16"/>
      <c r="E287" s="17">
        <v>14</v>
      </c>
      <c r="F287" s="16"/>
      <c r="G287" s="16">
        <v>1</v>
      </c>
      <c r="H287" s="16"/>
      <c r="I287" s="16"/>
      <c r="J287" s="34">
        <v>2</v>
      </c>
      <c r="L287" s="1" t="s">
        <v>52</v>
      </c>
      <c r="M287" s="9" t="s">
        <v>61</v>
      </c>
      <c r="N287" s="9"/>
      <c r="O287" s="9"/>
      <c r="P287" s="9"/>
      <c r="Q287" s="41">
        <f>E287</f>
        <v>14</v>
      </c>
      <c r="R287" s="41">
        <f>SUM(B287:D287,F287:J287)</f>
        <v>3</v>
      </c>
      <c r="S287" s="41">
        <f>SUM(E284:E286,E288:E292)</f>
        <v>6</v>
      </c>
      <c r="T287" s="41">
        <v>0</v>
      </c>
      <c r="U287" s="43">
        <f t="shared" si="76"/>
        <v>0.608695652173913</v>
      </c>
      <c r="V287" s="43">
        <f t="shared" si="77"/>
        <v>0.823529411764706</v>
      </c>
      <c r="W287" s="43">
        <f t="shared" si="78"/>
        <v>0.7</v>
      </c>
      <c r="X287" s="43">
        <f t="shared" si="79"/>
        <v>0.756756756756757</v>
      </c>
    </row>
    <row r="288" spans="1:24">
      <c r="A288" s="15" t="s">
        <v>53</v>
      </c>
      <c r="B288" s="16"/>
      <c r="C288" s="16"/>
      <c r="D288" s="16"/>
      <c r="E288" s="16">
        <v>2</v>
      </c>
      <c r="F288" s="17">
        <v>28</v>
      </c>
      <c r="G288" s="16">
        <v>1</v>
      </c>
      <c r="H288" s="16"/>
      <c r="I288" s="16"/>
      <c r="J288" s="34">
        <v>2</v>
      </c>
      <c r="L288" s="1" t="s">
        <v>53</v>
      </c>
      <c r="M288" s="9" t="s">
        <v>62</v>
      </c>
      <c r="N288" s="9"/>
      <c r="O288" s="9"/>
      <c r="P288" s="9"/>
      <c r="Q288" s="42">
        <f>F288</f>
        <v>28</v>
      </c>
      <c r="R288" s="42">
        <f>SUM(B288:E288,G288:J288)</f>
        <v>5</v>
      </c>
      <c r="S288" s="42">
        <f>SUM(F284:F287,F289:F292)</f>
        <v>0</v>
      </c>
      <c r="T288" s="42">
        <v>0</v>
      </c>
      <c r="U288" s="40">
        <f t="shared" si="76"/>
        <v>0.848484848484849</v>
      </c>
      <c r="V288" s="40">
        <f t="shared" si="77"/>
        <v>0.848484848484849</v>
      </c>
      <c r="W288" s="40">
        <f t="shared" si="78"/>
        <v>1</v>
      </c>
      <c r="X288" s="40">
        <f t="shared" si="79"/>
        <v>0.918032786885246</v>
      </c>
    </row>
    <row r="289" spans="1:24">
      <c r="A289" s="15" t="s">
        <v>54</v>
      </c>
      <c r="B289" s="16"/>
      <c r="C289" s="16"/>
      <c r="D289" s="16"/>
      <c r="E289" s="16"/>
      <c r="F289" s="16"/>
      <c r="G289" s="17">
        <v>26</v>
      </c>
      <c r="H289" s="16">
        <v>1</v>
      </c>
      <c r="I289" s="16"/>
      <c r="J289" s="34">
        <v>1</v>
      </c>
      <c r="L289" s="1" t="s">
        <v>54</v>
      </c>
      <c r="M289" s="9" t="s">
        <v>63</v>
      </c>
      <c r="N289" s="9"/>
      <c r="O289" s="9"/>
      <c r="P289" s="9"/>
      <c r="Q289" s="41">
        <f>G289</f>
        <v>26</v>
      </c>
      <c r="R289" s="41">
        <f>SUM(B289:F289,H289:J289)</f>
        <v>2</v>
      </c>
      <c r="S289" s="41">
        <f>SUM(G284:G288,G290:G292)</f>
        <v>6</v>
      </c>
      <c r="T289" s="41">
        <v>0</v>
      </c>
      <c r="U289" s="43">
        <f t="shared" si="76"/>
        <v>0.764705882352941</v>
      </c>
      <c r="V289" s="43">
        <f t="shared" si="77"/>
        <v>0.928571428571429</v>
      </c>
      <c r="W289" s="43">
        <f t="shared" si="78"/>
        <v>0.8125</v>
      </c>
      <c r="X289" s="43">
        <f t="shared" si="79"/>
        <v>0.866666666666667</v>
      </c>
    </row>
    <row r="290" spans="1:24">
      <c r="A290" s="15" t="s">
        <v>55</v>
      </c>
      <c r="B290" s="16"/>
      <c r="C290" s="16"/>
      <c r="D290" s="16"/>
      <c r="E290" s="16"/>
      <c r="F290" s="16"/>
      <c r="G290" s="16"/>
      <c r="H290" s="17">
        <v>11</v>
      </c>
      <c r="I290" s="16"/>
      <c r="J290" s="34"/>
      <c r="L290" s="1" t="s">
        <v>55</v>
      </c>
      <c r="M290" s="9" t="s">
        <v>64</v>
      </c>
      <c r="N290" s="9"/>
      <c r="O290" s="9"/>
      <c r="P290" s="9"/>
      <c r="Q290" s="42">
        <f>H290</f>
        <v>11</v>
      </c>
      <c r="R290" s="42">
        <f>SUM(B290:G290,I290:J290)</f>
        <v>0</v>
      </c>
      <c r="S290" s="42">
        <f>SUM(H284:H289,H291:H292)</f>
        <v>1</v>
      </c>
      <c r="T290" s="42">
        <v>0</v>
      </c>
      <c r="U290" s="40">
        <f t="shared" si="76"/>
        <v>0.916666666666667</v>
      </c>
      <c r="V290" s="40">
        <f t="shared" si="77"/>
        <v>1</v>
      </c>
      <c r="W290" s="40">
        <f t="shared" si="78"/>
        <v>0.916666666666667</v>
      </c>
      <c r="X290" s="40">
        <f t="shared" si="79"/>
        <v>0.956521739130435</v>
      </c>
    </row>
    <row r="291" spans="1:24">
      <c r="A291" s="15" t="s">
        <v>56</v>
      </c>
      <c r="B291" s="16"/>
      <c r="C291" s="16"/>
      <c r="D291" s="16"/>
      <c r="E291" s="16"/>
      <c r="F291" s="16"/>
      <c r="G291" s="16"/>
      <c r="H291" s="16"/>
      <c r="I291" s="17">
        <v>9</v>
      </c>
      <c r="J291" s="34"/>
      <c r="L291" s="1" t="s">
        <v>56</v>
      </c>
      <c r="M291" s="9" t="s">
        <v>65</v>
      </c>
      <c r="N291" s="9"/>
      <c r="O291" s="9"/>
      <c r="P291" s="9"/>
      <c r="Q291" s="41">
        <f>I291</f>
        <v>9</v>
      </c>
      <c r="R291" s="41">
        <f>SUM(J291,B291:H291)</f>
        <v>0</v>
      </c>
      <c r="S291" s="41">
        <f>SUM(I284:I290,I292)</f>
        <v>1</v>
      </c>
      <c r="T291" s="41">
        <v>0</v>
      </c>
      <c r="U291" s="43">
        <f t="shared" si="76"/>
        <v>0.9</v>
      </c>
      <c r="V291" s="43">
        <f t="shared" si="77"/>
        <v>1</v>
      </c>
      <c r="W291" s="43">
        <f t="shared" si="78"/>
        <v>0.9</v>
      </c>
      <c r="X291" s="43">
        <f t="shared" si="79"/>
        <v>0.947368421052632</v>
      </c>
    </row>
    <row r="292" spans="1:24">
      <c r="A292" s="18" t="s">
        <v>57</v>
      </c>
      <c r="B292" s="19"/>
      <c r="C292" s="19"/>
      <c r="D292" s="19"/>
      <c r="E292" s="19"/>
      <c r="F292" s="19"/>
      <c r="G292" s="19"/>
      <c r="H292" s="19"/>
      <c r="I292" s="19"/>
      <c r="J292" s="35"/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122</v>
      </c>
      <c r="R293" s="41">
        <f t="shared" si="80"/>
        <v>25</v>
      </c>
      <c r="S293" s="41">
        <f t="shared" si="80"/>
        <v>16</v>
      </c>
      <c r="T293" s="41">
        <f t="shared" si="80"/>
        <v>0</v>
      </c>
      <c r="U293" s="43">
        <f>(SUM(Q293,T293)/SUM(Q293,R293,S293,T293))</f>
        <v>0.748466257668712</v>
      </c>
      <c r="V293" s="43">
        <f>Q293/(SUM(Q293,R293))</f>
        <v>0.829931972789116</v>
      </c>
      <c r="W293" s="43">
        <f>Q293/SUM(Q293,S293)</f>
        <v>0.884057971014493</v>
      </c>
      <c r="X293" s="43">
        <f>2*V293*W293/(SUM(V293,W293))</f>
        <v>0.856140350877193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120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24">
        <v>14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45"/>
      <c r="AD296" s="42">
        <f>B296</f>
        <v>14</v>
      </c>
      <c r="AE296" s="42">
        <f>SUM(C296:AC296)</f>
        <v>0</v>
      </c>
      <c r="AF296" s="42">
        <f>SUM(B297:B323)</f>
        <v>0</v>
      </c>
      <c r="AG296" s="42">
        <v>0</v>
      </c>
      <c r="AH296" s="40">
        <f t="shared" ref="AH296:AH324" si="81">(SUM(AD296,AG296)/SUM(AD296,AE296,AF296,AG296))</f>
        <v>1</v>
      </c>
      <c r="AI296" s="40">
        <f t="shared" ref="AI296:AI324" si="82">AD296/(SUM(AD296,AE296))</f>
        <v>1</v>
      </c>
      <c r="AJ296" s="40">
        <f t="shared" ref="AJ296:AJ324" si="83">AD296/SUM(AD296,AF296)</f>
        <v>1</v>
      </c>
      <c r="AK296" s="40">
        <f t="shared" ref="AK296:AK324" si="84">2*AI296*AJ296/(SUM(AI296,AJ296))</f>
        <v>1</v>
      </c>
    </row>
    <row r="297" spans="1:37">
      <c r="A297" s="26" t="s">
        <v>40</v>
      </c>
      <c r="B297" s="27"/>
      <c r="C297" s="28">
        <v>20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46"/>
      <c r="AD297" s="41">
        <f>C297</f>
        <v>20</v>
      </c>
      <c r="AE297" s="41">
        <f>SUM(D297:AC297,B297)</f>
        <v>0</v>
      </c>
      <c r="AF297" s="41">
        <f>SUM(C296,C298:C323)</f>
        <v>0</v>
      </c>
      <c r="AG297" s="41">
        <v>0</v>
      </c>
      <c r="AH297" s="43">
        <f t="shared" si="81"/>
        <v>1</v>
      </c>
      <c r="AI297" s="43">
        <f t="shared" si="82"/>
        <v>1</v>
      </c>
      <c r="AJ297" s="43">
        <f t="shared" si="83"/>
        <v>1</v>
      </c>
      <c r="AK297" s="43">
        <f t="shared" si="84"/>
        <v>1</v>
      </c>
    </row>
    <row r="298" spans="1:37">
      <c r="A298" s="26" t="s">
        <v>9</v>
      </c>
      <c r="B298" s="27"/>
      <c r="C298" s="27"/>
      <c r="D298" s="28">
        <v>7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46"/>
      <c r="AD298" s="42">
        <f>D298</f>
        <v>7</v>
      </c>
      <c r="AE298" s="42">
        <f>SUM(B298,C298,E298:AC298)</f>
        <v>0</v>
      </c>
      <c r="AF298" s="42">
        <f>SUM(D296,D297,D299:D323)</f>
        <v>0</v>
      </c>
      <c r="AG298" s="42">
        <v>0</v>
      </c>
      <c r="AH298" s="40">
        <f t="shared" si="81"/>
        <v>1</v>
      </c>
      <c r="AI298" s="40">
        <f t="shared" si="82"/>
        <v>1</v>
      </c>
      <c r="AJ298" s="40">
        <f t="shared" si="83"/>
        <v>1</v>
      </c>
      <c r="AK298" s="40">
        <f t="shared" si="84"/>
        <v>1</v>
      </c>
    </row>
    <row r="299" spans="1:37">
      <c r="A299" s="26" t="s">
        <v>10</v>
      </c>
      <c r="B299" s="27"/>
      <c r="C299" s="27"/>
      <c r="D299" s="27"/>
      <c r="E299" s="28">
        <v>2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46"/>
      <c r="AD299" s="41">
        <f>E299</f>
        <v>2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27"/>
      <c r="C300" s="27"/>
      <c r="D300" s="27"/>
      <c r="E300" s="27"/>
      <c r="F300" s="28">
        <v>1</v>
      </c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46"/>
      <c r="AD300" s="42">
        <f>F300</f>
        <v>1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1"/>
        <v>1</v>
      </c>
      <c r="AI300" s="40">
        <f t="shared" si="82"/>
        <v>1</v>
      </c>
      <c r="AJ300" s="40">
        <f t="shared" si="83"/>
        <v>1</v>
      </c>
      <c r="AK300" s="40">
        <f t="shared" si="84"/>
        <v>1</v>
      </c>
    </row>
    <row r="301" spans="1:37">
      <c r="A301" s="26" t="s">
        <v>12</v>
      </c>
      <c r="B301" s="27"/>
      <c r="C301" s="27"/>
      <c r="D301" s="27"/>
      <c r="E301" s="27"/>
      <c r="F301" s="27"/>
      <c r="G301" s="28">
        <v>2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46"/>
      <c r="AD301" s="41">
        <f>G301</f>
        <v>2</v>
      </c>
      <c r="AE301" s="41">
        <f>SUM(B301:F301,H301:AC301)</f>
        <v>0</v>
      </c>
      <c r="AF301" s="41">
        <f>SUM(G296:G300,G302:G323)</f>
        <v>0</v>
      </c>
      <c r="AG301" s="41">
        <v>0</v>
      </c>
      <c r="AH301" s="43">
        <f t="shared" si="81"/>
        <v>1</v>
      </c>
      <c r="AI301" s="43">
        <f t="shared" si="82"/>
        <v>1</v>
      </c>
      <c r="AJ301" s="43">
        <f t="shared" si="83"/>
        <v>1</v>
      </c>
      <c r="AK301" s="43">
        <f t="shared" si="84"/>
        <v>1</v>
      </c>
    </row>
    <row r="302" spans="1:37">
      <c r="A302" s="26" t="s">
        <v>13</v>
      </c>
      <c r="B302" s="27"/>
      <c r="C302" s="27"/>
      <c r="D302" s="27"/>
      <c r="E302" s="27"/>
      <c r="F302" s="27"/>
      <c r="G302" s="27"/>
      <c r="H302" s="28">
        <v>2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46"/>
      <c r="AD302" s="42">
        <f>H302</f>
        <v>2</v>
      </c>
      <c r="AE302" s="42">
        <f>SUM(B302:G302,I302:AC302)</f>
        <v>0</v>
      </c>
      <c r="AF302" s="42">
        <f>SUM(H296:H301,H303:H323)</f>
        <v>0</v>
      </c>
      <c r="AG302" s="42">
        <v>0</v>
      </c>
      <c r="AH302" s="40">
        <f t="shared" si="81"/>
        <v>1</v>
      </c>
      <c r="AI302" s="40">
        <f t="shared" si="82"/>
        <v>1</v>
      </c>
      <c r="AJ302" s="40">
        <f t="shared" si="83"/>
        <v>1</v>
      </c>
      <c r="AK302" s="40">
        <f t="shared" si="84"/>
        <v>1</v>
      </c>
    </row>
    <row r="303" spans="1:37">
      <c r="A303" s="26" t="s">
        <v>14</v>
      </c>
      <c r="B303" s="27"/>
      <c r="C303" s="27"/>
      <c r="D303" s="27"/>
      <c r="E303" s="27"/>
      <c r="F303" s="27"/>
      <c r="G303" s="27"/>
      <c r="H303" s="27"/>
      <c r="I303" s="28">
        <v>3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46"/>
      <c r="AD303" s="41">
        <f>I303</f>
        <v>3</v>
      </c>
      <c r="AE303" s="41">
        <f>SUM(B303:H303,J303:AC303)</f>
        <v>0</v>
      </c>
      <c r="AF303" s="41">
        <f>SUM(I296:I302,I304:I323)</f>
        <v>2</v>
      </c>
      <c r="AG303" s="42">
        <v>0</v>
      </c>
      <c r="AH303" s="43">
        <f t="shared" si="81"/>
        <v>0.6</v>
      </c>
      <c r="AI303" s="43">
        <f t="shared" si="82"/>
        <v>1</v>
      </c>
      <c r="AJ303" s="43">
        <f t="shared" si="83"/>
        <v>0.6</v>
      </c>
      <c r="AK303" s="43">
        <f t="shared" si="84"/>
        <v>0.75</v>
      </c>
    </row>
    <row r="304" spans="1:37">
      <c r="A304" s="26" t="s">
        <v>48</v>
      </c>
      <c r="B304" s="27"/>
      <c r="C304" s="27"/>
      <c r="D304" s="27"/>
      <c r="E304" s="27"/>
      <c r="F304" s="27"/>
      <c r="G304" s="27"/>
      <c r="H304" s="27"/>
      <c r="I304" s="27"/>
      <c r="J304" s="28">
        <v>3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46"/>
      <c r="AD304" s="42">
        <f>J304</f>
        <v>3</v>
      </c>
      <c r="AE304" s="42">
        <f>SUM(B304:I304,K304:AC304)</f>
        <v>0</v>
      </c>
      <c r="AF304" s="42">
        <f>SUM(J296:J303,J305:J323)</f>
        <v>0</v>
      </c>
      <c r="AG304" s="41">
        <v>0</v>
      </c>
      <c r="AH304" s="40">
        <f t="shared" si="81"/>
        <v>1</v>
      </c>
      <c r="AI304" s="40">
        <f t="shared" si="82"/>
        <v>1</v>
      </c>
      <c r="AJ304" s="40">
        <f t="shared" si="83"/>
        <v>1</v>
      </c>
      <c r="AK304" s="40">
        <f t="shared" si="84"/>
        <v>1</v>
      </c>
    </row>
    <row r="305" spans="1:37">
      <c r="A305" s="26" t="s">
        <v>16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8">
        <v>8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46"/>
      <c r="AD305" s="41">
        <f>K305</f>
        <v>8</v>
      </c>
      <c r="AE305" s="41">
        <f>SUM(B305:J305,L305:AC305)</f>
        <v>0</v>
      </c>
      <c r="AF305" s="41">
        <f>SUM(K296:K304,K306:K323)</f>
        <v>0</v>
      </c>
      <c r="AG305" s="42">
        <v>0</v>
      </c>
      <c r="AH305" s="43">
        <f t="shared" si="81"/>
        <v>1</v>
      </c>
      <c r="AI305" s="43">
        <f t="shared" si="82"/>
        <v>1</v>
      </c>
      <c r="AJ305" s="43">
        <f t="shared" si="83"/>
        <v>1</v>
      </c>
      <c r="AK305" s="43">
        <f t="shared" si="84"/>
        <v>1</v>
      </c>
    </row>
    <row r="306" spans="1:37">
      <c r="A306" s="26" t="s">
        <v>17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46"/>
      <c r="AD306" s="42">
        <f>L306</f>
        <v>0</v>
      </c>
      <c r="AE306" s="42">
        <f>SUM(B306:K306,M306:AC306)</f>
        <v>0</v>
      </c>
      <c r="AF306" s="42">
        <f>SUM(L296:L305,L307:L323)</f>
        <v>0</v>
      </c>
      <c r="AG306" s="41">
        <v>0</v>
      </c>
      <c r="AH306" s="40" t="e">
        <f t="shared" si="81"/>
        <v>#DIV/0!</v>
      </c>
      <c r="AI306" s="40" t="e">
        <f t="shared" si="82"/>
        <v>#DIV/0!</v>
      </c>
      <c r="AJ306" s="40" t="e">
        <f t="shared" si="83"/>
        <v>#DIV/0!</v>
      </c>
      <c r="AK306" s="40" t="e">
        <f t="shared" si="84"/>
        <v>#DIV/0!</v>
      </c>
    </row>
    <row r="307" spans="1:37">
      <c r="A307" s="26" t="s">
        <v>18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>
        <v>2</v>
      </c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46"/>
      <c r="AD307" s="41">
        <f>M307</f>
        <v>2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8">
        <v>2</v>
      </c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46"/>
      <c r="AD308" s="42">
        <f>N308</f>
        <v>2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>
        <v>2</v>
      </c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46"/>
      <c r="AD309" s="41">
        <f>O309</f>
        <v>2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8">
        <v>1</v>
      </c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46"/>
      <c r="AD310" s="42">
        <f>P310</f>
        <v>1</v>
      </c>
      <c r="AE310" s="42">
        <f>SUM(B310:O310,Q310:AC310)</f>
        <v>0</v>
      </c>
      <c r="AF310" s="42">
        <f>SUM(P296:P309,P311:P323)</f>
        <v>0</v>
      </c>
      <c r="AG310" s="42">
        <v>0</v>
      </c>
      <c r="AH310" s="40">
        <f t="shared" si="81"/>
        <v>1</v>
      </c>
      <c r="AI310" s="40">
        <f t="shared" si="82"/>
        <v>1</v>
      </c>
      <c r="AJ310" s="40">
        <f t="shared" si="83"/>
        <v>1</v>
      </c>
      <c r="AK310" s="40">
        <f t="shared" si="84"/>
        <v>1</v>
      </c>
    </row>
    <row r="311" spans="1:37">
      <c r="A311" s="26" t="s">
        <v>22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>
        <v>1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46"/>
      <c r="AD311" s="41">
        <f>Q311</f>
        <v>1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>
        <v>1</v>
      </c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46"/>
      <c r="AD312" s="42">
        <f>R312</f>
        <v>1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1"/>
        <v>1</v>
      </c>
      <c r="AI312" s="40">
        <f t="shared" si="82"/>
        <v>1</v>
      </c>
      <c r="AJ312" s="40">
        <f t="shared" si="83"/>
        <v>1</v>
      </c>
      <c r="AK312" s="40">
        <f t="shared" si="84"/>
        <v>1</v>
      </c>
    </row>
    <row r="313" spans="1:37">
      <c r="A313" s="26" t="s">
        <v>24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>
        <v>2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46"/>
      <c r="AD313" s="41">
        <f>S313</f>
        <v>2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8">
        <v>2</v>
      </c>
      <c r="U314" s="27"/>
      <c r="V314" s="27"/>
      <c r="W314" s="27"/>
      <c r="X314" s="27"/>
      <c r="Y314" s="27"/>
      <c r="Z314" s="27"/>
      <c r="AA314" s="27"/>
      <c r="AB314" s="27"/>
      <c r="AC314" s="46"/>
      <c r="AD314" s="42">
        <f>T314</f>
        <v>2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>
        <v>2</v>
      </c>
      <c r="V315" s="27"/>
      <c r="W315" s="27"/>
      <c r="X315" s="27"/>
      <c r="Y315" s="27"/>
      <c r="Z315" s="27"/>
      <c r="AA315" s="27"/>
      <c r="AB315" s="27"/>
      <c r="AC315" s="46"/>
      <c r="AD315" s="41">
        <f>U315</f>
        <v>2</v>
      </c>
      <c r="AE315" s="41">
        <f>SUM(B315:T315,V315:AC315)</f>
        <v>0</v>
      </c>
      <c r="AF315" s="41">
        <f>SUM(U296:U314,U316:U323)</f>
        <v>0</v>
      </c>
      <c r="AG315" s="41">
        <v>0</v>
      </c>
      <c r="AH315" s="43">
        <f t="shared" si="81"/>
        <v>1</v>
      </c>
      <c r="AI315" s="43">
        <f t="shared" si="82"/>
        <v>1</v>
      </c>
      <c r="AJ315" s="43">
        <f t="shared" si="83"/>
        <v>1</v>
      </c>
      <c r="AK315" s="43">
        <f t="shared" si="84"/>
        <v>1</v>
      </c>
    </row>
    <row r="316" spans="1:37">
      <c r="A316" s="26" t="s">
        <v>27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8">
        <v>1</v>
      </c>
      <c r="W316" s="27"/>
      <c r="X316" s="27"/>
      <c r="Y316" s="27"/>
      <c r="Z316" s="27"/>
      <c r="AA316" s="27"/>
      <c r="AB316" s="27"/>
      <c r="AC316" s="46"/>
      <c r="AD316" s="42">
        <f>V316</f>
        <v>1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>
        <v>6</v>
      </c>
      <c r="X317" s="27"/>
      <c r="Y317" s="27"/>
      <c r="Z317" s="27"/>
      <c r="AA317" s="27"/>
      <c r="AB317" s="27"/>
      <c r="AC317" s="46"/>
      <c r="AD317" s="41">
        <f>W317</f>
        <v>6</v>
      </c>
      <c r="AE317" s="41">
        <f>SUM(B317:V317,X317:AC317)</f>
        <v>0</v>
      </c>
      <c r="AF317" s="41">
        <f>SUM(W296:W316,W318:W323)</f>
        <v>0</v>
      </c>
      <c r="AG317" s="42">
        <v>0</v>
      </c>
      <c r="AH317" s="43">
        <f t="shared" si="81"/>
        <v>1</v>
      </c>
      <c r="AI317" s="43">
        <f t="shared" si="82"/>
        <v>1</v>
      </c>
      <c r="AJ317" s="43">
        <f t="shared" si="83"/>
        <v>1</v>
      </c>
      <c r="AK317" s="43">
        <f t="shared" si="84"/>
        <v>1</v>
      </c>
    </row>
    <row r="318" spans="1:37">
      <c r="A318" s="26" t="s">
        <v>29</v>
      </c>
      <c r="B318" s="27"/>
      <c r="C318" s="27"/>
      <c r="D318" s="27"/>
      <c r="E318" s="27"/>
      <c r="F318" s="27"/>
      <c r="G318" s="27"/>
      <c r="H318" s="27"/>
      <c r="I318" s="27">
        <v>2</v>
      </c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>
        <v>2</v>
      </c>
      <c r="Y318" s="27"/>
      <c r="Z318" s="27"/>
      <c r="AA318" s="27"/>
      <c r="AB318" s="27"/>
      <c r="AC318" s="46"/>
      <c r="AD318" s="42">
        <f>X318</f>
        <v>2</v>
      </c>
      <c r="AE318" s="42">
        <f>SUM(B318:W318,Y318:AC318)</f>
        <v>2</v>
      </c>
      <c r="AF318" s="42">
        <f>SUM(X296:X317,X319:X323)</f>
        <v>1</v>
      </c>
      <c r="AG318" s="41">
        <v>0</v>
      </c>
      <c r="AH318" s="40">
        <f t="shared" si="81"/>
        <v>0.4</v>
      </c>
      <c r="AI318" s="40">
        <f t="shared" si="82"/>
        <v>0.5</v>
      </c>
      <c r="AJ318" s="40">
        <f t="shared" si="83"/>
        <v>0.666666666666667</v>
      </c>
      <c r="AK318" s="40">
        <f t="shared" si="84"/>
        <v>0.571428571428572</v>
      </c>
    </row>
    <row r="319" spans="1:37">
      <c r="A319" s="26" t="s">
        <v>30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>
        <v>1</v>
      </c>
      <c r="Y319" s="28">
        <v>21</v>
      </c>
      <c r="Z319" s="27"/>
      <c r="AA319" s="27"/>
      <c r="AB319" s="27"/>
      <c r="AC319" s="46"/>
      <c r="AD319" s="41">
        <f>Y319</f>
        <v>21</v>
      </c>
      <c r="AE319" s="41">
        <f>SUM(B319:X319,Z319:AC319)</f>
        <v>1</v>
      </c>
      <c r="AF319" s="41">
        <f>SUM(Y296:Y318,Y320:Y323)</f>
        <v>0</v>
      </c>
      <c r="AG319" s="42">
        <v>0</v>
      </c>
      <c r="AH319" s="43">
        <f t="shared" si="81"/>
        <v>0.954545454545455</v>
      </c>
      <c r="AI319" s="43">
        <f t="shared" si="82"/>
        <v>0.954545454545455</v>
      </c>
      <c r="AJ319" s="43">
        <f t="shared" si="83"/>
        <v>1</v>
      </c>
      <c r="AK319" s="43">
        <f t="shared" si="84"/>
        <v>0.976744186046512</v>
      </c>
    </row>
    <row r="320" spans="1:37">
      <c r="A320" s="26" t="s">
        <v>31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8">
        <v>3</v>
      </c>
      <c r="AA320" s="27"/>
      <c r="AB320" s="27"/>
      <c r="AC320" s="46"/>
      <c r="AD320" s="42">
        <f>Z320</f>
        <v>3</v>
      </c>
      <c r="AE320" s="42">
        <f>SUM(B320:Y320,AA320:AC320)</f>
        <v>0</v>
      </c>
      <c r="AF320" s="42">
        <f>SUM(Z296:Z319,Z321:Z323)</f>
        <v>0</v>
      </c>
      <c r="AG320" s="41">
        <v>0</v>
      </c>
      <c r="AH320" s="40">
        <f t="shared" si="81"/>
        <v>1</v>
      </c>
      <c r="AI320" s="40">
        <f t="shared" si="82"/>
        <v>1</v>
      </c>
      <c r="AJ320" s="40">
        <f t="shared" si="83"/>
        <v>1</v>
      </c>
      <c r="AK320" s="40">
        <f t="shared" si="84"/>
        <v>1</v>
      </c>
    </row>
    <row r="321" spans="1:37">
      <c r="A321" s="26" t="s">
        <v>32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>
        <v>6</v>
      </c>
      <c r="AB321" s="27"/>
      <c r="AC321" s="46"/>
      <c r="AD321" s="41">
        <f>AA321</f>
        <v>6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/>
      <c r="AC322" s="46"/>
      <c r="AD322" s="42">
        <f>AB322</f>
        <v>0</v>
      </c>
      <c r="AE322" s="42">
        <f>SUM(B322:AA322,AC322)</f>
        <v>0</v>
      </c>
      <c r="AF322" s="42">
        <f>SUM(AB296:AB321,AB323)</f>
        <v>0</v>
      </c>
      <c r="AG322" s="42">
        <v>0</v>
      </c>
      <c r="AH322" s="40" t="e">
        <f t="shared" si="81"/>
        <v>#DIV/0!</v>
      </c>
      <c r="AI322" s="40" t="e">
        <f t="shared" si="82"/>
        <v>#DIV/0!</v>
      </c>
      <c r="AJ322" s="40" t="e">
        <f t="shared" si="83"/>
        <v>#DIV/0!</v>
      </c>
      <c r="AK322" s="40" t="e">
        <f t="shared" si="84"/>
        <v>#DIV/0!</v>
      </c>
    </row>
    <row r="323" spans="1:37">
      <c r="A323" s="29" t="s">
        <v>34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47">
        <v>1</v>
      </c>
      <c r="AD323" s="41">
        <f>AC323</f>
        <v>1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117</v>
      </c>
      <c r="AE324" s="42">
        <f t="shared" si="85"/>
        <v>3</v>
      </c>
      <c r="AF324" s="42">
        <f t="shared" si="85"/>
        <v>3</v>
      </c>
      <c r="AG324" s="42">
        <v>0</v>
      </c>
      <c r="AH324" s="40">
        <f t="shared" si="81"/>
        <v>0.951219512195122</v>
      </c>
      <c r="AI324" s="40">
        <f t="shared" si="82"/>
        <v>0.975</v>
      </c>
      <c r="AJ324" s="40">
        <f t="shared" si="83"/>
        <v>0.975</v>
      </c>
      <c r="AK324" s="40">
        <f t="shared" si="84"/>
        <v>0.975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24"/>
  <sheetViews>
    <sheetView topLeftCell="A99" workbookViewId="0">
      <selection activeCell="S108" sqref="S108"/>
    </sheetView>
  </sheetViews>
  <sheetFormatPr defaultColWidth="9" defaultRowHeight="13.5"/>
  <cols>
    <col min="1" max="1" width="8.5" style="1" customWidth="1"/>
    <col min="2" max="16" width="4.625" style="1" customWidth="1"/>
    <col min="17" max="17" width="5.125" style="1" customWidth="1"/>
    <col min="18" max="62" width="4.625" style="1" customWidth="1"/>
    <col min="63" max="16384" width="9" style="1"/>
  </cols>
  <sheetData>
    <row r="1" spans="1:52">
      <c r="A1" s="2" t="s">
        <v>95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AI1" s="48" t="s">
        <v>45</v>
      </c>
      <c r="AJ1" s="48"/>
      <c r="AK1" s="49" t="s">
        <v>68</v>
      </c>
      <c r="AL1" s="49"/>
      <c r="AM1" s="49"/>
      <c r="AN1" s="49"/>
      <c r="AO1" s="49"/>
      <c r="AP1" s="49"/>
      <c r="AQ1" s="49"/>
      <c r="AR1" s="49"/>
      <c r="AS1" s="50" t="s">
        <v>69</v>
      </c>
      <c r="AT1" s="50"/>
      <c r="AU1" s="50"/>
      <c r="AV1" s="50"/>
      <c r="AW1" s="50"/>
      <c r="AX1" s="50"/>
      <c r="AY1" s="50"/>
      <c r="AZ1" s="50"/>
    </row>
    <row r="2" spans="1:52">
      <c r="A2" s="2"/>
      <c r="B2" s="3" t="s">
        <v>4</v>
      </c>
      <c r="C2" s="3"/>
      <c r="D2" s="3"/>
      <c r="E2" s="3"/>
      <c r="F2" s="3" t="s">
        <v>5</v>
      </c>
      <c r="G2" s="3"/>
      <c r="H2" s="3"/>
      <c r="I2" s="3"/>
      <c r="J2" s="3" t="s">
        <v>6</v>
      </c>
      <c r="K2" s="3"/>
      <c r="L2" s="3"/>
      <c r="M2" s="3"/>
      <c r="AI2" s="48"/>
      <c r="AJ2" s="48"/>
      <c r="AK2" s="49"/>
      <c r="AL2" s="49"/>
      <c r="AM2" s="49"/>
      <c r="AN2" s="49"/>
      <c r="AO2" s="49"/>
      <c r="AP2" s="49"/>
      <c r="AQ2" s="49"/>
      <c r="AR2" s="49"/>
      <c r="AS2" s="50"/>
      <c r="AT2" s="50"/>
      <c r="AU2" s="50"/>
      <c r="AV2" s="50"/>
      <c r="AW2" s="50"/>
      <c r="AX2" s="50"/>
      <c r="AY2" s="50"/>
      <c r="AZ2" s="50"/>
    </row>
    <row r="3" spans="1:52">
      <c r="A3" s="2"/>
      <c r="B3" s="4" t="s">
        <v>35</v>
      </c>
      <c r="C3" s="5" t="s">
        <v>36</v>
      </c>
      <c r="D3" s="4" t="s">
        <v>37</v>
      </c>
      <c r="E3" s="5" t="s">
        <v>38</v>
      </c>
      <c r="F3" s="4" t="s">
        <v>35</v>
      </c>
      <c r="G3" s="5" t="s">
        <v>36</v>
      </c>
      <c r="H3" s="4" t="s">
        <v>37</v>
      </c>
      <c r="I3" s="5" t="s">
        <v>38</v>
      </c>
      <c r="J3" s="4" t="s">
        <v>35</v>
      </c>
      <c r="K3" s="5" t="s">
        <v>36</v>
      </c>
      <c r="L3" s="4" t="s">
        <v>37</v>
      </c>
      <c r="M3" s="5" t="s">
        <v>38</v>
      </c>
      <c r="AI3" s="43" t="s">
        <v>46</v>
      </c>
      <c r="AJ3" s="40" t="s">
        <v>47</v>
      </c>
      <c r="AK3" s="41" t="s">
        <v>35</v>
      </c>
      <c r="AL3" s="42" t="s">
        <v>36</v>
      </c>
      <c r="AM3" s="41" t="s">
        <v>37</v>
      </c>
      <c r="AN3" s="42" t="s">
        <v>38</v>
      </c>
      <c r="AO3" s="43" t="s">
        <v>70</v>
      </c>
      <c r="AP3" s="43" t="s">
        <v>71</v>
      </c>
      <c r="AQ3" s="43" t="s">
        <v>72</v>
      </c>
      <c r="AR3" s="43" t="s">
        <v>73</v>
      </c>
      <c r="AS3" s="41" t="s">
        <v>35</v>
      </c>
      <c r="AT3" s="41" t="s">
        <v>36</v>
      </c>
      <c r="AU3" s="41" t="s">
        <v>37</v>
      </c>
      <c r="AV3" s="41" t="s">
        <v>38</v>
      </c>
      <c r="AW3" s="43" t="s">
        <v>70</v>
      </c>
      <c r="AX3" s="40" t="s">
        <v>71</v>
      </c>
      <c r="AY3" s="43" t="s">
        <v>72</v>
      </c>
      <c r="AZ3" s="40" t="s">
        <v>73</v>
      </c>
    </row>
    <row r="4" spans="1:52">
      <c r="A4" s="6" t="s">
        <v>39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1">
        <f t="shared" ref="N4:N10" si="0">SUM(B4,F4,J4)</f>
        <v>0</v>
      </c>
      <c r="AD4" s="38" t="s">
        <v>96</v>
      </c>
      <c r="AE4" s="38"/>
      <c r="AF4" s="38"/>
      <c r="AG4" s="38"/>
      <c r="AI4" s="43">
        <f>H24</f>
        <v>0</v>
      </c>
      <c r="AJ4" s="40">
        <f t="shared" ref="AJ4:AJ10" si="1">N4-AI4</f>
        <v>0</v>
      </c>
      <c r="AK4" s="41">
        <f t="shared" ref="AK4:AR4" si="2">AD54</f>
        <v>0</v>
      </c>
      <c r="AL4" s="42">
        <f t="shared" si="2"/>
        <v>0</v>
      </c>
      <c r="AM4" s="41">
        <f t="shared" si="2"/>
        <v>0</v>
      </c>
      <c r="AN4" s="42">
        <f t="shared" si="2"/>
        <v>0</v>
      </c>
      <c r="AO4" s="40" t="e">
        <f t="shared" si="2"/>
        <v>#DIV/0!</v>
      </c>
      <c r="AP4" s="40" t="e">
        <f t="shared" si="2"/>
        <v>#DIV/0!</v>
      </c>
      <c r="AQ4" s="40" t="e">
        <f t="shared" si="2"/>
        <v>#DIV/0!</v>
      </c>
      <c r="AR4" s="40" t="e">
        <f t="shared" si="2"/>
        <v>#DIV/0!</v>
      </c>
      <c r="AS4" s="42">
        <f t="shared" ref="AS4:AZ4" si="3">Q23</f>
        <v>0</v>
      </c>
      <c r="AT4" s="42">
        <f t="shared" si="3"/>
        <v>0</v>
      </c>
      <c r="AU4" s="42">
        <f t="shared" si="3"/>
        <v>0</v>
      </c>
      <c r="AV4" s="42">
        <f t="shared" si="3"/>
        <v>0</v>
      </c>
      <c r="AW4" s="43" t="e">
        <f t="shared" si="3"/>
        <v>#DIV/0!</v>
      </c>
      <c r="AX4" s="40" t="e">
        <f t="shared" si="3"/>
        <v>#DIV/0!</v>
      </c>
      <c r="AY4" s="43" t="e">
        <f t="shared" si="3"/>
        <v>#DIV/0!</v>
      </c>
      <c r="AZ4" s="40" t="e">
        <f t="shared" si="3"/>
        <v>#DIV/0!</v>
      </c>
    </row>
    <row r="5" spans="1:52">
      <c r="A5" s="6" t="s">
        <v>41</v>
      </c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1">
        <f t="shared" si="0"/>
        <v>0</v>
      </c>
      <c r="P5" s="36"/>
      <c r="Q5" s="38" t="s">
        <v>70</v>
      </c>
      <c r="R5" s="39" t="s">
        <v>71</v>
      </c>
      <c r="S5" s="39" t="s">
        <v>72</v>
      </c>
      <c r="T5" s="39" t="s">
        <v>73</v>
      </c>
      <c r="U5" s="38" t="s">
        <v>70</v>
      </c>
      <c r="V5" s="39" t="s">
        <v>71</v>
      </c>
      <c r="W5" s="39" t="s">
        <v>72</v>
      </c>
      <c r="X5" s="39" t="s">
        <v>73</v>
      </c>
      <c r="Y5" s="38" t="s">
        <v>70</v>
      </c>
      <c r="Z5" s="39" t="s">
        <v>71</v>
      </c>
      <c r="AA5" s="39" t="s">
        <v>72</v>
      </c>
      <c r="AB5" s="39" t="s">
        <v>73</v>
      </c>
      <c r="AD5" s="1" t="s">
        <v>70</v>
      </c>
      <c r="AE5" s="1" t="s">
        <v>71</v>
      </c>
      <c r="AF5" s="1" t="s">
        <v>72</v>
      </c>
      <c r="AG5" s="1" t="s">
        <v>73</v>
      </c>
      <c r="AI5" s="43">
        <f>H69</f>
        <v>0</v>
      </c>
      <c r="AJ5" s="40">
        <f t="shared" si="1"/>
        <v>0</v>
      </c>
      <c r="AK5" s="41">
        <f t="shared" ref="AK5:AR5" si="4">AD99</f>
        <v>0</v>
      </c>
      <c r="AL5" s="42">
        <f t="shared" si="4"/>
        <v>0</v>
      </c>
      <c r="AM5" s="41">
        <f t="shared" si="4"/>
        <v>0</v>
      </c>
      <c r="AN5" s="42">
        <f t="shared" si="4"/>
        <v>0</v>
      </c>
      <c r="AO5" s="43" t="e">
        <f t="shared" si="4"/>
        <v>#DIV/0!</v>
      </c>
      <c r="AP5" s="43" t="e">
        <f t="shared" si="4"/>
        <v>#DIV/0!</v>
      </c>
      <c r="AQ5" s="43" t="e">
        <f t="shared" si="4"/>
        <v>#DIV/0!</v>
      </c>
      <c r="AR5" s="43" t="e">
        <f t="shared" si="4"/>
        <v>#DIV/0!</v>
      </c>
      <c r="AS5" s="41">
        <f t="shared" ref="AS5:AZ5" si="5">Q68</f>
        <v>0</v>
      </c>
      <c r="AT5" s="41">
        <f t="shared" si="5"/>
        <v>0</v>
      </c>
      <c r="AU5" s="41">
        <f t="shared" si="5"/>
        <v>0</v>
      </c>
      <c r="AV5" s="41">
        <f t="shared" si="5"/>
        <v>0</v>
      </c>
      <c r="AW5" s="43" t="e">
        <f t="shared" si="5"/>
        <v>#DIV/0!</v>
      </c>
      <c r="AX5" s="40" t="e">
        <f t="shared" si="5"/>
        <v>#DIV/0!</v>
      </c>
      <c r="AY5" s="43" t="e">
        <f t="shared" si="5"/>
        <v>#DIV/0!</v>
      </c>
      <c r="AZ5" s="40" t="e">
        <f t="shared" si="5"/>
        <v>#DIV/0!</v>
      </c>
    </row>
    <row r="6" spans="1:52">
      <c r="A6" s="6" t="s">
        <v>42</v>
      </c>
      <c r="B6" s="4">
        <f>SUM('Full norehidayat'!B6,'Full norehuda'!B6,'Full norehira'!B6,'Full meQuran'!B6,'Full Amiri'!B6,'Full PDMS'!B6,'Full AlKareem'!B6,'Full KFGQPC'!B6,'Full LPMQ'!B6,'Full AlQalam Zero TN'!B6)</f>
        <v>477</v>
      </c>
      <c r="C6" s="5">
        <f>SUM('Full norehidayat'!C6,'Full norehuda'!C6,'Full norehira'!C6,'Full meQuran'!C6,'Full Amiri'!C6,'Full PDMS'!C6,'Full AlKareem'!C6,'Full KFGQPC'!C6,'Full LPMQ'!C6,'Full AlQalam Zero TN'!C6)</f>
        <v>17</v>
      </c>
      <c r="D6" s="4">
        <f>SUM('Full norehidayat'!D6,'Full norehuda'!D6,'Full norehira'!D6,'Full meQuran'!D6,'Full Amiri'!D6,'Full PDMS'!D6,'Full AlKareem'!D6,'Full KFGQPC'!D6,'Full LPMQ'!D6,'Full AlQalam Zero TN'!D6)</f>
        <v>13</v>
      </c>
      <c r="E6" s="5">
        <f>SUM('Full norehidayat'!E6,'Full norehuda'!E6,'Full norehira'!E6,'Full meQuran'!E6,'Full Amiri'!E6,'Full PDMS'!E6,'Full AlKareem'!E6,'Full KFGQPC'!E6,'Full LPMQ'!E6,'Full AlQalam Zero TN'!E6)</f>
        <v>0</v>
      </c>
      <c r="F6" s="4">
        <f>SUM('Full norehidayat'!F6,'Full norehuda'!F6,'Full norehira'!F6,'Full meQuran'!F6,'Full Amiri'!F6,'Full PDMS'!F6,'Full AlKareem'!F6,'Full KFGQPC'!F6,'Full LPMQ'!F6,'Full AlQalam Zero TN'!F6)</f>
        <v>419</v>
      </c>
      <c r="G6" s="5">
        <f>SUM('Full norehidayat'!G6,'Full norehuda'!G6,'Full norehira'!G6,'Full meQuran'!G6,'Full Amiri'!G6,'Full PDMS'!G6,'Full AlKareem'!G6,'Full KFGQPC'!G6,'Full LPMQ'!G6,'Full AlQalam Zero TN'!G6)</f>
        <v>232</v>
      </c>
      <c r="H6" s="4">
        <f>SUM('Full norehidayat'!H6,'Full norehuda'!H6,'Full norehira'!H6,'Full meQuran'!H6,'Full Amiri'!H6,'Full PDMS'!H6,'Full AlKareem'!H6,'Full KFGQPC'!H6,'Full LPMQ'!H6,'Full AlQalam Zero TN'!H6)</f>
        <v>1</v>
      </c>
      <c r="I6" s="5">
        <f>SUM('Full norehidayat'!I6,'Full norehuda'!I6,'Full norehira'!I6,'Full meQuran'!I6,'Full Amiri'!I6,'Full PDMS'!I6,'Full AlKareem'!I6,'Full KFGQPC'!I6,'Full LPMQ'!I6,'Full AlQalam Zero TN'!I6)</f>
        <v>0</v>
      </c>
      <c r="J6" s="4">
        <f>SUM('Full norehidayat'!J6,'Full norehuda'!J6,'Full norehira'!J6,'Full meQuran'!J6,'Full Amiri'!J6,'Full PDMS'!J6,'Full AlKareem'!J6,'Full KFGQPC'!J6,'Full LPMQ'!J6,'Full AlQalam Zero TN'!J6)</f>
        <v>495</v>
      </c>
      <c r="K6" s="5">
        <f>SUM('Full norehidayat'!K6,'Full norehuda'!K6,'Full norehira'!K6,'Full meQuran'!K6,'Full Amiri'!K6,'Full PDMS'!K6,'Full AlKareem'!K6,'Full KFGQPC'!K6,'Full LPMQ'!K6,'Full AlQalam Zero TN'!K6)</f>
        <v>247</v>
      </c>
      <c r="L6" s="4">
        <f>SUM('Full norehidayat'!L6,'Full norehuda'!L6,'Full norehira'!L6,'Full meQuran'!L6,'Full Amiri'!L6,'Full PDMS'!L6,'Full AlKareem'!L6,'Full KFGQPC'!L6,'Full LPMQ'!L6,'Full AlQalam Zero TN'!L6)</f>
        <v>5</v>
      </c>
      <c r="M6" s="5">
        <f>SUM('Full norehidayat'!M6,'Full norehuda'!M6,'Full norehira'!M6,'Full meQuran'!M6,'Full Amiri'!M6,'Full PDMS'!M6,'Full AlKareem'!M6,'Full KFGQPC'!M6,'Full LPMQ'!M6,'Full AlQalam Zero TN'!M6)</f>
        <v>0</v>
      </c>
      <c r="N6" s="1">
        <f t="shared" si="0"/>
        <v>1391</v>
      </c>
      <c r="O6" s="1">
        <f>SUM(B6,D6,F6,H6,J6,L6)</f>
        <v>1410</v>
      </c>
      <c r="P6" s="6" t="s">
        <v>42</v>
      </c>
      <c r="Q6" s="40">
        <f>(SUM(B6,E6)/SUM(B6:E6))</f>
        <v>0.940828402366864</v>
      </c>
      <c r="R6" s="40">
        <f>B6/(SUM(B6,C6))</f>
        <v>0.965587044534413</v>
      </c>
      <c r="S6" s="40">
        <f>B6/SUM(B6,D6)</f>
        <v>0.973469387755102</v>
      </c>
      <c r="T6" s="40">
        <f>2*R6*S6/(SUM(R6,S6))</f>
        <v>0.969512195121951</v>
      </c>
      <c r="U6" s="40">
        <f>(SUM(F6,I6)/SUM(F6:I6))</f>
        <v>0.642638036809816</v>
      </c>
      <c r="V6" s="40">
        <f>F6/(SUM(F6,G6))</f>
        <v>0.643625192012289</v>
      </c>
      <c r="W6" s="40">
        <f>F6/SUM(F6,H6)</f>
        <v>0.997619047619048</v>
      </c>
      <c r="X6" s="40">
        <f>2*V6*W6/(SUM(V6,W6))</f>
        <v>0.782446311858076</v>
      </c>
      <c r="Y6" s="40">
        <f>(SUM(J6,M6)/SUM(J6:M6))</f>
        <v>0.662650602409639</v>
      </c>
      <c r="Z6" s="40">
        <f>J6/(SUM(J6,K6))</f>
        <v>0.66711590296496</v>
      </c>
      <c r="AA6" s="40">
        <f>J6/SUM(J6,L6)</f>
        <v>0.99</v>
      </c>
      <c r="AB6" s="40">
        <f>2*Z6*AA6/(SUM(Z6,AA6))</f>
        <v>0.797101449275362</v>
      </c>
      <c r="AD6" s="1">
        <f>AVERAGE(Q6,U6,Y6)</f>
        <v>0.748705680528773</v>
      </c>
      <c r="AE6" s="1">
        <f>AVERAGE(R6,V6,Z6)</f>
        <v>0.758776046503887</v>
      </c>
      <c r="AF6" s="1">
        <f>AVERAGE(S6,W6,AA6)</f>
        <v>0.98702947845805</v>
      </c>
      <c r="AG6" s="1">
        <f>AVERAGE(T6,X6,AB6)</f>
        <v>0.84968665208513</v>
      </c>
      <c r="AI6" s="43">
        <f>H114</f>
        <v>1315</v>
      </c>
      <c r="AJ6" s="40">
        <f t="shared" si="1"/>
        <v>76</v>
      </c>
      <c r="AK6" s="41">
        <f t="shared" ref="AK6:AR6" si="6">AD144</f>
        <v>1289</v>
      </c>
      <c r="AL6" s="42">
        <f t="shared" si="6"/>
        <v>26</v>
      </c>
      <c r="AM6" s="41">
        <f t="shared" si="6"/>
        <v>26</v>
      </c>
      <c r="AN6" s="42">
        <f t="shared" si="6"/>
        <v>0</v>
      </c>
      <c r="AO6" s="40">
        <f t="shared" si="6"/>
        <v>0.961222967934377</v>
      </c>
      <c r="AP6" s="40">
        <f t="shared" si="6"/>
        <v>0.980228136882129</v>
      </c>
      <c r="AQ6" s="40">
        <f t="shared" si="6"/>
        <v>0.980228136882129</v>
      </c>
      <c r="AR6" s="40">
        <f t="shared" si="6"/>
        <v>0.980228136882129</v>
      </c>
      <c r="AS6" s="42">
        <f t="shared" ref="AS6:AZ6" si="7">Q113</f>
        <v>1326</v>
      </c>
      <c r="AT6" s="42">
        <f t="shared" si="7"/>
        <v>529</v>
      </c>
      <c r="AU6" s="42">
        <f t="shared" si="7"/>
        <v>94</v>
      </c>
      <c r="AV6" s="42">
        <f t="shared" si="7"/>
        <v>0</v>
      </c>
      <c r="AW6" s="43">
        <f t="shared" si="7"/>
        <v>0.68034889687019</v>
      </c>
      <c r="AX6" s="40">
        <f t="shared" si="7"/>
        <v>0.714824797843666</v>
      </c>
      <c r="AY6" s="43">
        <f t="shared" si="7"/>
        <v>0.933802816901408</v>
      </c>
      <c r="AZ6" s="40">
        <f t="shared" si="7"/>
        <v>0.809770992366412</v>
      </c>
    </row>
    <row r="7" spans="1:52">
      <c r="A7" s="6" t="s">
        <v>43</v>
      </c>
      <c r="B7" s="4"/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1">
        <f t="shared" si="0"/>
        <v>0</v>
      </c>
      <c r="P7" s="6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I7" s="43">
        <f>H159</f>
        <v>0</v>
      </c>
      <c r="AJ7" s="40">
        <f t="shared" si="1"/>
        <v>0</v>
      </c>
      <c r="AK7" s="41">
        <f t="shared" ref="AK7:AR7" si="8">AD189</f>
        <v>0</v>
      </c>
      <c r="AL7" s="42">
        <f t="shared" si="8"/>
        <v>0</v>
      </c>
      <c r="AM7" s="41">
        <f t="shared" si="8"/>
        <v>0</v>
      </c>
      <c r="AN7" s="42">
        <f t="shared" si="8"/>
        <v>0</v>
      </c>
      <c r="AO7" s="43" t="e">
        <f t="shared" si="8"/>
        <v>#DIV/0!</v>
      </c>
      <c r="AP7" s="43" t="e">
        <f t="shared" si="8"/>
        <v>#DIV/0!</v>
      </c>
      <c r="AQ7" s="43" t="e">
        <f t="shared" si="8"/>
        <v>#DIV/0!</v>
      </c>
      <c r="AR7" s="43" t="e">
        <f t="shared" si="8"/>
        <v>#DIV/0!</v>
      </c>
      <c r="AS7" s="41">
        <f t="shared" ref="AS7:AZ7" si="9">Q158</f>
        <v>0</v>
      </c>
      <c r="AT7" s="41">
        <f t="shared" si="9"/>
        <v>0</v>
      </c>
      <c r="AU7" s="41">
        <f t="shared" si="9"/>
        <v>0</v>
      </c>
      <c r="AV7" s="41">
        <f t="shared" si="9"/>
        <v>0</v>
      </c>
      <c r="AW7" s="43" t="e">
        <f t="shared" si="9"/>
        <v>#DIV/0!</v>
      </c>
      <c r="AX7" s="40" t="e">
        <f t="shared" si="9"/>
        <v>#DIV/0!</v>
      </c>
      <c r="AY7" s="43" t="e">
        <f t="shared" si="9"/>
        <v>#DIV/0!</v>
      </c>
      <c r="AZ7" s="40" t="e">
        <f t="shared" si="9"/>
        <v>#DIV/0!</v>
      </c>
    </row>
    <row r="8" spans="1:52">
      <c r="A8" s="6" t="s">
        <v>44</v>
      </c>
      <c r="B8" s="4">
        <f>SUM('Full norehidayat'!B8,'Full norehuda'!B8,'Full norehira'!B8,'Full meQuran'!B8,'Full Amiri'!B8,'Full PDMS'!B8,'Full AlKareem'!B8,'Full KFGQPC'!B8,'Full LPMQ'!B8,'Full AlQalam Zero TN'!B8)</f>
        <v>475</v>
      </c>
      <c r="C8" s="5">
        <f>SUM('Full norehidayat'!C8,'Full norehuda'!C8,'Full norehira'!C8,'Full meQuran'!C8,'Full Amiri'!C8,'Full PDMS'!C8,'Full AlKareem'!C8,'Full KFGQPC'!C8,'Full LPMQ'!C8,'Full AlQalam Zero TN'!C8)</f>
        <v>12</v>
      </c>
      <c r="D8" s="4">
        <f>SUM('Full norehidayat'!D8,'Full norehuda'!D8,'Full norehira'!D8,'Full meQuran'!D8,'Full Amiri'!D8,'Full PDMS'!D8,'Full AlKareem'!D8,'Full KFGQPC'!D8,'Full LPMQ'!D8,'Full AlQalam Zero TN'!D8)</f>
        <v>15</v>
      </c>
      <c r="E8" s="5">
        <f>SUM('Full norehidayat'!E8,'Full norehuda'!E8,'Full norehira'!E8,'Full meQuran'!E8,'Full Amiri'!E8,'Full PDMS'!E8,'Full AlKareem'!E8,'Full KFGQPC'!E8,'Full LPMQ'!E8,'Full AlQalam Zero TN'!E8)</f>
        <v>0</v>
      </c>
      <c r="F8" s="4">
        <f>SUM('Full norehidayat'!F8,'Full norehuda'!F8,'Full norehira'!F8,'Full meQuran'!F8,'Full Amiri'!F8,'Full PDMS'!F8,'Full AlKareem'!F8,'Full KFGQPC'!F8,'Full LPMQ'!F8,'Full AlQalam Zero TN'!F8)</f>
        <v>411</v>
      </c>
      <c r="G8" s="5">
        <f>SUM('Full norehidayat'!G8,'Full norehuda'!G8,'Full norehira'!G8,'Full meQuran'!G8,'Full Amiri'!G8,'Full PDMS'!G8,'Full AlKareem'!G8,'Full KFGQPC'!G8,'Full LPMQ'!G8,'Full AlQalam Zero TN'!G8)</f>
        <v>155</v>
      </c>
      <c r="H8" s="4">
        <f>SUM('Full norehidayat'!H8,'Full norehuda'!H8,'Full norehira'!H8,'Full meQuran'!H8,'Full Amiri'!H8,'Full PDMS'!H8,'Full AlKareem'!H8,'Full KFGQPC'!H8,'Full LPMQ'!H8,'Full AlQalam Zero TN'!H8)</f>
        <v>9</v>
      </c>
      <c r="I8" s="5">
        <f>SUM('Full norehidayat'!I8,'Full norehuda'!I8,'Full norehira'!I8,'Full meQuran'!I8,'Full Amiri'!I8,'Full PDMS'!I8,'Full AlKareem'!I8,'Full KFGQPC'!I8,'Full LPMQ'!I8,'Full AlQalam Zero TN'!I8)</f>
        <v>0</v>
      </c>
      <c r="J8" s="4">
        <f>SUM('Full norehidayat'!J8,'Full norehuda'!J8,'Full norehira'!J8,'Full meQuran'!J8,'Full Amiri'!J8,'Full PDMS'!J8,'Full AlKareem'!J8,'Full KFGQPC'!J8,'Full LPMQ'!J8,'Full AlQalam Zero TN'!J8)</f>
        <v>493</v>
      </c>
      <c r="K8" s="5">
        <f>SUM('Full norehidayat'!K8,'Full norehuda'!K8,'Full norehira'!K8,'Full meQuran'!K8,'Full Amiri'!K8,'Full PDMS'!K8,'Full AlKareem'!K8,'Full KFGQPC'!K8,'Full LPMQ'!K8,'Full AlQalam Zero TN'!K8)</f>
        <v>56</v>
      </c>
      <c r="L8" s="4">
        <f>SUM('Full norehidayat'!L8,'Full norehuda'!L8,'Full norehira'!L8,'Full meQuran'!L8,'Full Amiri'!L8,'Full PDMS'!L8,'Full AlKareem'!L8,'Full KFGQPC'!L8,'Full LPMQ'!L8,'Full AlQalam Zero TN'!L8)</f>
        <v>7</v>
      </c>
      <c r="M8" s="5">
        <f>SUM('Full norehidayat'!M8,'Full norehuda'!M8,'Full norehira'!M8,'Full meQuran'!M8,'Full Amiri'!M8,'Full PDMS'!M8,'Full AlKareem'!M8,'Full KFGQPC'!M8,'Full LPMQ'!M8,'Full AlQalam Zero TN'!M8)</f>
        <v>0</v>
      </c>
      <c r="N8" s="1">
        <f t="shared" si="0"/>
        <v>1379</v>
      </c>
      <c r="O8" s="1">
        <f>SUM(B8,D8,F8,H8,J8,L8)</f>
        <v>1410</v>
      </c>
      <c r="P8" s="6" t="s">
        <v>44</v>
      </c>
      <c r="Q8" s="40">
        <f>(SUM(B8,E8)/SUM(B8:E8))</f>
        <v>0.946215139442231</v>
      </c>
      <c r="R8" s="40">
        <f>B8/(SUM(B8,C8))</f>
        <v>0.975359342915811</v>
      </c>
      <c r="S8" s="40">
        <f>B8/SUM(B8,D8)</f>
        <v>0.969387755102041</v>
      </c>
      <c r="T8" s="40">
        <f>2*R8*S8/(SUM(R8,S8))</f>
        <v>0.972364380757421</v>
      </c>
      <c r="U8" s="40">
        <f>(SUM(F8,I8)/SUM(F8:I8))</f>
        <v>0.714782608695652</v>
      </c>
      <c r="V8" s="40">
        <f>F8/(SUM(F8,G8))</f>
        <v>0.726148409893993</v>
      </c>
      <c r="W8" s="40">
        <f>F8/SUM(F8,H8)</f>
        <v>0.978571428571429</v>
      </c>
      <c r="X8" s="40">
        <f>2*V8*W8/(SUM(V8,W8))</f>
        <v>0.833671399594321</v>
      </c>
      <c r="Y8" s="40">
        <f>(SUM(J8,M8)/SUM(J8:M8))</f>
        <v>0.886690647482014</v>
      </c>
      <c r="Z8" s="40">
        <f>J8/(SUM(J8,K8))</f>
        <v>0.89799635701275</v>
      </c>
      <c r="AA8" s="40">
        <f>J8/SUM(J8,L8)</f>
        <v>0.986</v>
      </c>
      <c r="AB8" s="40">
        <f>2*Z8*AA8/(SUM(Z8,AA8))</f>
        <v>0.939942802669209</v>
      </c>
      <c r="AD8" s="1">
        <f>AVERAGE(Q8,U8,Y8)</f>
        <v>0.849229465206633</v>
      </c>
      <c r="AE8" s="1">
        <f>AVERAGE(R8,V8,Z8)</f>
        <v>0.866501369940852</v>
      </c>
      <c r="AF8" s="1">
        <f>AVERAGE(S8,W8,AA8)</f>
        <v>0.977986394557823</v>
      </c>
      <c r="AG8" s="1">
        <f>AVERAGE(T8,X8,AB8)</f>
        <v>0.915326194340317</v>
      </c>
      <c r="AI8" s="43">
        <f>H204</f>
        <v>1303</v>
      </c>
      <c r="AJ8" s="40">
        <f t="shared" si="1"/>
        <v>76</v>
      </c>
      <c r="AK8" s="41">
        <f t="shared" ref="AK8:AR8" si="10">AD234</f>
        <v>1277</v>
      </c>
      <c r="AL8" s="42">
        <f t="shared" si="10"/>
        <v>26</v>
      </c>
      <c r="AM8" s="41">
        <f t="shared" si="10"/>
        <v>26</v>
      </c>
      <c r="AN8" s="42">
        <f t="shared" si="10"/>
        <v>0</v>
      </c>
      <c r="AO8" s="40">
        <f t="shared" si="10"/>
        <v>0.960872836719338</v>
      </c>
      <c r="AP8" s="40">
        <f t="shared" si="10"/>
        <v>0.980046047582502</v>
      </c>
      <c r="AQ8" s="40">
        <f t="shared" si="10"/>
        <v>0.980046047582502</v>
      </c>
      <c r="AR8" s="40">
        <f t="shared" si="10"/>
        <v>0.980046047582502</v>
      </c>
      <c r="AS8" s="42">
        <f t="shared" ref="AS8:AZ8" si="11">Q203</f>
        <v>1314</v>
      </c>
      <c r="AT8" s="42">
        <f t="shared" si="11"/>
        <v>273</v>
      </c>
      <c r="AU8" s="42">
        <f t="shared" si="11"/>
        <v>80</v>
      </c>
      <c r="AV8" s="42">
        <f t="shared" si="11"/>
        <v>0</v>
      </c>
      <c r="AW8" s="43">
        <f t="shared" si="11"/>
        <v>0.788242351529694</v>
      </c>
      <c r="AX8" s="40">
        <f t="shared" si="11"/>
        <v>0.827977315689981</v>
      </c>
      <c r="AY8" s="43">
        <f t="shared" si="11"/>
        <v>0.942611190817791</v>
      </c>
      <c r="AZ8" s="40">
        <f t="shared" si="11"/>
        <v>0.881583361288158</v>
      </c>
    </row>
    <row r="9" spans="1:52">
      <c r="A9" s="6" t="s">
        <v>76</v>
      </c>
      <c r="B9" s="4"/>
      <c r="C9" s="5"/>
      <c r="D9" s="4"/>
      <c r="E9" s="5"/>
      <c r="F9" s="4"/>
      <c r="G9" s="5"/>
      <c r="H9" s="4"/>
      <c r="I9" s="5"/>
      <c r="J9" s="4"/>
      <c r="K9" s="5"/>
      <c r="L9" s="4"/>
      <c r="M9" s="5"/>
      <c r="N9" s="1">
        <f t="shared" si="0"/>
        <v>0</v>
      </c>
      <c r="P9" s="6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I9" s="43">
        <f>H249</f>
        <v>0</v>
      </c>
      <c r="AJ9" s="40">
        <f t="shared" si="1"/>
        <v>0</v>
      </c>
      <c r="AK9" s="41">
        <f t="shared" ref="AK9:AR9" si="12">AD279</f>
        <v>0</v>
      </c>
      <c r="AL9" s="41">
        <f t="shared" si="12"/>
        <v>0</v>
      </c>
      <c r="AM9" s="41">
        <f t="shared" si="12"/>
        <v>0</v>
      </c>
      <c r="AN9" s="41">
        <f t="shared" si="12"/>
        <v>0</v>
      </c>
      <c r="AO9" s="43" t="e">
        <f t="shared" si="12"/>
        <v>#DIV/0!</v>
      </c>
      <c r="AP9" s="40" t="e">
        <f t="shared" si="12"/>
        <v>#DIV/0!</v>
      </c>
      <c r="AQ9" s="43" t="e">
        <f t="shared" si="12"/>
        <v>#DIV/0!</v>
      </c>
      <c r="AR9" s="40" t="e">
        <f t="shared" si="12"/>
        <v>#DIV/0!</v>
      </c>
      <c r="AS9" s="41">
        <f t="shared" ref="AS9:AZ9" si="13">Q248</f>
        <v>0</v>
      </c>
      <c r="AT9" s="41">
        <f t="shared" si="13"/>
        <v>0</v>
      </c>
      <c r="AU9" s="41">
        <f t="shared" si="13"/>
        <v>0</v>
      </c>
      <c r="AV9" s="41">
        <f t="shared" si="13"/>
        <v>0</v>
      </c>
      <c r="AW9" s="43" t="e">
        <f t="shared" si="13"/>
        <v>#DIV/0!</v>
      </c>
      <c r="AX9" s="40" t="e">
        <f t="shared" si="13"/>
        <v>#DIV/0!</v>
      </c>
      <c r="AY9" s="43" t="e">
        <f t="shared" si="13"/>
        <v>#DIV/0!</v>
      </c>
      <c r="AZ9" s="40" t="e">
        <f t="shared" si="13"/>
        <v>#DIV/0!</v>
      </c>
    </row>
    <row r="10" spans="1:52">
      <c r="A10" s="6" t="s">
        <v>77</v>
      </c>
      <c r="B10" s="4">
        <f>SUM('Full norehidayat'!B10,'Full norehuda'!B10,'Full norehira'!B10,'Full meQuran'!B10,'Full Amiri'!B10,'Full PDMS'!B10,'Full AlKareem'!B10,'Full KFGQPC'!B10,'Full LPMQ'!B10,'Full AlQalam Zero TN'!B10)</f>
        <v>424</v>
      </c>
      <c r="C10" s="5">
        <f>SUM('Full norehidayat'!C10,'Full norehuda'!C10,'Full norehira'!C10,'Full meQuran'!C10,'Full Amiri'!C10,'Full PDMS'!C10,'Full AlKareem'!C10,'Full KFGQPC'!C10,'Full LPMQ'!C10,'Full AlQalam Zero TN'!C10)</f>
        <v>8</v>
      </c>
      <c r="D10" s="4">
        <f>SUM('Full norehidayat'!D10,'Full norehuda'!D10,'Full norehira'!D10,'Full meQuran'!D10,'Full Amiri'!D10,'Full PDMS'!D10,'Full AlKareem'!D10,'Full KFGQPC'!D10,'Full LPMQ'!D10,'Full AlQalam Zero TN'!D10)</f>
        <v>17</v>
      </c>
      <c r="E10" s="5">
        <f>SUM('Full norehidayat'!E10,'Full norehuda'!E10,'Full norehira'!E10,'Full meQuran'!E10,'Full Amiri'!E10,'Full PDMS'!E10,'Full AlKareem'!E10,'Full KFGQPC'!E10,'Full LPMQ'!E10,'Full AlQalam Zero TN'!E10)</f>
        <v>0</v>
      </c>
      <c r="F10" s="4">
        <f>SUM('Full norehidayat'!F10,'Full norehuda'!F10,'Full norehira'!F10,'Full meQuran'!F10,'Full Amiri'!F10,'Full PDMS'!F10,'Full AlKareem'!F10,'Full KFGQPC'!F10,'Full LPMQ'!F10,'Full AlQalam Zero TN'!F10)</f>
        <v>371</v>
      </c>
      <c r="G10" s="5">
        <f>SUM('Full norehidayat'!G10,'Full norehuda'!G10,'Full norehira'!G10,'Full meQuran'!G10,'Full Amiri'!G10,'Full PDMS'!G10,'Full AlKareem'!G10,'Full KFGQPC'!G10,'Full LPMQ'!G10,'Full AlQalam Zero TN'!G10)</f>
        <v>53</v>
      </c>
      <c r="H10" s="4">
        <f>SUM('Full norehidayat'!H10,'Full norehuda'!H10,'Full norehira'!H10,'Full meQuran'!H10,'Full Amiri'!H10,'Full PDMS'!H10,'Full AlKareem'!H10,'Full KFGQPC'!H10,'Full LPMQ'!H10,'Full AlQalam Zero TN'!H10)</f>
        <v>4</v>
      </c>
      <c r="I10" s="5">
        <f>SUM('Full norehidayat'!I10,'Full norehuda'!I10,'Full norehira'!I10,'Full meQuran'!I10,'Full Amiri'!I10,'Full PDMS'!I10,'Full AlKareem'!I10,'Full KFGQPC'!I10,'Full LPMQ'!I10,'Full AlQalam Zero TN'!I10)</f>
        <v>0</v>
      </c>
      <c r="J10" s="4">
        <f>SUM('Full norehidayat'!J10,'Full norehuda'!J10,'Full norehira'!J10,'Full meQuran'!J10,'Full Amiri'!J10,'Full PDMS'!J10,'Full AlKareem'!J10,'Full KFGQPC'!J10,'Full LPMQ'!J10,'Full AlQalam Zero TN'!J10)</f>
        <v>443</v>
      </c>
      <c r="K10" s="5">
        <f>SUM('Full norehidayat'!K10,'Full norehuda'!K10,'Full norehira'!K10,'Full meQuran'!K10,'Full Amiri'!K10,'Full PDMS'!K10,'Full AlKareem'!K10,'Full KFGQPC'!K10,'Full LPMQ'!K10,'Full AlQalam Zero TN'!K10)</f>
        <v>32</v>
      </c>
      <c r="L10" s="4">
        <f>SUM('Full norehidayat'!L10,'Full norehuda'!L10,'Full norehira'!L10,'Full meQuran'!L10,'Full Amiri'!L10,'Full PDMS'!L10,'Full AlKareem'!L10,'Full KFGQPC'!L10,'Full LPMQ'!L10,'Full AlQalam Zero TN'!L10)</f>
        <v>7</v>
      </c>
      <c r="M10" s="5">
        <f>SUM('Full norehidayat'!M10,'Full norehuda'!M10,'Full norehira'!M10,'Full meQuran'!M10,'Full Amiri'!M10,'Full PDMS'!M10,'Full AlKareem'!M10,'Full KFGQPC'!M10,'Full LPMQ'!M10,'Full AlQalam Zero TN'!M10)</f>
        <v>0</v>
      </c>
      <c r="N10" s="1">
        <f t="shared" si="0"/>
        <v>1238</v>
      </c>
      <c r="O10" s="1">
        <f>SUM(B10,D10,F10,H10,J10,L10)</f>
        <v>1266</v>
      </c>
      <c r="P10" s="6" t="s">
        <v>77</v>
      </c>
      <c r="Q10" s="40">
        <f>(SUM(B10,E10)/SUM(B10:E10))</f>
        <v>0.944320712694877</v>
      </c>
      <c r="R10" s="40">
        <f>B10/(SUM(B10,C10))</f>
        <v>0.981481481481482</v>
      </c>
      <c r="S10" s="40">
        <f>B10/SUM(B10,D10)</f>
        <v>0.961451247165533</v>
      </c>
      <c r="T10" s="40">
        <f>2*R10*S10/(SUM(R10,S10))</f>
        <v>0.971363115693013</v>
      </c>
      <c r="U10" s="40">
        <f>(SUM(F10,I10)/SUM(F10:I10))</f>
        <v>0.866822429906542</v>
      </c>
      <c r="V10" s="40">
        <f>F10/(SUM(F10,G10))</f>
        <v>0.875</v>
      </c>
      <c r="W10" s="40">
        <f>F10/SUM(F10,H10)</f>
        <v>0.989333333333333</v>
      </c>
      <c r="X10" s="40">
        <f>2*V10*W10/(SUM(V10,W10))</f>
        <v>0.928660826032541</v>
      </c>
      <c r="Y10" s="40">
        <f>(SUM(J10,M10)/SUM(J10:M10))</f>
        <v>0.919087136929461</v>
      </c>
      <c r="Z10" s="40">
        <f>J10/(SUM(J10,K10))</f>
        <v>0.932631578947368</v>
      </c>
      <c r="AA10" s="40">
        <f>J10/SUM(J10,L10)</f>
        <v>0.984444444444444</v>
      </c>
      <c r="AB10" s="40">
        <f>2*Z10*AA10/(SUM(Z10,AA10))</f>
        <v>0.957837837837838</v>
      </c>
      <c r="AD10" s="1">
        <f>AVERAGE(Q10,U10,Y10)</f>
        <v>0.910076759843627</v>
      </c>
      <c r="AE10" s="1">
        <f>AVERAGE(R10,V10,Z10)</f>
        <v>0.929704353476283</v>
      </c>
      <c r="AF10" s="1">
        <f>AVERAGE(S10,W10,AA10)</f>
        <v>0.978409674981104</v>
      </c>
      <c r="AG10" s="1">
        <f>AVERAGE(T10,X10,AB10)</f>
        <v>0.952620593187797</v>
      </c>
      <c r="AI10" s="43">
        <f>H294</f>
        <v>1166</v>
      </c>
      <c r="AJ10" s="40">
        <f t="shared" si="1"/>
        <v>72</v>
      </c>
      <c r="AK10" s="41">
        <f t="shared" ref="AK10:AR10" si="14">AD324</f>
        <v>1142</v>
      </c>
      <c r="AL10" s="41">
        <f t="shared" si="14"/>
        <v>24</v>
      </c>
      <c r="AM10" s="41">
        <f t="shared" si="14"/>
        <v>24</v>
      </c>
      <c r="AN10" s="41">
        <f t="shared" si="14"/>
        <v>0</v>
      </c>
      <c r="AO10" s="41">
        <f t="shared" si="14"/>
        <v>0.959663865546219</v>
      </c>
      <c r="AP10" s="41">
        <f t="shared" si="14"/>
        <v>0.979416809605489</v>
      </c>
      <c r="AQ10" s="41">
        <f t="shared" si="14"/>
        <v>0.979416809605489</v>
      </c>
      <c r="AR10" s="41">
        <f t="shared" si="14"/>
        <v>0.979416809605489</v>
      </c>
      <c r="AS10" s="42">
        <f t="shared" ref="AS10:AZ10" si="15">Q293</f>
        <v>1174</v>
      </c>
      <c r="AT10" s="42">
        <f t="shared" si="15"/>
        <v>167</v>
      </c>
      <c r="AU10" s="42">
        <f t="shared" si="15"/>
        <v>75</v>
      </c>
      <c r="AV10" s="42">
        <f t="shared" si="15"/>
        <v>0</v>
      </c>
      <c r="AW10" s="43">
        <f t="shared" si="15"/>
        <v>0.82909604519774</v>
      </c>
      <c r="AX10" s="40">
        <f t="shared" si="15"/>
        <v>0.875466070096943</v>
      </c>
      <c r="AY10" s="43">
        <f t="shared" si="15"/>
        <v>0.939951961569255</v>
      </c>
      <c r="AZ10" s="40">
        <f t="shared" si="15"/>
        <v>0.906563706563707</v>
      </c>
    </row>
    <row r="11" spans="1:37">
      <c r="A11" s="7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4">
      <c r="A12" s="8" t="str">
        <f>A11</f>
        <v>0.75</v>
      </c>
      <c r="B12" s="9" t="s">
        <v>3</v>
      </c>
      <c r="C12" s="9"/>
      <c r="D12" s="9"/>
    </row>
    <row r="13" ht="14.25" spans="1:24">
      <c r="A13" s="10" t="str">
        <f>A1</f>
        <v>FULL</v>
      </c>
      <c r="B13" s="11" t="s">
        <v>49</v>
      </c>
      <c r="C13" s="11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32" t="s">
        <v>57</v>
      </c>
      <c r="Q13" s="41" t="s">
        <v>35</v>
      </c>
      <c r="R13" s="41" t="s">
        <v>36</v>
      </c>
      <c r="S13" s="41" t="s">
        <v>37</v>
      </c>
      <c r="T13" s="41" t="s">
        <v>38</v>
      </c>
      <c r="U13" s="43" t="s">
        <v>70</v>
      </c>
      <c r="V13" s="43" t="s">
        <v>71</v>
      </c>
      <c r="W13" s="43" t="s">
        <v>72</v>
      </c>
      <c r="X13" s="43" t="s">
        <v>73</v>
      </c>
    </row>
    <row r="14" ht="14.25" spans="1:24">
      <c r="A14" s="12" t="s">
        <v>49</v>
      </c>
      <c r="B14" s="13"/>
      <c r="C14" s="14"/>
      <c r="D14" s="14"/>
      <c r="E14" s="14"/>
      <c r="F14" s="14"/>
      <c r="G14" s="14"/>
      <c r="H14" s="14"/>
      <c r="I14" s="14"/>
      <c r="J14" s="33"/>
      <c r="L14" s="1" t="s">
        <v>49</v>
      </c>
      <c r="M14" s="9" t="s">
        <v>58</v>
      </c>
      <c r="N14" s="9"/>
      <c r="O14" s="9"/>
      <c r="P14" s="9"/>
      <c r="Q14" s="42">
        <f>B14</f>
        <v>0</v>
      </c>
      <c r="R14" s="42">
        <f>SUM(C14:J14)</f>
        <v>0</v>
      </c>
      <c r="S14" s="42">
        <f>SUM(B15:B22)</f>
        <v>0</v>
      </c>
      <c r="T14" s="42">
        <v>0</v>
      </c>
      <c r="U14" s="40" t="e">
        <f t="shared" ref="U14:U21" si="16">(SUM(Q14,T14)/SUM(Q14,R14,S14,T14))</f>
        <v>#DIV/0!</v>
      </c>
      <c r="V14" s="40" t="e">
        <f t="shared" ref="V14:V21" si="17">Q14/(SUM(Q14,R14))</f>
        <v>#DIV/0!</v>
      </c>
      <c r="W14" s="40" t="e">
        <f t="shared" ref="W14:W21" si="18">Q14/SUM(Q14,S14)</f>
        <v>#DIV/0!</v>
      </c>
      <c r="X14" s="40" t="e">
        <f t="shared" ref="X14:X21" si="19">2*V14*W14/(SUM(V14,W14))</f>
        <v>#DIV/0!</v>
      </c>
    </row>
    <row r="15" spans="1:24">
      <c r="A15" s="15" t="s">
        <v>50</v>
      </c>
      <c r="B15" s="16"/>
      <c r="C15" s="17"/>
      <c r="D15" s="16"/>
      <c r="E15" s="16"/>
      <c r="F15" s="16"/>
      <c r="G15" s="16"/>
      <c r="H15" s="16"/>
      <c r="I15" s="16"/>
      <c r="J15" s="16"/>
      <c r="L15" s="1" t="s">
        <v>50</v>
      </c>
      <c r="M15" s="9" t="s">
        <v>59</v>
      </c>
      <c r="N15" s="9"/>
      <c r="O15" s="9"/>
      <c r="P15" s="9"/>
      <c r="Q15" s="41">
        <f>C15</f>
        <v>0</v>
      </c>
      <c r="R15" s="41">
        <f>SUM(B15,D15:J15)</f>
        <v>0</v>
      </c>
      <c r="S15" s="41">
        <f>SUM(C14,C16:C22)</f>
        <v>0</v>
      </c>
      <c r="T15" s="41">
        <v>0</v>
      </c>
      <c r="U15" s="43" t="e">
        <f t="shared" si="16"/>
        <v>#DIV/0!</v>
      </c>
      <c r="V15" s="43" t="e">
        <f t="shared" si="17"/>
        <v>#DIV/0!</v>
      </c>
      <c r="W15" s="43" t="e">
        <f t="shared" si="18"/>
        <v>#DIV/0!</v>
      </c>
      <c r="X15" s="43" t="e">
        <f t="shared" si="19"/>
        <v>#DIV/0!</v>
      </c>
    </row>
    <row r="16" spans="1:24">
      <c r="A16" s="15" t="s">
        <v>51</v>
      </c>
      <c r="B16" s="16"/>
      <c r="C16" s="16"/>
      <c r="D16" s="17"/>
      <c r="E16" s="16"/>
      <c r="F16" s="16"/>
      <c r="G16" s="16"/>
      <c r="H16" s="16"/>
      <c r="I16" s="16"/>
      <c r="J16" s="34"/>
      <c r="L16" s="1" t="s">
        <v>51</v>
      </c>
      <c r="M16" s="9" t="s">
        <v>60</v>
      </c>
      <c r="N16" s="9"/>
      <c r="O16" s="9"/>
      <c r="P16" s="9"/>
      <c r="Q16" s="42">
        <f>D16</f>
        <v>0</v>
      </c>
      <c r="R16" s="42">
        <f>SUM(B16:C16,E16:J16)</f>
        <v>0</v>
      </c>
      <c r="S16" s="42">
        <f>SUM(D14:D15,D17:D22)</f>
        <v>0</v>
      </c>
      <c r="T16" s="42">
        <v>0</v>
      </c>
      <c r="U16" s="40" t="e">
        <f t="shared" si="16"/>
        <v>#DIV/0!</v>
      </c>
      <c r="V16" s="40" t="e">
        <f t="shared" si="17"/>
        <v>#DIV/0!</v>
      </c>
      <c r="W16" s="40" t="e">
        <f t="shared" si="18"/>
        <v>#DIV/0!</v>
      </c>
      <c r="X16" s="40" t="e">
        <f t="shared" si="19"/>
        <v>#DIV/0!</v>
      </c>
    </row>
    <row r="17" spans="1:24">
      <c r="A17" s="15" t="s">
        <v>52</v>
      </c>
      <c r="B17" s="16"/>
      <c r="C17" s="16"/>
      <c r="D17" s="16"/>
      <c r="E17" s="17"/>
      <c r="F17" s="16"/>
      <c r="G17" s="16"/>
      <c r="H17" s="16"/>
      <c r="I17" s="16"/>
      <c r="J17" s="34"/>
      <c r="L17" s="1" t="s">
        <v>52</v>
      </c>
      <c r="M17" s="9" t="s">
        <v>61</v>
      </c>
      <c r="N17" s="9"/>
      <c r="O17" s="9"/>
      <c r="P17" s="9"/>
      <c r="Q17" s="41">
        <f>E17</f>
        <v>0</v>
      </c>
      <c r="R17" s="41">
        <f>SUM(B17:D17,F17:J17)</f>
        <v>0</v>
      </c>
      <c r="S17" s="41">
        <f>SUM(E14:E16,E18:E22)</f>
        <v>0</v>
      </c>
      <c r="T17" s="41">
        <v>0</v>
      </c>
      <c r="U17" s="43" t="e">
        <f t="shared" si="16"/>
        <v>#DIV/0!</v>
      </c>
      <c r="V17" s="43" t="e">
        <f t="shared" si="17"/>
        <v>#DIV/0!</v>
      </c>
      <c r="W17" s="43" t="e">
        <f t="shared" si="18"/>
        <v>#DIV/0!</v>
      </c>
      <c r="X17" s="43" t="e">
        <f t="shared" si="19"/>
        <v>#DIV/0!</v>
      </c>
    </row>
    <row r="18" spans="1:24">
      <c r="A18" s="15" t="s">
        <v>53</v>
      </c>
      <c r="B18" s="16"/>
      <c r="C18" s="16"/>
      <c r="D18" s="16"/>
      <c r="E18" s="16"/>
      <c r="F18" s="17"/>
      <c r="G18" s="16"/>
      <c r="H18" s="16"/>
      <c r="I18" s="16"/>
      <c r="J18" s="34"/>
      <c r="L18" s="1" t="s">
        <v>53</v>
      </c>
      <c r="M18" s="9" t="s">
        <v>62</v>
      </c>
      <c r="N18" s="9"/>
      <c r="O18" s="9"/>
      <c r="P18" s="9"/>
      <c r="Q18" s="42">
        <f>F18</f>
        <v>0</v>
      </c>
      <c r="R18" s="42">
        <f>SUM(B18:E18,G18:J18)</f>
        <v>0</v>
      </c>
      <c r="S18" s="42">
        <f>SUM(F14:F17,F19:F22)</f>
        <v>0</v>
      </c>
      <c r="T18" s="42">
        <v>0</v>
      </c>
      <c r="U18" s="40" t="e">
        <f t="shared" si="16"/>
        <v>#DIV/0!</v>
      </c>
      <c r="V18" s="40" t="e">
        <f t="shared" si="17"/>
        <v>#DIV/0!</v>
      </c>
      <c r="W18" s="40" t="e">
        <f t="shared" si="18"/>
        <v>#DIV/0!</v>
      </c>
      <c r="X18" s="40" t="e">
        <f t="shared" si="19"/>
        <v>#DIV/0!</v>
      </c>
    </row>
    <row r="19" spans="1:24">
      <c r="A19" s="15" t="s">
        <v>54</v>
      </c>
      <c r="B19" s="16"/>
      <c r="C19" s="16"/>
      <c r="D19" s="16"/>
      <c r="E19" s="16"/>
      <c r="F19" s="16"/>
      <c r="G19" s="17"/>
      <c r="H19" s="16"/>
      <c r="I19" s="16"/>
      <c r="J19" s="34"/>
      <c r="L19" s="1" t="s">
        <v>54</v>
      </c>
      <c r="M19" s="9" t="s">
        <v>63</v>
      </c>
      <c r="N19" s="9"/>
      <c r="O19" s="9"/>
      <c r="P19" s="9"/>
      <c r="Q19" s="41">
        <f>G19</f>
        <v>0</v>
      </c>
      <c r="R19" s="41">
        <f>SUM(B19:F19,H19:J19)</f>
        <v>0</v>
      </c>
      <c r="S19" s="41">
        <f>SUM(G14:G18,G20:G22)</f>
        <v>0</v>
      </c>
      <c r="T19" s="41">
        <v>0</v>
      </c>
      <c r="U19" s="43" t="e">
        <f t="shared" si="16"/>
        <v>#DIV/0!</v>
      </c>
      <c r="V19" s="43" t="e">
        <f t="shared" si="17"/>
        <v>#DIV/0!</v>
      </c>
      <c r="W19" s="43" t="e">
        <f t="shared" si="18"/>
        <v>#DIV/0!</v>
      </c>
      <c r="X19" s="43" t="e">
        <f t="shared" si="19"/>
        <v>#DIV/0!</v>
      </c>
    </row>
    <row r="20" spans="1:24">
      <c r="A20" s="15" t="s">
        <v>55</v>
      </c>
      <c r="B20" s="16"/>
      <c r="C20" s="16"/>
      <c r="D20" s="16"/>
      <c r="E20" s="16"/>
      <c r="F20" s="16"/>
      <c r="G20" s="16"/>
      <c r="H20" s="17"/>
      <c r="I20" s="16"/>
      <c r="J20" s="34"/>
      <c r="L20" s="1" t="s">
        <v>55</v>
      </c>
      <c r="M20" s="9" t="s">
        <v>64</v>
      </c>
      <c r="N20" s="9"/>
      <c r="O20" s="9"/>
      <c r="P20" s="9"/>
      <c r="Q20" s="42">
        <f>H20</f>
        <v>0</v>
      </c>
      <c r="R20" s="42">
        <f>SUM(B20:G20,I20:J20)</f>
        <v>0</v>
      </c>
      <c r="S20" s="42">
        <f>SUM(H14:H19,H21:H22)</f>
        <v>0</v>
      </c>
      <c r="T20" s="42">
        <v>0</v>
      </c>
      <c r="U20" s="40" t="e">
        <f t="shared" si="16"/>
        <v>#DIV/0!</v>
      </c>
      <c r="V20" s="40" t="e">
        <f t="shared" si="17"/>
        <v>#DIV/0!</v>
      </c>
      <c r="W20" s="40" t="e">
        <f t="shared" si="18"/>
        <v>#DIV/0!</v>
      </c>
      <c r="X20" s="40" t="e">
        <f t="shared" si="19"/>
        <v>#DIV/0!</v>
      </c>
    </row>
    <row r="21" spans="1:24">
      <c r="A21" s="15" t="s">
        <v>56</v>
      </c>
      <c r="B21" s="16"/>
      <c r="C21" s="16"/>
      <c r="D21" s="16"/>
      <c r="E21" s="16"/>
      <c r="F21" s="16"/>
      <c r="G21" s="16"/>
      <c r="H21" s="16"/>
      <c r="I21" s="17"/>
      <c r="J21" s="34"/>
      <c r="L21" s="1" t="s">
        <v>56</v>
      </c>
      <c r="M21" s="9" t="s">
        <v>65</v>
      </c>
      <c r="N21" s="9"/>
      <c r="O21" s="9"/>
      <c r="P21" s="9"/>
      <c r="Q21" s="41">
        <f>I21</f>
        <v>0</v>
      </c>
      <c r="R21" s="41">
        <f>SUM(J21,B21:H21)</f>
        <v>0</v>
      </c>
      <c r="S21" s="41">
        <f>SUM(I14:I20,I22)</f>
        <v>0</v>
      </c>
      <c r="T21" s="41">
        <v>0</v>
      </c>
      <c r="U21" s="43" t="e">
        <f t="shared" si="16"/>
        <v>#DIV/0!</v>
      </c>
      <c r="V21" s="43" t="e">
        <f t="shared" si="17"/>
        <v>#DIV/0!</v>
      </c>
      <c r="W21" s="43" t="e">
        <f t="shared" si="18"/>
        <v>#DIV/0!</v>
      </c>
      <c r="X21" s="43" t="e">
        <f t="shared" si="19"/>
        <v>#DIV/0!</v>
      </c>
    </row>
    <row r="22" spans="1:24">
      <c r="A22" s="18" t="s">
        <v>57</v>
      </c>
      <c r="B22" s="19"/>
      <c r="C22" s="19"/>
      <c r="D22" s="19"/>
      <c r="E22" s="19"/>
      <c r="F22" s="19"/>
      <c r="G22" s="19"/>
      <c r="H22" s="19"/>
      <c r="I22" s="19"/>
      <c r="J22" s="35"/>
      <c r="L22" s="1" t="s">
        <v>57</v>
      </c>
      <c r="M22" s="9" t="s">
        <v>66</v>
      </c>
      <c r="N22" s="9"/>
      <c r="O22" s="9"/>
      <c r="P22" s="9"/>
      <c r="Q22" s="42"/>
      <c r="R22" s="42"/>
      <c r="S22" s="42"/>
      <c r="T22" s="42"/>
      <c r="U22" s="40"/>
      <c r="V22" s="40"/>
      <c r="W22" s="40"/>
      <c r="X22" s="40"/>
    </row>
    <row r="23" spans="15:24">
      <c r="O23" s="37" t="s">
        <v>74</v>
      </c>
      <c r="P23" s="37"/>
      <c r="Q23" s="41">
        <f t="shared" ref="Q23:T23" si="20">SUM(Q14:Q21)</f>
        <v>0</v>
      </c>
      <c r="R23" s="41">
        <f t="shared" si="20"/>
        <v>0</v>
      </c>
      <c r="S23" s="41">
        <f t="shared" si="20"/>
        <v>0</v>
      </c>
      <c r="T23" s="41">
        <f t="shared" si="20"/>
        <v>0</v>
      </c>
      <c r="U23" s="43" t="e">
        <f>(SUM(Q23,T23)/SUM(Q23,R23,S23,T23))</f>
        <v>#DIV/0!</v>
      </c>
      <c r="V23" s="43" t="e">
        <f>Q23/(SUM(Q23,R23))</f>
        <v>#DIV/0!</v>
      </c>
      <c r="W23" s="43" t="e">
        <f>Q23/SUM(Q23,S23)</f>
        <v>#DIV/0!</v>
      </c>
      <c r="X23" s="43" t="e">
        <f>2*V23*W23/(SUM(V23,W23))</f>
        <v>#DIV/0!</v>
      </c>
    </row>
    <row r="24" spans="1:8">
      <c r="A24" s="20" t="str">
        <f>A11</f>
        <v>0.75</v>
      </c>
      <c r="B24" s="9" t="s">
        <v>3</v>
      </c>
      <c r="C24" s="9"/>
      <c r="D24" s="9"/>
      <c r="F24" s="31" t="s">
        <v>75</v>
      </c>
      <c r="G24" s="31"/>
      <c r="H24" s="1">
        <f>SUM(B26:AC53)</f>
        <v>0</v>
      </c>
    </row>
    <row r="25" ht="14.25" spans="1:37">
      <c r="A25" s="21" t="str">
        <f>A1</f>
        <v>FULL</v>
      </c>
      <c r="B25" s="22" t="s">
        <v>7</v>
      </c>
      <c r="C25" s="22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2" t="s">
        <v>26</v>
      </c>
      <c r="V25" s="22" t="s">
        <v>27</v>
      </c>
      <c r="W25" s="22" t="s">
        <v>28</v>
      </c>
      <c r="X25" s="22" t="s">
        <v>29</v>
      </c>
      <c r="Y25" s="22" t="s">
        <v>30</v>
      </c>
      <c r="Z25" s="22" t="s">
        <v>31</v>
      </c>
      <c r="AA25" s="22" t="s">
        <v>32</v>
      </c>
      <c r="AB25" s="22" t="s">
        <v>33</v>
      </c>
      <c r="AC25" s="44" t="s">
        <v>34</v>
      </c>
      <c r="AD25" s="41" t="s">
        <v>35</v>
      </c>
      <c r="AE25" s="41" t="s">
        <v>36</v>
      </c>
      <c r="AF25" s="41" t="s">
        <v>37</v>
      </c>
      <c r="AG25" s="41" t="s">
        <v>38</v>
      </c>
      <c r="AH25" s="43" t="s">
        <v>70</v>
      </c>
      <c r="AI25" s="43" t="s">
        <v>71</v>
      </c>
      <c r="AJ25" s="43" t="s">
        <v>72</v>
      </c>
      <c r="AK25" s="43" t="s">
        <v>73</v>
      </c>
    </row>
    <row r="26" ht="14.25" spans="1:37">
      <c r="A26" s="23" t="s">
        <v>7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5"/>
      <c r="AD26" s="42">
        <f>B26</f>
        <v>0</v>
      </c>
      <c r="AE26" s="42">
        <f>SUM(C26:AC26)</f>
        <v>0</v>
      </c>
      <c r="AF26" s="42">
        <f>SUM(B27:B53)</f>
        <v>0</v>
      </c>
      <c r="AG26" s="42">
        <v>0</v>
      </c>
      <c r="AH26" s="40" t="e">
        <f t="shared" ref="AH26:AH54" si="21">(SUM(AD26,AG26)/SUM(AD26,AE26,AF26,AG26))</f>
        <v>#DIV/0!</v>
      </c>
      <c r="AI26" s="40" t="e">
        <f t="shared" ref="AI26:AI54" si="22">AD26/(SUM(AD26,AE26))</f>
        <v>#DIV/0!</v>
      </c>
      <c r="AJ26" s="40" t="e">
        <f t="shared" ref="AJ26:AJ54" si="23">AD26/SUM(AD26,AF26)</f>
        <v>#DIV/0!</v>
      </c>
      <c r="AK26" s="40" t="e">
        <f t="shared" ref="AK26:AK54" si="24">2*AI26*AJ26/(SUM(AI26,AJ26))</f>
        <v>#DIV/0!</v>
      </c>
    </row>
    <row r="27" spans="1:37">
      <c r="A27" s="26" t="s">
        <v>40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46"/>
      <c r="AD27" s="41">
        <f>C27</f>
        <v>0</v>
      </c>
      <c r="AE27" s="41">
        <f>SUM(D27:AC27,B27)</f>
        <v>0</v>
      </c>
      <c r="AF27" s="41">
        <f>SUM(C26,C28:C53)</f>
        <v>0</v>
      </c>
      <c r="AG27" s="41">
        <v>0</v>
      </c>
      <c r="AH27" s="43" t="e">
        <f t="shared" si="21"/>
        <v>#DIV/0!</v>
      </c>
      <c r="AI27" s="43" t="e">
        <f t="shared" si="22"/>
        <v>#DIV/0!</v>
      </c>
      <c r="AJ27" s="43" t="e">
        <f t="shared" si="23"/>
        <v>#DIV/0!</v>
      </c>
      <c r="AK27" s="43" t="e">
        <f t="shared" si="24"/>
        <v>#DIV/0!</v>
      </c>
    </row>
    <row r="28" spans="1:37">
      <c r="A28" s="26" t="s">
        <v>9</v>
      </c>
      <c r="B28" s="27"/>
      <c r="C28" s="27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46"/>
      <c r="AD28" s="42">
        <f>D28</f>
        <v>0</v>
      </c>
      <c r="AE28" s="42">
        <f>SUM(B28,C28,E28:AC28)</f>
        <v>0</v>
      </c>
      <c r="AF28" s="42">
        <f>SUM(D26,D27,D29:D53)</f>
        <v>0</v>
      </c>
      <c r="AG28" s="42">
        <v>0</v>
      </c>
      <c r="AH28" s="40" t="e">
        <f t="shared" si="21"/>
        <v>#DIV/0!</v>
      </c>
      <c r="AI28" s="40" t="e">
        <f t="shared" si="22"/>
        <v>#DIV/0!</v>
      </c>
      <c r="AJ28" s="40" t="e">
        <f t="shared" si="23"/>
        <v>#DIV/0!</v>
      </c>
      <c r="AK28" s="40" t="e">
        <f t="shared" si="24"/>
        <v>#DIV/0!</v>
      </c>
    </row>
    <row r="29" spans="1:37">
      <c r="A29" s="26" t="s">
        <v>10</v>
      </c>
      <c r="B29" s="27"/>
      <c r="C29" s="27"/>
      <c r="D29" s="27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46"/>
      <c r="AD29" s="41">
        <f>E29</f>
        <v>0</v>
      </c>
      <c r="AE29" s="41">
        <f>SUM(B29:D29,F29:AC29)</f>
        <v>0</v>
      </c>
      <c r="AF29" s="41">
        <f>SUM(E26:E28,E30:E53)</f>
        <v>0</v>
      </c>
      <c r="AG29" s="41">
        <v>0</v>
      </c>
      <c r="AH29" s="43" t="e">
        <f t="shared" si="21"/>
        <v>#DIV/0!</v>
      </c>
      <c r="AI29" s="43" t="e">
        <f t="shared" si="22"/>
        <v>#DIV/0!</v>
      </c>
      <c r="AJ29" s="43" t="e">
        <f t="shared" si="23"/>
        <v>#DIV/0!</v>
      </c>
      <c r="AK29" s="43" t="e">
        <f t="shared" si="24"/>
        <v>#DIV/0!</v>
      </c>
    </row>
    <row r="30" spans="1:37">
      <c r="A30" s="26" t="s">
        <v>11</v>
      </c>
      <c r="B30" s="27"/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46"/>
      <c r="AD30" s="42">
        <f>F30</f>
        <v>0</v>
      </c>
      <c r="AE30" s="42">
        <f>SUM(B30:E30,G30:AC30)</f>
        <v>0</v>
      </c>
      <c r="AF30" s="42">
        <f>SUM(F26:F29,F31:F53)</f>
        <v>0</v>
      </c>
      <c r="AG30" s="42">
        <v>0</v>
      </c>
      <c r="AH30" s="40" t="e">
        <f t="shared" si="21"/>
        <v>#DIV/0!</v>
      </c>
      <c r="AI30" s="40" t="e">
        <f t="shared" si="22"/>
        <v>#DIV/0!</v>
      </c>
      <c r="AJ30" s="40" t="e">
        <f t="shared" si="23"/>
        <v>#DIV/0!</v>
      </c>
      <c r="AK30" s="40" t="e">
        <f t="shared" si="24"/>
        <v>#DIV/0!</v>
      </c>
    </row>
    <row r="31" spans="1:37">
      <c r="A31" s="26" t="s">
        <v>12</v>
      </c>
      <c r="B31" s="27"/>
      <c r="C31" s="27"/>
      <c r="D31" s="27"/>
      <c r="E31" s="27"/>
      <c r="F31" s="27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6"/>
      <c r="AD31" s="41">
        <f>G31</f>
        <v>0</v>
      </c>
      <c r="AE31" s="41">
        <f>SUM(B31:F31,H31:AC31)</f>
        <v>0</v>
      </c>
      <c r="AF31" s="41">
        <f>SUM(G26:G30,G32:G53)</f>
        <v>0</v>
      </c>
      <c r="AG31" s="41">
        <v>0</v>
      </c>
      <c r="AH31" s="43" t="e">
        <f t="shared" si="21"/>
        <v>#DIV/0!</v>
      </c>
      <c r="AI31" s="43" t="e">
        <f t="shared" si="22"/>
        <v>#DIV/0!</v>
      </c>
      <c r="AJ31" s="43" t="e">
        <f t="shared" si="23"/>
        <v>#DIV/0!</v>
      </c>
      <c r="AK31" s="43" t="e">
        <f t="shared" si="24"/>
        <v>#DIV/0!</v>
      </c>
    </row>
    <row r="32" spans="1:37">
      <c r="A32" s="26" t="s">
        <v>13</v>
      </c>
      <c r="B32" s="27"/>
      <c r="C32" s="27"/>
      <c r="D32" s="27"/>
      <c r="E32" s="27"/>
      <c r="F32" s="27"/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46"/>
      <c r="AD32" s="42">
        <f>H32</f>
        <v>0</v>
      </c>
      <c r="AE32" s="42">
        <f>SUM(B32:G32,I32:AC32)</f>
        <v>0</v>
      </c>
      <c r="AF32" s="42">
        <f>SUM(H26:H31,H33:H53)</f>
        <v>0</v>
      </c>
      <c r="AG32" s="42">
        <v>0</v>
      </c>
      <c r="AH32" s="40" t="e">
        <f t="shared" si="21"/>
        <v>#DIV/0!</v>
      </c>
      <c r="AI32" s="40" t="e">
        <f t="shared" si="22"/>
        <v>#DIV/0!</v>
      </c>
      <c r="AJ32" s="40" t="e">
        <f t="shared" si="23"/>
        <v>#DIV/0!</v>
      </c>
      <c r="AK32" s="40" t="e">
        <f t="shared" si="24"/>
        <v>#DIV/0!</v>
      </c>
    </row>
    <row r="33" spans="1:37">
      <c r="A33" s="26" t="s">
        <v>14</v>
      </c>
      <c r="B33" s="27"/>
      <c r="C33" s="27"/>
      <c r="D33" s="27"/>
      <c r="E33" s="27"/>
      <c r="F33" s="27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46"/>
      <c r="AD33" s="41">
        <f>I33</f>
        <v>0</v>
      </c>
      <c r="AE33" s="41">
        <f>SUM(B33:H33,J33:AC33)</f>
        <v>0</v>
      </c>
      <c r="AF33" s="41">
        <f>SUM(I26:I32,I34:I53)</f>
        <v>0</v>
      </c>
      <c r="AG33" s="42">
        <v>0</v>
      </c>
      <c r="AH33" s="43" t="e">
        <f t="shared" si="21"/>
        <v>#DIV/0!</v>
      </c>
      <c r="AI33" s="43" t="e">
        <f t="shared" si="22"/>
        <v>#DIV/0!</v>
      </c>
      <c r="AJ33" s="43" t="e">
        <f t="shared" si="23"/>
        <v>#DIV/0!</v>
      </c>
      <c r="AK33" s="43" t="e">
        <f t="shared" si="24"/>
        <v>#DIV/0!</v>
      </c>
    </row>
    <row r="34" spans="1:37">
      <c r="A34" s="26" t="s">
        <v>48</v>
      </c>
      <c r="B34" s="27"/>
      <c r="C34" s="27"/>
      <c r="D34" s="27"/>
      <c r="E34" s="27"/>
      <c r="F34" s="27"/>
      <c r="G34" s="27"/>
      <c r="H34" s="27"/>
      <c r="I34" s="27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46"/>
      <c r="AD34" s="42">
        <f>J34</f>
        <v>0</v>
      </c>
      <c r="AE34" s="42">
        <f>SUM(B34:I34,K34:AC34)</f>
        <v>0</v>
      </c>
      <c r="AF34" s="42">
        <f>SUM(J26:J33,J35:J53)</f>
        <v>0</v>
      </c>
      <c r="AG34" s="41">
        <v>0</v>
      </c>
      <c r="AH34" s="40" t="e">
        <f t="shared" si="21"/>
        <v>#DIV/0!</v>
      </c>
      <c r="AI34" s="40" t="e">
        <f t="shared" si="22"/>
        <v>#DIV/0!</v>
      </c>
      <c r="AJ34" s="40" t="e">
        <f t="shared" si="23"/>
        <v>#DIV/0!</v>
      </c>
      <c r="AK34" s="40" t="e">
        <f t="shared" si="24"/>
        <v>#DIV/0!</v>
      </c>
    </row>
    <row r="35" spans="1:37">
      <c r="A35" s="26" t="s">
        <v>16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46"/>
      <c r="AD35" s="41">
        <f>K35</f>
        <v>0</v>
      </c>
      <c r="AE35" s="41">
        <f>SUM(B35:J35,L35:AC35)</f>
        <v>0</v>
      </c>
      <c r="AF35" s="41">
        <f>SUM(K26:K34,K36:K53)</f>
        <v>0</v>
      </c>
      <c r="AG35" s="42">
        <v>0</v>
      </c>
      <c r="AH35" s="43" t="e">
        <f t="shared" si="21"/>
        <v>#DIV/0!</v>
      </c>
      <c r="AI35" s="43" t="e">
        <f t="shared" si="22"/>
        <v>#DIV/0!</v>
      </c>
      <c r="AJ35" s="43" t="e">
        <f t="shared" si="23"/>
        <v>#DIV/0!</v>
      </c>
      <c r="AK35" s="43" t="e">
        <f t="shared" si="24"/>
        <v>#DIV/0!</v>
      </c>
    </row>
    <row r="36" spans="1:37">
      <c r="A36" s="26" t="s">
        <v>17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46"/>
      <c r="AD36" s="42">
        <f>L36</f>
        <v>0</v>
      </c>
      <c r="AE36" s="42">
        <f>SUM(B36:K36,M36:AC36)</f>
        <v>0</v>
      </c>
      <c r="AF36" s="42">
        <f>SUM(L26:L35,L37:L53)</f>
        <v>0</v>
      </c>
      <c r="AG36" s="41">
        <v>0</v>
      </c>
      <c r="AH36" s="40" t="e">
        <f t="shared" si="21"/>
        <v>#DIV/0!</v>
      </c>
      <c r="AI36" s="40" t="e">
        <f t="shared" si="22"/>
        <v>#DIV/0!</v>
      </c>
      <c r="AJ36" s="40" t="e">
        <f t="shared" si="23"/>
        <v>#DIV/0!</v>
      </c>
      <c r="AK36" s="40" t="e">
        <f t="shared" si="24"/>
        <v>#DIV/0!</v>
      </c>
    </row>
    <row r="37" spans="1:37">
      <c r="A37" s="26" t="s">
        <v>18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46"/>
      <c r="AD37" s="41">
        <f>M37</f>
        <v>0</v>
      </c>
      <c r="AE37" s="41">
        <f>SUM(B37:L37,N37:AC37)</f>
        <v>0</v>
      </c>
      <c r="AF37" s="41">
        <f>SUM(M26:M36,M38:M53)</f>
        <v>0</v>
      </c>
      <c r="AG37" s="42">
        <v>0</v>
      </c>
      <c r="AH37" s="43" t="e">
        <f t="shared" si="21"/>
        <v>#DIV/0!</v>
      </c>
      <c r="AI37" s="43" t="e">
        <f t="shared" si="22"/>
        <v>#DIV/0!</v>
      </c>
      <c r="AJ37" s="43" t="e">
        <f t="shared" si="23"/>
        <v>#DIV/0!</v>
      </c>
      <c r="AK37" s="43" t="e">
        <f t="shared" si="24"/>
        <v>#DIV/0!</v>
      </c>
    </row>
    <row r="38" spans="1:37">
      <c r="A38" s="26" t="s">
        <v>19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46"/>
      <c r="AD38" s="42">
        <f>N38</f>
        <v>0</v>
      </c>
      <c r="AE38" s="42">
        <f>SUM(B38:M38,O38:AC38)</f>
        <v>0</v>
      </c>
      <c r="AF38" s="42">
        <f>SUM(N26:N37,N39:N53)</f>
        <v>0</v>
      </c>
      <c r="AG38" s="41">
        <v>0</v>
      </c>
      <c r="AH38" s="40" t="e">
        <f t="shared" si="21"/>
        <v>#DIV/0!</v>
      </c>
      <c r="AI38" s="40" t="e">
        <f t="shared" si="22"/>
        <v>#DIV/0!</v>
      </c>
      <c r="AJ38" s="40" t="e">
        <f t="shared" si="23"/>
        <v>#DIV/0!</v>
      </c>
      <c r="AK38" s="40" t="e">
        <f t="shared" si="24"/>
        <v>#DIV/0!</v>
      </c>
    </row>
    <row r="39" spans="1:37">
      <c r="A39" s="26" t="s">
        <v>20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46"/>
      <c r="AD39" s="41">
        <f>O39</f>
        <v>0</v>
      </c>
      <c r="AE39" s="41">
        <f>SUM(B39:N39,P39:AC39)</f>
        <v>0</v>
      </c>
      <c r="AF39" s="41">
        <f>SUM(O26:O38,O40:O53)</f>
        <v>0</v>
      </c>
      <c r="AG39" s="42">
        <v>0</v>
      </c>
      <c r="AH39" s="43" t="e">
        <f t="shared" si="21"/>
        <v>#DIV/0!</v>
      </c>
      <c r="AI39" s="43" t="e">
        <f t="shared" si="22"/>
        <v>#DIV/0!</v>
      </c>
      <c r="AJ39" s="43" t="e">
        <f t="shared" si="23"/>
        <v>#DIV/0!</v>
      </c>
      <c r="AK39" s="43" t="e">
        <f t="shared" si="24"/>
        <v>#DIV/0!</v>
      </c>
    </row>
    <row r="40" spans="1:37">
      <c r="A40" s="26" t="s">
        <v>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6"/>
      <c r="AD40" s="42">
        <f>P40</f>
        <v>0</v>
      </c>
      <c r="AE40" s="42">
        <f>SUM(B40:O40,Q40:AC40)</f>
        <v>0</v>
      </c>
      <c r="AF40" s="42">
        <f>SUM(P26:P39,P41:P53)</f>
        <v>0</v>
      </c>
      <c r="AG40" s="42">
        <v>0</v>
      </c>
      <c r="AH40" s="40" t="e">
        <f t="shared" si="21"/>
        <v>#DIV/0!</v>
      </c>
      <c r="AI40" s="40" t="e">
        <f t="shared" si="22"/>
        <v>#DIV/0!</v>
      </c>
      <c r="AJ40" s="40" t="e">
        <f t="shared" si="23"/>
        <v>#DIV/0!</v>
      </c>
      <c r="AK40" s="40" t="e">
        <f t="shared" si="24"/>
        <v>#DIV/0!</v>
      </c>
    </row>
    <row r="41" spans="1:37">
      <c r="A41" s="26" t="s">
        <v>22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46"/>
      <c r="AD41" s="41">
        <f>Q41</f>
        <v>0</v>
      </c>
      <c r="AE41" s="41">
        <f>SUM(B41:P41,R41:AC41)</f>
        <v>0</v>
      </c>
      <c r="AF41" s="41">
        <f>SUM(Q26:Q40,Q42:Q53)</f>
        <v>0</v>
      </c>
      <c r="AG41" s="41">
        <v>0</v>
      </c>
      <c r="AH41" s="43" t="e">
        <f t="shared" si="21"/>
        <v>#DIV/0!</v>
      </c>
      <c r="AI41" s="43" t="e">
        <f t="shared" si="22"/>
        <v>#DIV/0!</v>
      </c>
      <c r="AJ41" s="43" t="e">
        <f t="shared" si="23"/>
        <v>#DIV/0!</v>
      </c>
      <c r="AK41" s="43" t="e">
        <f t="shared" si="24"/>
        <v>#DIV/0!</v>
      </c>
    </row>
    <row r="42" spans="1:37">
      <c r="A42" s="26" t="s">
        <v>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46"/>
      <c r="AD42" s="42">
        <f>R42</f>
        <v>0</v>
      </c>
      <c r="AE42" s="42">
        <f>SUM(B42:Q42,S42:AC42)</f>
        <v>0</v>
      </c>
      <c r="AF42" s="42">
        <f>SUM(R26:R41,R43:R53)</f>
        <v>0</v>
      </c>
      <c r="AG42" s="42">
        <v>0</v>
      </c>
      <c r="AH42" s="40" t="e">
        <f t="shared" si="21"/>
        <v>#DIV/0!</v>
      </c>
      <c r="AI42" s="40" t="e">
        <f t="shared" si="22"/>
        <v>#DIV/0!</v>
      </c>
      <c r="AJ42" s="40" t="e">
        <f t="shared" si="23"/>
        <v>#DIV/0!</v>
      </c>
      <c r="AK42" s="40" t="e">
        <f t="shared" si="24"/>
        <v>#DIV/0!</v>
      </c>
    </row>
    <row r="43" spans="1:37">
      <c r="A43" s="26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7"/>
      <c r="AA43" s="27"/>
      <c r="AB43" s="27"/>
      <c r="AC43" s="46"/>
      <c r="AD43" s="41">
        <f>S43</f>
        <v>0</v>
      </c>
      <c r="AE43" s="41">
        <f>SUM(B43:R43,T43:AC43)</f>
        <v>0</v>
      </c>
      <c r="AF43" s="41">
        <f>SUM(S26:S42,S44:S53)</f>
        <v>0</v>
      </c>
      <c r="AG43" s="41">
        <v>0</v>
      </c>
      <c r="AH43" s="43" t="e">
        <f t="shared" si="21"/>
        <v>#DIV/0!</v>
      </c>
      <c r="AI43" s="43" t="e">
        <f t="shared" si="22"/>
        <v>#DIV/0!</v>
      </c>
      <c r="AJ43" s="43" t="e">
        <f t="shared" si="23"/>
        <v>#DIV/0!</v>
      </c>
      <c r="AK43" s="43" t="e">
        <f t="shared" si="24"/>
        <v>#DIV/0!</v>
      </c>
    </row>
    <row r="44" spans="1:37">
      <c r="A44" s="26" t="s">
        <v>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46"/>
      <c r="AD44" s="42">
        <f>T44</f>
        <v>0</v>
      </c>
      <c r="AE44" s="42">
        <f>SUM(B44:S44,U44:AC44)</f>
        <v>0</v>
      </c>
      <c r="AF44" s="42">
        <f>SUM(T26:T43,T45:T53)</f>
        <v>0</v>
      </c>
      <c r="AG44" s="42">
        <v>0</v>
      </c>
      <c r="AH44" s="40" t="e">
        <f t="shared" si="21"/>
        <v>#DIV/0!</v>
      </c>
      <c r="AI44" s="40" t="e">
        <f t="shared" si="22"/>
        <v>#DIV/0!</v>
      </c>
      <c r="AJ44" s="40" t="e">
        <f t="shared" si="23"/>
        <v>#DIV/0!</v>
      </c>
      <c r="AK44" s="40" t="e">
        <f t="shared" si="24"/>
        <v>#DIV/0!</v>
      </c>
    </row>
    <row r="45" spans="1:37">
      <c r="A45" s="26" t="s">
        <v>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7"/>
      <c r="W45" s="27"/>
      <c r="X45" s="27"/>
      <c r="Y45" s="27"/>
      <c r="Z45" s="27"/>
      <c r="AA45" s="27"/>
      <c r="AB45" s="27"/>
      <c r="AC45" s="46"/>
      <c r="AD45" s="41">
        <f>U45</f>
        <v>0</v>
      </c>
      <c r="AE45" s="41">
        <f>SUM(B45:T45,V45:AC45)</f>
        <v>0</v>
      </c>
      <c r="AF45" s="41">
        <f>SUM(U26:U44,U46:U53)</f>
        <v>0</v>
      </c>
      <c r="AG45" s="41">
        <v>0</v>
      </c>
      <c r="AH45" s="43" t="e">
        <f t="shared" si="21"/>
        <v>#DIV/0!</v>
      </c>
      <c r="AI45" s="43" t="e">
        <f t="shared" si="22"/>
        <v>#DIV/0!</v>
      </c>
      <c r="AJ45" s="43" t="e">
        <f t="shared" si="23"/>
        <v>#DIV/0!</v>
      </c>
      <c r="AK45" s="43" t="e">
        <f t="shared" si="24"/>
        <v>#DIV/0!</v>
      </c>
    </row>
    <row r="46" spans="1:37">
      <c r="A46" s="26" t="s">
        <v>27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7"/>
      <c r="X46" s="27"/>
      <c r="Y46" s="27"/>
      <c r="Z46" s="27"/>
      <c r="AA46" s="27"/>
      <c r="AB46" s="27"/>
      <c r="AC46" s="46"/>
      <c r="AD46" s="42">
        <f>V46</f>
        <v>0</v>
      </c>
      <c r="AE46" s="42">
        <f>SUM(B46:U46,W46:AC46)</f>
        <v>0</v>
      </c>
      <c r="AF46" s="42">
        <f>SUM(V26:V45,V47:V53)</f>
        <v>0</v>
      </c>
      <c r="AG46" s="42">
        <v>0</v>
      </c>
      <c r="AH46" s="40" t="e">
        <f t="shared" si="21"/>
        <v>#DIV/0!</v>
      </c>
      <c r="AI46" s="40" t="e">
        <f t="shared" si="22"/>
        <v>#DIV/0!</v>
      </c>
      <c r="AJ46" s="40" t="e">
        <f t="shared" si="23"/>
        <v>#DIV/0!</v>
      </c>
      <c r="AK46" s="40" t="e">
        <f t="shared" si="24"/>
        <v>#DIV/0!</v>
      </c>
    </row>
    <row r="47" spans="1:37">
      <c r="A47" s="26" t="s">
        <v>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7"/>
      <c r="Y47" s="27"/>
      <c r="Z47" s="27"/>
      <c r="AA47" s="27"/>
      <c r="AB47" s="27"/>
      <c r="AC47" s="46"/>
      <c r="AD47" s="41">
        <f>W47</f>
        <v>0</v>
      </c>
      <c r="AE47" s="41">
        <f>SUM(B47:V47,X47:AC47)</f>
        <v>0</v>
      </c>
      <c r="AF47" s="41">
        <f>SUM(W26:W46,W48:W53)</f>
        <v>0</v>
      </c>
      <c r="AG47" s="42">
        <v>0</v>
      </c>
      <c r="AH47" s="43" t="e">
        <f t="shared" si="21"/>
        <v>#DIV/0!</v>
      </c>
      <c r="AI47" s="43" t="e">
        <f t="shared" si="22"/>
        <v>#DIV/0!</v>
      </c>
      <c r="AJ47" s="43" t="e">
        <f t="shared" si="23"/>
        <v>#DIV/0!</v>
      </c>
      <c r="AK47" s="43" t="e">
        <f t="shared" si="24"/>
        <v>#DIV/0!</v>
      </c>
    </row>
    <row r="48" spans="1:37">
      <c r="A48" s="26" t="s">
        <v>29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7"/>
      <c r="Z48" s="27"/>
      <c r="AA48" s="27"/>
      <c r="AB48" s="27"/>
      <c r="AC48" s="46"/>
      <c r="AD48" s="42">
        <f>X48</f>
        <v>0</v>
      </c>
      <c r="AE48" s="42">
        <f>SUM(B48:W48,Y48:AC48)</f>
        <v>0</v>
      </c>
      <c r="AF48" s="42">
        <f>SUM(X26:X47,X49:X53)</f>
        <v>0</v>
      </c>
      <c r="AG48" s="41">
        <v>0</v>
      </c>
      <c r="AH48" s="40" t="e">
        <f t="shared" si="21"/>
        <v>#DIV/0!</v>
      </c>
      <c r="AI48" s="40" t="e">
        <f t="shared" si="22"/>
        <v>#DIV/0!</v>
      </c>
      <c r="AJ48" s="40" t="e">
        <f t="shared" si="23"/>
        <v>#DIV/0!</v>
      </c>
      <c r="AK48" s="40" t="e">
        <f t="shared" si="24"/>
        <v>#DIV/0!</v>
      </c>
    </row>
    <row r="49" spans="1:37">
      <c r="A49" s="26" t="s">
        <v>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8"/>
      <c r="Z49" s="27"/>
      <c r="AA49" s="27"/>
      <c r="AB49" s="27"/>
      <c r="AC49" s="46"/>
      <c r="AD49" s="41">
        <f>Y49</f>
        <v>0</v>
      </c>
      <c r="AE49" s="41">
        <f>SUM(B49:X49,Z49:AC49)</f>
        <v>0</v>
      </c>
      <c r="AF49" s="41">
        <f>SUM(Y26:Y48,Y50:Y53)</f>
        <v>0</v>
      </c>
      <c r="AG49" s="42">
        <v>0</v>
      </c>
      <c r="AH49" s="43" t="e">
        <f t="shared" si="21"/>
        <v>#DIV/0!</v>
      </c>
      <c r="AI49" s="43" t="e">
        <f t="shared" si="22"/>
        <v>#DIV/0!</v>
      </c>
      <c r="AJ49" s="43" t="e">
        <f t="shared" si="23"/>
        <v>#DIV/0!</v>
      </c>
      <c r="AK49" s="43" t="e">
        <f t="shared" si="24"/>
        <v>#DIV/0!</v>
      </c>
    </row>
    <row r="50" spans="1:37">
      <c r="A50" s="26" t="s">
        <v>31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46"/>
      <c r="AD50" s="42">
        <f>Z50</f>
        <v>0</v>
      </c>
      <c r="AE50" s="42">
        <f>SUM(B50:Y50,AA50:AC50)</f>
        <v>0</v>
      </c>
      <c r="AF50" s="42">
        <f>SUM(Z26:Z49,Z51:Z53)</f>
        <v>0</v>
      </c>
      <c r="AG50" s="41">
        <v>0</v>
      </c>
      <c r="AH50" s="40" t="e">
        <f t="shared" si="21"/>
        <v>#DIV/0!</v>
      </c>
      <c r="AI50" s="40" t="e">
        <f t="shared" si="22"/>
        <v>#DIV/0!</v>
      </c>
      <c r="AJ50" s="40" t="e">
        <f t="shared" si="23"/>
        <v>#DIV/0!</v>
      </c>
      <c r="AK50" s="40" t="e">
        <f t="shared" si="24"/>
        <v>#DIV/0!</v>
      </c>
    </row>
    <row r="51" spans="1:37">
      <c r="A51" s="26" t="s">
        <v>32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46"/>
      <c r="AD51" s="41">
        <f>AA51</f>
        <v>0</v>
      </c>
      <c r="AE51" s="41">
        <f>SUM(B51:Z51,AB51:AC51)</f>
        <v>0</v>
      </c>
      <c r="AF51" s="41">
        <f>SUM(AA26:AA50,AA52:AA53)</f>
        <v>0</v>
      </c>
      <c r="AG51" s="42">
        <v>0</v>
      </c>
      <c r="AH51" s="43" t="e">
        <f t="shared" si="21"/>
        <v>#DIV/0!</v>
      </c>
      <c r="AI51" s="43" t="e">
        <f t="shared" si="22"/>
        <v>#DIV/0!</v>
      </c>
      <c r="AJ51" s="43" t="e">
        <f t="shared" si="23"/>
        <v>#DIV/0!</v>
      </c>
      <c r="AK51" s="43" t="e">
        <f t="shared" si="24"/>
        <v>#DIV/0!</v>
      </c>
    </row>
    <row r="52" spans="1:37">
      <c r="A52" s="26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46"/>
      <c r="AD52" s="42">
        <f>AB52</f>
        <v>0</v>
      </c>
      <c r="AE52" s="42">
        <f>SUM(B52:AA52,AC52)</f>
        <v>0</v>
      </c>
      <c r="AF52" s="42">
        <f>SUM(AB26:AB51,AB53)</f>
        <v>0</v>
      </c>
      <c r="AG52" s="42">
        <v>0</v>
      </c>
      <c r="AH52" s="40" t="e">
        <f t="shared" si="21"/>
        <v>#DIV/0!</v>
      </c>
      <c r="AI52" s="40" t="e">
        <f t="shared" si="22"/>
        <v>#DIV/0!</v>
      </c>
      <c r="AJ52" s="40" t="e">
        <f t="shared" si="23"/>
        <v>#DIV/0!</v>
      </c>
      <c r="AK52" s="40" t="e">
        <f t="shared" si="24"/>
        <v>#DIV/0!</v>
      </c>
    </row>
    <row r="53" spans="1:37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47"/>
      <c r="AD53" s="41">
        <f>AC53</f>
        <v>0</v>
      </c>
      <c r="AE53" s="41">
        <f>SUM(B53:AB53)</f>
        <v>0</v>
      </c>
      <c r="AF53" s="41">
        <f>SUM(AC26:AC52)</f>
        <v>0</v>
      </c>
      <c r="AG53" s="41">
        <v>0</v>
      </c>
      <c r="AH53" s="43" t="e">
        <f t="shared" si="21"/>
        <v>#DIV/0!</v>
      </c>
      <c r="AI53" s="43" t="e">
        <f t="shared" si="22"/>
        <v>#DIV/0!</v>
      </c>
      <c r="AJ53" s="43" t="e">
        <f t="shared" si="23"/>
        <v>#DIV/0!</v>
      </c>
      <c r="AK53" s="43" t="e">
        <f t="shared" si="24"/>
        <v>#DIV/0!</v>
      </c>
    </row>
    <row r="54" spans="28:37">
      <c r="AB54" s="37" t="s">
        <v>74</v>
      </c>
      <c r="AC54" s="37"/>
      <c r="AD54" s="42">
        <f t="shared" ref="AD54:AF54" si="25">SUM(AD26:AD53)</f>
        <v>0</v>
      </c>
      <c r="AE54" s="42">
        <f t="shared" si="25"/>
        <v>0</v>
      </c>
      <c r="AF54" s="42">
        <f t="shared" si="25"/>
        <v>0</v>
      </c>
      <c r="AG54" s="42">
        <v>0</v>
      </c>
      <c r="AH54" s="40" t="e">
        <f t="shared" si="21"/>
        <v>#DIV/0!</v>
      </c>
      <c r="AI54" s="40" t="e">
        <f t="shared" si="22"/>
        <v>#DIV/0!</v>
      </c>
      <c r="AJ54" s="40" t="e">
        <f t="shared" si="23"/>
        <v>#DIV/0!</v>
      </c>
      <c r="AK54" s="40" t="e">
        <f t="shared" si="24"/>
        <v>#DIV/0!</v>
      </c>
    </row>
    <row r="56" spans="1:37">
      <c r="A56" s="7" t="s">
        <v>41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4">
      <c r="A57" s="8" t="str">
        <f>A56</f>
        <v>0.775</v>
      </c>
      <c r="B57" s="9" t="s">
        <v>3</v>
      </c>
      <c r="C57" s="9"/>
      <c r="D57" s="9"/>
    </row>
    <row r="58" ht="14.25" spans="1:24">
      <c r="A58" s="10" t="str">
        <f>A1</f>
        <v>FULL</v>
      </c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 s="11" t="s">
        <v>54</v>
      </c>
      <c r="H58" s="11" t="s">
        <v>55</v>
      </c>
      <c r="I58" s="11" t="s">
        <v>56</v>
      </c>
      <c r="J58" s="32" t="s">
        <v>57</v>
      </c>
      <c r="Q58" s="41" t="s">
        <v>35</v>
      </c>
      <c r="R58" s="41" t="s">
        <v>36</v>
      </c>
      <c r="S58" s="41" t="s">
        <v>37</v>
      </c>
      <c r="T58" s="41" t="s">
        <v>38</v>
      </c>
      <c r="U58" s="43" t="s">
        <v>70</v>
      </c>
      <c r="V58" s="43" t="s">
        <v>71</v>
      </c>
      <c r="W58" s="43" t="s">
        <v>72</v>
      </c>
      <c r="X58" s="43" t="s">
        <v>73</v>
      </c>
    </row>
    <row r="59" ht="14.25" spans="1:24">
      <c r="A59" s="12" t="s">
        <v>49</v>
      </c>
      <c r="B59" s="13"/>
      <c r="C59" s="14"/>
      <c r="D59" s="14"/>
      <c r="E59" s="14"/>
      <c r="F59" s="14"/>
      <c r="G59" s="14"/>
      <c r="H59" s="14"/>
      <c r="I59" s="14"/>
      <c r="J59" s="33"/>
      <c r="L59" s="1" t="s">
        <v>49</v>
      </c>
      <c r="M59" s="9" t="s">
        <v>58</v>
      </c>
      <c r="N59" s="9"/>
      <c r="O59" s="9"/>
      <c r="P59" s="9"/>
      <c r="Q59" s="42">
        <f>B59</f>
        <v>0</v>
      </c>
      <c r="R59" s="42">
        <f>SUM(C59:J59)</f>
        <v>0</v>
      </c>
      <c r="S59" s="42">
        <f>SUM(B60:B67)</f>
        <v>0</v>
      </c>
      <c r="T59" s="42">
        <v>0</v>
      </c>
      <c r="U59" s="40" t="e">
        <f t="shared" ref="U59:U66" si="26">(SUM(Q59,T59)/SUM(Q59,R59,S59,T59))</f>
        <v>#DIV/0!</v>
      </c>
      <c r="V59" s="40" t="e">
        <f t="shared" ref="V59:V66" si="27">Q59/(SUM(Q59,R59))</f>
        <v>#DIV/0!</v>
      </c>
      <c r="W59" s="40" t="e">
        <f t="shared" ref="W59:W66" si="28">Q59/SUM(Q59,S59)</f>
        <v>#DIV/0!</v>
      </c>
      <c r="X59" s="40" t="e">
        <f t="shared" ref="X59:X66" si="29">2*V59*W59/(SUM(V59,W59))</f>
        <v>#DIV/0!</v>
      </c>
    </row>
    <row r="60" spans="1:24">
      <c r="A60" s="15" t="s">
        <v>50</v>
      </c>
      <c r="B60" s="16"/>
      <c r="C60" s="17"/>
      <c r="D60" s="16"/>
      <c r="E60" s="16"/>
      <c r="F60" s="16"/>
      <c r="G60" s="16"/>
      <c r="H60" s="16"/>
      <c r="I60" s="16"/>
      <c r="J60" s="16"/>
      <c r="L60" s="1" t="s">
        <v>50</v>
      </c>
      <c r="M60" s="9" t="s">
        <v>59</v>
      </c>
      <c r="N60" s="9"/>
      <c r="O60" s="9"/>
      <c r="P60" s="9"/>
      <c r="Q60" s="41">
        <f>C60</f>
        <v>0</v>
      </c>
      <c r="R60" s="41">
        <f>SUM(B60,D60:J60)</f>
        <v>0</v>
      </c>
      <c r="S60" s="41">
        <f>SUM(C59,C61:C67)</f>
        <v>0</v>
      </c>
      <c r="T60" s="41">
        <v>0</v>
      </c>
      <c r="U60" s="43" t="e">
        <f t="shared" si="26"/>
        <v>#DIV/0!</v>
      </c>
      <c r="V60" s="43" t="e">
        <f t="shared" si="27"/>
        <v>#DIV/0!</v>
      </c>
      <c r="W60" s="43" t="e">
        <f t="shared" si="28"/>
        <v>#DIV/0!</v>
      </c>
      <c r="X60" s="43" t="e">
        <f t="shared" si="29"/>
        <v>#DIV/0!</v>
      </c>
    </row>
    <row r="61" spans="1:24">
      <c r="A61" s="15" t="s">
        <v>51</v>
      </c>
      <c r="B61" s="16"/>
      <c r="C61" s="16"/>
      <c r="D61" s="17"/>
      <c r="E61" s="16"/>
      <c r="F61" s="16"/>
      <c r="G61" s="16"/>
      <c r="H61" s="16"/>
      <c r="I61" s="16"/>
      <c r="J61" s="34"/>
      <c r="L61" s="1" t="s">
        <v>51</v>
      </c>
      <c r="M61" s="9" t="s">
        <v>60</v>
      </c>
      <c r="N61" s="9"/>
      <c r="O61" s="9"/>
      <c r="P61" s="9"/>
      <c r="Q61" s="42">
        <f>D61</f>
        <v>0</v>
      </c>
      <c r="R61" s="42">
        <f>SUM(B61:C61,E61:J61)</f>
        <v>0</v>
      </c>
      <c r="S61" s="42">
        <f>SUM(D59:D60,D62:D67)</f>
        <v>0</v>
      </c>
      <c r="T61" s="42">
        <v>0</v>
      </c>
      <c r="U61" s="40" t="e">
        <f t="shared" si="26"/>
        <v>#DIV/0!</v>
      </c>
      <c r="V61" s="40" t="e">
        <f t="shared" si="27"/>
        <v>#DIV/0!</v>
      </c>
      <c r="W61" s="40" t="e">
        <f t="shared" si="28"/>
        <v>#DIV/0!</v>
      </c>
      <c r="X61" s="40" t="e">
        <f t="shared" si="29"/>
        <v>#DIV/0!</v>
      </c>
    </row>
    <row r="62" spans="1:24">
      <c r="A62" s="15" t="s">
        <v>52</v>
      </c>
      <c r="B62" s="16"/>
      <c r="C62" s="16"/>
      <c r="D62" s="16"/>
      <c r="E62" s="17"/>
      <c r="F62" s="16"/>
      <c r="G62" s="16"/>
      <c r="H62" s="16"/>
      <c r="I62" s="16"/>
      <c r="J62" s="34"/>
      <c r="L62" s="1" t="s">
        <v>52</v>
      </c>
      <c r="M62" s="9" t="s">
        <v>61</v>
      </c>
      <c r="N62" s="9"/>
      <c r="O62" s="9"/>
      <c r="P62" s="9"/>
      <c r="Q62" s="41">
        <f>E62</f>
        <v>0</v>
      </c>
      <c r="R62" s="41">
        <f>SUM(B62:D62,F62:J62)</f>
        <v>0</v>
      </c>
      <c r="S62" s="41">
        <f>SUM(E59:E61,E63:E67)</f>
        <v>0</v>
      </c>
      <c r="T62" s="41">
        <v>0</v>
      </c>
      <c r="U62" s="43" t="e">
        <f t="shared" si="26"/>
        <v>#DIV/0!</v>
      </c>
      <c r="V62" s="43" t="e">
        <f t="shared" si="27"/>
        <v>#DIV/0!</v>
      </c>
      <c r="W62" s="43" t="e">
        <f t="shared" si="28"/>
        <v>#DIV/0!</v>
      </c>
      <c r="X62" s="43" t="e">
        <f t="shared" si="29"/>
        <v>#DIV/0!</v>
      </c>
    </row>
    <row r="63" spans="1:24">
      <c r="A63" s="15" t="s">
        <v>53</v>
      </c>
      <c r="B63" s="16"/>
      <c r="C63" s="16"/>
      <c r="D63" s="16"/>
      <c r="E63" s="16"/>
      <c r="F63" s="17"/>
      <c r="G63" s="16"/>
      <c r="H63" s="16"/>
      <c r="I63" s="16"/>
      <c r="J63" s="34"/>
      <c r="L63" s="1" t="s">
        <v>53</v>
      </c>
      <c r="M63" s="9" t="s">
        <v>62</v>
      </c>
      <c r="N63" s="9"/>
      <c r="O63" s="9"/>
      <c r="P63" s="9"/>
      <c r="Q63" s="42">
        <f>F63</f>
        <v>0</v>
      </c>
      <c r="R63" s="42">
        <f>SUM(B63:E63,G63:J63)</f>
        <v>0</v>
      </c>
      <c r="S63" s="42">
        <f>SUM(F59:F62,F64:F67)</f>
        <v>0</v>
      </c>
      <c r="T63" s="42">
        <v>0</v>
      </c>
      <c r="U63" s="40" t="e">
        <f t="shared" si="26"/>
        <v>#DIV/0!</v>
      </c>
      <c r="V63" s="40" t="e">
        <f t="shared" si="27"/>
        <v>#DIV/0!</v>
      </c>
      <c r="W63" s="40" t="e">
        <f t="shared" si="28"/>
        <v>#DIV/0!</v>
      </c>
      <c r="X63" s="40" t="e">
        <f t="shared" si="29"/>
        <v>#DIV/0!</v>
      </c>
    </row>
    <row r="64" spans="1:24">
      <c r="A64" s="15" t="s">
        <v>54</v>
      </c>
      <c r="B64" s="16"/>
      <c r="C64" s="16"/>
      <c r="D64" s="16"/>
      <c r="E64" s="16"/>
      <c r="F64" s="16"/>
      <c r="G64" s="17"/>
      <c r="H64" s="16"/>
      <c r="I64" s="16"/>
      <c r="J64" s="34"/>
      <c r="L64" s="1" t="s">
        <v>54</v>
      </c>
      <c r="M64" s="9" t="s">
        <v>63</v>
      </c>
      <c r="N64" s="9"/>
      <c r="O64" s="9"/>
      <c r="P64" s="9"/>
      <c r="Q64" s="41">
        <f>G64</f>
        <v>0</v>
      </c>
      <c r="R64" s="41">
        <f>SUM(B64:F64,H64:J64)</f>
        <v>0</v>
      </c>
      <c r="S64" s="41">
        <f>SUM(G59:G63,G65:G67)</f>
        <v>0</v>
      </c>
      <c r="T64" s="41">
        <v>0</v>
      </c>
      <c r="U64" s="43" t="e">
        <f t="shared" si="26"/>
        <v>#DIV/0!</v>
      </c>
      <c r="V64" s="43" t="e">
        <f t="shared" si="27"/>
        <v>#DIV/0!</v>
      </c>
      <c r="W64" s="43" t="e">
        <f t="shared" si="28"/>
        <v>#DIV/0!</v>
      </c>
      <c r="X64" s="43" t="e">
        <f t="shared" si="29"/>
        <v>#DIV/0!</v>
      </c>
    </row>
    <row r="65" spans="1:24">
      <c r="A65" s="15" t="s">
        <v>55</v>
      </c>
      <c r="B65" s="16"/>
      <c r="C65" s="16"/>
      <c r="D65" s="16"/>
      <c r="E65" s="16"/>
      <c r="F65" s="16"/>
      <c r="G65" s="16"/>
      <c r="H65" s="17"/>
      <c r="I65" s="16"/>
      <c r="J65" s="34"/>
      <c r="L65" s="1" t="s">
        <v>55</v>
      </c>
      <c r="M65" s="9" t="s">
        <v>64</v>
      </c>
      <c r="N65" s="9"/>
      <c r="O65" s="9"/>
      <c r="P65" s="9"/>
      <c r="Q65" s="42">
        <f>H65</f>
        <v>0</v>
      </c>
      <c r="R65" s="42">
        <f>SUM(B65:G65,I65:J65)</f>
        <v>0</v>
      </c>
      <c r="S65" s="42">
        <f>SUM(H59:H64,H66:H67)</f>
        <v>0</v>
      </c>
      <c r="T65" s="42">
        <v>0</v>
      </c>
      <c r="U65" s="40" t="e">
        <f t="shared" si="26"/>
        <v>#DIV/0!</v>
      </c>
      <c r="V65" s="40" t="e">
        <f t="shared" si="27"/>
        <v>#DIV/0!</v>
      </c>
      <c r="W65" s="40" t="e">
        <f t="shared" si="28"/>
        <v>#DIV/0!</v>
      </c>
      <c r="X65" s="40" t="e">
        <f t="shared" si="29"/>
        <v>#DIV/0!</v>
      </c>
    </row>
    <row r="66" spans="1:24">
      <c r="A66" s="15" t="s">
        <v>56</v>
      </c>
      <c r="B66" s="16"/>
      <c r="C66" s="16"/>
      <c r="D66" s="16"/>
      <c r="E66" s="16"/>
      <c r="F66" s="16"/>
      <c r="G66" s="16"/>
      <c r="H66" s="16"/>
      <c r="I66" s="17"/>
      <c r="J66" s="34"/>
      <c r="L66" s="1" t="s">
        <v>56</v>
      </c>
      <c r="M66" s="9" t="s">
        <v>65</v>
      </c>
      <c r="N66" s="9"/>
      <c r="O66" s="9"/>
      <c r="P66" s="9"/>
      <c r="Q66" s="41">
        <f>I66</f>
        <v>0</v>
      </c>
      <c r="R66" s="41">
        <f>SUM(J66,B66:H66)</f>
        <v>0</v>
      </c>
      <c r="S66" s="41">
        <f>SUM(I59:I65,I67)</f>
        <v>0</v>
      </c>
      <c r="T66" s="41">
        <v>0</v>
      </c>
      <c r="U66" s="43" t="e">
        <f t="shared" si="26"/>
        <v>#DIV/0!</v>
      </c>
      <c r="V66" s="43" t="e">
        <f t="shared" si="27"/>
        <v>#DIV/0!</v>
      </c>
      <c r="W66" s="43" t="e">
        <f t="shared" si="28"/>
        <v>#DIV/0!</v>
      </c>
      <c r="X66" s="43" t="e">
        <f t="shared" si="29"/>
        <v>#DIV/0!</v>
      </c>
    </row>
    <row r="67" spans="1:24">
      <c r="A67" s="18" t="s">
        <v>57</v>
      </c>
      <c r="B67" s="19"/>
      <c r="C67" s="19"/>
      <c r="D67" s="19"/>
      <c r="E67" s="19"/>
      <c r="F67" s="19"/>
      <c r="G67" s="19"/>
      <c r="H67" s="19"/>
      <c r="I67" s="19"/>
      <c r="J67" s="35"/>
      <c r="L67" s="1" t="s">
        <v>57</v>
      </c>
      <c r="M67" s="9" t="s">
        <v>66</v>
      </c>
      <c r="N67" s="9"/>
      <c r="O67" s="9"/>
      <c r="P67" s="9"/>
      <c r="Q67" s="42"/>
      <c r="R67" s="42"/>
      <c r="S67" s="42"/>
      <c r="T67" s="42"/>
      <c r="U67" s="40"/>
      <c r="V67" s="40"/>
      <c r="W67" s="40"/>
      <c r="X67" s="40"/>
    </row>
    <row r="68" spans="15:24">
      <c r="O68" s="37" t="s">
        <v>74</v>
      </c>
      <c r="P68" s="37"/>
      <c r="Q68" s="41">
        <f t="shared" ref="Q68:T68" si="30">SUM(Q59:Q66)</f>
        <v>0</v>
      </c>
      <c r="R68" s="41">
        <f t="shared" si="30"/>
        <v>0</v>
      </c>
      <c r="S68" s="41">
        <f t="shared" si="30"/>
        <v>0</v>
      </c>
      <c r="T68" s="41">
        <f t="shared" si="30"/>
        <v>0</v>
      </c>
      <c r="U68" s="43" t="e">
        <f>(SUM(Q68,T68)/SUM(Q68,R68,S68,T68))</f>
        <v>#DIV/0!</v>
      </c>
      <c r="V68" s="43" t="e">
        <f>Q68/(SUM(Q68,R68))</f>
        <v>#DIV/0!</v>
      </c>
      <c r="W68" s="43" t="e">
        <f>Q68/SUM(Q68,S68)</f>
        <v>#DIV/0!</v>
      </c>
      <c r="X68" s="43" t="e">
        <f>2*V68*W68/(SUM(V68,W68))</f>
        <v>#DIV/0!</v>
      </c>
    </row>
    <row r="69" spans="1:8">
      <c r="A69" s="20" t="str">
        <f>A56</f>
        <v>0.775</v>
      </c>
      <c r="B69" s="9" t="s">
        <v>3</v>
      </c>
      <c r="C69" s="9"/>
      <c r="D69" s="9"/>
      <c r="F69" s="31" t="s">
        <v>75</v>
      </c>
      <c r="G69" s="31"/>
      <c r="H69" s="1">
        <f>SUM(B71:AC98)</f>
        <v>0</v>
      </c>
    </row>
    <row r="70" ht="14.25" spans="1:37">
      <c r="A70" s="10" t="str">
        <f>A13</f>
        <v>FULL</v>
      </c>
      <c r="B70" s="22" t="s">
        <v>7</v>
      </c>
      <c r="C70" s="22" t="s">
        <v>8</v>
      </c>
      <c r="D70" s="22" t="s">
        <v>9</v>
      </c>
      <c r="E70" s="22" t="s">
        <v>10</v>
      </c>
      <c r="F70" s="22" t="s">
        <v>11</v>
      </c>
      <c r="G70" s="22" t="s">
        <v>12</v>
      </c>
      <c r="H70" s="22" t="s">
        <v>13</v>
      </c>
      <c r="I70" s="22" t="s">
        <v>14</v>
      </c>
      <c r="J70" s="22" t="s">
        <v>15</v>
      </c>
      <c r="K70" s="22" t="s">
        <v>16</v>
      </c>
      <c r="L70" s="22" t="s">
        <v>17</v>
      </c>
      <c r="M70" s="22" t="s">
        <v>18</v>
      </c>
      <c r="N70" s="22" t="s">
        <v>19</v>
      </c>
      <c r="O70" s="22" t="s">
        <v>20</v>
      </c>
      <c r="P70" s="22" t="s">
        <v>21</v>
      </c>
      <c r="Q70" s="22" t="s">
        <v>22</v>
      </c>
      <c r="R70" s="22" t="s">
        <v>23</v>
      </c>
      <c r="S70" s="22" t="s">
        <v>24</v>
      </c>
      <c r="T70" s="22" t="s">
        <v>25</v>
      </c>
      <c r="U70" s="22" t="s">
        <v>26</v>
      </c>
      <c r="V70" s="22" t="s">
        <v>27</v>
      </c>
      <c r="W70" s="22" t="s">
        <v>28</v>
      </c>
      <c r="X70" s="22" t="s">
        <v>29</v>
      </c>
      <c r="Y70" s="22" t="s">
        <v>30</v>
      </c>
      <c r="Z70" s="22" t="s">
        <v>31</v>
      </c>
      <c r="AA70" s="22" t="s">
        <v>32</v>
      </c>
      <c r="AB70" s="22" t="s">
        <v>33</v>
      </c>
      <c r="AC70" s="44" t="s">
        <v>34</v>
      </c>
      <c r="AD70" s="41" t="s">
        <v>35</v>
      </c>
      <c r="AE70" s="41" t="s">
        <v>36</v>
      </c>
      <c r="AF70" s="41" t="s">
        <v>37</v>
      </c>
      <c r="AG70" s="41" t="s">
        <v>38</v>
      </c>
      <c r="AH70" s="43" t="s">
        <v>70</v>
      </c>
      <c r="AI70" s="43" t="s">
        <v>71</v>
      </c>
      <c r="AJ70" s="43" t="s">
        <v>72</v>
      </c>
      <c r="AK70" s="43" t="s">
        <v>73</v>
      </c>
    </row>
    <row r="71" ht="14.25" spans="1:37">
      <c r="A71" s="23" t="s">
        <v>7</v>
      </c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45"/>
      <c r="AD71" s="42">
        <f>B71</f>
        <v>0</v>
      </c>
      <c r="AE71" s="42">
        <f>SUM(C71:AC71)</f>
        <v>0</v>
      </c>
      <c r="AF71" s="42">
        <f>SUM(B72:B98)</f>
        <v>0</v>
      </c>
      <c r="AG71" s="42">
        <v>0</v>
      </c>
      <c r="AH71" s="40" t="e">
        <f t="shared" ref="AH71:AH99" si="31">(SUM(AD71,AG71)/SUM(AD71,AE71,AF71,AG71))</f>
        <v>#DIV/0!</v>
      </c>
      <c r="AI71" s="40" t="e">
        <f t="shared" ref="AI71:AI99" si="32">AD71/(SUM(AD71,AE71))</f>
        <v>#DIV/0!</v>
      </c>
      <c r="AJ71" s="40" t="e">
        <f t="shared" ref="AJ71:AJ99" si="33">AD71/SUM(AD71,AF71)</f>
        <v>#DIV/0!</v>
      </c>
      <c r="AK71" s="40" t="e">
        <f t="shared" ref="AK71:AK99" si="34">2*AI71*AJ71/(SUM(AI71,AJ71))</f>
        <v>#DIV/0!</v>
      </c>
    </row>
    <row r="72" spans="1:37">
      <c r="A72" s="26" t="s">
        <v>40</v>
      </c>
      <c r="B72" s="27"/>
      <c r="C72" s="28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46"/>
      <c r="AD72" s="41">
        <f>C72</f>
        <v>0</v>
      </c>
      <c r="AE72" s="41">
        <f>SUM(D72:AC72,B72)</f>
        <v>0</v>
      </c>
      <c r="AF72" s="41">
        <v>0</v>
      </c>
      <c r="AG72" s="41">
        <v>0</v>
      </c>
      <c r="AH72" s="43" t="e">
        <f t="shared" si="31"/>
        <v>#DIV/0!</v>
      </c>
      <c r="AI72" s="43" t="e">
        <f t="shared" si="32"/>
        <v>#DIV/0!</v>
      </c>
      <c r="AJ72" s="43" t="e">
        <f t="shared" si="33"/>
        <v>#DIV/0!</v>
      </c>
      <c r="AK72" s="43" t="e">
        <f t="shared" si="34"/>
        <v>#DIV/0!</v>
      </c>
    </row>
    <row r="73" spans="1:37">
      <c r="A73" s="26" t="s">
        <v>9</v>
      </c>
      <c r="B73" s="27"/>
      <c r="C73" s="27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46"/>
      <c r="AD73" s="42">
        <f>D73</f>
        <v>0</v>
      </c>
      <c r="AE73" s="42">
        <f>SUM(B73,C73,E73:AC73)</f>
        <v>0</v>
      </c>
      <c r="AF73" s="42">
        <f>SUM(D71,D72,D74:D98)</f>
        <v>0</v>
      </c>
      <c r="AG73" s="42">
        <v>0</v>
      </c>
      <c r="AH73" s="40" t="e">
        <f t="shared" si="31"/>
        <v>#DIV/0!</v>
      </c>
      <c r="AI73" s="40" t="e">
        <f t="shared" si="32"/>
        <v>#DIV/0!</v>
      </c>
      <c r="AJ73" s="40" t="e">
        <f t="shared" si="33"/>
        <v>#DIV/0!</v>
      </c>
      <c r="AK73" s="40" t="e">
        <f t="shared" si="34"/>
        <v>#DIV/0!</v>
      </c>
    </row>
    <row r="74" spans="1:37">
      <c r="A74" s="26" t="s">
        <v>10</v>
      </c>
      <c r="B74" s="27"/>
      <c r="C74" s="27"/>
      <c r="D74" s="27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46"/>
      <c r="AD74" s="41">
        <f>E74</f>
        <v>0</v>
      </c>
      <c r="AE74" s="41">
        <f>SUM(B74:D74,F74:AC74)</f>
        <v>0</v>
      </c>
      <c r="AF74" s="41">
        <f>SUM(E71:E73,E75:E98)</f>
        <v>0</v>
      </c>
      <c r="AG74" s="41">
        <v>0</v>
      </c>
      <c r="AH74" s="43" t="e">
        <f t="shared" si="31"/>
        <v>#DIV/0!</v>
      </c>
      <c r="AI74" s="43" t="e">
        <f t="shared" si="32"/>
        <v>#DIV/0!</v>
      </c>
      <c r="AJ74" s="43" t="e">
        <f t="shared" si="33"/>
        <v>#DIV/0!</v>
      </c>
      <c r="AK74" s="43" t="e">
        <f t="shared" si="34"/>
        <v>#DIV/0!</v>
      </c>
    </row>
    <row r="75" spans="1:37">
      <c r="A75" s="26" t="s">
        <v>11</v>
      </c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46"/>
      <c r="AD75" s="42">
        <f>F75</f>
        <v>0</v>
      </c>
      <c r="AE75" s="42">
        <f>SUM(B75:E75,G75:AC75)</f>
        <v>0</v>
      </c>
      <c r="AF75" s="42">
        <f>SUM(F71:F74,F76:F98)</f>
        <v>0</v>
      </c>
      <c r="AG75" s="42">
        <v>0</v>
      </c>
      <c r="AH75" s="40" t="e">
        <f t="shared" si="31"/>
        <v>#DIV/0!</v>
      </c>
      <c r="AI75" s="40" t="e">
        <f t="shared" si="32"/>
        <v>#DIV/0!</v>
      </c>
      <c r="AJ75" s="40" t="e">
        <f t="shared" si="33"/>
        <v>#DIV/0!</v>
      </c>
      <c r="AK75" s="40" t="e">
        <f t="shared" si="34"/>
        <v>#DIV/0!</v>
      </c>
    </row>
    <row r="76" spans="1:37">
      <c r="A76" s="26" t="s">
        <v>12</v>
      </c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46"/>
      <c r="AD76" s="41">
        <f>G76</f>
        <v>0</v>
      </c>
      <c r="AE76" s="41">
        <f>SUM(B76:F76,H76:AC76)</f>
        <v>0</v>
      </c>
      <c r="AF76" s="41">
        <f>SUM(G71:G75,G77:G98)</f>
        <v>0</v>
      </c>
      <c r="AG76" s="41">
        <v>0</v>
      </c>
      <c r="AH76" s="43" t="e">
        <f t="shared" si="31"/>
        <v>#DIV/0!</v>
      </c>
      <c r="AI76" s="43" t="e">
        <f t="shared" si="32"/>
        <v>#DIV/0!</v>
      </c>
      <c r="AJ76" s="43" t="e">
        <f t="shared" si="33"/>
        <v>#DIV/0!</v>
      </c>
      <c r="AK76" s="43" t="e">
        <f t="shared" si="34"/>
        <v>#DIV/0!</v>
      </c>
    </row>
    <row r="77" spans="1:37">
      <c r="A77" s="26" t="s">
        <v>13</v>
      </c>
      <c r="B77" s="27"/>
      <c r="C77" s="27"/>
      <c r="D77" s="27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46"/>
      <c r="AD77" s="42">
        <f>H77</f>
        <v>0</v>
      </c>
      <c r="AE77" s="42">
        <f>SUM(B77:G77,I77:AC77)</f>
        <v>0</v>
      </c>
      <c r="AF77" s="42">
        <f>SUM(H71:H76,H78:H98)</f>
        <v>0</v>
      </c>
      <c r="AG77" s="42">
        <v>0</v>
      </c>
      <c r="AH77" s="40" t="e">
        <f t="shared" si="31"/>
        <v>#DIV/0!</v>
      </c>
      <c r="AI77" s="40" t="e">
        <f t="shared" si="32"/>
        <v>#DIV/0!</v>
      </c>
      <c r="AJ77" s="40" t="e">
        <f t="shared" si="33"/>
        <v>#DIV/0!</v>
      </c>
      <c r="AK77" s="40" t="e">
        <f t="shared" si="34"/>
        <v>#DIV/0!</v>
      </c>
    </row>
    <row r="78" spans="1:37">
      <c r="A78" s="26" t="s">
        <v>14</v>
      </c>
      <c r="B78" s="27"/>
      <c r="C78" s="27"/>
      <c r="D78" s="27"/>
      <c r="E78" s="27"/>
      <c r="F78" s="27"/>
      <c r="G78" s="27"/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46"/>
      <c r="AD78" s="41">
        <f>I78</f>
        <v>0</v>
      </c>
      <c r="AE78" s="41">
        <f>SUM(B78:H78,J78:AC78)</f>
        <v>0</v>
      </c>
      <c r="AF78" s="41">
        <f>SUM(I71:I77,I79:I98)</f>
        <v>0</v>
      </c>
      <c r="AG78" s="42">
        <v>0</v>
      </c>
      <c r="AH78" s="43" t="e">
        <f t="shared" si="31"/>
        <v>#DIV/0!</v>
      </c>
      <c r="AI78" s="43" t="e">
        <f t="shared" si="32"/>
        <v>#DIV/0!</v>
      </c>
      <c r="AJ78" s="43" t="e">
        <f t="shared" si="33"/>
        <v>#DIV/0!</v>
      </c>
      <c r="AK78" s="43" t="e">
        <f t="shared" si="34"/>
        <v>#DIV/0!</v>
      </c>
    </row>
    <row r="79" spans="1:37">
      <c r="A79" s="26" t="s">
        <v>48</v>
      </c>
      <c r="B79" s="27"/>
      <c r="C79" s="27"/>
      <c r="D79" s="27"/>
      <c r="E79" s="27"/>
      <c r="F79" s="27"/>
      <c r="G79" s="27"/>
      <c r="H79" s="27"/>
      <c r="I79" s="27"/>
      <c r="J79" s="2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46"/>
      <c r="AD79" s="42">
        <f>J79</f>
        <v>0</v>
      </c>
      <c r="AE79" s="42">
        <f>SUM(B79:I79,K79:AC79)</f>
        <v>0</v>
      </c>
      <c r="AF79" s="42">
        <f>SUM(J71:J78,J80:J98)</f>
        <v>0</v>
      </c>
      <c r="AG79" s="41">
        <v>0</v>
      </c>
      <c r="AH79" s="40" t="e">
        <f t="shared" si="31"/>
        <v>#DIV/0!</v>
      </c>
      <c r="AI79" s="40" t="e">
        <f t="shared" si="32"/>
        <v>#DIV/0!</v>
      </c>
      <c r="AJ79" s="40" t="e">
        <f t="shared" si="33"/>
        <v>#DIV/0!</v>
      </c>
      <c r="AK79" s="40" t="e">
        <f t="shared" si="34"/>
        <v>#DIV/0!</v>
      </c>
    </row>
    <row r="80" spans="1:37">
      <c r="A80" s="26" t="s">
        <v>16</v>
      </c>
      <c r="B80" s="27"/>
      <c r="C80" s="27"/>
      <c r="D80" s="27"/>
      <c r="E80" s="27"/>
      <c r="F80" s="27"/>
      <c r="G80" s="27"/>
      <c r="H80" s="27"/>
      <c r="I80" s="27"/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46"/>
      <c r="AD80" s="41">
        <f>K80</f>
        <v>0</v>
      </c>
      <c r="AE80" s="41">
        <f>SUM(B80:J80,L80:AC80)</f>
        <v>0</v>
      </c>
      <c r="AF80" s="41">
        <f>SUM(K71:K79,K81:K98)</f>
        <v>0</v>
      </c>
      <c r="AG80" s="42">
        <v>0</v>
      </c>
      <c r="AH80" s="43" t="e">
        <f t="shared" si="31"/>
        <v>#DIV/0!</v>
      </c>
      <c r="AI80" s="43" t="e">
        <f t="shared" si="32"/>
        <v>#DIV/0!</v>
      </c>
      <c r="AJ80" s="43" t="e">
        <f t="shared" si="33"/>
        <v>#DIV/0!</v>
      </c>
      <c r="AK80" s="43" t="e">
        <f t="shared" si="34"/>
        <v>#DIV/0!</v>
      </c>
    </row>
    <row r="81" spans="1:37">
      <c r="A81" s="26" t="s">
        <v>17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46"/>
      <c r="AD81" s="42">
        <f>L81</f>
        <v>0</v>
      </c>
      <c r="AE81" s="42">
        <f>SUM(B81:K81,M81:AC81)</f>
        <v>0</v>
      </c>
      <c r="AF81" s="42">
        <f>SUM(L71:L80,L82:L98)</f>
        <v>0</v>
      </c>
      <c r="AG81" s="41">
        <v>0</v>
      </c>
      <c r="AH81" s="40" t="e">
        <f t="shared" si="31"/>
        <v>#DIV/0!</v>
      </c>
      <c r="AI81" s="40" t="e">
        <f t="shared" si="32"/>
        <v>#DIV/0!</v>
      </c>
      <c r="AJ81" s="40" t="e">
        <f t="shared" si="33"/>
        <v>#DIV/0!</v>
      </c>
      <c r="AK81" s="40" t="e">
        <f t="shared" si="34"/>
        <v>#DIV/0!</v>
      </c>
    </row>
    <row r="82" spans="1:37">
      <c r="A82" s="26" t="s">
        <v>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46"/>
      <c r="AD82" s="41">
        <f>M82</f>
        <v>0</v>
      </c>
      <c r="AE82" s="41">
        <f>SUM(B82:L82,N82:AC82)</f>
        <v>0</v>
      </c>
      <c r="AF82" s="41">
        <f>SUM(M71:M81,M83:M98)</f>
        <v>0</v>
      </c>
      <c r="AG82" s="42">
        <v>0</v>
      </c>
      <c r="AH82" s="43" t="e">
        <f t="shared" si="31"/>
        <v>#DIV/0!</v>
      </c>
      <c r="AI82" s="43" t="e">
        <f t="shared" si="32"/>
        <v>#DIV/0!</v>
      </c>
      <c r="AJ82" s="43" t="e">
        <f t="shared" si="33"/>
        <v>#DIV/0!</v>
      </c>
      <c r="AK82" s="43" t="e">
        <f t="shared" si="34"/>
        <v>#DIV/0!</v>
      </c>
    </row>
    <row r="83" spans="1:37">
      <c r="A83" s="26" t="s">
        <v>19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46"/>
      <c r="AD83" s="42">
        <f>N83</f>
        <v>0</v>
      </c>
      <c r="AE83" s="42">
        <f>SUM(B83:M83,O83:AC83)</f>
        <v>0</v>
      </c>
      <c r="AF83" s="42">
        <f>SUM(N71:N82,N84:N98)</f>
        <v>0</v>
      </c>
      <c r="AG83" s="41">
        <v>0</v>
      </c>
      <c r="AH83" s="40" t="e">
        <f t="shared" si="31"/>
        <v>#DIV/0!</v>
      </c>
      <c r="AI83" s="40" t="e">
        <f t="shared" si="32"/>
        <v>#DIV/0!</v>
      </c>
      <c r="AJ83" s="40" t="e">
        <f t="shared" si="33"/>
        <v>#DIV/0!</v>
      </c>
      <c r="AK83" s="40" t="e">
        <f t="shared" si="34"/>
        <v>#DIV/0!</v>
      </c>
    </row>
    <row r="84" spans="1:37">
      <c r="A84" s="26" t="s">
        <v>20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46"/>
      <c r="AD84" s="41">
        <f>O84</f>
        <v>0</v>
      </c>
      <c r="AE84" s="41">
        <f>SUM(B84:N84,P84:AC84)</f>
        <v>0</v>
      </c>
      <c r="AF84" s="41">
        <f>SUM(O71:O83,O85:O98)</f>
        <v>0</v>
      </c>
      <c r="AG84" s="42">
        <v>0</v>
      </c>
      <c r="AH84" s="43" t="e">
        <f t="shared" si="31"/>
        <v>#DIV/0!</v>
      </c>
      <c r="AI84" s="43" t="e">
        <f t="shared" si="32"/>
        <v>#DIV/0!</v>
      </c>
      <c r="AJ84" s="43" t="e">
        <f t="shared" si="33"/>
        <v>#DIV/0!</v>
      </c>
      <c r="AK84" s="43" t="e">
        <f t="shared" si="34"/>
        <v>#DIV/0!</v>
      </c>
    </row>
    <row r="85" spans="1:37">
      <c r="A85" s="26" t="s">
        <v>21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46"/>
      <c r="AD85" s="42">
        <f>P85</f>
        <v>0</v>
      </c>
      <c r="AE85" s="42">
        <f>SUM(B85:O85,Q85:AC85)</f>
        <v>0</v>
      </c>
      <c r="AF85" s="42">
        <f>SUM(P71:P84,P86:P98)</f>
        <v>0</v>
      </c>
      <c r="AG85" s="42">
        <v>0</v>
      </c>
      <c r="AH85" s="40" t="e">
        <f t="shared" si="31"/>
        <v>#DIV/0!</v>
      </c>
      <c r="AI85" s="40" t="e">
        <f t="shared" si="32"/>
        <v>#DIV/0!</v>
      </c>
      <c r="AJ85" s="40" t="e">
        <f t="shared" si="33"/>
        <v>#DIV/0!</v>
      </c>
      <c r="AK85" s="40" t="e">
        <f t="shared" si="34"/>
        <v>#DIV/0!</v>
      </c>
    </row>
    <row r="86" spans="1:37">
      <c r="A86" s="26" t="s">
        <v>22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46"/>
      <c r="AD86" s="41">
        <f>Q86</f>
        <v>0</v>
      </c>
      <c r="AE86" s="41">
        <f>SUM(B86:P86,R86:AC86)</f>
        <v>0</v>
      </c>
      <c r="AF86" s="41">
        <f>SUM(Q71:Q85,Q87:Q98)</f>
        <v>0</v>
      </c>
      <c r="AG86" s="41">
        <v>0</v>
      </c>
      <c r="AH86" s="43" t="e">
        <f t="shared" si="31"/>
        <v>#DIV/0!</v>
      </c>
      <c r="AI86" s="43" t="e">
        <f t="shared" si="32"/>
        <v>#DIV/0!</v>
      </c>
      <c r="AJ86" s="43" t="e">
        <f t="shared" si="33"/>
        <v>#DIV/0!</v>
      </c>
      <c r="AK86" s="43" t="e">
        <f t="shared" si="34"/>
        <v>#DIV/0!</v>
      </c>
    </row>
    <row r="87" spans="1:37">
      <c r="A87" s="26" t="s">
        <v>23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46"/>
      <c r="AD87" s="42">
        <f>R87</f>
        <v>0</v>
      </c>
      <c r="AE87" s="42">
        <f>SUM(B87:Q87,S87:AC87)</f>
        <v>0</v>
      </c>
      <c r="AF87" s="42">
        <f>SUM(R71:R86,R88:R98)</f>
        <v>0</v>
      </c>
      <c r="AG87" s="42">
        <v>0</v>
      </c>
      <c r="AH87" s="40" t="e">
        <f t="shared" si="31"/>
        <v>#DIV/0!</v>
      </c>
      <c r="AI87" s="40" t="e">
        <f t="shared" si="32"/>
        <v>#DIV/0!</v>
      </c>
      <c r="AJ87" s="40" t="e">
        <f t="shared" si="33"/>
        <v>#DIV/0!</v>
      </c>
      <c r="AK87" s="40" t="e">
        <f t="shared" si="34"/>
        <v>#DIV/0!</v>
      </c>
    </row>
    <row r="88" spans="1:37">
      <c r="A88" s="26" t="s">
        <v>24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46"/>
      <c r="AD88" s="41">
        <f>S88</f>
        <v>0</v>
      </c>
      <c r="AE88" s="41">
        <f>SUM(B88:R88,T88:AC88)</f>
        <v>0</v>
      </c>
      <c r="AF88" s="41">
        <f>SUM(S71:S87,S89:S98)</f>
        <v>0</v>
      </c>
      <c r="AG88" s="41">
        <v>0</v>
      </c>
      <c r="AH88" s="43" t="e">
        <f t="shared" si="31"/>
        <v>#DIV/0!</v>
      </c>
      <c r="AI88" s="43" t="e">
        <f t="shared" si="32"/>
        <v>#DIV/0!</v>
      </c>
      <c r="AJ88" s="43" t="e">
        <f t="shared" si="33"/>
        <v>#DIV/0!</v>
      </c>
      <c r="AK88" s="43" t="e">
        <f t="shared" si="34"/>
        <v>#DIV/0!</v>
      </c>
    </row>
    <row r="89" spans="1:37">
      <c r="A89" s="26" t="s">
        <v>25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27"/>
      <c r="V89" s="27"/>
      <c r="W89" s="27"/>
      <c r="X89" s="27"/>
      <c r="Y89" s="27"/>
      <c r="Z89" s="27"/>
      <c r="AA89" s="27"/>
      <c r="AB89" s="27"/>
      <c r="AC89" s="46"/>
      <c r="AD89" s="42">
        <f>T89</f>
        <v>0</v>
      </c>
      <c r="AE89" s="42">
        <f>SUM(B89:S89,U89:AC89)</f>
        <v>0</v>
      </c>
      <c r="AF89" s="42">
        <f>SUM(T71:T88,T90:T98)</f>
        <v>0</v>
      </c>
      <c r="AG89" s="42">
        <v>0</v>
      </c>
      <c r="AH89" s="40" t="e">
        <f t="shared" si="31"/>
        <v>#DIV/0!</v>
      </c>
      <c r="AI89" s="40" t="e">
        <f t="shared" si="32"/>
        <v>#DIV/0!</v>
      </c>
      <c r="AJ89" s="40" t="e">
        <f t="shared" si="33"/>
        <v>#DIV/0!</v>
      </c>
      <c r="AK89" s="40" t="e">
        <f t="shared" si="34"/>
        <v>#DIV/0!</v>
      </c>
    </row>
    <row r="90" spans="1:37">
      <c r="A90" s="26" t="s">
        <v>26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7"/>
      <c r="W90" s="27"/>
      <c r="X90" s="27"/>
      <c r="Y90" s="27"/>
      <c r="Z90" s="27"/>
      <c r="AA90" s="27"/>
      <c r="AB90" s="27"/>
      <c r="AC90" s="46"/>
      <c r="AD90" s="41">
        <f>U90</f>
        <v>0</v>
      </c>
      <c r="AE90" s="41">
        <f>SUM(B90:T90,V90:AC90)</f>
        <v>0</v>
      </c>
      <c r="AF90" s="41">
        <f>SUM(U71:U89,U91:U98)</f>
        <v>0</v>
      </c>
      <c r="AG90" s="41">
        <v>0</v>
      </c>
      <c r="AH90" s="43" t="e">
        <f t="shared" si="31"/>
        <v>#DIV/0!</v>
      </c>
      <c r="AI90" s="43" t="e">
        <f t="shared" si="32"/>
        <v>#DIV/0!</v>
      </c>
      <c r="AJ90" s="43" t="e">
        <f t="shared" si="33"/>
        <v>#DIV/0!</v>
      </c>
      <c r="AK90" s="43" t="e">
        <f t="shared" si="34"/>
        <v>#DIV/0!</v>
      </c>
    </row>
    <row r="91" spans="1:37">
      <c r="A91" s="26" t="s">
        <v>27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  <c r="W91" s="27"/>
      <c r="X91" s="27"/>
      <c r="Y91" s="27"/>
      <c r="Z91" s="27"/>
      <c r="AA91" s="27"/>
      <c r="AB91" s="27"/>
      <c r="AC91" s="46"/>
      <c r="AD91" s="42">
        <f>V91</f>
        <v>0</v>
      </c>
      <c r="AE91" s="42">
        <f>SUM(B91:U91,W91:AC91)</f>
        <v>0</v>
      </c>
      <c r="AF91" s="42">
        <f>SUM(V71:V90,V92:V98)</f>
        <v>0</v>
      </c>
      <c r="AG91" s="42">
        <v>0</v>
      </c>
      <c r="AH91" s="40" t="e">
        <f t="shared" si="31"/>
        <v>#DIV/0!</v>
      </c>
      <c r="AI91" s="40" t="e">
        <f t="shared" si="32"/>
        <v>#DIV/0!</v>
      </c>
      <c r="AJ91" s="40" t="e">
        <f t="shared" si="33"/>
        <v>#DIV/0!</v>
      </c>
      <c r="AK91" s="40" t="e">
        <f t="shared" si="34"/>
        <v>#DIV/0!</v>
      </c>
    </row>
    <row r="92" spans="1:37">
      <c r="A92" s="26" t="s">
        <v>28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  <c r="X92" s="27"/>
      <c r="Y92" s="27"/>
      <c r="Z92" s="27"/>
      <c r="AA92" s="27"/>
      <c r="AB92" s="27"/>
      <c r="AC92" s="46"/>
      <c r="AD92" s="41">
        <f>W92</f>
        <v>0</v>
      </c>
      <c r="AE92" s="41">
        <f>SUM(B92:V92,X92:AC92)</f>
        <v>0</v>
      </c>
      <c r="AF92" s="41">
        <f>SUM(W71:W91,W93:W98)</f>
        <v>0</v>
      </c>
      <c r="AG92" s="42">
        <v>0</v>
      </c>
      <c r="AH92" s="43" t="e">
        <f t="shared" si="31"/>
        <v>#DIV/0!</v>
      </c>
      <c r="AI92" s="43" t="e">
        <f t="shared" si="32"/>
        <v>#DIV/0!</v>
      </c>
      <c r="AJ92" s="43" t="e">
        <f t="shared" si="33"/>
        <v>#DIV/0!</v>
      </c>
      <c r="AK92" s="43" t="e">
        <f t="shared" si="34"/>
        <v>#DIV/0!</v>
      </c>
    </row>
    <row r="93" spans="1:37">
      <c r="A93" s="26" t="s">
        <v>29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  <c r="Z93" s="27"/>
      <c r="AA93" s="27"/>
      <c r="AB93" s="27"/>
      <c r="AC93" s="46"/>
      <c r="AD93" s="42">
        <f>X93</f>
        <v>0</v>
      </c>
      <c r="AE93" s="42">
        <f>SUM(B93:W93,Y93:AC93)</f>
        <v>0</v>
      </c>
      <c r="AF93" s="42">
        <f>SUM(X71:X92,X94:X98)</f>
        <v>0</v>
      </c>
      <c r="AG93" s="41">
        <v>0</v>
      </c>
      <c r="AH93" s="40" t="e">
        <f t="shared" si="31"/>
        <v>#DIV/0!</v>
      </c>
      <c r="AI93" s="40" t="e">
        <f t="shared" si="32"/>
        <v>#DIV/0!</v>
      </c>
      <c r="AJ93" s="40" t="e">
        <f t="shared" si="33"/>
        <v>#DIV/0!</v>
      </c>
      <c r="AK93" s="40" t="e">
        <f t="shared" si="34"/>
        <v>#DIV/0!</v>
      </c>
    </row>
    <row r="94" spans="1:37">
      <c r="A94" s="26" t="s">
        <v>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7"/>
      <c r="AA94" s="27"/>
      <c r="AB94" s="27"/>
      <c r="AC94" s="46"/>
      <c r="AD94" s="41">
        <f>Y94</f>
        <v>0</v>
      </c>
      <c r="AE94" s="41">
        <f>SUM(B94:X94,Z94:AC94)</f>
        <v>0</v>
      </c>
      <c r="AF94" s="41">
        <f>SUM(Y71:Y93,Y95:Y98)</f>
        <v>0</v>
      </c>
      <c r="AG94" s="42">
        <v>0</v>
      </c>
      <c r="AH94" s="43" t="e">
        <f t="shared" si="31"/>
        <v>#DIV/0!</v>
      </c>
      <c r="AI94" s="43" t="e">
        <f t="shared" si="32"/>
        <v>#DIV/0!</v>
      </c>
      <c r="AJ94" s="43" t="e">
        <f t="shared" si="33"/>
        <v>#DIV/0!</v>
      </c>
      <c r="AK94" s="43" t="e">
        <f t="shared" si="34"/>
        <v>#DIV/0!</v>
      </c>
    </row>
    <row r="95" spans="1:37">
      <c r="A95" s="26" t="s">
        <v>31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46"/>
      <c r="AD95" s="42">
        <f>Z95</f>
        <v>0</v>
      </c>
      <c r="AE95" s="42">
        <f>SUM(B95:Y95,AA95:AC95)</f>
        <v>0</v>
      </c>
      <c r="AF95" s="42">
        <f>SUM(Z71:Z94,Z96:Z98)</f>
        <v>0</v>
      </c>
      <c r="AG95" s="41">
        <v>0</v>
      </c>
      <c r="AH95" s="40" t="e">
        <f t="shared" si="31"/>
        <v>#DIV/0!</v>
      </c>
      <c r="AI95" s="40" t="e">
        <f t="shared" si="32"/>
        <v>#DIV/0!</v>
      </c>
      <c r="AJ95" s="40" t="e">
        <f t="shared" si="33"/>
        <v>#DIV/0!</v>
      </c>
      <c r="AK95" s="40" t="e">
        <f t="shared" si="34"/>
        <v>#DIV/0!</v>
      </c>
    </row>
    <row r="96" spans="1:37">
      <c r="A96" s="26" t="s">
        <v>32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7"/>
      <c r="AC96" s="46"/>
      <c r="AD96" s="41">
        <f>AA96</f>
        <v>0</v>
      </c>
      <c r="AE96" s="41">
        <f>SUM(B96:Z96,AB96:AC96)</f>
        <v>0</v>
      </c>
      <c r="AF96" s="41">
        <f>SUM(AA71:AA95,AA97:AA98)</f>
        <v>0</v>
      </c>
      <c r="AG96" s="42">
        <v>0</v>
      </c>
      <c r="AH96" s="43" t="e">
        <f t="shared" si="31"/>
        <v>#DIV/0!</v>
      </c>
      <c r="AI96" s="43" t="e">
        <f t="shared" si="32"/>
        <v>#DIV/0!</v>
      </c>
      <c r="AJ96" s="43" t="e">
        <f t="shared" si="33"/>
        <v>#DIV/0!</v>
      </c>
      <c r="AK96" s="43" t="e">
        <f t="shared" si="34"/>
        <v>#DIV/0!</v>
      </c>
    </row>
    <row r="97" spans="1:37">
      <c r="A97" s="26" t="s">
        <v>33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8"/>
      <c r="AC97" s="46"/>
      <c r="AD97" s="42">
        <f>AB97</f>
        <v>0</v>
      </c>
      <c r="AE97" s="42">
        <f>SUM(B97:AA97,AC97)</f>
        <v>0</v>
      </c>
      <c r="AF97" s="42">
        <f>SUM(AB71:AB96,AB98)</f>
        <v>0</v>
      </c>
      <c r="AG97" s="42">
        <v>0</v>
      </c>
      <c r="AH97" s="40" t="e">
        <f t="shared" si="31"/>
        <v>#DIV/0!</v>
      </c>
      <c r="AI97" s="40" t="e">
        <f t="shared" si="32"/>
        <v>#DIV/0!</v>
      </c>
      <c r="AJ97" s="40" t="e">
        <f t="shared" si="33"/>
        <v>#DIV/0!</v>
      </c>
      <c r="AK97" s="40" t="e">
        <f t="shared" si="34"/>
        <v>#DIV/0!</v>
      </c>
    </row>
    <row r="98" spans="1:37">
      <c r="A98" s="29" t="s">
        <v>34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7"/>
      <c r="AD98" s="41">
        <f>AC98</f>
        <v>0</v>
      </c>
      <c r="AE98" s="41">
        <f>SUM(B98:AB98)</f>
        <v>0</v>
      </c>
      <c r="AF98" s="41">
        <f>SUM(AC71:AC97)</f>
        <v>0</v>
      </c>
      <c r="AG98" s="41">
        <v>0</v>
      </c>
      <c r="AH98" s="43" t="e">
        <f t="shared" si="31"/>
        <v>#DIV/0!</v>
      </c>
      <c r="AI98" s="43" t="e">
        <f t="shared" si="32"/>
        <v>#DIV/0!</v>
      </c>
      <c r="AJ98" s="43" t="e">
        <f t="shared" si="33"/>
        <v>#DIV/0!</v>
      </c>
      <c r="AK98" s="43" t="e">
        <f t="shared" si="34"/>
        <v>#DIV/0!</v>
      </c>
    </row>
    <row r="99" spans="28:37">
      <c r="AB99" s="37" t="s">
        <v>74</v>
      </c>
      <c r="AC99" s="37"/>
      <c r="AD99" s="42">
        <f t="shared" ref="AD99:AF99" si="35">SUM(AD71:AD98)</f>
        <v>0</v>
      </c>
      <c r="AE99" s="42">
        <f t="shared" si="35"/>
        <v>0</v>
      </c>
      <c r="AF99" s="42">
        <f t="shared" si="35"/>
        <v>0</v>
      </c>
      <c r="AG99" s="42">
        <v>0</v>
      </c>
      <c r="AH99" s="40" t="e">
        <f t="shared" si="31"/>
        <v>#DIV/0!</v>
      </c>
      <c r="AI99" s="40" t="e">
        <f t="shared" si="32"/>
        <v>#DIV/0!</v>
      </c>
      <c r="AJ99" s="40" t="e">
        <f t="shared" si="33"/>
        <v>#DIV/0!</v>
      </c>
      <c r="AK99" s="40" t="e">
        <f t="shared" si="34"/>
        <v>#DIV/0!</v>
      </c>
    </row>
    <row r="101" spans="1:37">
      <c r="A101" s="7" t="s">
        <v>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4">
      <c r="A102" s="8" t="str">
        <f>A101</f>
        <v>0.8</v>
      </c>
      <c r="B102" s="9" t="s">
        <v>3</v>
      </c>
      <c r="C102" s="9"/>
      <c r="D102" s="9"/>
    </row>
    <row r="103" ht="14.25" spans="1:24">
      <c r="A103" s="10" t="str">
        <f>A1</f>
        <v>FULL</v>
      </c>
      <c r="B103" s="11" t="s">
        <v>49</v>
      </c>
      <c r="C103" s="11" t="s">
        <v>50</v>
      </c>
      <c r="D103" s="11" t="s">
        <v>51</v>
      </c>
      <c r="E103" s="11" t="s">
        <v>52</v>
      </c>
      <c r="F103" s="11" t="s">
        <v>53</v>
      </c>
      <c r="G103" s="11" t="s">
        <v>54</v>
      </c>
      <c r="H103" s="11" t="s">
        <v>55</v>
      </c>
      <c r="I103" s="11" t="s">
        <v>56</v>
      </c>
      <c r="J103" s="32" t="s">
        <v>57</v>
      </c>
      <c r="Q103" s="41" t="s">
        <v>35</v>
      </c>
      <c r="R103" s="41" t="s">
        <v>36</v>
      </c>
      <c r="S103" s="41" t="s">
        <v>37</v>
      </c>
      <c r="T103" s="41" t="s">
        <v>38</v>
      </c>
      <c r="U103" s="43" t="s">
        <v>70</v>
      </c>
      <c r="V103" s="43" t="s">
        <v>71</v>
      </c>
      <c r="W103" s="43" t="s">
        <v>72</v>
      </c>
      <c r="X103" s="43" t="s">
        <v>73</v>
      </c>
    </row>
    <row r="104" ht="14.25" spans="1:24">
      <c r="A104" s="12" t="s">
        <v>49</v>
      </c>
      <c r="B104" s="51">
        <f>SUM('Full norehidayat'!B104,'Full norehuda'!B104,'Full norehira'!B104,'Full meQuran'!B104,'Full Amiri'!B104,'Full PDMS'!B104,'Full AlKareem'!B104,'Full KFGQPC'!B104,'Full LPMQ'!B104,'Full AlQalam Zero TN'!B104)</f>
        <v>168</v>
      </c>
      <c r="C104" s="52">
        <f>SUM('Full norehidayat'!C104,'Full norehuda'!C104,'Full norehira'!C104,'Full meQuran'!C104,'Full Amiri'!C104,'Full PDMS'!C104,'Full AlKareem'!C104,'Full KFGQPC'!C104,'Full LPMQ'!C104,'Full AlQalam Zero TN'!C104)</f>
        <v>5</v>
      </c>
      <c r="D104" s="52">
        <f>SUM('Full norehidayat'!D104,'Full norehuda'!D104,'Full norehira'!D104,'Full meQuran'!D104,'Full Amiri'!D104,'Full PDMS'!D104,'Full AlKareem'!D104,'Full KFGQPC'!D104,'Full LPMQ'!D104,'Full AlQalam Zero TN'!D104)</f>
        <v>1</v>
      </c>
      <c r="E104" s="52">
        <f>SUM('Full norehidayat'!E104,'Full norehuda'!E104,'Full norehira'!E104,'Full meQuran'!E104,'Full Amiri'!E104,'Full PDMS'!E104,'Full AlKareem'!E104,'Full KFGQPC'!E104,'Full LPMQ'!E104,'Full AlQalam Zero TN'!E104)</f>
        <v>3</v>
      </c>
      <c r="F104" s="52">
        <f>SUM('Full norehidayat'!F104,'Full norehuda'!F104,'Full norehira'!F104,'Full meQuran'!F104,'Full Amiri'!F104,'Full PDMS'!F104,'Full AlKareem'!F104,'Full KFGQPC'!F104,'Full LPMQ'!F104,'Full AlQalam Zero TN'!F104)</f>
        <v>1</v>
      </c>
      <c r="G104" s="52">
        <f>SUM('Full norehidayat'!G104,'Full norehuda'!G104,'Full norehira'!G104,'Full meQuran'!G104,'Full Amiri'!G104,'Full PDMS'!G104,'Full AlKareem'!G104,'Full KFGQPC'!G104,'Full LPMQ'!G104,'Full AlQalam Zero TN'!G104)</f>
        <v>16</v>
      </c>
      <c r="H104" s="52">
        <f>SUM('Full norehidayat'!H104,'Full norehuda'!H104,'Full norehira'!H104,'Full meQuran'!H104,'Full Amiri'!H104,'Full PDMS'!H104,'Full AlKareem'!H104,'Full KFGQPC'!H104,'Full LPMQ'!H104,'Full AlQalam Zero TN'!H104)</f>
        <v>0</v>
      </c>
      <c r="I104" s="52">
        <f>SUM('Full norehidayat'!I104,'Full norehuda'!I104,'Full norehira'!I104,'Full meQuran'!I104,'Full Amiri'!I104,'Full PDMS'!I104,'Full AlKareem'!I104,'Full KFGQPC'!I104,'Full LPMQ'!I104,'Full AlQalam Zero TN'!I104)</f>
        <v>3</v>
      </c>
      <c r="J104" s="52">
        <f>SUM('Full norehidayat'!J104,'Full norehuda'!J104,'Full norehira'!J104,'Full meQuran'!J104,'Full Amiri'!J104,'Full PDMS'!J104,'Full AlKareem'!J104,'Full KFGQPC'!J104,'Full LPMQ'!J104,'Full AlQalam Zero TN'!J104)</f>
        <v>59</v>
      </c>
      <c r="L104" s="1" t="s">
        <v>49</v>
      </c>
      <c r="M104" s="9" t="s">
        <v>58</v>
      </c>
      <c r="N104" s="9"/>
      <c r="O104" s="9"/>
      <c r="P104" s="9"/>
      <c r="Q104" s="42">
        <f>B104</f>
        <v>168</v>
      </c>
      <c r="R104" s="42">
        <f>SUM(C104:J104)</f>
        <v>88</v>
      </c>
      <c r="S104" s="42">
        <f>SUM(B105:B112)</f>
        <v>5</v>
      </c>
      <c r="T104" s="42">
        <v>0</v>
      </c>
      <c r="U104" s="40">
        <f t="shared" ref="U104:U111" si="36">(SUM(Q104,T104)/SUM(Q104,R104,S104,T104))</f>
        <v>0.64367816091954</v>
      </c>
      <c r="V104" s="40">
        <f t="shared" ref="V104:V111" si="37">Q104/(SUM(Q104,R104))</f>
        <v>0.65625</v>
      </c>
      <c r="W104" s="40">
        <f t="shared" ref="W104:W111" si="38">Q104/SUM(Q104,S104)</f>
        <v>0.971098265895954</v>
      </c>
      <c r="X104" s="40">
        <f t="shared" ref="X104:X111" si="39">2*V104*W104/(SUM(V104,W104))</f>
        <v>0.783216783216783</v>
      </c>
    </row>
    <row r="105" spans="1:24">
      <c r="A105" s="15" t="s">
        <v>50</v>
      </c>
      <c r="B105" s="52">
        <f>SUM('Full norehidayat'!B105,'Full norehuda'!B105,'Full norehira'!B105,'Full meQuran'!B105,'Full Amiri'!B105,'Full PDMS'!B105,'Full AlKareem'!B105,'Full KFGQPC'!B105,'Full LPMQ'!B105,'Full AlQalam Zero TN'!B105)</f>
        <v>0</v>
      </c>
      <c r="C105" s="51">
        <f>SUM('Full norehidayat'!C105,'Full norehuda'!C105,'Full norehira'!C105,'Full meQuran'!C105,'Full Amiri'!C105,'Full PDMS'!C105,'Full AlKareem'!C105,'Full KFGQPC'!C105,'Full LPMQ'!C105,'Full AlQalam Zero TN'!C105)</f>
        <v>106</v>
      </c>
      <c r="D105" s="52">
        <f>SUM('Full norehidayat'!D105,'Full norehuda'!D105,'Full norehira'!D105,'Full meQuran'!D105,'Full Amiri'!D105,'Full PDMS'!D105,'Full AlKareem'!D105,'Full KFGQPC'!D105,'Full LPMQ'!D105,'Full AlQalam Zero TN'!D105)</f>
        <v>0</v>
      </c>
      <c r="E105" s="52">
        <f>SUM('Full norehidayat'!E105,'Full norehuda'!E105,'Full norehira'!E105,'Full meQuran'!E105,'Full Amiri'!E105,'Full PDMS'!E105,'Full AlKareem'!E105,'Full KFGQPC'!E105,'Full LPMQ'!E105,'Full AlQalam Zero TN'!E105)</f>
        <v>7</v>
      </c>
      <c r="F105" s="52">
        <f>SUM('Full norehidayat'!F105,'Full norehuda'!F105,'Full norehira'!F105,'Full meQuran'!F105,'Full Amiri'!F105,'Full PDMS'!F105,'Full AlKareem'!F105,'Full KFGQPC'!F105,'Full LPMQ'!F105,'Full AlQalam Zero TN'!F105)</f>
        <v>0</v>
      </c>
      <c r="G105" s="52">
        <f>SUM('Full norehidayat'!G105,'Full norehuda'!G105,'Full norehira'!G105,'Full meQuran'!G105,'Full Amiri'!G105,'Full PDMS'!G105,'Full AlKareem'!G105,'Full KFGQPC'!G105,'Full LPMQ'!G105,'Full AlQalam Zero TN'!G105)</f>
        <v>5</v>
      </c>
      <c r="H105" s="52">
        <f>SUM('Full norehidayat'!H105,'Full norehuda'!H105,'Full norehira'!H105,'Full meQuran'!H105,'Full Amiri'!H105,'Full PDMS'!H105,'Full AlKareem'!H105,'Full KFGQPC'!H105,'Full LPMQ'!H105,'Full AlQalam Zero TN'!H105)</f>
        <v>0</v>
      </c>
      <c r="I105" s="52">
        <f>SUM('Full norehidayat'!I105,'Full norehuda'!I105,'Full norehira'!I105,'Full meQuran'!I105,'Full Amiri'!I105,'Full PDMS'!I105,'Full AlKareem'!I105,'Full KFGQPC'!I105,'Full LPMQ'!I105,'Full AlQalam Zero TN'!I105)</f>
        <v>0</v>
      </c>
      <c r="J105" s="52">
        <f>SUM('Full norehidayat'!J105,'Full norehuda'!J105,'Full norehira'!J105,'Full meQuran'!J105,'Full Amiri'!J105,'Full PDMS'!J105,'Full AlKareem'!J105,'Full KFGQPC'!J105,'Full LPMQ'!J105,'Full AlQalam Zero TN'!J105)</f>
        <v>45</v>
      </c>
      <c r="L105" s="1" t="s">
        <v>50</v>
      </c>
      <c r="M105" s="9" t="s">
        <v>59</v>
      </c>
      <c r="N105" s="9"/>
      <c r="O105" s="9"/>
      <c r="P105" s="9"/>
      <c r="Q105" s="41">
        <f>C105</f>
        <v>106</v>
      </c>
      <c r="R105" s="41">
        <f>SUM(B105,D105:J105)</f>
        <v>57</v>
      </c>
      <c r="S105" s="41">
        <f>SUM(C104,C106:C112)</f>
        <v>8</v>
      </c>
      <c r="T105" s="41">
        <v>0</v>
      </c>
      <c r="U105" s="43">
        <f t="shared" si="36"/>
        <v>0.619883040935672</v>
      </c>
      <c r="V105" s="43">
        <f t="shared" si="37"/>
        <v>0.650306748466258</v>
      </c>
      <c r="W105" s="43">
        <f t="shared" si="38"/>
        <v>0.929824561403509</v>
      </c>
      <c r="X105" s="43">
        <f t="shared" si="39"/>
        <v>0.765342960288809</v>
      </c>
    </row>
    <row r="106" spans="1:24">
      <c r="A106" s="15" t="s">
        <v>51</v>
      </c>
      <c r="B106" s="52">
        <f>SUM('Full norehidayat'!B106,'Full norehuda'!B106,'Full norehira'!B106,'Full meQuran'!B106,'Full Amiri'!B106,'Full PDMS'!B106,'Full AlKareem'!B106,'Full KFGQPC'!B106,'Full LPMQ'!B106,'Full AlQalam Zero TN'!B106)</f>
        <v>4</v>
      </c>
      <c r="C106" s="52">
        <f>SUM('Full norehidayat'!C106,'Full norehuda'!C106,'Full norehira'!C106,'Full meQuran'!C106,'Full Amiri'!C106,'Full PDMS'!C106,'Full AlKareem'!C106,'Full KFGQPC'!C106,'Full LPMQ'!C106,'Full AlQalam Zero TN'!C106)</f>
        <v>0</v>
      </c>
      <c r="D106" s="51">
        <f>SUM('Full norehidayat'!D106,'Full norehuda'!D106,'Full norehira'!D106,'Full meQuran'!D106,'Full Amiri'!D106,'Full PDMS'!D106,'Full AlKareem'!D106,'Full KFGQPC'!D106,'Full LPMQ'!D106,'Full AlQalam Zero TN'!D106)</f>
        <v>96</v>
      </c>
      <c r="E106" s="52">
        <f>SUM('Full norehidayat'!E106,'Full norehuda'!E106,'Full norehira'!E106,'Full meQuran'!E106,'Full Amiri'!E106,'Full PDMS'!E106,'Full AlKareem'!E106,'Full KFGQPC'!E106,'Full LPMQ'!E106,'Full AlQalam Zero TN'!E106)</f>
        <v>0</v>
      </c>
      <c r="F106" s="52">
        <f>SUM('Full norehidayat'!F106,'Full norehuda'!F106,'Full norehira'!F106,'Full meQuran'!F106,'Full Amiri'!F106,'Full PDMS'!F106,'Full AlKareem'!F106,'Full KFGQPC'!F106,'Full LPMQ'!F106,'Full AlQalam Zero TN'!F106)</f>
        <v>0</v>
      </c>
      <c r="G106" s="52">
        <f>SUM('Full norehidayat'!G106,'Full norehuda'!G106,'Full norehira'!G106,'Full meQuran'!G106,'Full Amiri'!G106,'Full PDMS'!G106,'Full AlKareem'!G106,'Full KFGQPC'!G106,'Full LPMQ'!G106,'Full AlQalam Zero TN'!G106)</f>
        <v>0</v>
      </c>
      <c r="H106" s="52">
        <f>SUM('Full norehidayat'!H106,'Full norehuda'!H106,'Full norehira'!H106,'Full meQuran'!H106,'Full Amiri'!H106,'Full PDMS'!H106,'Full AlKareem'!H106,'Full KFGQPC'!H106,'Full LPMQ'!H106,'Full AlQalam Zero TN'!H106)</f>
        <v>0</v>
      </c>
      <c r="I106" s="52">
        <f>SUM('Full norehidayat'!I106,'Full norehuda'!I106,'Full norehira'!I106,'Full meQuran'!I106,'Full Amiri'!I106,'Full PDMS'!I106,'Full AlKareem'!I106,'Full KFGQPC'!I106,'Full LPMQ'!I106,'Full AlQalam Zero TN'!I106)</f>
        <v>0</v>
      </c>
      <c r="J106" s="52">
        <f>SUM('Full norehidayat'!J106,'Full norehuda'!J106,'Full norehira'!J106,'Full meQuran'!J106,'Full Amiri'!J106,'Full PDMS'!J106,'Full AlKareem'!J106,'Full KFGQPC'!J106,'Full LPMQ'!J106,'Full AlQalam Zero TN'!J106)</f>
        <v>10</v>
      </c>
      <c r="L106" s="1" t="s">
        <v>51</v>
      </c>
      <c r="M106" s="9" t="s">
        <v>60</v>
      </c>
      <c r="N106" s="9"/>
      <c r="O106" s="9"/>
      <c r="P106" s="9"/>
      <c r="Q106" s="42">
        <f>D106</f>
        <v>96</v>
      </c>
      <c r="R106" s="42">
        <f>SUM(B106:C106,E106:J106)</f>
        <v>14</v>
      </c>
      <c r="S106" s="42">
        <f>SUM(D104:D105,D107:D112)</f>
        <v>1</v>
      </c>
      <c r="T106" s="42">
        <v>0</v>
      </c>
      <c r="U106" s="40">
        <f t="shared" si="36"/>
        <v>0.864864864864865</v>
      </c>
      <c r="V106" s="40">
        <f t="shared" si="37"/>
        <v>0.872727272727273</v>
      </c>
      <c r="W106" s="40">
        <f t="shared" si="38"/>
        <v>0.989690721649485</v>
      </c>
      <c r="X106" s="40">
        <f t="shared" si="39"/>
        <v>0.927536231884058</v>
      </c>
    </row>
    <row r="107" spans="1:24">
      <c r="A107" s="15" t="s">
        <v>52</v>
      </c>
      <c r="B107" s="52">
        <f>SUM('Full norehidayat'!B107,'Full norehuda'!B107,'Full norehira'!B107,'Full meQuran'!B107,'Full Amiri'!B107,'Full PDMS'!B107,'Full AlKareem'!B107,'Full KFGQPC'!B107,'Full LPMQ'!B107,'Full AlQalam Zero TN'!B107)</f>
        <v>0</v>
      </c>
      <c r="C107" s="52">
        <f>SUM('Full norehidayat'!C107,'Full norehuda'!C107,'Full norehira'!C107,'Full meQuran'!C107,'Full Amiri'!C107,'Full PDMS'!C107,'Full AlKareem'!C107,'Full KFGQPC'!C107,'Full LPMQ'!C107,'Full AlQalam Zero TN'!C107)</f>
        <v>0</v>
      </c>
      <c r="D107" s="52">
        <f>SUM('Full norehidayat'!D107,'Full norehuda'!D107,'Full norehira'!D107,'Full meQuran'!D107,'Full Amiri'!D107,'Full PDMS'!D107,'Full AlKareem'!D107,'Full KFGQPC'!D107,'Full LPMQ'!D107,'Full AlQalam Zero TN'!D107)</f>
        <v>0</v>
      </c>
      <c r="E107" s="51">
        <f>SUM('Full norehidayat'!E107,'Full norehuda'!E107,'Full norehira'!E107,'Full meQuran'!E107,'Full Amiri'!E107,'Full PDMS'!E107,'Full AlKareem'!E107,'Full KFGQPC'!E107,'Full LPMQ'!E107,'Full AlQalam Zero TN'!E107)</f>
        <v>195</v>
      </c>
      <c r="F107" s="52">
        <f>SUM('Full norehidayat'!F107,'Full norehuda'!F107,'Full norehira'!F107,'Full meQuran'!F107,'Full Amiri'!F107,'Full PDMS'!F107,'Full AlKareem'!F107,'Full KFGQPC'!F107,'Full LPMQ'!F107,'Full AlQalam Zero TN'!F107)</f>
        <v>1</v>
      </c>
      <c r="G107" s="52">
        <f>SUM('Full norehidayat'!G107,'Full norehuda'!G107,'Full norehira'!G107,'Full meQuran'!G107,'Full Amiri'!G107,'Full PDMS'!G107,'Full AlKareem'!G107,'Full KFGQPC'!G107,'Full LPMQ'!G107,'Full AlQalam Zero TN'!G107)</f>
        <v>6</v>
      </c>
      <c r="H107" s="52">
        <f>SUM('Full norehidayat'!H107,'Full norehuda'!H107,'Full norehira'!H107,'Full meQuran'!H107,'Full Amiri'!H107,'Full PDMS'!H107,'Full AlKareem'!H107,'Full KFGQPC'!H107,'Full LPMQ'!H107,'Full AlQalam Zero TN'!H107)</f>
        <v>0</v>
      </c>
      <c r="I107" s="52">
        <f>SUM('Full norehidayat'!I107,'Full norehuda'!I107,'Full norehira'!I107,'Full meQuran'!I107,'Full Amiri'!I107,'Full PDMS'!I107,'Full AlKareem'!I107,'Full KFGQPC'!I107,'Full LPMQ'!I107,'Full AlQalam Zero TN'!I107)</f>
        <v>5</v>
      </c>
      <c r="J107" s="52">
        <f>SUM('Full norehidayat'!J107,'Full norehuda'!J107,'Full norehira'!J107,'Full meQuran'!J107,'Full Amiri'!J107,'Full PDMS'!J107,'Full AlKareem'!J107,'Full KFGQPC'!J107,'Full LPMQ'!J107,'Full AlQalam Zero TN'!J107)</f>
        <v>37</v>
      </c>
      <c r="L107" s="1" t="s">
        <v>52</v>
      </c>
      <c r="M107" s="9" t="s">
        <v>61</v>
      </c>
      <c r="N107" s="9"/>
      <c r="O107" s="9"/>
      <c r="P107" s="9"/>
      <c r="Q107" s="41">
        <f>E107</f>
        <v>195</v>
      </c>
      <c r="R107" s="41">
        <f>SUM(B107:D107,F107:J107)</f>
        <v>49</v>
      </c>
      <c r="S107" s="41">
        <f>SUM(E104:E106,E108:E112)</f>
        <v>20</v>
      </c>
      <c r="T107" s="41">
        <v>0</v>
      </c>
      <c r="U107" s="43">
        <f t="shared" si="36"/>
        <v>0.738636363636364</v>
      </c>
      <c r="V107" s="43">
        <f t="shared" si="37"/>
        <v>0.799180327868853</v>
      </c>
      <c r="W107" s="43">
        <f t="shared" si="38"/>
        <v>0.906976744186046</v>
      </c>
      <c r="X107" s="43">
        <f t="shared" si="39"/>
        <v>0.849673202614379</v>
      </c>
    </row>
    <row r="108" spans="1:24">
      <c r="A108" s="15" t="s">
        <v>53</v>
      </c>
      <c r="B108" s="52">
        <f>SUM('Full norehidayat'!B108,'Full norehuda'!B108,'Full norehira'!B108,'Full meQuran'!B108,'Full Amiri'!B108,'Full PDMS'!B108,'Full AlKareem'!B108,'Full KFGQPC'!B108,'Full LPMQ'!B108,'Full AlQalam Zero TN'!B108)</f>
        <v>1</v>
      </c>
      <c r="C108" s="52">
        <f>SUM('Full norehidayat'!C108,'Full norehuda'!C108,'Full norehira'!C108,'Full meQuran'!C108,'Full Amiri'!C108,'Full PDMS'!C108,'Full AlKareem'!C108,'Full KFGQPC'!C108,'Full LPMQ'!C108,'Full AlQalam Zero TN'!C108)</f>
        <v>0</v>
      </c>
      <c r="D108" s="52">
        <f>SUM('Full norehidayat'!D108,'Full norehuda'!D108,'Full norehira'!D108,'Full meQuran'!D108,'Full Amiri'!D108,'Full PDMS'!D108,'Full AlKareem'!D108,'Full KFGQPC'!D108,'Full LPMQ'!D108,'Full AlQalam Zero TN'!D108)</f>
        <v>0</v>
      </c>
      <c r="E108" s="52">
        <f>SUM('Full norehidayat'!E108,'Full norehuda'!E108,'Full norehira'!E108,'Full meQuran'!E108,'Full Amiri'!E108,'Full PDMS'!E108,'Full AlKareem'!E108,'Full KFGQPC'!E108,'Full LPMQ'!E108,'Full AlQalam Zero TN'!E108)</f>
        <v>6</v>
      </c>
      <c r="F108" s="51">
        <f>SUM('Full norehidayat'!F108,'Full norehuda'!F108,'Full norehira'!F108,'Full meQuran'!F108,'Full Amiri'!F108,'Full PDMS'!F108,'Full AlKareem'!F108,'Full KFGQPC'!F108,'Full LPMQ'!F108,'Full AlQalam Zero TN'!F108)</f>
        <v>289</v>
      </c>
      <c r="G108" s="52">
        <f>SUM('Full norehidayat'!G108,'Full norehuda'!G108,'Full norehira'!G108,'Full meQuran'!G108,'Full Amiri'!G108,'Full PDMS'!G108,'Full AlKareem'!G108,'Full KFGQPC'!G108,'Full LPMQ'!G108,'Full AlQalam Zero TN'!G108)</f>
        <v>8</v>
      </c>
      <c r="H108" s="52">
        <f>SUM('Full norehidayat'!H108,'Full norehuda'!H108,'Full norehira'!H108,'Full meQuran'!H108,'Full Amiri'!H108,'Full PDMS'!H108,'Full AlKareem'!H108,'Full KFGQPC'!H108,'Full LPMQ'!H108,'Full AlQalam Zero TN'!H108)</f>
        <v>3</v>
      </c>
      <c r="I108" s="52">
        <f>SUM('Full norehidayat'!I108,'Full norehuda'!I108,'Full norehira'!I108,'Full meQuran'!I108,'Full Amiri'!I108,'Full PDMS'!I108,'Full AlKareem'!I108,'Full KFGQPC'!I108,'Full LPMQ'!I108,'Full AlQalam Zero TN'!I108)</f>
        <v>1</v>
      </c>
      <c r="J108" s="52">
        <f>SUM('Full norehidayat'!J108,'Full norehuda'!J108,'Full norehira'!J108,'Full meQuran'!J108,'Full Amiri'!J108,'Full PDMS'!J108,'Full AlKareem'!J108,'Full KFGQPC'!J108,'Full LPMQ'!J108,'Full AlQalam Zero TN'!J108)</f>
        <v>216</v>
      </c>
      <c r="L108" s="1" t="s">
        <v>53</v>
      </c>
      <c r="M108" s="9" t="s">
        <v>62</v>
      </c>
      <c r="N108" s="9"/>
      <c r="O108" s="9"/>
      <c r="P108" s="9"/>
      <c r="Q108" s="42">
        <f>F108</f>
        <v>289</v>
      </c>
      <c r="R108" s="42">
        <f>SUM(B108:E108,G108:J108)</f>
        <v>235</v>
      </c>
      <c r="S108" s="42">
        <f>SUM(F104:F107,F109:F112)</f>
        <v>4</v>
      </c>
      <c r="T108" s="42">
        <v>0</v>
      </c>
      <c r="U108" s="40">
        <f t="shared" si="36"/>
        <v>0.547348484848485</v>
      </c>
      <c r="V108" s="40">
        <f t="shared" si="37"/>
        <v>0.551526717557252</v>
      </c>
      <c r="W108" s="40">
        <f t="shared" si="38"/>
        <v>0.986348122866894</v>
      </c>
      <c r="X108" s="40">
        <f t="shared" si="39"/>
        <v>0.707466340269278</v>
      </c>
    </row>
    <row r="109" spans="1:24">
      <c r="A109" s="15" t="s">
        <v>54</v>
      </c>
      <c r="B109" s="52">
        <f>SUM('Full norehidayat'!B109,'Full norehuda'!B109,'Full norehira'!B109,'Full meQuran'!B109,'Full Amiri'!B109,'Full PDMS'!B109,'Full AlKareem'!B109,'Full KFGQPC'!B109,'Full LPMQ'!B109,'Full AlQalam Zero TN'!B109)</f>
        <v>0</v>
      </c>
      <c r="C109" s="52">
        <f>SUM('Full norehidayat'!C109,'Full norehuda'!C109,'Full norehira'!C109,'Full meQuran'!C109,'Full Amiri'!C109,'Full PDMS'!C109,'Full AlKareem'!C109,'Full KFGQPC'!C109,'Full LPMQ'!C109,'Full AlQalam Zero TN'!C109)</f>
        <v>3</v>
      </c>
      <c r="D109" s="52">
        <f>SUM('Full norehidayat'!D109,'Full norehuda'!D109,'Full norehira'!D109,'Full meQuran'!D109,'Full Amiri'!D109,'Full PDMS'!D109,'Full AlKareem'!D109,'Full KFGQPC'!D109,'Full LPMQ'!D109,'Full AlQalam Zero TN'!D109)</f>
        <v>0</v>
      </c>
      <c r="E109" s="52">
        <f>SUM('Full norehidayat'!E109,'Full norehuda'!E109,'Full norehira'!E109,'Full meQuran'!E109,'Full Amiri'!E109,'Full PDMS'!E109,'Full AlKareem'!E109,'Full KFGQPC'!E109,'Full LPMQ'!E109,'Full AlQalam Zero TN'!E109)</f>
        <v>3</v>
      </c>
      <c r="F109" s="52">
        <f>SUM('Full norehidayat'!F109,'Full norehuda'!F109,'Full norehira'!F109,'Full meQuran'!F109,'Full Amiri'!F109,'Full PDMS'!F109,'Full AlKareem'!F109,'Full KFGQPC'!F109,'Full LPMQ'!F109,'Full AlQalam Zero TN'!F109)</f>
        <v>1</v>
      </c>
      <c r="G109" s="51">
        <f>SUM('Full norehidayat'!G109,'Full norehuda'!G109,'Full norehira'!G109,'Full meQuran'!G109,'Full Amiri'!G109,'Full PDMS'!G109,'Full AlKareem'!G109,'Full KFGQPC'!G109,'Full LPMQ'!G109,'Full AlQalam Zero TN'!G109)</f>
        <v>271</v>
      </c>
      <c r="H109" s="52">
        <f>SUM('Full norehidayat'!H109,'Full norehuda'!H109,'Full norehira'!H109,'Full meQuran'!H109,'Full Amiri'!H109,'Full PDMS'!H109,'Full AlKareem'!H109,'Full KFGQPC'!H109,'Full LPMQ'!H109,'Full AlQalam Zero TN'!H109)</f>
        <v>2</v>
      </c>
      <c r="I109" s="52">
        <f>SUM('Full norehidayat'!I109,'Full norehuda'!I109,'Full norehira'!I109,'Full meQuran'!I109,'Full Amiri'!I109,'Full PDMS'!I109,'Full AlKareem'!I109,'Full KFGQPC'!I109,'Full LPMQ'!I109,'Full AlQalam Zero TN'!I109)</f>
        <v>1</v>
      </c>
      <c r="J109" s="52">
        <f>SUM('Full norehidayat'!J109,'Full norehuda'!J109,'Full norehira'!J109,'Full meQuran'!J109,'Full Amiri'!J109,'Full PDMS'!J109,'Full AlKareem'!J109,'Full KFGQPC'!J109,'Full LPMQ'!J109,'Full AlQalam Zero TN'!J109)</f>
        <v>55</v>
      </c>
      <c r="L109" s="1" t="s">
        <v>54</v>
      </c>
      <c r="M109" s="9" t="s">
        <v>63</v>
      </c>
      <c r="N109" s="9"/>
      <c r="O109" s="9"/>
      <c r="P109" s="9"/>
      <c r="Q109" s="41">
        <f>G109</f>
        <v>271</v>
      </c>
      <c r="R109" s="41">
        <f>SUM(B109:F109,H109:J109)</f>
        <v>65</v>
      </c>
      <c r="S109" s="41">
        <f>SUM(G104:G108,G110:G112)</f>
        <v>37</v>
      </c>
      <c r="T109" s="41">
        <v>0</v>
      </c>
      <c r="U109" s="43">
        <f t="shared" si="36"/>
        <v>0.726541554959786</v>
      </c>
      <c r="V109" s="43">
        <f t="shared" si="37"/>
        <v>0.806547619047619</v>
      </c>
      <c r="W109" s="43">
        <f t="shared" si="38"/>
        <v>0.87987012987013</v>
      </c>
      <c r="X109" s="43">
        <f t="shared" si="39"/>
        <v>0.841614906832298</v>
      </c>
    </row>
    <row r="110" spans="1:24">
      <c r="A110" s="15" t="s">
        <v>55</v>
      </c>
      <c r="B110" s="52">
        <f>SUM('Full norehidayat'!B110,'Full norehuda'!B110,'Full norehira'!B110,'Full meQuran'!B110,'Full Amiri'!B110,'Full PDMS'!B110,'Full AlKareem'!B110,'Full KFGQPC'!B110,'Full LPMQ'!B110,'Full AlQalam Zero TN'!B110)</f>
        <v>0</v>
      </c>
      <c r="C110" s="52">
        <f>SUM('Full norehidayat'!C110,'Full norehuda'!C110,'Full norehira'!C110,'Full meQuran'!C110,'Full Amiri'!C110,'Full PDMS'!C110,'Full AlKareem'!C110,'Full KFGQPC'!C110,'Full LPMQ'!C110,'Full AlQalam Zero TN'!C110)</f>
        <v>0</v>
      </c>
      <c r="D110" s="52">
        <f>SUM('Full norehidayat'!D110,'Full norehuda'!D110,'Full norehira'!D110,'Full meQuran'!D110,'Full Amiri'!D110,'Full PDMS'!D110,'Full AlKareem'!D110,'Full KFGQPC'!D110,'Full LPMQ'!D110,'Full AlQalam Zero TN'!D110)</f>
        <v>0</v>
      </c>
      <c r="E110" s="52">
        <f>SUM('Full norehidayat'!E110,'Full norehuda'!E110,'Full norehira'!E110,'Full meQuran'!E110,'Full Amiri'!E110,'Full PDMS'!E110,'Full AlKareem'!E110,'Full KFGQPC'!E110,'Full LPMQ'!E110,'Full AlQalam Zero TN'!E110)</f>
        <v>0</v>
      </c>
      <c r="F110" s="52">
        <f>SUM('Full norehidayat'!F110,'Full norehuda'!F110,'Full norehira'!F110,'Full meQuran'!F110,'Full Amiri'!F110,'Full PDMS'!F110,'Full AlKareem'!F110,'Full KFGQPC'!F110,'Full LPMQ'!F110,'Full AlQalam Zero TN'!F110)</f>
        <v>1</v>
      </c>
      <c r="G110" s="52">
        <f>SUM('Full norehidayat'!G110,'Full norehuda'!G110,'Full norehira'!G110,'Full meQuran'!G110,'Full Amiri'!G110,'Full PDMS'!G110,'Full AlKareem'!G110,'Full KFGQPC'!G110,'Full LPMQ'!G110,'Full AlQalam Zero TN'!G110)</f>
        <v>0</v>
      </c>
      <c r="H110" s="51">
        <f>SUM('Full norehidayat'!H110,'Full norehuda'!H110,'Full norehira'!H110,'Full meQuran'!H110,'Full Amiri'!H110,'Full PDMS'!H110,'Full AlKareem'!H110,'Full KFGQPC'!H110,'Full LPMQ'!H110,'Full AlQalam Zero TN'!H110)</f>
        <v>102</v>
      </c>
      <c r="I110" s="52">
        <f>SUM('Full norehidayat'!I110,'Full norehuda'!I110,'Full norehira'!I110,'Full meQuran'!I110,'Full Amiri'!I110,'Full PDMS'!I110,'Full AlKareem'!I110,'Full KFGQPC'!I110,'Full LPMQ'!I110,'Full AlQalam Zero TN'!I110)</f>
        <v>4</v>
      </c>
      <c r="J110" s="52">
        <f>SUM('Full norehidayat'!J110,'Full norehuda'!J110,'Full norehira'!J110,'Full meQuran'!J110,'Full Amiri'!J110,'Full PDMS'!J110,'Full AlKareem'!J110,'Full KFGQPC'!J110,'Full LPMQ'!J110,'Full AlQalam Zero TN'!J110)</f>
        <v>2</v>
      </c>
      <c r="L110" s="1" t="s">
        <v>55</v>
      </c>
      <c r="M110" s="9" t="s">
        <v>64</v>
      </c>
      <c r="N110" s="9"/>
      <c r="O110" s="9"/>
      <c r="P110" s="9"/>
      <c r="Q110" s="42">
        <f>H110</f>
        <v>102</v>
      </c>
      <c r="R110" s="42">
        <f>SUM(B110:G110,I110:J110)</f>
        <v>7</v>
      </c>
      <c r="S110" s="42">
        <f>SUM(H104:H109,H111:H112)</f>
        <v>5</v>
      </c>
      <c r="T110" s="42">
        <v>0</v>
      </c>
      <c r="U110" s="40">
        <f t="shared" si="36"/>
        <v>0.894736842105263</v>
      </c>
      <c r="V110" s="40">
        <f t="shared" si="37"/>
        <v>0.935779816513762</v>
      </c>
      <c r="W110" s="40">
        <f t="shared" si="38"/>
        <v>0.953271028037383</v>
      </c>
      <c r="X110" s="40">
        <f t="shared" si="39"/>
        <v>0.944444444444445</v>
      </c>
    </row>
    <row r="111" spans="1:24">
      <c r="A111" s="15" t="s">
        <v>56</v>
      </c>
      <c r="B111" s="52">
        <f>SUM('Full norehidayat'!B111,'Full norehuda'!B111,'Full norehira'!B111,'Full meQuran'!B111,'Full Amiri'!B111,'Full PDMS'!B111,'Full AlKareem'!B111,'Full KFGQPC'!B111,'Full LPMQ'!B111,'Full AlQalam Zero TN'!B111)</f>
        <v>0</v>
      </c>
      <c r="C111" s="52">
        <f>SUM('Full norehidayat'!C111,'Full norehuda'!C111,'Full norehira'!C111,'Full meQuran'!C111,'Full Amiri'!C111,'Full PDMS'!C111,'Full AlKareem'!C111,'Full KFGQPC'!C111,'Full LPMQ'!C111,'Full AlQalam Zero TN'!C111)</f>
        <v>0</v>
      </c>
      <c r="D111" s="52">
        <f>SUM('Full norehidayat'!D111,'Full norehuda'!D111,'Full norehira'!D111,'Full meQuran'!D111,'Full Amiri'!D111,'Full PDMS'!D111,'Full AlKareem'!D111,'Full KFGQPC'!D111,'Full LPMQ'!D111,'Full AlQalam Zero TN'!D111)</f>
        <v>0</v>
      </c>
      <c r="E111" s="52">
        <f>SUM('Full norehidayat'!E111,'Full norehuda'!E111,'Full norehira'!E111,'Full meQuran'!E111,'Full Amiri'!E111,'Full PDMS'!E111,'Full AlKareem'!E111,'Full KFGQPC'!E111,'Full LPMQ'!E111,'Full AlQalam Zero TN'!E111)</f>
        <v>1</v>
      </c>
      <c r="F111" s="52">
        <f>SUM('Full norehidayat'!F111,'Full norehuda'!F111,'Full norehira'!F111,'Full meQuran'!F111,'Full Amiri'!F111,'Full PDMS'!F111,'Full AlKareem'!F111,'Full KFGQPC'!F111,'Full LPMQ'!F111,'Full AlQalam Zero TN'!F111)</f>
        <v>0</v>
      </c>
      <c r="G111" s="52">
        <f>SUM('Full norehidayat'!G111,'Full norehuda'!G111,'Full norehira'!G111,'Full meQuran'!G111,'Full Amiri'!G111,'Full PDMS'!G111,'Full AlKareem'!G111,'Full KFGQPC'!G111,'Full LPMQ'!G111,'Full AlQalam Zero TN'!G111)</f>
        <v>2</v>
      </c>
      <c r="H111" s="52">
        <f>SUM('Full norehidayat'!H111,'Full norehuda'!H111,'Full norehira'!H111,'Full meQuran'!H111,'Full Amiri'!H111,'Full PDMS'!H111,'Full AlKareem'!H111,'Full KFGQPC'!H111,'Full LPMQ'!H111,'Full AlQalam Zero TN'!H111)</f>
        <v>0</v>
      </c>
      <c r="I111" s="51">
        <f>SUM('Full norehidayat'!I111,'Full norehuda'!I111,'Full norehira'!I111,'Full meQuran'!I111,'Full Amiri'!I111,'Full PDMS'!I111,'Full AlKareem'!I111,'Full KFGQPC'!I111,'Full LPMQ'!I111,'Full AlQalam Zero TN'!I111)</f>
        <v>99</v>
      </c>
      <c r="J111" s="52">
        <f>SUM('Full norehidayat'!J111,'Full norehuda'!J111,'Full norehira'!J111,'Full meQuran'!J111,'Full Amiri'!J111,'Full PDMS'!J111,'Full AlKareem'!J111,'Full KFGQPC'!J111,'Full LPMQ'!J111,'Full AlQalam Zero TN'!J111)</f>
        <v>11</v>
      </c>
      <c r="L111" s="1" t="s">
        <v>56</v>
      </c>
      <c r="M111" s="9" t="s">
        <v>65</v>
      </c>
      <c r="N111" s="9"/>
      <c r="O111" s="9"/>
      <c r="P111" s="9"/>
      <c r="Q111" s="41">
        <f>I111</f>
        <v>99</v>
      </c>
      <c r="R111" s="41">
        <f>SUM(J111,B111:H111)</f>
        <v>14</v>
      </c>
      <c r="S111" s="41">
        <f>SUM(I104:I110,I112)</f>
        <v>14</v>
      </c>
      <c r="T111" s="41">
        <v>0</v>
      </c>
      <c r="U111" s="43">
        <f t="shared" si="36"/>
        <v>0.779527559055118</v>
      </c>
      <c r="V111" s="43">
        <f t="shared" si="37"/>
        <v>0.876106194690266</v>
      </c>
      <c r="W111" s="43">
        <f t="shared" si="38"/>
        <v>0.876106194690266</v>
      </c>
      <c r="X111" s="43">
        <f t="shared" si="39"/>
        <v>0.876106194690266</v>
      </c>
    </row>
    <row r="112" spans="1:24">
      <c r="A112" s="18" t="s">
        <v>57</v>
      </c>
      <c r="B112" s="52">
        <f>SUM('Full norehidayat'!B112,'Full norehuda'!B112,'Full norehira'!B112,'Full meQuran'!B112,'Full Amiri'!B112,'Full PDMS'!B112,'Full AlKareem'!B112,'Full KFGQPC'!B112,'Full LPMQ'!B112,'Full AlQalam Zero TN'!B112)</f>
        <v>0</v>
      </c>
      <c r="C112" s="52">
        <f>SUM('Full norehidayat'!C112,'Full norehuda'!C112,'Full norehira'!C112,'Full meQuran'!C112,'Full Amiri'!C112,'Full PDMS'!C112,'Full AlKareem'!C112,'Full KFGQPC'!C112,'Full LPMQ'!C112,'Full AlQalam Zero TN'!C112)</f>
        <v>0</v>
      </c>
      <c r="D112" s="52">
        <f>SUM('Full norehidayat'!D112,'Full norehuda'!D112,'Full norehira'!D112,'Full meQuran'!D112,'Full Amiri'!D112,'Full PDMS'!D112,'Full AlKareem'!D112,'Full KFGQPC'!D112,'Full LPMQ'!D112,'Full AlQalam Zero TN'!D112)</f>
        <v>0</v>
      </c>
      <c r="E112" s="52">
        <f>SUM('Full norehidayat'!E112,'Full norehuda'!E112,'Full norehira'!E112,'Full meQuran'!E112,'Full Amiri'!E112,'Full PDMS'!E112,'Full AlKareem'!E112,'Full KFGQPC'!E112,'Full LPMQ'!E112,'Full AlQalam Zero TN'!E112)</f>
        <v>0</v>
      </c>
      <c r="F112" s="52">
        <f>SUM('Full norehidayat'!F112,'Full norehuda'!F112,'Full norehira'!F112,'Full meQuran'!F112,'Full Amiri'!F112,'Full PDMS'!F112,'Full AlKareem'!F112,'Full KFGQPC'!F112,'Full LPMQ'!F112,'Full AlQalam Zero TN'!F112)</f>
        <v>0</v>
      </c>
      <c r="G112" s="52">
        <f>SUM('Full norehidayat'!G112,'Full norehuda'!G112,'Full norehira'!G112,'Full meQuran'!G112,'Full Amiri'!G112,'Full PDMS'!G112,'Full AlKareem'!G112,'Full KFGQPC'!G112,'Full LPMQ'!G112,'Full AlQalam Zero TN'!G112)</f>
        <v>0</v>
      </c>
      <c r="H112" s="52">
        <f>SUM('Full norehidayat'!H112,'Full norehuda'!H112,'Full norehira'!H112,'Full meQuran'!H112,'Full Amiri'!H112,'Full PDMS'!H112,'Full AlKareem'!H112,'Full KFGQPC'!H112,'Full LPMQ'!H112,'Full AlQalam Zero TN'!H112)</f>
        <v>0</v>
      </c>
      <c r="I112" s="52">
        <f>SUM('Full norehidayat'!I112,'Full norehuda'!I112,'Full norehira'!I112,'Full meQuran'!I112,'Full Amiri'!I112,'Full PDMS'!I112,'Full AlKareem'!I112,'Full KFGQPC'!I112,'Full LPMQ'!I112,'Full AlQalam Zero TN'!I112)</f>
        <v>0</v>
      </c>
      <c r="J112" s="51">
        <f>SUM('Full norehidayat'!J112,'Full norehuda'!J112,'Full norehira'!J112,'Full meQuran'!J112,'Full Amiri'!J112,'Full PDMS'!J112,'Full AlKareem'!J112,'Full KFGQPC'!J112,'Full LPMQ'!J112,'Full AlQalam Zero TN'!J112)</f>
        <v>0</v>
      </c>
      <c r="L112" s="1" t="s">
        <v>57</v>
      </c>
      <c r="M112" s="9" t="s">
        <v>66</v>
      </c>
      <c r="N112" s="9"/>
      <c r="O112" s="9"/>
      <c r="P112" s="9"/>
      <c r="Q112" s="42"/>
      <c r="R112" s="42"/>
      <c r="S112" s="42"/>
      <c r="T112" s="42"/>
      <c r="U112" s="40"/>
      <c r="V112" s="40"/>
      <c r="W112" s="40"/>
      <c r="X112" s="40"/>
    </row>
    <row r="113" spans="15:24">
      <c r="O113" s="37" t="s">
        <v>74</v>
      </c>
      <c r="P113" s="37"/>
      <c r="Q113" s="41">
        <f t="shared" ref="Q113:T113" si="40">SUM(Q104:Q111)</f>
        <v>1326</v>
      </c>
      <c r="R113" s="41">
        <f t="shared" si="40"/>
        <v>529</v>
      </c>
      <c r="S113" s="41">
        <f t="shared" si="40"/>
        <v>94</v>
      </c>
      <c r="T113" s="41">
        <f t="shared" si="40"/>
        <v>0</v>
      </c>
      <c r="U113" s="43">
        <f>(SUM(Q113,T113)/SUM(Q113,R113,S113,T113))</f>
        <v>0.68034889687019</v>
      </c>
      <c r="V113" s="43">
        <f>Q113/(SUM(Q113,R113))</f>
        <v>0.714824797843666</v>
      </c>
      <c r="W113" s="43">
        <f>Q113/SUM(Q113,S113)</f>
        <v>0.933802816901408</v>
      </c>
      <c r="X113" s="43">
        <f>2*V113*W113/(SUM(V113,W113))</f>
        <v>0.809770992366412</v>
      </c>
    </row>
    <row r="114" spans="1:8">
      <c r="A114" s="20" t="str">
        <f>A101</f>
        <v>0.8</v>
      </c>
      <c r="B114" s="9" t="s">
        <v>3</v>
      </c>
      <c r="C114" s="9"/>
      <c r="D114" s="9"/>
      <c r="F114" s="31" t="s">
        <v>75</v>
      </c>
      <c r="G114" s="31"/>
      <c r="H114" s="1">
        <f>SUM(B116:AC143)</f>
        <v>1315</v>
      </c>
    </row>
    <row r="115" ht="14.25" spans="1:37">
      <c r="A115" s="21" t="str">
        <f>A1</f>
        <v>FULL</v>
      </c>
      <c r="B115" s="22" t="s">
        <v>7</v>
      </c>
      <c r="C115" s="22" t="s">
        <v>8</v>
      </c>
      <c r="D115" s="22" t="s">
        <v>9</v>
      </c>
      <c r="E115" s="22" t="s">
        <v>10</v>
      </c>
      <c r="F115" s="22" t="s">
        <v>11</v>
      </c>
      <c r="G115" s="22" t="s">
        <v>12</v>
      </c>
      <c r="H115" s="22" t="s">
        <v>13</v>
      </c>
      <c r="I115" s="22" t="s">
        <v>14</v>
      </c>
      <c r="J115" s="22" t="s">
        <v>15</v>
      </c>
      <c r="K115" s="22" t="s">
        <v>16</v>
      </c>
      <c r="L115" s="22" t="s">
        <v>17</v>
      </c>
      <c r="M115" s="22" t="s">
        <v>18</v>
      </c>
      <c r="N115" s="22" t="s">
        <v>19</v>
      </c>
      <c r="O115" s="22" t="s">
        <v>20</v>
      </c>
      <c r="P115" s="22" t="s">
        <v>21</v>
      </c>
      <c r="Q115" s="22" t="s">
        <v>22</v>
      </c>
      <c r="R115" s="22" t="s">
        <v>23</v>
      </c>
      <c r="S115" s="22" t="s">
        <v>24</v>
      </c>
      <c r="T115" s="22" t="s">
        <v>25</v>
      </c>
      <c r="U115" s="22" t="s">
        <v>26</v>
      </c>
      <c r="V115" s="22" t="s">
        <v>27</v>
      </c>
      <c r="W115" s="22" t="s">
        <v>28</v>
      </c>
      <c r="X115" s="22" t="s">
        <v>29</v>
      </c>
      <c r="Y115" s="22" t="s">
        <v>30</v>
      </c>
      <c r="Z115" s="22" t="s">
        <v>31</v>
      </c>
      <c r="AA115" s="22" t="s">
        <v>32</v>
      </c>
      <c r="AB115" s="22" t="s">
        <v>33</v>
      </c>
      <c r="AC115" s="44" t="s">
        <v>34</v>
      </c>
      <c r="AD115" s="41" t="s">
        <v>35</v>
      </c>
      <c r="AE115" s="41" t="s">
        <v>36</v>
      </c>
      <c r="AF115" s="41" t="s">
        <v>37</v>
      </c>
      <c r="AG115" s="41" t="s">
        <v>38</v>
      </c>
      <c r="AH115" s="43" t="s">
        <v>70</v>
      </c>
      <c r="AI115" s="43" t="s">
        <v>71</v>
      </c>
      <c r="AJ115" s="43" t="s">
        <v>72</v>
      </c>
      <c r="AK115" s="43" t="s">
        <v>73</v>
      </c>
    </row>
    <row r="116" ht="14.25" spans="1:37">
      <c r="A116" s="23" t="s">
        <v>7</v>
      </c>
      <c r="B116" s="51">
        <f>SUM('Full norehidayat'!B116,'Full norehuda'!B116,'Full norehira'!B116,'Full meQuran'!B116,'Full Amiri'!B116,'Full PDMS'!B116,'Full AlKareem'!B116,'Full KFGQPC'!B116,'Full LPMQ'!B116,'Full AlQalam Zero TN'!B116)</f>
        <v>149</v>
      </c>
      <c r="C116" s="52">
        <f>SUM('Full norehidayat'!C116,'Full norehuda'!C116,'Full norehira'!C116,'Full meQuran'!C116,'Full Amiri'!C116,'Full PDMS'!C116,'Full AlKareem'!C116,'Full KFGQPC'!C116,'Full LPMQ'!C116,'Full AlQalam Zero TN'!C116)</f>
        <v>0</v>
      </c>
      <c r="D116" s="52">
        <f>SUM('Full norehidayat'!D116,'Full norehuda'!D116,'Full norehira'!D116,'Full meQuran'!D116,'Full Amiri'!D116,'Full PDMS'!D116,'Full AlKareem'!D116,'Full KFGQPC'!D116,'Full LPMQ'!D116,'Full AlQalam Zero TN'!D116)</f>
        <v>0</v>
      </c>
      <c r="E116" s="52">
        <f>SUM('Full norehidayat'!E116,'Full norehuda'!E116,'Full norehira'!E116,'Full meQuran'!E116,'Full Amiri'!E116,'Full PDMS'!E116,'Full AlKareem'!E116,'Full KFGQPC'!E116,'Full LPMQ'!E116,'Full AlQalam Zero TN'!E116)</f>
        <v>0</v>
      </c>
      <c r="F116" s="52">
        <f>SUM('Full norehidayat'!F116,'Full norehuda'!F116,'Full norehira'!F116,'Full meQuran'!F116,'Full Amiri'!F116,'Full PDMS'!F116,'Full AlKareem'!F116,'Full KFGQPC'!F116,'Full LPMQ'!F116,'Full AlQalam Zero TN'!F116)</f>
        <v>0</v>
      </c>
      <c r="G116" s="52">
        <f>SUM('Full norehidayat'!G116,'Full norehuda'!G116,'Full norehira'!G116,'Full meQuran'!G116,'Full Amiri'!G116,'Full PDMS'!G116,'Full AlKareem'!G116,'Full KFGQPC'!G116,'Full LPMQ'!G116,'Full AlQalam Zero TN'!G116)</f>
        <v>0</v>
      </c>
      <c r="H116" s="52">
        <f>SUM('Full norehidayat'!H116,'Full norehuda'!H116,'Full norehira'!H116,'Full meQuran'!H116,'Full Amiri'!H116,'Full PDMS'!H116,'Full AlKareem'!H116,'Full KFGQPC'!H116,'Full LPMQ'!H116,'Full AlQalam Zero TN'!H116)</f>
        <v>0</v>
      </c>
      <c r="I116" s="52">
        <f>SUM('Full norehidayat'!I116,'Full norehuda'!I116,'Full norehira'!I116,'Full meQuran'!I116,'Full Amiri'!I116,'Full PDMS'!I116,'Full AlKareem'!I116,'Full KFGQPC'!I116,'Full LPMQ'!I116,'Full AlQalam Zero TN'!I116)</f>
        <v>0</v>
      </c>
      <c r="J116" s="52">
        <f>SUM('Full norehidayat'!J116,'Full norehuda'!J116,'Full norehira'!J116,'Full meQuran'!J116,'Full Amiri'!J116,'Full PDMS'!J116,'Full AlKareem'!J116,'Full KFGQPC'!J116,'Full LPMQ'!J116,'Full AlQalam Zero TN'!J116)</f>
        <v>0</v>
      </c>
      <c r="K116" s="52">
        <f>SUM('Full norehidayat'!K116,'Full norehuda'!K116,'Full norehira'!K116,'Full meQuran'!K116,'Full Amiri'!K116,'Full PDMS'!K116,'Full AlKareem'!K116,'Full KFGQPC'!K116,'Full LPMQ'!K116,'Full AlQalam Zero TN'!K116)</f>
        <v>0</v>
      </c>
      <c r="L116" s="52">
        <f>SUM('Full norehidayat'!L116,'Full norehuda'!L116,'Full norehira'!L116,'Full meQuran'!L116,'Full Amiri'!L116,'Full PDMS'!L116,'Full AlKareem'!L116,'Full KFGQPC'!L116,'Full LPMQ'!L116,'Full AlQalam Zero TN'!L116)</f>
        <v>0</v>
      </c>
      <c r="M116" s="52">
        <f>SUM('Full norehidayat'!M116,'Full norehuda'!M116,'Full norehira'!M116,'Full meQuran'!M116,'Full Amiri'!M116,'Full PDMS'!M116,'Full AlKareem'!M116,'Full KFGQPC'!M116,'Full LPMQ'!M116,'Full AlQalam Zero TN'!M116)</f>
        <v>0</v>
      </c>
      <c r="N116" s="52">
        <f>SUM('Full norehidayat'!N116,'Full norehuda'!N116,'Full norehira'!N116,'Full meQuran'!N116,'Full Amiri'!N116,'Full PDMS'!N116,'Full AlKareem'!N116,'Full KFGQPC'!N116,'Full LPMQ'!N116,'Full AlQalam Zero TN'!N116)</f>
        <v>0</v>
      </c>
      <c r="O116" s="52">
        <f>SUM('Full norehidayat'!O116,'Full norehuda'!O116,'Full norehira'!O116,'Full meQuran'!O116,'Full Amiri'!O116,'Full PDMS'!O116,'Full AlKareem'!O116,'Full KFGQPC'!O116,'Full LPMQ'!O116,'Full AlQalam Zero TN'!O116)</f>
        <v>0</v>
      </c>
      <c r="P116" s="52">
        <f>SUM('Full norehidayat'!P116,'Full norehuda'!P116,'Full norehira'!P116,'Full meQuran'!P116,'Full Amiri'!P116,'Full PDMS'!P116,'Full AlKareem'!P116,'Full KFGQPC'!P116,'Full LPMQ'!P116,'Full AlQalam Zero TN'!P116)</f>
        <v>0</v>
      </c>
      <c r="Q116" s="52">
        <f>SUM('Full norehidayat'!Q116,'Full norehuda'!Q116,'Full norehira'!Q116,'Full meQuran'!Q116,'Full Amiri'!Q116,'Full PDMS'!Q116,'Full AlKareem'!Q116,'Full KFGQPC'!Q116,'Full LPMQ'!Q116,'Full AlQalam Zero TN'!Q116)</f>
        <v>0</v>
      </c>
      <c r="R116" s="52">
        <f>SUM('Full norehidayat'!R116,'Full norehuda'!R116,'Full norehira'!R116,'Full meQuran'!R116,'Full Amiri'!R116,'Full PDMS'!R116,'Full AlKareem'!R116,'Full KFGQPC'!R116,'Full LPMQ'!R116,'Full AlQalam Zero TN'!R116)</f>
        <v>0</v>
      </c>
      <c r="S116" s="52">
        <f>SUM('Full norehidayat'!S116,'Full norehuda'!S116,'Full norehira'!S116,'Full meQuran'!S116,'Full Amiri'!S116,'Full PDMS'!S116,'Full AlKareem'!S116,'Full KFGQPC'!S116,'Full LPMQ'!S116,'Full AlQalam Zero TN'!S116)</f>
        <v>0</v>
      </c>
      <c r="T116" s="52">
        <f>SUM('Full norehidayat'!T116,'Full norehuda'!T116,'Full norehira'!T116,'Full meQuran'!T116,'Full Amiri'!T116,'Full PDMS'!T116,'Full AlKareem'!T116,'Full KFGQPC'!T116,'Full LPMQ'!T116,'Full AlQalam Zero TN'!T116)</f>
        <v>0</v>
      </c>
      <c r="U116" s="52">
        <f>SUM('Full norehidayat'!U116,'Full norehuda'!U116,'Full norehira'!U116,'Full meQuran'!U116,'Full Amiri'!U116,'Full PDMS'!U116,'Full AlKareem'!U116,'Full KFGQPC'!U116,'Full LPMQ'!U116,'Full AlQalam Zero TN'!U116)</f>
        <v>0</v>
      </c>
      <c r="V116" s="52">
        <f>SUM('Full norehidayat'!V116,'Full norehuda'!V116,'Full norehira'!V116,'Full meQuran'!V116,'Full Amiri'!V116,'Full PDMS'!V116,'Full AlKareem'!V116,'Full KFGQPC'!V116,'Full LPMQ'!V116,'Full AlQalam Zero TN'!V116)</f>
        <v>0</v>
      </c>
      <c r="W116" s="52">
        <f>SUM('Full norehidayat'!W116,'Full norehuda'!W116,'Full norehira'!W116,'Full meQuran'!W116,'Full Amiri'!W116,'Full PDMS'!W116,'Full AlKareem'!W116,'Full KFGQPC'!W116,'Full LPMQ'!W116,'Full AlQalam Zero TN'!W116)</f>
        <v>0</v>
      </c>
      <c r="X116" s="52">
        <f>SUM('Full norehidayat'!X116,'Full norehuda'!X116,'Full norehira'!X116,'Full meQuran'!X116,'Full Amiri'!X116,'Full PDMS'!X116,'Full AlKareem'!X116,'Full KFGQPC'!X116,'Full LPMQ'!X116,'Full AlQalam Zero TN'!X116)</f>
        <v>0</v>
      </c>
      <c r="Y116" s="52">
        <f>SUM('Full norehidayat'!Y116,'Full norehuda'!Y116,'Full norehira'!Y116,'Full meQuran'!Y116,'Full Amiri'!Y116,'Full PDMS'!Y116,'Full AlKareem'!Y116,'Full KFGQPC'!Y116,'Full LPMQ'!Y116,'Full AlQalam Zero TN'!Y116)</f>
        <v>0</v>
      </c>
      <c r="Z116" s="52">
        <f>SUM('Full norehidayat'!Z116,'Full norehuda'!Z116,'Full norehira'!Z116,'Full meQuran'!Z116,'Full Amiri'!Z116,'Full PDMS'!Z116,'Full AlKareem'!Z116,'Full KFGQPC'!Z116,'Full LPMQ'!Z116,'Full AlQalam Zero TN'!Z116)</f>
        <v>0</v>
      </c>
      <c r="AA116" s="52">
        <f>SUM('Full norehidayat'!AA116,'Full norehuda'!AA116,'Full norehira'!AA116,'Full meQuran'!AA116,'Full Amiri'!AA116,'Full PDMS'!AA116,'Full AlKareem'!AA116,'Full KFGQPC'!AA116,'Full LPMQ'!AA116,'Full AlQalam Zero TN'!AA116)</f>
        <v>0</v>
      </c>
      <c r="AB116" s="52">
        <f>SUM('Full norehidayat'!AB116,'Full norehuda'!AB116,'Full norehira'!AB116,'Full meQuran'!AB116,'Full Amiri'!AB116,'Full PDMS'!AB116,'Full AlKareem'!AB116,'Full KFGQPC'!AB116,'Full LPMQ'!AB116,'Full AlQalam Zero TN'!AB116)</f>
        <v>0</v>
      </c>
      <c r="AC116" s="52">
        <f>SUM('Full norehidayat'!AC116,'Full norehuda'!AC116,'Full norehira'!AC116,'Full meQuran'!AC116,'Full Amiri'!AC116,'Full PDMS'!AC116,'Full AlKareem'!AC116,'Full KFGQPC'!AC116,'Full LPMQ'!AC116,'Full AlQalam Zero TN'!AC116)</f>
        <v>0</v>
      </c>
      <c r="AD116" s="42">
        <f>B116</f>
        <v>149</v>
      </c>
      <c r="AE116" s="42">
        <f>SUM(C116:AC116)</f>
        <v>0</v>
      </c>
      <c r="AF116" s="42">
        <f>SUM(B117:B143)</f>
        <v>2</v>
      </c>
      <c r="AG116" s="42">
        <v>0</v>
      </c>
      <c r="AH116" s="40">
        <f t="shared" ref="AH116:AH144" si="41">(SUM(AD116,AG116)/SUM(AD116,AE116,AF116,AG116))</f>
        <v>0.986754966887417</v>
      </c>
      <c r="AI116" s="40">
        <f t="shared" ref="AI116:AI144" si="42">AD116/(SUM(AD116,AE116))</f>
        <v>1</v>
      </c>
      <c r="AJ116" s="40">
        <f t="shared" ref="AJ116:AJ144" si="43">AD116/SUM(AD116,AF116)</f>
        <v>0.986754966887417</v>
      </c>
      <c r="AK116" s="40">
        <f t="shared" ref="AK116:AK144" si="44">2*AI116*AJ116/(SUM(AI116,AJ116))</f>
        <v>0.993333333333333</v>
      </c>
    </row>
    <row r="117" spans="1:37">
      <c r="A117" s="26" t="s">
        <v>40</v>
      </c>
      <c r="B117" s="52">
        <f>SUM('Full norehidayat'!B117,'Full norehuda'!B117,'Full norehira'!B117,'Full meQuran'!B117,'Full Amiri'!B117,'Full PDMS'!B117,'Full AlKareem'!B117,'Full KFGQPC'!B117,'Full LPMQ'!B117,'Full AlQalam Zero TN'!B117)</f>
        <v>0</v>
      </c>
      <c r="C117" s="51">
        <f>SUM('Full norehidayat'!C117,'Full norehuda'!C117,'Full norehira'!C117,'Full meQuran'!C117,'Full Amiri'!C117,'Full PDMS'!C117,'Full AlKareem'!C117,'Full KFGQPC'!C117,'Full LPMQ'!C117,'Full AlQalam Zero TN'!C117)</f>
        <v>203</v>
      </c>
      <c r="D117" s="52">
        <f>SUM('Full norehidayat'!D117,'Full norehuda'!D117,'Full norehira'!D117,'Full meQuran'!D117,'Full Amiri'!D117,'Full PDMS'!D117,'Full AlKareem'!D117,'Full KFGQPC'!D117,'Full LPMQ'!D117,'Full AlQalam Zero TN'!D117)</f>
        <v>0</v>
      </c>
      <c r="E117" s="52">
        <f>SUM('Full norehidayat'!E117,'Full norehuda'!E117,'Full norehira'!E117,'Full meQuran'!E117,'Full Amiri'!E117,'Full PDMS'!E117,'Full AlKareem'!E117,'Full KFGQPC'!E117,'Full LPMQ'!E117,'Full AlQalam Zero TN'!E117)</f>
        <v>0</v>
      </c>
      <c r="F117" s="52">
        <f>SUM('Full norehidayat'!F117,'Full norehuda'!F117,'Full norehira'!F117,'Full meQuran'!F117,'Full Amiri'!F117,'Full PDMS'!F117,'Full AlKareem'!F117,'Full KFGQPC'!F117,'Full LPMQ'!F117,'Full AlQalam Zero TN'!F117)</f>
        <v>0</v>
      </c>
      <c r="G117" s="52">
        <f>SUM('Full norehidayat'!G117,'Full norehuda'!G117,'Full norehira'!G117,'Full meQuran'!G117,'Full Amiri'!G117,'Full PDMS'!G117,'Full AlKareem'!G117,'Full KFGQPC'!G117,'Full LPMQ'!G117,'Full AlQalam Zero TN'!G117)</f>
        <v>0</v>
      </c>
      <c r="H117" s="52">
        <f>SUM('Full norehidayat'!H117,'Full norehuda'!H117,'Full norehira'!H117,'Full meQuran'!H117,'Full Amiri'!H117,'Full PDMS'!H117,'Full AlKareem'!H117,'Full KFGQPC'!H117,'Full LPMQ'!H117,'Full AlQalam Zero TN'!H117)</f>
        <v>0</v>
      </c>
      <c r="I117" s="52">
        <f>SUM('Full norehidayat'!I117,'Full norehuda'!I117,'Full norehira'!I117,'Full meQuran'!I117,'Full Amiri'!I117,'Full PDMS'!I117,'Full AlKareem'!I117,'Full KFGQPC'!I117,'Full LPMQ'!I117,'Full AlQalam Zero TN'!I117)</f>
        <v>0</v>
      </c>
      <c r="J117" s="52">
        <f>SUM('Full norehidayat'!J117,'Full norehuda'!J117,'Full norehira'!J117,'Full meQuran'!J117,'Full Amiri'!J117,'Full PDMS'!J117,'Full AlKareem'!J117,'Full KFGQPC'!J117,'Full LPMQ'!J117,'Full AlQalam Zero TN'!J117)</f>
        <v>0</v>
      </c>
      <c r="K117" s="52">
        <f>SUM('Full norehidayat'!K117,'Full norehuda'!K117,'Full norehira'!K117,'Full meQuran'!K117,'Full Amiri'!K117,'Full PDMS'!K117,'Full AlKareem'!K117,'Full KFGQPC'!K117,'Full LPMQ'!K117,'Full AlQalam Zero TN'!K117)</f>
        <v>0</v>
      </c>
      <c r="L117" s="52">
        <f>SUM('Full norehidayat'!L117,'Full norehuda'!L117,'Full norehira'!L117,'Full meQuran'!L117,'Full Amiri'!L117,'Full PDMS'!L117,'Full AlKareem'!L117,'Full KFGQPC'!L117,'Full LPMQ'!L117,'Full AlQalam Zero TN'!L117)</f>
        <v>0</v>
      </c>
      <c r="M117" s="52">
        <f>SUM('Full norehidayat'!M117,'Full norehuda'!M117,'Full norehira'!M117,'Full meQuran'!M117,'Full Amiri'!M117,'Full PDMS'!M117,'Full AlKareem'!M117,'Full KFGQPC'!M117,'Full LPMQ'!M117,'Full AlQalam Zero TN'!M117)</f>
        <v>0</v>
      </c>
      <c r="N117" s="52">
        <f>SUM('Full norehidayat'!N117,'Full norehuda'!N117,'Full norehira'!N117,'Full meQuran'!N117,'Full Amiri'!N117,'Full PDMS'!N117,'Full AlKareem'!N117,'Full KFGQPC'!N117,'Full LPMQ'!N117,'Full AlQalam Zero TN'!N117)</f>
        <v>0</v>
      </c>
      <c r="O117" s="52">
        <f>SUM('Full norehidayat'!O117,'Full norehuda'!O117,'Full norehira'!O117,'Full meQuran'!O117,'Full Amiri'!O117,'Full PDMS'!O117,'Full AlKareem'!O117,'Full KFGQPC'!O117,'Full LPMQ'!O117,'Full AlQalam Zero TN'!O117)</f>
        <v>0</v>
      </c>
      <c r="P117" s="52">
        <f>SUM('Full norehidayat'!P117,'Full norehuda'!P117,'Full norehira'!P117,'Full meQuran'!P117,'Full Amiri'!P117,'Full PDMS'!P117,'Full AlKareem'!P117,'Full KFGQPC'!P117,'Full LPMQ'!P117,'Full AlQalam Zero TN'!P117)</f>
        <v>0</v>
      </c>
      <c r="Q117" s="52">
        <f>SUM('Full norehidayat'!Q117,'Full norehuda'!Q117,'Full norehira'!Q117,'Full meQuran'!Q117,'Full Amiri'!Q117,'Full PDMS'!Q117,'Full AlKareem'!Q117,'Full KFGQPC'!Q117,'Full LPMQ'!Q117,'Full AlQalam Zero TN'!Q117)</f>
        <v>0</v>
      </c>
      <c r="R117" s="52">
        <f>SUM('Full norehidayat'!R117,'Full norehuda'!R117,'Full norehira'!R117,'Full meQuran'!R117,'Full Amiri'!R117,'Full PDMS'!R117,'Full AlKareem'!R117,'Full KFGQPC'!R117,'Full LPMQ'!R117,'Full AlQalam Zero TN'!R117)</f>
        <v>0</v>
      </c>
      <c r="S117" s="52">
        <f>SUM('Full norehidayat'!S117,'Full norehuda'!S117,'Full norehira'!S117,'Full meQuran'!S117,'Full Amiri'!S117,'Full PDMS'!S117,'Full AlKareem'!S117,'Full KFGQPC'!S117,'Full LPMQ'!S117,'Full AlQalam Zero TN'!S117)</f>
        <v>0</v>
      </c>
      <c r="T117" s="52">
        <f>SUM('Full norehidayat'!T117,'Full norehuda'!T117,'Full norehira'!T117,'Full meQuran'!T117,'Full Amiri'!T117,'Full PDMS'!T117,'Full AlKareem'!T117,'Full KFGQPC'!T117,'Full LPMQ'!T117,'Full AlQalam Zero TN'!T117)</f>
        <v>0</v>
      </c>
      <c r="U117" s="52">
        <f>SUM('Full norehidayat'!U117,'Full norehuda'!U117,'Full norehira'!U117,'Full meQuran'!U117,'Full Amiri'!U117,'Full PDMS'!U117,'Full AlKareem'!U117,'Full KFGQPC'!U117,'Full LPMQ'!U117,'Full AlQalam Zero TN'!U117)</f>
        <v>0</v>
      </c>
      <c r="V117" s="52">
        <f>SUM('Full norehidayat'!V117,'Full norehuda'!V117,'Full norehira'!V117,'Full meQuran'!V117,'Full Amiri'!V117,'Full PDMS'!V117,'Full AlKareem'!V117,'Full KFGQPC'!V117,'Full LPMQ'!V117,'Full AlQalam Zero TN'!V117)</f>
        <v>0</v>
      </c>
      <c r="W117" s="52">
        <f>SUM('Full norehidayat'!W117,'Full norehuda'!W117,'Full norehira'!W117,'Full meQuran'!W117,'Full Amiri'!W117,'Full PDMS'!W117,'Full AlKareem'!W117,'Full KFGQPC'!W117,'Full LPMQ'!W117,'Full AlQalam Zero TN'!W117)</f>
        <v>0</v>
      </c>
      <c r="X117" s="52">
        <f>SUM('Full norehidayat'!X117,'Full norehuda'!X117,'Full norehira'!X117,'Full meQuran'!X117,'Full Amiri'!X117,'Full PDMS'!X117,'Full AlKareem'!X117,'Full KFGQPC'!X117,'Full LPMQ'!X117,'Full AlQalam Zero TN'!X117)</f>
        <v>0</v>
      </c>
      <c r="Y117" s="52">
        <f>SUM('Full norehidayat'!Y117,'Full norehuda'!Y117,'Full norehira'!Y117,'Full meQuran'!Y117,'Full Amiri'!Y117,'Full PDMS'!Y117,'Full AlKareem'!Y117,'Full KFGQPC'!Y117,'Full LPMQ'!Y117,'Full AlQalam Zero TN'!Y117)</f>
        <v>0</v>
      </c>
      <c r="Z117" s="52">
        <f>SUM('Full norehidayat'!Z117,'Full norehuda'!Z117,'Full norehira'!Z117,'Full meQuran'!Z117,'Full Amiri'!Z117,'Full PDMS'!Z117,'Full AlKareem'!Z117,'Full KFGQPC'!Z117,'Full LPMQ'!Z117,'Full AlQalam Zero TN'!Z117)</f>
        <v>0</v>
      </c>
      <c r="AA117" s="52">
        <f>SUM('Full norehidayat'!AA117,'Full norehuda'!AA117,'Full norehira'!AA117,'Full meQuran'!AA117,'Full Amiri'!AA117,'Full PDMS'!AA117,'Full AlKareem'!AA117,'Full KFGQPC'!AA117,'Full LPMQ'!AA117,'Full AlQalam Zero TN'!AA117)</f>
        <v>0</v>
      </c>
      <c r="AB117" s="52">
        <f>SUM('Full norehidayat'!AB117,'Full norehuda'!AB117,'Full norehira'!AB117,'Full meQuran'!AB117,'Full Amiri'!AB117,'Full PDMS'!AB117,'Full AlKareem'!AB117,'Full KFGQPC'!AB117,'Full LPMQ'!AB117,'Full AlQalam Zero TN'!AB117)</f>
        <v>0</v>
      </c>
      <c r="AC117" s="52">
        <f>SUM('Full norehidayat'!AC117,'Full norehuda'!AC117,'Full norehira'!AC117,'Full meQuran'!AC117,'Full Amiri'!AC117,'Full PDMS'!AC117,'Full AlKareem'!AC117,'Full KFGQPC'!AC117,'Full LPMQ'!AC117,'Full AlQalam Zero TN'!AC117)</f>
        <v>0</v>
      </c>
      <c r="AD117" s="41">
        <f>C117</f>
        <v>203</v>
      </c>
      <c r="AE117" s="41">
        <f>SUM(D117:AC117,B117)</f>
        <v>0</v>
      </c>
      <c r="AF117" s="41">
        <f>SUM(C116,C118:C143)</f>
        <v>4</v>
      </c>
      <c r="AG117" s="41">
        <v>0</v>
      </c>
      <c r="AH117" s="43">
        <f t="shared" si="41"/>
        <v>0.980676328502415</v>
      </c>
      <c r="AI117" s="43">
        <f t="shared" si="42"/>
        <v>1</v>
      </c>
      <c r="AJ117" s="43">
        <f t="shared" si="43"/>
        <v>0.980676328502415</v>
      </c>
      <c r="AK117" s="43">
        <f t="shared" si="44"/>
        <v>0.990243902439024</v>
      </c>
    </row>
    <row r="118" spans="1:37">
      <c r="A118" s="26" t="s">
        <v>9</v>
      </c>
      <c r="B118" s="52">
        <f>SUM('Full norehidayat'!B118,'Full norehuda'!B118,'Full norehira'!B118,'Full meQuran'!B118,'Full Amiri'!B118,'Full PDMS'!B118,'Full AlKareem'!B118,'Full KFGQPC'!B118,'Full LPMQ'!B118,'Full AlQalam Zero TN'!B118)</f>
        <v>0</v>
      </c>
      <c r="C118" s="52">
        <f>SUM('Full norehidayat'!C118,'Full norehuda'!C118,'Full norehira'!C118,'Full meQuran'!C118,'Full Amiri'!C118,'Full PDMS'!C118,'Full AlKareem'!C118,'Full KFGQPC'!C118,'Full LPMQ'!C118,'Full AlQalam Zero TN'!C118)</f>
        <v>0</v>
      </c>
      <c r="D118" s="51">
        <f>SUM('Full norehidayat'!D118,'Full norehuda'!D118,'Full norehira'!D118,'Full meQuran'!D118,'Full Amiri'!D118,'Full PDMS'!D118,'Full AlKareem'!D118,'Full KFGQPC'!D118,'Full LPMQ'!D118,'Full AlQalam Zero TN'!D118)</f>
        <v>68</v>
      </c>
      <c r="E118" s="52">
        <f>SUM('Full norehidayat'!E118,'Full norehuda'!E118,'Full norehira'!E118,'Full meQuran'!E118,'Full Amiri'!E118,'Full PDMS'!E118,'Full AlKareem'!E118,'Full KFGQPC'!E118,'Full LPMQ'!E118,'Full AlQalam Zero TN'!E118)</f>
        <v>0</v>
      </c>
      <c r="F118" s="52">
        <f>SUM('Full norehidayat'!F118,'Full norehuda'!F118,'Full norehira'!F118,'Full meQuran'!F118,'Full Amiri'!F118,'Full PDMS'!F118,'Full AlKareem'!F118,'Full KFGQPC'!F118,'Full LPMQ'!F118,'Full AlQalam Zero TN'!F118)</f>
        <v>0</v>
      </c>
      <c r="G118" s="52">
        <f>SUM('Full norehidayat'!G118,'Full norehuda'!G118,'Full norehira'!G118,'Full meQuran'!G118,'Full Amiri'!G118,'Full PDMS'!G118,'Full AlKareem'!G118,'Full KFGQPC'!G118,'Full LPMQ'!G118,'Full AlQalam Zero TN'!G118)</f>
        <v>0</v>
      </c>
      <c r="H118" s="52">
        <f>SUM('Full norehidayat'!H118,'Full norehuda'!H118,'Full norehira'!H118,'Full meQuran'!H118,'Full Amiri'!H118,'Full PDMS'!H118,'Full AlKareem'!H118,'Full KFGQPC'!H118,'Full LPMQ'!H118,'Full AlQalam Zero TN'!H118)</f>
        <v>0</v>
      </c>
      <c r="I118" s="52">
        <f>SUM('Full norehidayat'!I118,'Full norehuda'!I118,'Full norehira'!I118,'Full meQuran'!I118,'Full Amiri'!I118,'Full PDMS'!I118,'Full AlKareem'!I118,'Full KFGQPC'!I118,'Full LPMQ'!I118,'Full AlQalam Zero TN'!I118)</f>
        <v>0</v>
      </c>
      <c r="J118" s="52">
        <f>SUM('Full norehidayat'!J118,'Full norehuda'!J118,'Full norehira'!J118,'Full meQuran'!J118,'Full Amiri'!J118,'Full PDMS'!J118,'Full AlKareem'!J118,'Full KFGQPC'!J118,'Full LPMQ'!J118,'Full AlQalam Zero TN'!J118)</f>
        <v>0</v>
      </c>
      <c r="K118" s="52">
        <f>SUM('Full norehidayat'!K118,'Full norehuda'!K118,'Full norehira'!K118,'Full meQuran'!K118,'Full Amiri'!K118,'Full PDMS'!K118,'Full AlKareem'!K118,'Full KFGQPC'!K118,'Full LPMQ'!K118,'Full AlQalam Zero TN'!K118)</f>
        <v>0</v>
      </c>
      <c r="L118" s="52">
        <f>SUM('Full norehidayat'!L118,'Full norehuda'!L118,'Full norehira'!L118,'Full meQuran'!L118,'Full Amiri'!L118,'Full PDMS'!L118,'Full AlKareem'!L118,'Full KFGQPC'!L118,'Full LPMQ'!L118,'Full AlQalam Zero TN'!L118)</f>
        <v>0</v>
      </c>
      <c r="M118" s="52">
        <f>SUM('Full norehidayat'!M118,'Full norehuda'!M118,'Full norehira'!M118,'Full meQuran'!M118,'Full Amiri'!M118,'Full PDMS'!M118,'Full AlKareem'!M118,'Full KFGQPC'!M118,'Full LPMQ'!M118,'Full AlQalam Zero TN'!M118)</f>
        <v>0</v>
      </c>
      <c r="N118" s="52">
        <f>SUM('Full norehidayat'!N118,'Full norehuda'!N118,'Full norehira'!N118,'Full meQuran'!N118,'Full Amiri'!N118,'Full PDMS'!N118,'Full AlKareem'!N118,'Full KFGQPC'!N118,'Full LPMQ'!N118,'Full AlQalam Zero TN'!N118)</f>
        <v>0</v>
      </c>
      <c r="O118" s="52">
        <f>SUM('Full norehidayat'!O118,'Full norehuda'!O118,'Full norehira'!O118,'Full meQuran'!O118,'Full Amiri'!O118,'Full PDMS'!O118,'Full AlKareem'!O118,'Full KFGQPC'!O118,'Full LPMQ'!O118,'Full AlQalam Zero TN'!O118)</f>
        <v>0</v>
      </c>
      <c r="P118" s="52">
        <f>SUM('Full norehidayat'!P118,'Full norehuda'!P118,'Full norehira'!P118,'Full meQuran'!P118,'Full Amiri'!P118,'Full PDMS'!P118,'Full AlKareem'!P118,'Full KFGQPC'!P118,'Full LPMQ'!P118,'Full AlQalam Zero TN'!P118)</f>
        <v>0</v>
      </c>
      <c r="Q118" s="52">
        <f>SUM('Full norehidayat'!Q118,'Full norehuda'!Q118,'Full norehira'!Q118,'Full meQuran'!Q118,'Full Amiri'!Q118,'Full PDMS'!Q118,'Full AlKareem'!Q118,'Full KFGQPC'!Q118,'Full LPMQ'!Q118,'Full AlQalam Zero TN'!Q118)</f>
        <v>0</v>
      </c>
      <c r="R118" s="52">
        <f>SUM('Full norehidayat'!R118,'Full norehuda'!R118,'Full norehira'!R118,'Full meQuran'!R118,'Full Amiri'!R118,'Full PDMS'!R118,'Full AlKareem'!R118,'Full KFGQPC'!R118,'Full LPMQ'!R118,'Full AlQalam Zero TN'!R118)</f>
        <v>0</v>
      </c>
      <c r="S118" s="52">
        <f>SUM('Full norehidayat'!S118,'Full norehuda'!S118,'Full norehira'!S118,'Full meQuran'!S118,'Full Amiri'!S118,'Full PDMS'!S118,'Full AlKareem'!S118,'Full KFGQPC'!S118,'Full LPMQ'!S118,'Full AlQalam Zero TN'!S118)</f>
        <v>0</v>
      </c>
      <c r="T118" s="52">
        <f>SUM('Full norehidayat'!T118,'Full norehuda'!T118,'Full norehira'!T118,'Full meQuran'!T118,'Full Amiri'!T118,'Full PDMS'!T118,'Full AlKareem'!T118,'Full KFGQPC'!T118,'Full LPMQ'!T118,'Full AlQalam Zero TN'!T118)</f>
        <v>0</v>
      </c>
      <c r="U118" s="52">
        <f>SUM('Full norehidayat'!U118,'Full norehuda'!U118,'Full norehira'!U118,'Full meQuran'!U118,'Full Amiri'!U118,'Full PDMS'!U118,'Full AlKareem'!U118,'Full KFGQPC'!U118,'Full LPMQ'!U118,'Full AlQalam Zero TN'!U118)</f>
        <v>0</v>
      </c>
      <c r="V118" s="52">
        <f>SUM('Full norehidayat'!V118,'Full norehuda'!V118,'Full norehira'!V118,'Full meQuran'!V118,'Full Amiri'!V118,'Full PDMS'!V118,'Full AlKareem'!V118,'Full KFGQPC'!V118,'Full LPMQ'!V118,'Full AlQalam Zero TN'!V118)</f>
        <v>0</v>
      </c>
      <c r="W118" s="52">
        <f>SUM('Full norehidayat'!W118,'Full norehuda'!W118,'Full norehira'!W118,'Full meQuran'!W118,'Full Amiri'!W118,'Full PDMS'!W118,'Full AlKareem'!W118,'Full KFGQPC'!W118,'Full LPMQ'!W118,'Full AlQalam Zero TN'!W118)</f>
        <v>0</v>
      </c>
      <c r="X118" s="52">
        <f>SUM('Full norehidayat'!X118,'Full norehuda'!X118,'Full norehira'!X118,'Full meQuran'!X118,'Full Amiri'!X118,'Full PDMS'!X118,'Full AlKareem'!X118,'Full KFGQPC'!X118,'Full LPMQ'!X118,'Full AlQalam Zero TN'!X118)</f>
        <v>0</v>
      </c>
      <c r="Y118" s="52">
        <f>SUM('Full norehidayat'!Y118,'Full norehuda'!Y118,'Full norehira'!Y118,'Full meQuran'!Y118,'Full Amiri'!Y118,'Full PDMS'!Y118,'Full AlKareem'!Y118,'Full KFGQPC'!Y118,'Full LPMQ'!Y118,'Full AlQalam Zero TN'!Y118)</f>
        <v>0</v>
      </c>
      <c r="Z118" s="52">
        <f>SUM('Full norehidayat'!Z118,'Full norehuda'!Z118,'Full norehira'!Z118,'Full meQuran'!Z118,'Full Amiri'!Z118,'Full PDMS'!Z118,'Full AlKareem'!Z118,'Full KFGQPC'!Z118,'Full LPMQ'!Z118,'Full AlQalam Zero TN'!Z118)</f>
        <v>1</v>
      </c>
      <c r="AA118" s="52">
        <f>SUM('Full norehidayat'!AA118,'Full norehuda'!AA118,'Full norehira'!AA118,'Full meQuran'!AA118,'Full Amiri'!AA118,'Full PDMS'!AA118,'Full AlKareem'!AA118,'Full KFGQPC'!AA118,'Full LPMQ'!AA118,'Full AlQalam Zero TN'!AA118)</f>
        <v>0</v>
      </c>
      <c r="AB118" s="52">
        <f>SUM('Full norehidayat'!AB118,'Full norehuda'!AB118,'Full norehira'!AB118,'Full meQuran'!AB118,'Full Amiri'!AB118,'Full PDMS'!AB118,'Full AlKareem'!AB118,'Full KFGQPC'!AB118,'Full LPMQ'!AB118,'Full AlQalam Zero TN'!AB118)</f>
        <v>0</v>
      </c>
      <c r="AC118" s="52">
        <f>SUM('Full norehidayat'!AC118,'Full norehuda'!AC118,'Full norehira'!AC118,'Full meQuran'!AC118,'Full Amiri'!AC118,'Full PDMS'!AC118,'Full AlKareem'!AC118,'Full KFGQPC'!AC118,'Full LPMQ'!AC118,'Full AlQalam Zero TN'!AC118)</f>
        <v>0</v>
      </c>
      <c r="AD118" s="42">
        <f>D118</f>
        <v>68</v>
      </c>
      <c r="AE118" s="42">
        <f>SUM(B118,C118,E118:AC118)</f>
        <v>1</v>
      </c>
      <c r="AF118" s="42">
        <f>SUM(D116,D117,D119:D143)</f>
        <v>0</v>
      </c>
      <c r="AG118" s="42">
        <v>0</v>
      </c>
      <c r="AH118" s="40">
        <f t="shared" si="41"/>
        <v>0.985507246376812</v>
      </c>
      <c r="AI118" s="40">
        <f t="shared" si="42"/>
        <v>0.985507246376812</v>
      </c>
      <c r="AJ118" s="40">
        <f t="shared" si="43"/>
        <v>1</v>
      </c>
      <c r="AK118" s="40">
        <f t="shared" si="44"/>
        <v>0.992700729927007</v>
      </c>
    </row>
    <row r="119" spans="1:37">
      <c r="A119" s="26" t="s">
        <v>10</v>
      </c>
      <c r="B119" s="52">
        <f>SUM('Full norehidayat'!B119,'Full norehuda'!B119,'Full norehira'!B119,'Full meQuran'!B119,'Full Amiri'!B119,'Full PDMS'!B119,'Full AlKareem'!B119,'Full KFGQPC'!B119,'Full LPMQ'!B119,'Full AlQalam Zero TN'!B119)</f>
        <v>0</v>
      </c>
      <c r="C119" s="52">
        <f>SUM('Full norehidayat'!C119,'Full norehuda'!C119,'Full norehira'!C119,'Full meQuran'!C119,'Full Amiri'!C119,'Full PDMS'!C119,'Full AlKareem'!C119,'Full KFGQPC'!C119,'Full LPMQ'!C119,'Full AlQalam Zero TN'!C119)</f>
        <v>0</v>
      </c>
      <c r="D119" s="52">
        <f>SUM('Full norehidayat'!D119,'Full norehuda'!D119,'Full norehira'!D119,'Full meQuran'!D119,'Full Amiri'!D119,'Full PDMS'!D119,'Full AlKareem'!D119,'Full KFGQPC'!D119,'Full LPMQ'!D119,'Full AlQalam Zero TN'!D119)</f>
        <v>0</v>
      </c>
      <c r="E119" s="51">
        <f>SUM('Full norehidayat'!E119,'Full norehuda'!E119,'Full norehira'!E119,'Full meQuran'!E119,'Full Amiri'!E119,'Full PDMS'!E119,'Full AlKareem'!E119,'Full KFGQPC'!E119,'Full LPMQ'!E119,'Full AlQalam Zero TN'!E119)</f>
        <v>19</v>
      </c>
      <c r="F119" s="52">
        <f>SUM('Full norehidayat'!F119,'Full norehuda'!F119,'Full norehira'!F119,'Full meQuran'!F119,'Full Amiri'!F119,'Full PDMS'!F119,'Full AlKareem'!F119,'Full KFGQPC'!F119,'Full LPMQ'!F119,'Full AlQalam Zero TN'!F119)</f>
        <v>0</v>
      </c>
      <c r="G119" s="52">
        <f>SUM('Full norehidayat'!G119,'Full norehuda'!G119,'Full norehira'!G119,'Full meQuran'!G119,'Full Amiri'!G119,'Full PDMS'!G119,'Full AlKareem'!G119,'Full KFGQPC'!G119,'Full LPMQ'!G119,'Full AlQalam Zero TN'!G119)</f>
        <v>0</v>
      </c>
      <c r="H119" s="52">
        <f>SUM('Full norehidayat'!H119,'Full norehuda'!H119,'Full norehira'!H119,'Full meQuran'!H119,'Full Amiri'!H119,'Full PDMS'!H119,'Full AlKareem'!H119,'Full KFGQPC'!H119,'Full LPMQ'!H119,'Full AlQalam Zero TN'!H119)</f>
        <v>0</v>
      </c>
      <c r="I119" s="52">
        <f>SUM('Full norehidayat'!I119,'Full norehuda'!I119,'Full norehira'!I119,'Full meQuran'!I119,'Full Amiri'!I119,'Full PDMS'!I119,'Full AlKareem'!I119,'Full KFGQPC'!I119,'Full LPMQ'!I119,'Full AlQalam Zero TN'!I119)</f>
        <v>0</v>
      </c>
      <c r="J119" s="52">
        <f>SUM('Full norehidayat'!J119,'Full norehuda'!J119,'Full norehira'!J119,'Full meQuran'!J119,'Full Amiri'!J119,'Full PDMS'!J119,'Full AlKareem'!J119,'Full KFGQPC'!J119,'Full LPMQ'!J119,'Full AlQalam Zero TN'!J119)</f>
        <v>0</v>
      </c>
      <c r="K119" s="52">
        <f>SUM('Full norehidayat'!K119,'Full norehuda'!K119,'Full norehira'!K119,'Full meQuran'!K119,'Full Amiri'!K119,'Full PDMS'!K119,'Full AlKareem'!K119,'Full KFGQPC'!K119,'Full LPMQ'!K119,'Full AlQalam Zero TN'!K119)</f>
        <v>0</v>
      </c>
      <c r="L119" s="52">
        <f>SUM('Full norehidayat'!L119,'Full norehuda'!L119,'Full norehira'!L119,'Full meQuran'!L119,'Full Amiri'!L119,'Full PDMS'!L119,'Full AlKareem'!L119,'Full KFGQPC'!L119,'Full LPMQ'!L119,'Full AlQalam Zero TN'!L119)</f>
        <v>0</v>
      </c>
      <c r="M119" s="52">
        <f>SUM('Full norehidayat'!M119,'Full norehuda'!M119,'Full norehira'!M119,'Full meQuran'!M119,'Full Amiri'!M119,'Full PDMS'!M119,'Full AlKareem'!M119,'Full KFGQPC'!M119,'Full LPMQ'!M119,'Full AlQalam Zero TN'!M119)</f>
        <v>0</v>
      </c>
      <c r="N119" s="52">
        <f>SUM('Full norehidayat'!N119,'Full norehuda'!N119,'Full norehira'!N119,'Full meQuran'!N119,'Full Amiri'!N119,'Full PDMS'!N119,'Full AlKareem'!N119,'Full KFGQPC'!N119,'Full LPMQ'!N119,'Full AlQalam Zero TN'!N119)</f>
        <v>0</v>
      </c>
      <c r="O119" s="52">
        <f>SUM('Full norehidayat'!O119,'Full norehuda'!O119,'Full norehira'!O119,'Full meQuran'!O119,'Full Amiri'!O119,'Full PDMS'!O119,'Full AlKareem'!O119,'Full KFGQPC'!O119,'Full LPMQ'!O119,'Full AlQalam Zero TN'!O119)</f>
        <v>0</v>
      </c>
      <c r="P119" s="52">
        <f>SUM('Full norehidayat'!P119,'Full norehuda'!P119,'Full norehira'!P119,'Full meQuran'!P119,'Full Amiri'!P119,'Full PDMS'!P119,'Full AlKareem'!P119,'Full KFGQPC'!P119,'Full LPMQ'!P119,'Full AlQalam Zero TN'!P119)</f>
        <v>0</v>
      </c>
      <c r="Q119" s="52">
        <f>SUM('Full norehidayat'!Q119,'Full norehuda'!Q119,'Full norehira'!Q119,'Full meQuran'!Q119,'Full Amiri'!Q119,'Full PDMS'!Q119,'Full AlKareem'!Q119,'Full KFGQPC'!Q119,'Full LPMQ'!Q119,'Full AlQalam Zero TN'!Q119)</f>
        <v>0</v>
      </c>
      <c r="R119" s="52">
        <f>SUM('Full norehidayat'!R119,'Full norehuda'!R119,'Full norehira'!R119,'Full meQuran'!R119,'Full Amiri'!R119,'Full PDMS'!R119,'Full AlKareem'!R119,'Full KFGQPC'!R119,'Full LPMQ'!R119,'Full AlQalam Zero TN'!R119)</f>
        <v>0</v>
      </c>
      <c r="S119" s="52">
        <f>SUM('Full norehidayat'!S119,'Full norehuda'!S119,'Full norehira'!S119,'Full meQuran'!S119,'Full Amiri'!S119,'Full PDMS'!S119,'Full AlKareem'!S119,'Full KFGQPC'!S119,'Full LPMQ'!S119,'Full AlQalam Zero TN'!S119)</f>
        <v>0</v>
      </c>
      <c r="T119" s="52">
        <f>SUM('Full norehidayat'!T119,'Full norehuda'!T119,'Full norehira'!T119,'Full meQuran'!T119,'Full Amiri'!T119,'Full PDMS'!T119,'Full AlKareem'!T119,'Full KFGQPC'!T119,'Full LPMQ'!T119,'Full AlQalam Zero TN'!T119)</f>
        <v>0</v>
      </c>
      <c r="U119" s="52">
        <f>SUM('Full norehidayat'!U119,'Full norehuda'!U119,'Full norehira'!U119,'Full meQuran'!U119,'Full Amiri'!U119,'Full PDMS'!U119,'Full AlKareem'!U119,'Full KFGQPC'!U119,'Full LPMQ'!U119,'Full AlQalam Zero TN'!U119)</f>
        <v>0</v>
      </c>
      <c r="V119" s="52">
        <f>SUM('Full norehidayat'!V119,'Full norehuda'!V119,'Full norehira'!V119,'Full meQuran'!V119,'Full Amiri'!V119,'Full PDMS'!V119,'Full AlKareem'!V119,'Full KFGQPC'!V119,'Full LPMQ'!V119,'Full AlQalam Zero TN'!V119)</f>
        <v>0</v>
      </c>
      <c r="W119" s="52">
        <f>SUM('Full norehidayat'!W119,'Full norehuda'!W119,'Full norehira'!W119,'Full meQuran'!W119,'Full Amiri'!W119,'Full PDMS'!W119,'Full AlKareem'!W119,'Full KFGQPC'!W119,'Full LPMQ'!W119,'Full AlQalam Zero TN'!W119)</f>
        <v>0</v>
      </c>
      <c r="X119" s="52">
        <f>SUM('Full norehidayat'!X119,'Full norehuda'!X119,'Full norehira'!X119,'Full meQuran'!X119,'Full Amiri'!X119,'Full PDMS'!X119,'Full AlKareem'!X119,'Full KFGQPC'!X119,'Full LPMQ'!X119,'Full AlQalam Zero TN'!X119)</f>
        <v>0</v>
      </c>
      <c r="Y119" s="52">
        <f>SUM('Full norehidayat'!Y119,'Full norehuda'!Y119,'Full norehira'!Y119,'Full meQuran'!Y119,'Full Amiri'!Y119,'Full PDMS'!Y119,'Full AlKareem'!Y119,'Full KFGQPC'!Y119,'Full LPMQ'!Y119,'Full AlQalam Zero TN'!Y119)</f>
        <v>0</v>
      </c>
      <c r="Z119" s="52">
        <f>SUM('Full norehidayat'!Z119,'Full norehuda'!Z119,'Full norehira'!Z119,'Full meQuran'!Z119,'Full Amiri'!Z119,'Full PDMS'!Z119,'Full AlKareem'!Z119,'Full KFGQPC'!Z119,'Full LPMQ'!Z119,'Full AlQalam Zero TN'!Z119)</f>
        <v>0</v>
      </c>
      <c r="AA119" s="52">
        <f>SUM('Full norehidayat'!AA119,'Full norehuda'!AA119,'Full norehira'!AA119,'Full meQuran'!AA119,'Full Amiri'!AA119,'Full PDMS'!AA119,'Full AlKareem'!AA119,'Full KFGQPC'!AA119,'Full LPMQ'!AA119,'Full AlQalam Zero TN'!AA119)</f>
        <v>0</v>
      </c>
      <c r="AB119" s="52">
        <f>SUM('Full norehidayat'!AB119,'Full norehuda'!AB119,'Full norehira'!AB119,'Full meQuran'!AB119,'Full Amiri'!AB119,'Full PDMS'!AB119,'Full AlKareem'!AB119,'Full KFGQPC'!AB119,'Full LPMQ'!AB119,'Full AlQalam Zero TN'!AB119)</f>
        <v>0</v>
      </c>
      <c r="AC119" s="52">
        <f>SUM('Full norehidayat'!AC119,'Full norehuda'!AC119,'Full norehira'!AC119,'Full meQuran'!AC119,'Full Amiri'!AC119,'Full PDMS'!AC119,'Full AlKareem'!AC119,'Full KFGQPC'!AC119,'Full LPMQ'!AC119,'Full AlQalam Zero TN'!AC119)</f>
        <v>0</v>
      </c>
      <c r="AD119" s="41">
        <f>E119</f>
        <v>19</v>
      </c>
      <c r="AE119" s="41">
        <f>SUM(B119:D119,F119:AC119)</f>
        <v>0</v>
      </c>
      <c r="AF119" s="41">
        <f>SUM(E116:E118,E120:E143)</f>
        <v>0</v>
      </c>
      <c r="AG119" s="41">
        <v>0</v>
      </c>
      <c r="AH119" s="43">
        <f t="shared" si="41"/>
        <v>1</v>
      </c>
      <c r="AI119" s="43">
        <f t="shared" si="42"/>
        <v>1</v>
      </c>
      <c r="AJ119" s="43">
        <f t="shared" si="43"/>
        <v>1</v>
      </c>
      <c r="AK119" s="43">
        <f t="shared" si="44"/>
        <v>1</v>
      </c>
    </row>
    <row r="120" spans="1:37">
      <c r="A120" s="26" t="s">
        <v>11</v>
      </c>
      <c r="B120" s="52">
        <f>SUM('Full norehidayat'!B120,'Full norehuda'!B120,'Full norehira'!B120,'Full meQuran'!B120,'Full Amiri'!B120,'Full PDMS'!B120,'Full AlKareem'!B120,'Full KFGQPC'!B120,'Full LPMQ'!B120,'Full AlQalam Zero TN'!B120)</f>
        <v>0</v>
      </c>
      <c r="C120" s="52">
        <f>SUM('Full norehidayat'!C120,'Full norehuda'!C120,'Full norehira'!C120,'Full meQuran'!C120,'Full Amiri'!C120,'Full PDMS'!C120,'Full AlKareem'!C120,'Full KFGQPC'!C120,'Full LPMQ'!C120,'Full AlQalam Zero TN'!C120)</f>
        <v>0</v>
      </c>
      <c r="D120" s="52">
        <f>SUM('Full norehidayat'!D120,'Full norehuda'!D120,'Full norehira'!D120,'Full meQuran'!D120,'Full Amiri'!D120,'Full PDMS'!D120,'Full AlKareem'!D120,'Full KFGQPC'!D120,'Full LPMQ'!D120,'Full AlQalam Zero TN'!D120)</f>
        <v>0</v>
      </c>
      <c r="E120" s="52">
        <f>SUM('Full norehidayat'!E120,'Full norehuda'!E120,'Full norehira'!E120,'Full meQuran'!E120,'Full Amiri'!E120,'Full PDMS'!E120,'Full AlKareem'!E120,'Full KFGQPC'!E120,'Full LPMQ'!E120,'Full AlQalam Zero TN'!E120)</f>
        <v>0</v>
      </c>
      <c r="F120" s="51">
        <f>SUM('Full norehidayat'!F120,'Full norehuda'!F120,'Full norehira'!F120,'Full meQuran'!F120,'Full Amiri'!F120,'Full PDMS'!F120,'Full AlKareem'!F120,'Full KFGQPC'!F120,'Full LPMQ'!F120,'Full AlQalam Zero TN'!F120)</f>
        <v>10</v>
      </c>
      <c r="G120" s="52">
        <f>SUM('Full norehidayat'!G120,'Full norehuda'!G120,'Full norehira'!G120,'Full meQuran'!G120,'Full Amiri'!G120,'Full PDMS'!G120,'Full AlKareem'!G120,'Full KFGQPC'!G120,'Full LPMQ'!G120,'Full AlQalam Zero TN'!G120)</f>
        <v>0</v>
      </c>
      <c r="H120" s="52">
        <f>SUM('Full norehidayat'!H120,'Full norehuda'!H120,'Full norehira'!H120,'Full meQuran'!H120,'Full Amiri'!H120,'Full PDMS'!H120,'Full AlKareem'!H120,'Full KFGQPC'!H120,'Full LPMQ'!H120,'Full AlQalam Zero TN'!H120)</f>
        <v>0</v>
      </c>
      <c r="I120" s="52">
        <f>SUM('Full norehidayat'!I120,'Full norehuda'!I120,'Full norehira'!I120,'Full meQuran'!I120,'Full Amiri'!I120,'Full PDMS'!I120,'Full AlKareem'!I120,'Full KFGQPC'!I120,'Full LPMQ'!I120,'Full AlQalam Zero TN'!I120)</f>
        <v>0</v>
      </c>
      <c r="J120" s="52">
        <f>SUM('Full norehidayat'!J120,'Full norehuda'!J120,'Full norehira'!J120,'Full meQuran'!J120,'Full Amiri'!J120,'Full PDMS'!J120,'Full AlKareem'!J120,'Full KFGQPC'!J120,'Full LPMQ'!J120,'Full AlQalam Zero TN'!J120)</f>
        <v>0</v>
      </c>
      <c r="K120" s="52">
        <f>SUM('Full norehidayat'!K120,'Full norehuda'!K120,'Full norehira'!K120,'Full meQuran'!K120,'Full Amiri'!K120,'Full PDMS'!K120,'Full AlKareem'!K120,'Full KFGQPC'!K120,'Full LPMQ'!K120,'Full AlQalam Zero TN'!K120)</f>
        <v>0</v>
      </c>
      <c r="L120" s="52">
        <f>SUM('Full norehidayat'!L120,'Full norehuda'!L120,'Full norehira'!L120,'Full meQuran'!L120,'Full Amiri'!L120,'Full PDMS'!L120,'Full AlKareem'!L120,'Full KFGQPC'!L120,'Full LPMQ'!L120,'Full AlQalam Zero TN'!L120)</f>
        <v>0</v>
      </c>
      <c r="M120" s="52">
        <f>SUM('Full norehidayat'!M120,'Full norehuda'!M120,'Full norehira'!M120,'Full meQuran'!M120,'Full Amiri'!M120,'Full PDMS'!M120,'Full AlKareem'!M120,'Full KFGQPC'!M120,'Full LPMQ'!M120,'Full AlQalam Zero TN'!M120)</f>
        <v>0</v>
      </c>
      <c r="N120" s="52">
        <f>SUM('Full norehidayat'!N120,'Full norehuda'!N120,'Full norehira'!N120,'Full meQuran'!N120,'Full Amiri'!N120,'Full PDMS'!N120,'Full AlKareem'!N120,'Full KFGQPC'!N120,'Full LPMQ'!N120,'Full AlQalam Zero TN'!N120)</f>
        <v>0</v>
      </c>
      <c r="O120" s="52">
        <f>SUM('Full norehidayat'!O120,'Full norehuda'!O120,'Full norehira'!O120,'Full meQuran'!O120,'Full Amiri'!O120,'Full PDMS'!O120,'Full AlKareem'!O120,'Full KFGQPC'!O120,'Full LPMQ'!O120,'Full AlQalam Zero TN'!O120)</f>
        <v>0</v>
      </c>
      <c r="P120" s="52">
        <f>SUM('Full norehidayat'!P120,'Full norehuda'!P120,'Full norehira'!P120,'Full meQuran'!P120,'Full Amiri'!P120,'Full PDMS'!P120,'Full AlKareem'!P120,'Full KFGQPC'!P120,'Full LPMQ'!P120,'Full AlQalam Zero TN'!P120)</f>
        <v>0</v>
      </c>
      <c r="Q120" s="52">
        <f>SUM('Full norehidayat'!Q120,'Full norehuda'!Q120,'Full norehira'!Q120,'Full meQuran'!Q120,'Full Amiri'!Q120,'Full PDMS'!Q120,'Full AlKareem'!Q120,'Full KFGQPC'!Q120,'Full LPMQ'!Q120,'Full AlQalam Zero TN'!Q120)</f>
        <v>0</v>
      </c>
      <c r="R120" s="52">
        <f>SUM('Full norehidayat'!R120,'Full norehuda'!R120,'Full norehira'!R120,'Full meQuran'!R120,'Full Amiri'!R120,'Full PDMS'!R120,'Full AlKareem'!R120,'Full KFGQPC'!R120,'Full LPMQ'!R120,'Full AlQalam Zero TN'!R120)</f>
        <v>0</v>
      </c>
      <c r="S120" s="52">
        <f>SUM('Full norehidayat'!S120,'Full norehuda'!S120,'Full norehira'!S120,'Full meQuran'!S120,'Full Amiri'!S120,'Full PDMS'!S120,'Full AlKareem'!S120,'Full KFGQPC'!S120,'Full LPMQ'!S120,'Full AlQalam Zero TN'!S120)</f>
        <v>0</v>
      </c>
      <c r="T120" s="52">
        <f>SUM('Full norehidayat'!T120,'Full norehuda'!T120,'Full norehira'!T120,'Full meQuran'!T120,'Full Amiri'!T120,'Full PDMS'!T120,'Full AlKareem'!T120,'Full KFGQPC'!T120,'Full LPMQ'!T120,'Full AlQalam Zero TN'!T120)</f>
        <v>0</v>
      </c>
      <c r="U120" s="52">
        <f>SUM('Full norehidayat'!U120,'Full norehuda'!U120,'Full norehira'!U120,'Full meQuran'!U120,'Full Amiri'!U120,'Full PDMS'!U120,'Full AlKareem'!U120,'Full KFGQPC'!U120,'Full LPMQ'!U120,'Full AlQalam Zero TN'!U120)</f>
        <v>0</v>
      </c>
      <c r="V120" s="52">
        <f>SUM('Full norehidayat'!V120,'Full norehuda'!V120,'Full norehira'!V120,'Full meQuran'!V120,'Full Amiri'!V120,'Full PDMS'!V120,'Full AlKareem'!V120,'Full KFGQPC'!V120,'Full LPMQ'!V120,'Full AlQalam Zero TN'!V120)</f>
        <v>0</v>
      </c>
      <c r="W120" s="52">
        <f>SUM('Full norehidayat'!W120,'Full norehuda'!W120,'Full norehira'!W120,'Full meQuran'!W120,'Full Amiri'!W120,'Full PDMS'!W120,'Full AlKareem'!W120,'Full KFGQPC'!W120,'Full LPMQ'!W120,'Full AlQalam Zero TN'!W120)</f>
        <v>0</v>
      </c>
      <c r="X120" s="52">
        <f>SUM('Full norehidayat'!X120,'Full norehuda'!X120,'Full norehira'!X120,'Full meQuran'!X120,'Full Amiri'!X120,'Full PDMS'!X120,'Full AlKareem'!X120,'Full KFGQPC'!X120,'Full LPMQ'!X120,'Full AlQalam Zero TN'!X120)</f>
        <v>0</v>
      </c>
      <c r="Y120" s="52">
        <f>SUM('Full norehidayat'!Y120,'Full norehuda'!Y120,'Full norehira'!Y120,'Full meQuran'!Y120,'Full Amiri'!Y120,'Full PDMS'!Y120,'Full AlKareem'!Y120,'Full KFGQPC'!Y120,'Full LPMQ'!Y120,'Full AlQalam Zero TN'!Y120)</f>
        <v>0</v>
      </c>
      <c r="Z120" s="52">
        <f>SUM('Full norehidayat'!Z120,'Full norehuda'!Z120,'Full norehira'!Z120,'Full meQuran'!Z120,'Full Amiri'!Z120,'Full PDMS'!Z120,'Full AlKareem'!Z120,'Full KFGQPC'!Z120,'Full LPMQ'!Z120,'Full AlQalam Zero TN'!Z120)</f>
        <v>0</v>
      </c>
      <c r="AA120" s="52">
        <f>SUM('Full norehidayat'!AA120,'Full norehuda'!AA120,'Full norehira'!AA120,'Full meQuran'!AA120,'Full Amiri'!AA120,'Full PDMS'!AA120,'Full AlKareem'!AA120,'Full KFGQPC'!AA120,'Full LPMQ'!AA120,'Full AlQalam Zero TN'!AA120)</f>
        <v>0</v>
      </c>
      <c r="AB120" s="52">
        <f>SUM('Full norehidayat'!AB120,'Full norehuda'!AB120,'Full norehira'!AB120,'Full meQuran'!AB120,'Full Amiri'!AB120,'Full PDMS'!AB120,'Full AlKareem'!AB120,'Full KFGQPC'!AB120,'Full LPMQ'!AB120,'Full AlQalam Zero TN'!AB120)</f>
        <v>0</v>
      </c>
      <c r="AC120" s="52">
        <f>SUM('Full norehidayat'!AC120,'Full norehuda'!AC120,'Full norehira'!AC120,'Full meQuran'!AC120,'Full Amiri'!AC120,'Full PDMS'!AC120,'Full AlKareem'!AC120,'Full KFGQPC'!AC120,'Full LPMQ'!AC120,'Full AlQalam Zero TN'!AC120)</f>
        <v>0</v>
      </c>
      <c r="AD120" s="42">
        <f>F120</f>
        <v>10</v>
      </c>
      <c r="AE120" s="42">
        <f>SUM(B120:E120,G120:AC120)</f>
        <v>0</v>
      </c>
      <c r="AF120" s="42">
        <f>SUM(F116:F119,F121:F143)</f>
        <v>0</v>
      </c>
      <c r="AG120" s="42">
        <v>0</v>
      </c>
      <c r="AH120" s="40">
        <f t="shared" si="41"/>
        <v>1</v>
      </c>
      <c r="AI120" s="40">
        <f t="shared" si="42"/>
        <v>1</v>
      </c>
      <c r="AJ120" s="40">
        <f t="shared" si="43"/>
        <v>1</v>
      </c>
      <c r="AK120" s="40">
        <f t="shared" si="44"/>
        <v>1</v>
      </c>
    </row>
    <row r="121" spans="1:37">
      <c r="A121" s="26" t="s">
        <v>12</v>
      </c>
      <c r="B121" s="52">
        <f>SUM('Full norehidayat'!B121,'Full norehuda'!B121,'Full norehira'!B121,'Full meQuran'!B121,'Full Amiri'!B121,'Full PDMS'!B121,'Full AlKareem'!B121,'Full KFGQPC'!B121,'Full LPMQ'!B121,'Full AlQalam Zero TN'!B121)</f>
        <v>2</v>
      </c>
      <c r="C121" s="52">
        <f>SUM('Full norehidayat'!C121,'Full norehuda'!C121,'Full norehira'!C121,'Full meQuran'!C121,'Full Amiri'!C121,'Full PDMS'!C121,'Full AlKareem'!C121,'Full KFGQPC'!C121,'Full LPMQ'!C121,'Full AlQalam Zero TN'!C121)</f>
        <v>0</v>
      </c>
      <c r="D121" s="52">
        <f>SUM('Full norehidayat'!D121,'Full norehuda'!D121,'Full norehira'!D121,'Full meQuran'!D121,'Full Amiri'!D121,'Full PDMS'!D121,'Full AlKareem'!D121,'Full KFGQPC'!D121,'Full LPMQ'!D121,'Full AlQalam Zero TN'!D121)</f>
        <v>0</v>
      </c>
      <c r="E121" s="52">
        <f>SUM('Full norehidayat'!E121,'Full norehuda'!E121,'Full norehira'!E121,'Full meQuran'!E121,'Full Amiri'!E121,'Full PDMS'!E121,'Full AlKareem'!E121,'Full KFGQPC'!E121,'Full LPMQ'!E121,'Full AlQalam Zero TN'!E121)</f>
        <v>0</v>
      </c>
      <c r="F121" s="52">
        <f>SUM('Full norehidayat'!F121,'Full norehuda'!F121,'Full norehira'!F121,'Full meQuran'!F121,'Full Amiri'!F121,'Full PDMS'!F121,'Full AlKareem'!F121,'Full KFGQPC'!F121,'Full LPMQ'!F121,'Full AlQalam Zero TN'!F121)</f>
        <v>0</v>
      </c>
      <c r="G121" s="51">
        <f>SUM('Full norehidayat'!G121,'Full norehuda'!G121,'Full norehira'!G121,'Full meQuran'!G121,'Full Amiri'!G121,'Full PDMS'!G121,'Full AlKareem'!G121,'Full KFGQPC'!G121,'Full LPMQ'!G121,'Full AlQalam Zero TN'!G121)</f>
        <v>19</v>
      </c>
      <c r="H121" s="52">
        <f>SUM('Full norehidayat'!H121,'Full norehuda'!H121,'Full norehira'!H121,'Full meQuran'!H121,'Full Amiri'!H121,'Full PDMS'!H121,'Full AlKareem'!H121,'Full KFGQPC'!H121,'Full LPMQ'!H121,'Full AlQalam Zero TN'!H121)</f>
        <v>0</v>
      </c>
      <c r="I121" s="52">
        <f>SUM('Full norehidayat'!I121,'Full norehuda'!I121,'Full norehira'!I121,'Full meQuran'!I121,'Full Amiri'!I121,'Full PDMS'!I121,'Full AlKareem'!I121,'Full KFGQPC'!I121,'Full LPMQ'!I121,'Full AlQalam Zero TN'!I121)</f>
        <v>0</v>
      </c>
      <c r="J121" s="52">
        <f>SUM('Full norehidayat'!J121,'Full norehuda'!J121,'Full norehira'!J121,'Full meQuran'!J121,'Full Amiri'!J121,'Full PDMS'!J121,'Full AlKareem'!J121,'Full KFGQPC'!J121,'Full LPMQ'!J121,'Full AlQalam Zero TN'!J121)</f>
        <v>0</v>
      </c>
      <c r="K121" s="52">
        <f>SUM('Full norehidayat'!K121,'Full norehuda'!K121,'Full norehira'!K121,'Full meQuran'!K121,'Full Amiri'!K121,'Full PDMS'!K121,'Full AlKareem'!K121,'Full KFGQPC'!K121,'Full LPMQ'!K121,'Full AlQalam Zero TN'!K121)</f>
        <v>0</v>
      </c>
      <c r="L121" s="52">
        <f>SUM('Full norehidayat'!L121,'Full norehuda'!L121,'Full norehira'!L121,'Full meQuran'!L121,'Full Amiri'!L121,'Full PDMS'!L121,'Full AlKareem'!L121,'Full KFGQPC'!L121,'Full LPMQ'!L121,'Full AlQalam Zero TN'!L121)</f>
        <v>0</v>
      </c>
      <c r="M121" s="52">
        <f>SUM('Full norehidayat'!M121,'Full norehuda'!M121,'Full norehira'!M121,'Full meQuran'!M121,'Full Amiri'!M121,'Full PDMS'!M121,'Full AlKareem'!M121,'Full KFGQPC'!M121,'Full LPMQ'!M121,'Full AlQalam Zero TN'!M121)</f>
        <v>0</v>
      </c>
      <c r="N121" s="52">
        <f>SUM('Full norehidayat'!N121,'Full norehuda'!N121,'Full norehira'!N121,'Full meQuran'!N121,'Full Amiri'!N121,'Full PDMS'!N121,'Full AlKareem'!N121,'Full KFGQPC'!N121,'Full LPMQ'!N121,'Full AlQalam Zero TN'!N121)</f>
        <v>0</v>
      </c>
      <c r="O121" s="52">
        <f>SUM('Full norehidayat'!O121,'Full norehuda'!O121,'Full norehira'!O121,'Full meQuran'!O121,'Full Amiri'!O121,'Full PDMS'!O121,'Full AlKareem'!O121,'Full KFGQPC'!O121,'Full LPMQ'!O121,'Full AlQalam Zero TN'!O121)</f>
        <v>0</v>
      </c>
      <c r="P121" s="52">
        <f>SUM('Full norehidayat'!P121,'Full norehuda'!P121,'Full norehira'!P121,'Full meQuran'!P121,'Full Amiri'!P121,'Full PDMS'!P121,'Full AlKareem'!P121,'Full KFGQPC'!P121,'Full LPMQ'!P121,'Full AlQalam Zero TN'!P121)</f>
        <v>0</v>
      </c>
      <c r="Q121" s="52">
        <f>SUM('Full norehidayat'!Q121,'Full norehuda'!Q121,'Full norehira'!Q121,'Full meQuran'!Q121,'Full Amiri'!Q121,'Full PDMS'!Q121,'Full AlKareem'!Q121,'Full KFGQPC'!Q121,'Full LPMQ'!Q121,'Full AlQalam Zero TN'!Q121)</f>
        <v>0</v>
      </c>
      <c r="R121" s="52">
        <f>SUM('Full norehidayat'!R121,'Full norehuda'!R121,'Full norehira'!R121,'Full meQuran'!R121,'Full Amiri'!R121,'Full PDMS'!R121,'Full AlKareem'!R121,'Full KFGQPC'!R121,'Full LPMQ'!R121,'Full AlQalam Zero TN'!R121)</f>
        <v>0</v>
      </c>
      <c r="S121" s="52">
        <f>SUM('Full norehidayat'!S121,'Full norehuda'!S121,'Full norehira'!S121,'Full meQuran'!S121,'Full Amiri'!S121,'Full PDMS'!S121,'Full AlKareem'!S121,'Full KFGQPC'!S121,'Full LPMQ'!S121,'Full AlQalam Zero TN'!S121)</f>
        <v>0</v>
      </c>
      <c r="T121" s="52">
        <f>SUM('Full norehidayat'!T121,'Full norehuda'!T121,'Full norehira'!T121,'Full meQuran'!T121,'Full Amiri'!T121,'Full PDMS'!T121,'Full AlKareem'!T121,'Full KFGQPC'!T121,'Full LPMQ'!T121,'Full AlQalam Zero TN'!T121)</f>
        <v>0</v>
      </c>
      <c r="U121" s="52">
        <f>SUM('Full norehidayat'!U121,'Full norehuda'!U121,'Full norehira'!U121,'Full meQuran'!U121,'Full Amiri'!U121,'Full PDMS'!U121,'Full AlKareem'!U121,'Full KFGQPC'!U121,'Full LPMQ'!U121,'Full AlQalam Zero TN'!U121)</f>
        <v>0</v>
      </c>
      <c r="V121" s="52">
        <f>SUM('Full norehidayat'!V121,'Full norehuda'!V121,'Full norehira'!V121,'Full meQuran'!V121,'Full Amiri'!V121,'Full PDMS'!V121,'Full AlKareem'!V121,'Full KFGQPC'!V121,'Full LPMQ'!V121,'Full AlQalam Zero TN'!V121)</f>
        <v>0</v>
      </c>
      <c r="W121" s="52">
        <f>SUM('Full norehidayat'!W121,'Full norehuda'!W121,'Full norehira'!W121,'Full meQuran'!W121,'Full Amiri'!W121,'Full PDMS'!W121,'Full AlKareem'!W121,'Full KFGQPC'!W121,'Full LPMQ'!W121,'Full AlQalam Zero TN'!W121)</f>
        <v>0</v>
      </c>
      <c r="X121" s="52">
        <f>SUM('Full norehidayat'!X121,'Full norehuda'!X121,'Full norehira'!X121,'Full meQuran'!X121,'Full Amiri'!X121,'Full PDMS'!X121,'Full AlKareem'!X121,'Full KFGQPC'!X121,'Full LPMQ'!X121,'Full AlQalam Zero TN'!X121)</f>
        <v>0</v>
      </c>
      <c r="Y121" s="52">
        <f>SUM('Full norehidayat'!Y121,'Full norehuda'!Y121,'Full norehira'!Y121,'Full meQuran'!Y121,'Full Amiri'!Y121,'Full PDMS'!Y121,'Full AlKareem'!Y121,'Full KFGQPC'!Y121,'Full LPMQ'!Y121,'Full AlQalam Zero TN'!Y121)</f>
        <v>0</v>
      </c>
      <c r="Z121" s="52">
        <f>SUM('Full norehidayat'!Z121,'Full norehuda'!Z121,'Full norehira'!Z121,'Full meQuran'!Z121,'Full Amiri'!Z121,'Full PDMS'!Z121,'Full AlKareem'!Z121,'Full KFGQPC'!Z121,'Full LPMQ'!Z121,'Full AlQalam Zero TN'!Z121)</f>
        <v>0</v>
      </c>
      <c r="AA121" s="52">
        <f>SUM('Full norehidayat'!AA121,'Full norehuda'!AA121,'Full norehira'!AA121,'Full meQuran'!AA121,'Full Amiri'!AA121,'Full PDMS'!AA121,'Full AlKareem'!AA121,'Full KFGQPC'!AA121,'Full LPMQ'!AA121,'Full AlQalam Zero TN'!AA121)</f>
        <v>0</v>
      </c>
      <c r="AB121" s="52">
        <f>SUM('Full norehidayat'!AB121,'Full norehuda'!AB121,'Full norehira'!AB121,'Full meQuran'!AB121,'Full Amiri'!AB121,'Full PDMS'!AB121,'Full AlKareem'!AB121,'Full KFGQPC'!AB121,'Full LPMQ'!AB121,'Full AlQalam Zero TN'!AB121)</f>
        <v>0</v>
      </c>
      <c r="AC121" s="52">
        <f>SUM('Full norehidayat'!AC121,'Full norehuda'!AC121,'Full norehira'!AC121,'Full meQuran'!AC121,'Full Amiri'!AC121,'Full PDMS'!AC121,'Full AlKareem'!AC121,'Full KFGQPC'!AC121,'Full LPMQ'!AC121,'Full AlQalam Zero TN'!AC121)</f>
        <v>0</v>
      </c>
      <c r="AD121" s="41">
        <f>G121</f>
        <v>19</v>
      </c>
      <c r="AE121" s="41">
        <f>SUM(B121:F121,H121:AC121)</f>
        <v>2</v>
      </c>
      <c r="AF121" s="41">
        <f>SUM(G116:G120,G122:G143)</f>
        <v>0</v>
      </c>
      <c r="AG121" s="41">
        <v>0</v>
      </c>
      <c r="AH121" s="43">
        <f t="shared" si="41"/>
        <v>0.904761904761905</v>
      </c>
      <c r="AI121" s="43">
        <f t="shared" si="42"/>
        <v>0.904761904761905</v>
      </c>
      <c r="AJ121" s="43">
        <f t="shared" si="43"/>
        <v>1</v>
      </c>
      <c r="AK121" s="43">
        <f t="shared" si="44"/>
        <v>0.95</v>
      </c>
    </row>
    <row r="122" spans="1:37">
      <c r="A122" s="26" t="s">
        <v>13</v>
      </c>
      <c r="B122" s="52">
        <f>SUM('Full norehidayat'!B122,'Full norehuda'!B122,'Full norehira'!B122,'Full meQuran'!B122,'Full Amiri'!B122,'Full PDMS'!B122,'Full AlKareem'!B122,'Full KFGQPC'!B122,'Full LPMQ'!B122,'Full AlQalam Zero TN'!B122)</f>
        <v>0</v>
      </c>
      <c r="C122" s="52">
        <f>SUM('Full norehidayat'!C122,'Full norehuda'!C122,'Full norehira'!C122,'Full meQuran'!C122,'Full Amiri'!C122,'Full PDMS'!C122,'Full AlKareem'!C122,'Full KFGQPC'!C122,'Full LPMQ'!C122,'Full AlQalam Zero TN'!C122)</f>
        <v>0</v>
      </c>
      <c r="D122" s="52">
        <f>SUM('Full norehidayat'!D122,'Full norehuda'!D122,'Full norehira'!D122,'Full meQuran'!D122,'Full Amiri'!D122,'Full PDMS'!D122,'Full AlKareem'!D122,'Full KFGQPC'!D122,'Full LPMQ'!D122,'Full AlQalam Zero TN'!D122)</f>
        <v>0</v>
      </c>
      <c r="E122" s="52">
        <f>SUM('Full norehidayat'!E122,'Full norehuda'!E122,'Full norehira'!E122,'Full meQuran'!E122,'Full Amiri'!E122,'Full PDMS'!E122,'Full AlKareem'!E122,'Full KFGQPC'!E122,'Full LPMQ'!E122,'Full AlQalam Zero TN'!E122)</f>
        <v>0</v>
      </c>
      <c r="F122" s="52">
        <f>SUM('Full norehidayat'!F122,'Full norehuda'!F122,'Full norehira'!F122,'Full meQuran'!F122,'Full Amiri'!F122,'Full PDMS'!F122,'Full AlKareem'!F122,'Full KFGQPC'!F122,'Full LPMQ'!F122,'Full AlQalam Zero TN'!F122)</f>
        <v>0</v>
      </c>
      <c r="G122" s="52">
        <f>SUM('Full norehidayat'!G122,'Full norehuda'!G122,'Full norehira'!G122,'Full meQuran'!G122,'Full Amiri'!G122,'Full PDMS'!G122,'Full AlKareem'!G122,'Full KFGQPC'!G122,'Full LPMQ'!G122,'Full AlQalam Zero TN'!G122)</f>
        <v>0</v>
      </c>
      <c r="H122" s="51">
        <f>SUM('Full norehidayat'!H122,'Full norehuda'!H122,'Full norehira'!H122,'Full meQuran'!H122,'Full Amiri'!H122,'Full PDMS'!H122,'Full AlKareem'!H122,'Full KFGQPC'!H122,'Full LPMQ'!H122,'Full AlQalam Zero TN'!H122)</f>
        <v>20</v>
      </c>
      <c r="I122" s="52">
        <f>SUM('Full norehidayat'!I122,'Full norehuda'!I122,'Full norehira'!I122,'Full meQuran'!I122,'Full Amiri'!I122,'Full PDMS'!I122,'Full AlKareem'!I122,'Full KFGQPC'!I122,'Full LPMQ'!I122,'Full AlQalam Zero TN'!I122)</f>
        <v>0</v>
      </c>
      <c r="J122" s="52">
        <f>SUM('Full norehidayat'!J122,'Full norehuda'!J122,'Full norehira'!J122,'Full meQuran'!J122,'Full Amiri'!J122,'Full PDMS'!J122,'Full AlKareem'!J122,'Full KFGQPC'!J122,'Full LPMQ'!J122,'Full AlQalam Zero TN'!J122)</f>
        <v>3</v>
      </c>
      <c r="K122" s="52">
        <f>SUM('Full norehidayat'!K122,'Full norehuda'!K122,'Full norehira'!K122,'Full meQuran'!K122,'Full Amiri'!K122,'Full PDMS'!K122,'Full AlKareem'!K122,'Full KFGQPC'!K122,'Full LPMQ'!K122,'Full AlQalam Zero TN'!K122)</f>
        <v>0</v>
      </c>
      <c r="L122" s="52">
        <f>SUM('Full norehidayat'!L122,'Full norehuda'!L122,'Full norehira'!L122,'Full meQuran'!L122,'Full Amiri'!L122,'Full PDMS'!L122,'Full AlKareem'!L122,'Full KFGQPC'!L122,'Full LPMQ'!L122,'Full AlQalam Zero TN'!L122)</f>
        <v>1</v>
      </c>
      <c r="M122" s="52">
        <f>SUM('Full norehidayat'!M122,'Full norehuda'!M122,'Full norehira'!M122,'Full meQuran'!M122,'Full Amiri'!M122,'Full PDMS'!M122,'Full AlKareem'!M122,'Full KFGQPC'!M122,'Full LPMQ'!M122,'Full AlQalam Zero TN'!M122)</f>
        <v>0</v>
      </c>
      <c r="N122" s="52">
        <f>SUM('Full norehidayat'!N122,'Full norehuda'!N122,'Full norehira'!N122,'Full meQuran'!N122,'Full Amiri'!N122,'Full PDMS'!N122,'Full AlKareem'!N122,'Full KFGQPC'!N122,'Full LPMQ'!N122,'Full AlQalam Zero TN'!N122)</f>
        <v>0</v>
      </c>
      <c r="O122" s="52">
        <f>SUM('Full norehidayat'!O122,'Full norehuda'!O122,'Full norehira'!O122,'Full meQuran'!O122,'Full Amiri'!O122,'Full PDMS'!O122,'Full AlKareem'!O122,'Full KFGQPC'!O122,'Full LPMQ'!O122,'Full AlQalam Zero TN'!O122)</f>
        <v>0</v>
      </c>
      <c r="P122" s="52">
        <f>SUM('Full norehidayat'!P122,'Full norehuda'!P122,'Full norehira'!P122,'Full meQuran'!P122,'Full Amiri'!P122,'Full PDMS'!P122,'Full AlKareem'!P122,'Full KFGQPC'!P122,'Full LPMQ'!P122,'Full AlQalam Zero TN'!P122)</f>
        <v>0</v>
      </c>
      <c r="Q122" s="52">
        <f>SUM('Full norehidayat'!Q122,'Full norehuda'!Q122,'Full norehira'!Q122,'Full meQuran'!Q122,'Full Amiri'!Q122,'Full PDMS'!Q122,'Full AlKareem'!Q122,'Full KFGQPC'!Q122,'Full LPMQ'!Q122,'Full AlQalam Zero TN'!Q122)</f>
        <v>0</v>
      </c>
      <c r="R122" s="52">
        <f>SUM('Full norehidayat'!R122,'Full norehuda'!R122,'Full norehira'!R122,'Full meQuran'!R122,'Full Amiri'!R122,'Full PDMS'!R122,'Full AlKareem'!R122,'Full KFGQPC'!R122,'Full LPMQ'!R122,'Full AlQalam Zero TN'!R122)</f>
        <v>0</v>
      </c>
      <c r="S122" s="52">
        <f>SUM('Full norehidayat'!S122,'Full norehuda'!S122,'Full norehira'!S122,'Full meQuran'!S122,'Full Amiri'!S122,'Full PDMS'!S122,'Full AlKareem'!S122,'Full KFGQPC'!S122,'Full LPMQ'!S122,'Full AlQalam Zero TN'!S122)</f>
        <v>0</v>
      </c>
      <c r="T122" s="52">
        <f>SUM('Full norehidayat'!T122,'Full norehuda'!T122,'Full norehira'!T122,'Full meQuran'!T122,'Full Amiri'!T122,'Full PDMS'!T122,'Full AlKareem'!T122,'Full KFGQPC'!T122,'Full LPMQ'!T122,'Full AlQalam Zero TN'!T122)</f>
        <v>0</v>
      </c>
      <c r="U122" s="52">
        <f>SUM('Full norehidayat'!U122,'Full norehuda'!U122,'Full norehira'!U122,'Full meQuran'!U122,'Full Amiri'!U122,'Full PDMS'!U122,'Full AlKareem'!U122,'Full KFGQPC'!U122,'Full LPMQ'!U122,'Full AlQalam Zero TN'!U122)</f>
        <v>0</v>
      </c>
      <c r="V122" s="52">
        <f>SUM('Full norehidayat'!V122,'Full norehuda'!V122,'Full norehira'!V122,'Full meQuran'!V122,'Full Amiri'!V122,'Full PDMS'!V122,'Full AlKareem'!V122,'Full KFGQPC'!V122,'Full LPMQ'!V122,'Full AlQalam Zero TN'!V122)</f>
        <v>0</v>
      </c>
      <c r="W122" s="52">
        <f>SUM('Full norehidayat'!W122,'Full norehuda'!W122,'Full norehira'!W122,'Full meQuran'!W122,'Full Amiri'!W122,'Full PDMS'!W122,'Full AlKareem'!W122,'Full KFGQPC'!W122,'Full LPMQ'!W122,'Full AlQalam Zero TN'!W122)</f>
        <v>1</v>
      </c>
      <c r="X122" s="52">
        <f>SUM('Full norehidayat'!X122,'Full norehuda'!X122,'Full norehira'!X122,'Full meQuran'!X122,'Full Amiri'!X122,'Full PDMS'!X122,'Full AlKareem'!X122,'Full KFGQPC'!X122,'Full LPMQ'!X122,'Full AlQalam Zero TN'!X122)</f>
        <v>0</v>
      </c>
      <c r="Y122" s="52">
        <f>SUM('Full norehidayat'!Y122,'Full norehuda'!Y122,'Full norehira'!Y122,'Full meQuran'!Y122,'Full Amiri'!Y122,'Full PDMS'!Y122,'Full AlKareem'!Y122,'Full KFGQPC'!Y122,'Full LPMQ'!Y122,'Full AlQalam Zero TN'!Y122)</f>
        <v>0</v>
      </c>
      <c r="Z122" s="52">
        <f>SUM('Full norehidayat'!Z122,'Full norehuda'!Z122,'Full norehira'!Z122,'Full meQuran'!Z122,'Full Amiri'!Z122,'Full PDMS'!Z122,'Full AlKareem'!Z122,'Full KFGQPC'!Z122,'Full LPMQ'!Z122,'Full AlQalam Zero TN'!Z122)</f>
        <v>0</v>
      </c>
      <c r="AA122" s="52">
        <f>SUM('Full norehidayat'!AA122,'Full norehuda'!AA122,'Full norehira'!AA122,'Full meQuran'!AA122,'Full Amiri'!AA122,'Full PDMS'!AA122,'Full AlKareem'!AA122,'Full KFGQPC'!AA122,'Full LPMQ'!AA122,'Full AlQalam Zero TN'!AA122)</f>
        <v>0</v>
      </c>
      <c r="AB122" s="52">
        <f>SUM('Full norehidayat'!AB122,'Full norehuda'!AB122,'Full norehira'!AB122,'Full meQuran'!AB122,'Full Amiri'!AB122,'Full PDMS'!AB122,'Full AlKareem'!AB122,'Full KFGQPC'!AB122,'Full LPMQ'!AB122,'Full AlQalam Zero TN'!AB122)</f>
        <v>0</v>
      </c>
      <c r="AC122" s="52">
        <f>SUM('Full norehidayat'!AC122,'Full norehuda'!AC122,'Full norehira'!AC122,'Full meQuran'!AC122,'Full Amiri'!AC122,'Full PDMS'!AC122,'Full AlKareem'!AC122,'Full KFGQPC'!AC122,'Full LPMQ'!AC122,'Full AlQalam Zero TN'!AC122)</f>
        <v>0</v>
      </c>
      <c r="AD122" s="42">
        <f>H122</f>
        <v>20</v>
      </c>
      <c r="AE122" s="42">
        <f>SUM(B122:G122,I122:AC122)</f>
        <v>5</v>
      </c>
      <c r="AF122" s="42">
        <f>SUM(H116:H121,H123:H143)</f>
        <v>0</v>
      </c>
      <c r="AG122" s="42">
        <v>0</v>
      </c>
      <c r="AH122" s="40">
        <f t="shared" si="41"/>
        <v>0.8</v>
      </c>
      <c r="AI122" s="40">
        <f t="shared" si="42"/>
        <v>0.8</v>
      </c>
      <c r="AJ122" s="40">
        <f t="shared" si="43"/>
        <v>1</v>
      </c>
      <c r="AK122" s="40">
        <f t="shared" si="44"/>
        <v>0.888888888888889</v>
      </c>
    </row>
    <row r="123" spans="1:37">
      <c r="A123" s="26" t="s">
        <v>14</v>
      </c>
      <c r="B123" s="52">
        <f>SUM('Full norehidayat'!B123,'Full norehuda'!B123,'Full norehira'!B123,'Full meQuran'!B123,'Full Amiri'!B123,'Full PDMS'!B123,'Full AlKareem'!B123,'Full KFGQPC'!B123,'Full LPMQ'!B123,'Full AlQalam Zero TN'!B123)</f>
        <v>0</v>
      </c>
      <c r="C123" s="52">
        <f>SUM('Full norehidayat'!C123,'Full norehuda'!C123,'Full norehira'!C123,'Full meQuran'!C123,'Full Amiri'!C123,'Full PDMS'!C123,'Full AlKareem'!C123,'Full KFGQPC'!C123,'Full LPMQ'!C123,'Full AlQalam Zero TN'!C123)</f>
        <v>0</v>
      </c>
      <c r="D123" s="52">
        <f>SUM('Full norehidayat'!D123,'Full norehuda'!D123,'Full norehira'!D123,'Full meQuran'!D123,'Full Amiri'!D123,'Full PDMS'!D123,'Full AlKareem'!D123,'Full KFGQPC'!D123,'Full LPMQ'!D123,'Full AlQalam Zero TN'!D123)</f>
        <v>0</v>
      </c>
      <c r="E123" s="52">
        <f>SUM('Full norehidayat'!E123,'Full norehuda'!E123,'Full norehira'!E123,'Full meQuran'!E123,'Full Amiri'!E123,'Full PDMS'!E123,'Full AlKareem'!E123,'Full KFGQPC'!E123,'Full LPMQ'!E123,'Full AlQalam Zero TN'!E123)</f>
        <v>0</v>
      </c>
      <c r="F123" s="52">
        <f>SUM('Full norehidayat'!F123,'Full norehuda'!F123,'Full norehira'!F123,'Full meQuran'!F123,'Full Amiri'!F123,'Full PDMS'!F123,'Full AlKareem'!F123,'Full KFGQPC'!F123,'Full LPMQ'!F123,'Full AlQalam Zero TN'!F123)</f>
        <v>0</v>
      </c>
      <c r="G123" s="52">
        <f>SUM('Full norehidayat'!G123,'Full norehuda'!G123,'Full norehira'!G123,'Full meQuran'!G123,'Full Amiri'!G123,'Full PDMS'!G123,'Full AlKareem'!G123,'Full KFGQPC'!G123,'Full LPMQ'!G123,'Full AlQalam Zero TN'!G123)</f>
        <v>0</v>
      </c>
      <c r="H123" s="52">
        <f>SUM('Full norehidayat'!H123,'Full norehuda'!H123,'Full norehira'!H123,'Full meQuran'!H123,'Full Amiri'!H123,'Full PDMS'!H123,'Full AlKareem'!H123,'Full KFGQPC'!H123,'Full LPMQ'!H123,'Full AlQalam Zero TN'!H123)</f>
        <v>0</v>
      </c>
      <c r="I123" s="51">
        <f>SUM('Full norehidayat'!I123,'Full norehuda'!I123,'Full norehira'!I123,'Full meQuran'!I123,'Full Amiri'!I123,'Full PDMS'!I123,'Full AlKareem'!I123,'Full KFGQPC'!I123,'Full LPMQ'!I123,'Full AlQalam Zero TN'!I123)</f>
        <v>45</v>
      </c>
      <c r="J123" s="52">
        <f>SUM('Full norehidayat'!J123,'Full norehuda'!J123,'Full norehira'!J123,'Full meQuran'!J123,'Full Amiri'!J123,'Full PDMS'!J123,'Full AlKareem'!J123,'Full KFGQPC'!J123,'Full LPMQ'!J123,'Full AlQalam Zero TN'!J123)</f>
        <v>0</v>
      </c>
      <c r="K123" s="52">
        <f>SUM('Full norehidayat'!K123,'Full norehuda'!K123,'Full norehira'!K123,'Full meQuran'!K123,'Full Amiri'!K123,'Full PDMS'!K123,'Full AlKareem'!K123,'Full KFGQPC'!K123,'Full LPMQ'!K123,'Full AlQalam Zero TN'!K123)</f>
        <v>0</v>
      </c>
      <c r="L123" s="52">
        <f>SUM('Full norehidayat'!L123,'Full norehuda'!L123,'Full norehira'!L123,'Full meQuran'!L123,'Full Amiri'!L123,'Full PDMS'!L123,'Full AlKareem'!L123,'Full KFGQPC'!L123,'Full LPMQ'!L123,'Full AlQalam Zero TN'!L123)</f>
        <v>0</v>
      </c>
      <c r="M123" s="52">
        <f>SUM('Full norehidayat'!M123,'Full norehuda'!M123,'Full norehira'!M123,'Full meQuran'!M123,'Full Amiri'!M123,'Full PDMS'!M123,'Full AlKareem'!M123,'Full KFGQPC'!M123,'Full LPMQ'!M123,'Full AlQalam Zero TN'!M123)</f>
        <v>0</v>
      </c>
      <c r="N123" s="52">
        <f>SUM('Full norehidayat'!N123,'Full norehuda'!N123,'Full norehira'!N123,'Full meQuran'!N123,'Full Amiri'!N123,'Full PDMS'!N123,'Full AlKareem'!N123,'Full KFGQPC'!N123,'Full LPMQ'!N123,'Full AlQalam Zero TN'!N123)</f>
        <v>0</v>
      </c>
      <c r="O123" s="52">
        <f>SUM('Full norehidayat'!O123,'Full norehuda'!O123,'Full norehira'!O123,'Full meQuran'!O123,'Full Amiri'!O123,'Full PDMS'!O123,'Full AlKareem'!O123,'Full KFGQPC'!O123,'Full LPMQ'!O123,'Full AlQalam Zero TN'!O123)</f>
        <v>0</v>
      </c>
      <c r="P123" s="52">
        <f>SUM('Full norehidayat'!P123,'Full norehuda'!P123,'Full norehira'!P123,'Full meQuran'!P123,'Full Amiri'!P123,'Full PDMS'!P123,'Full AlKareem'!P123,'Full KFGQPC'!P123,'Full LPMQ'!P123,'Full AlQalam Zero TN'!P123)</f>
        <v>0</v>
      </c>
      <c r="Q123" s="52">
        <f>SUM('Full norehidayat'!Q123,'Full norehuda'!Q123,'Full norehira'!Q123,'Full meQuran'!Q123,'Full Amiri'!Q123,'Full PDMS'!Q123,'Full AlKareem'!Q123,'Full KFGQPC'!Q123,'Full LPMQ'!Q123,'Full AlQalam Zero TN'!Q123)</f>
        <v>0</v>
      </c>
      <c r="R123" s="52">
        <f>SUM('Full norehidayat'!R123,'Full norehuda'!R123,'Full norehira'!R123,'Full meQuran'!R123,'Full Amiri'!R123,'Full PDMS'!R123,'Full AlKareem'!R123,'Full KFGQPC'!R123,'Full LPMQ'!R123,'Full AlQalam Zero TN'!R123)</f>
        <v>0</v>
      </c>
      <c r="S123" s="52">
        <f>SUM('Full norehidayat'!S123,'Full norehuda'!S123,'Full norehira'!S123,'Full meQuran'!S123,'Full Amiri'!S123,'Full PDMS'!S123,'Full AlKareem'!S123,'Full KFGQPC'!S123,'Full LPMQ'!S123,'Full AlQalam Zero TN'!S123)</f>
        <v>0</v>
      </c>
      <c r="T123" s="52">
        <f>SUM('Full norehidayat'!T123,'Full norehuda'!T123,'Full norehira'!T123,'Full meQuran'!T123,'Full Amiri'!T123,'Full PDMS'!T123,'Full AlKareem'!T123,'Full KFGQPC'!T123,'Full LPMQ'!T123,'Full AlQalam Zero TN'!T123)</f>
        <v>0</v>
      </c>
      <c r="U123" s="52">
        <f>SUM('Full norehidayat'!U123,'Full norehuda'!U123,'Full norehira'!U123,'Full meQuran'!U123,'Full Amiri'!U123,'Full PDMS'!U123,'Full AlKareem'!U123,'Full KFGQPC'!U123,'Full LPMQ'!U123,'Full AlQalam Zero TN'!U123)</f>
        <v>0</v>
      </c>
      <c r="V123" s="52">
        <f>SUM('Full norehidayat'!V123,'Full norehuda'!V123,'Full norehira'!V123,'Full meQuran'!V123,'Full Amiri'!V123,'Full PDMS'!V123,'Full AlKareem'!V123,'Full KFGQPC'!V123,'Full LPMQ'!V123,'Full AlQalam Zero TN'!V123)</f>
        <v>0</v>
      </c>
      <c r="W123" s="52">
        <f>SUM('Full norehidayat'!W123,'Full norehuda'!W123,'Full norehira'!W123,'Full meQuran'!W123,'Full Amiri'!W123,'Full PDMS'!W123,'Full AlKareem'!W123,'Full KFGQPC'!W123,'Full LPMQ'!W123,'Full AlQalam Zero TN'!W123)</f>
        <v>0</v>
      </c>
      <c r="X123" s="52">
        <f>SUM('Full norehidayat'!X123,'Full norehuda'!X123,'Full norehira'!X123,'Full meQuran'!X123,'Full Amiri'!X123,'Full PDMS'!X123,'Full AlKareem'!X123,'Full KFGQPC'!X123,'Full LPMQ'!X123,'Full AlQalam Zero TN'!X123)</f>
        <v>0</v>
      </c>
      <c r="Y123" s="52">
        <f>SUM('Full norehidayat'!Y123,'Full norehuda'!Y123,'Full norehira'!Y123,'Full meQuran'!Y123,'Full Amiri'!Y123,'Full PDMS'!Y123,'Full AlKareem'!Y123,'Full KFGQPC'!Y123,'Full LPMQ'!Y123,'Full AlQalam Zero TN'!Y123)</f>
        <v>0</v>
      </c>
      <c r="Z123" s="52">
        <f>SUM('Full norehidayat'!Z123,'Full norehuda'!Z123,'Full norehira'!Z123,'Full meQuran'!Z123,'Full Amiri'!Z123,'Full PDMS'!Z123,'Full AlKareem'!Z123,'Full KFGQPC'!Z123,'Full LPMQ'!Z123,'Full AlQalam Zero TN'!Z123)</f>
        <v>0</v>
      </c>
      <c r="AA123" s="52">
        <f>SUM('Full norehidayat'!AA123,'Full norehuda'!AA123,'Full norehira'!AA123,'Full meQuran'!AA123,'Full Amiri'!AA123,'Full PDMS'!AA123,'Full AlKareem'!AA123,'Full KFGQPC'!AA123,'Full LPMQ'!AA123,'Full AlQalam Zero TN'!AA123)</f>
        <v>0</v>
      </c>
      <c r="AB123" s="52">
        <f>SUM('Full norehidayat'!AB123,'Full norehuda'!AB123,'Full norehira'!AB123,'Full meQuran'!AB123,'Full Amiri'!AB123,'Full PDMS'!AB123,'Full AlKareem'!AB123,'Full KFGQPC'!AB123,'Full LPMQ'!AB123,'Full AlQalam Zero TN'!AB123)</f>
        <v>0</v>
      </c>
      <c r="AC123" s="52">
        <f>SUM('Full norehidayat'!AC123,'Full norehuda'!AC123,'Full norehira'!AC123,'Full meQuran'!AC123,'Full Amiri'!AC123,'Full PDMS'!AC123,'Full AlKareem'!AC123,'Full KFGQPC'!AC123,'Full LPMQ'!AC123,'Full AlQalam Zero TN'!AC123)</f>
        <v>0</v>
      </c>
      <c r="AD123" s="41">
        <f>I123</f>
        <v>45</v>
      </c>
      <c r="AE123" s="41">
        <f>SUM(B123:H123,J123:AC123)</f>
        <v>0</v>
      </c>
      <c r="AF123" s="41">
        <f>SUM(I116:I122,I124:I143)</f>
        <v>4</v>
      </c>
      <c r="AG123" s="42">
        <v>0</v>
      </c>
      <c r="AH123" s="43">
        <f t="shared" si="41"/>
        <v>0.918367346938776</v>
      </c>
      <c r="AI123" s="43">
        <f t="shared" si="42"/>
        <v>1</v>
      </c>
      <c r="AJ123" s="43">
        <f t="shared" si="43"/>
        <v>0.918367346938776</v>
      </c>
      <c r="AK123" s="43">
        <f t="shared" si="44"/>
        <v>0.957446808510638</v>
      </c>
    </row>
    <row r="124" spans="1:37">
      <c r="A124" s="26" t="s">
        <v>48</v>
      </c>
      <c r="B124" s="52">
        <f>SUM('Full norehidayat'!B124,'Full norehuda'!B124,'Full norehira'!B124,'Full meQuran'!B124,'Full Amiri'!B124,'Full PDMS'!B124,'Full AlKareem'!B124,'Full KFGQPC'!B124,'Full LPMQ'!B124,'Full AlQalam Zero TN'!B124)</f>
        <v>0</v>
      </c>
      <c r="C124" s="52">
        <f>SUM('Full norehidayat'!C124,'Full norehuda'!C124,'Full norehira'!C124,'Full meQuran'!C124,'Full Amiri'!C124,'Full PDMS'!C124,'Full AlKareem'!C124,'Full KFGQPC'!C124,'Full LPMQ'!C124,'Full AlQalam Zero TN'!C124)</f>
        <v>0</v>
      </c>
      <c r="D124" s="52">
        <f>SUM('Full norehidayat'!D124,'Full norehuda'!D124,'Full norehira'!D124,'Full meQuran'!D124,'Full Amiri'!D124,'Full PDMS'!D124,'Full AlKareem'!D124,'Full KFGQPC'!D124,'Full LPMQ'!D124,'Full AlQalam Zero TN'!D124)</f>
        <v>0</v>
      </c>
      <c r="E124" s="52">
        <f>SUM('Full norehidayat'!E124,'Full norehuda'!E124,'Full norehira'!E124,'Full meQuran'!E124,'Full Amiri'!E124,'Full PDMS'!E124,'Full AlKareem'!E124,'Full KFGQPC'!E124,'Full LPMQ'!E124,'Full AlQalam Zero TN'!E124)</f>
        <v>0</v>
      </c>
      <c r="F124" s="52">
        <f>SUM('Full norehidayat'!F124,'Full norehuda'!F124,'Full norehira'!F124,'Full meQuran'!F124,'Full Amiri'!F124,'Full PDMS'!F124,'Full AlKareem'!F124,'Full KFGQPC'!F124,'Full LPMQ'!F124,'Full AlQalam Zero TN'!F124)</f>
        <v>0</v>
      </c>
      <c r="G124" s="52">
        <f>SUM('Full norehidayat'!G124,'Full norehuda'!G124,'Full norehira'!G124,'Full meQuran'!G124,'Full Amiri'!G124,'Full PDMS'!G124,'Full AlKareem'!G124,'Full KFGQPC'!G124,'Full LPMQ'!G124,'Full AlQalam Zero TN'!G124)</f>
        <v>0</v>
      </c>
      <c r="H124" s="52">
        <f>SUM('Full norehidayat'!H124,'Full norehuda'!H124,'Full norehira'!H124,'Full meQuran'!H124,'Full Amiri'!H124,'Full PDMS'!H124,'Full AlKareem'!H124,'Full KFGQPC'!H124,'Full LPMQ'!H124,'Full AlQalam Zero TN'!H124)</f>
        <v>0</v>
      </c>
      <c r="I124" s="52">
        <f>SUM('Full norehidayat'!I124,'Full norehuda'!I124,'Full norehira'!I124,'Full meQuran'!I124,'Full Amiri'!I124,'Full PDMS'!I124,'Full AlKareem'!I124,'Full KFGQPC'!I124,'Full LPMQ'!I124,'Full AlQalam Zero TN'!I124)</f>
        <v>0</v>
      </c>
      <c r="J124" s="51">
        <f>SUM('Full norehidayat'!J124,'Full norehuda'!J124,'Full norehira'!J124,'Full meQuran'!J124,'Full Amiri'!J124,'Full PDMS'!J124,'Full AlKareem'!J124,'Full KFGQPC'!J124,'Full LPMQ'!J124,'Full AlQalam Zero TN'!J124)</f>
        <v>25</v>
      </c>
      <c r="K124" s="52">
        <f>SUM('Full norehidayat'!K124,'Full norehuda'!K124,'Full norehira'!K124,'Full meQuran'!K124,'Full Amiri'!K124,'Full PDMS'!K124,'Full AlKareem'!K124,'Full KFGQPC'!K124,'Full LPMQ'!K124,'Full AlQalam Zero TN'!K124)</f>
        <v>0</v>
      </c>
      <c r="L124" s="52">
        <f>SUM('Full norehidayat'!L124,'Full norehuda'!L124,'Full norehira'!L124,'Full meQuran'!L124,'Full Amiri'!L124,'Full PDMS'!L124,'Full AlKareem'!L124,'Full KFGQPC'!L124,'Full LPMQ'!L124,'Full AlQalam Zero TN'!L124)</f>
        <v>1</v>
      </c>
      <c r="M124" s="52">
        <f>SUM('Full norehidayat'!M124,'Full norehuda'!M124,'Full norehira'!M124,'Full meQuran'!M124,'Full Amiri'!M124,'Full PDMS'!M124,'Full AlKareem'!M124,'Full KFGQPC'!M124,'Full LPMQ'!M124,'Full AlQalam Zero TN'!M124)</f>
        <v>0</v>
      </c>
      <c r="N124" s="52">
        <f>SUM('Full norehidayat'!N124,'Full norehuda'!N124,'Full norehira'!N124,'Full meQuran'!N124,'Full Amiri'!N124,'Full PDMS'!N124,'Full AlKareem'!N124,'Full KFGQPC'!N124,'Full LPMQ'!N124,'Full AlQalam Zero TN'!N124)</f>
        <v>0</v>
      </c>
      <c r="O124" s="52">
        <f>SUM('Full norehidayat'!O124,'Full norehuda'!O124,'Full norehira'!O124,'Full meQuran'!O124,'Full Amiri'!O124,'Full PDMS'!O124,'Full AlKareem'!O124,'Full KFGQPC'!O124,'Full LPMQ'!O124,'Full AlQalam Zero TN'!O124)</f>
        <v>0</v>
      </c>
      <c r="P124" s="52">
        <f>SUM('Full norehidayat'!P124,'Full norehuda'!P124,'Full norehira'!P124,'Full meQuran'!P124,'Full Amiri'!P124,'Full PDMS'!P124,'Full AlKareem'!P124,'Full KFGQPC'!P124,'Full LPMQ'!P124,'Full AlQalam Zero TN'!P124)</f>
        <v>0</v>
      </c>
      <c r="Q124" s="52">
        <f>SUM('Full norehidayat'!Q124,'Full norehuda'!Q124,'Full norehira'!Q124,'Full meQuran'!Q124,'Full Amiri'!Q124,'Full PDMS'!Q124,'Full AlKareem'!Q124,'Full KFGQPC'!Q124,'Full LPMQ'!Q124,'Full AlQalam Zero TN'!Q124)</f>
        <v>0</v>
      </c>
      <c r="R124" s="52">
        <f>SUM('Full norehidayat'!R124,'Full norehuda'!R124,'Full norehira'!R124,'Full meQuran'!R124,'Full Amiri'!R124,'Full PDMS'!R124,'Full AlKareem'!R124,'Full KFGQPC'!R124,'Full LPMQ'!R124,'Full AlQalam Zero TN'!R124)</f>
        <v>0</v>
      </c>
      <c r="S124" s="52">
        <f>SUM('Full norehidayat'!S124,'Full norehuda'!S124,'Full norehira'!S124,'Full meQuran'!S124,'Full Amiri'!S124,'Full PDMS'!S124,'Full AlKareem'!S124,'Full KFGQPC'!S124,'Full LPMQ'!S124,'Full AlQalam Zero TN'!S124)</f>
        <v>0</v>
      </c>
      <c r="T124" s="52">
        <f>SUM('Full norehidayat'!T124,'Full norehuda'!T124,'Full norehira'!T124,'Full meQuran'!T124,'Full Amiri'!T124,'Full PDMS'!T124,'Full AlKareem'!T124,'Full KFGQPC'!T124,'Full LPMQ'!T124,'Full AlQalam Zero TN'!T124)</f>
        <v>0</v>
      </c>
      <c r="U124" s="52">
        <f>SUM('Full norehidayat'!U124,'Full norehuda'!U124,'Full norehira'!U124,'Full meQuran'!U124,'Full Amiri'!U124,'Full PDMS'!U124,'Full AlKareem'!U124,'Full KFGQPC'!U124,'Full LPMQ'!U124,'Full AlQalam Zero TN'!U124)</f>
        <v>0</v>
      </c>
      <c r="V124" s="52">
        <f>SUM('Full norehidayat'!V124,'Full norehuda'!V124,'Full norehira'!V124,'Full meQuran'!V124,'Full Amiri'!V124,'Full PDMS'!V124,'Full AlKareem'!V124,'Full KFGQPC'!V124,'Full LPMQ'!V124,'Full AlQalam Zero TN'!V124)</f>
        <v>0</v>
      </c>
      <c r="W124" s="52">
        <f>SUM('Full norehidayat'!W124,'Full norehuda'!W124,'Full norehira'!W124,'Full meQuran'!W124,'Full Amiri'!W124,'Full PDMS'!W124,'Full AlKareem'!W124,'Full KFGQPC'!W124,'Full LPMQ'!W124,'Full AlQalam Zero TN'!W124)</f>
        <v>0</v>
      </c>
      <c r="X124" s="52">
        <f>SUM('Full norehidayat'!X124,'Full norehuda'!X124,'Full norehira'!X124,'Full meQuran'!X124,'Full Amiri'!X124,'Full PDMS'!X124,'Full AlKareem'!X124,'Full KFGQPC'!X124,'Full LPMQ'!X124,'Full AlQalam Zero TN'!X124)</f>
        <v>0</v>
      </c>
      <c r="Y124" s="52">
        <f>SUM('Full norehidayat'!Y124,'Full norehuda'!Y124,'Full norehira'!Y124,'Full meQuran'!Y124,'Full Amiri'!Y124,'Full PDMS'!Y124,'Full AlKareem'!Y124,'Full KFGQPC'!Y124,'Full LPMQ'!Y124,'Full AlQalam Zero TN'!Y124)</f>
        <v>0</v>
      </c>
      <c r="Z124" s="52">
        <f>SUM('Full norehidayat'!Z124,'Full norehuda'!Z124,'Full norehira'!Z124,'Full meQuran'!Z124,'Full Amiri'!Z124,'Full PDMS'!Z124,'Full AlKareem'!Z124,'Full KFGQPC'!Z124,'Full LPMQ'!Z124,'Full AlQalam Zero TN'!Z124)</f>
        <v>0</v>
      </c>
      <c r="AA124" s="52">
        <f>SUM('Full norehidayat'!AA124,'Full norehuda'!AA124,'Full norehira'!AA124,'Full meQuran'!AA124,'Full Amiri'!AA124,'Full PDMS'!AA124,'Full AlKareem'!AA124,'Full KFGQPC'!AA124,'Full LPMQ'!AA124,'Full AlQalam Zero TN'!AA124)</f>
        <v>0</v>
      </c>
      <c r="AB124" s="52">
        <f>SUM('Full norehidayat'!AB124,'Full norehuda'!AB124,'Full norehira'!AB124,'Full meQuran'!AB124,'Full Amiri'!AB124,'Full PDMS'!AB124,'Full AlKareem'!AB124,'Full KFGQPC'!AB124,'Full LPMQ'!AB124,'Full AlQalam Zero TN'!AB124)</f>
        <v>0</v>
      </c>
      <c r="AC124" s="52">
        <f>SUM('Full norehidayat'!AC124,'Full norehuda'!AC124,'Full norehira'!AC124,'Full meQuran'!AC124,'Full Amiri'!AC124,'Full PDMS'!AC124,'Full AlKareem'!AC124,'Full KFGQPC'!AC124,'Full LPMQ'!AC124,'Full AlQalam Zero TN'!AC124)</f>
        <v>0</v>
      </c>
      <c r="AD124" s="42">
        <f>J124</f>
        <v>25</v>
      </c>
      <c r="AE124" s="42">
        <f>SUM(B124:I124,K124:AC124)</f>
        <v>1</v>
      </c>
      <c r="AF124" s="42">
        <f>SUM(J116:J123,J125:J143)</f>
        <v>3</v>
      </c>
      <c r="AG124" s="41">
        <v>0</v>
      </c>
      <c r="AH124" s="40">
        <f t="shared" si="41"/>
        <v>0.862068965517241</v>
      </c>
      <c r="AI124" s="40">
        <f t="shared" si="42"/>
        <v>0.961538461538462</v>
      </c>
      <c r="AJ124" s="40">
        <f t="shared" si="43"/>
        <v>0.892857142857143</v>
      </c>
      <c r="AK124" s="40">
        <f t="shared" si="44"/>
        <v>0.925925925925926</v>
      </c>
    </row>
    <row r="125" spans="1:37">
      <c r="A125" s="26" t="s">
        <v>16</v>
      </c>
      <c r="B125" s="52">
        <f>SUM('Full norehidayat'!B125,'Full norehuda'!B125,'Full norehira'!B125,'Full meQuran'!B125,'Full Amiri'!B125,'Full PDMS'!B125,'Full AlKareem'!B125,'Full KFGQPC'!B125,'Full LPMQ'!B125,'Full AlQalam Zero TN'!B125)</f>
        <v>0</v>
      </c>
      <c r="C125" s="52">
        <f>SUM('Full norehidayat'!C125,'Full norehuda'!C125,'Full norehira'!C125,'Full meQuran'!C125,'Full Amiri'!C125,'Full PDMS'!C125,'Full AlKareem'!C125,'Full KFGQPC'!C125,'Full LPMQ'!C125,'Full AlQalam Zero TN'!C125)</f>
        <v>0</v>
      </c>
      <c r="D125" s="52">
        <f>SUM('Full norehidayat'!D125,'Full norehuda'!D125,'Full norehira'!D125,'Full meQuran'!D125,'Full Amiri'!D125,'Full PDMS'!D125,'Full AlKareem'!D125,'Full KFGQPC'!D125,'Full LPMQ'!D125,'Full AlQalam Zero TN'!D125)</f>
        <v>0</v>
      </c>
      <c r="E125" s="52">
        <f>SUM('Full norehidayat'!E125,'Full norehuda'!E125,'Full norehira'!E125,'Full meQuran'!E125,'Full Amiri'!E125,'Full PDMS'!E125,'Full AlKareem'!E125,'Full KFGQPC'!E125,'Full LPMQ'!E125,'Full AlQalam Zero TN'!E125)</f>
        <v>0</v>
      </c>
      <c r="F125" s="52">
        <f>SUM('Full norehidayat'!F125,'Full norehuda'!F125,'Full norehira'!F125,'Full meQuran'!F125,'Full Amiri'!F125,'Full PDMS'!F125,'Full AlKareem'!F125,'Full KFGQPC'!F125,'Full LPMQ'!F125,'Full AlQalam Zero TN'!F125)</f>
        <v>0</v>
      </c>
      <c r="G125" s="52">
        <f>SUM('Full norehidayat'!G125,'Full norehuda'!G125,'Full norehira'!G125,'Full meQuran'!G125,'Full Amiri'!G125,'Full PDMS'!G125,'Full AlKareem'!G125,'Full KFGQPC'!G125,'Full LPMQ'!G125,'Full AlQalam Zero TN'!G125)</f>
        <v>0</v>
      </c>
      <c r="H125" s="52">
        <f>SUM('Full norehidayat'!H125,'Full norehuda'!H125,'Full norehira'!H125,'Full meQuran'!H125,'Full Amiri'!H125,'Full PDMS'!H125,'Full AlKareem'!H125,'Full KFGQPC'!H125,'Full LPMQ'!H125,'Full AlQalam Zero TN'!H125)</f>
        <v>0</v>
      </c>
      <c r="I125" s="52">
        <f>SUM('Full norehidayat'!I125,'Full norehuda'!I125,'Full norehira'!I125,'Full meQuran'!I125,'Full Amiri'!I125,'Full PDMS'!I125,'Full AlKareem'!I125,'Full KFGQPC'!I125,'Full LPMQ'!I125,'Full AlQalam Zero TN'!I125)</f>
        <v>0</v>
      </c>
      <c r="J125" s="52">
        <f>SUM('Full norehidayat'!J125,'Full norehuda'!J125,'Full norehira'!J125,'Full meQuran'!J125,'Full Amiri'!J125,'Full PDMS'!J125,'Full AlKareem'!J125,'Full KFGQPC'!J125,'Full LPMQ'!J125,'Full AlQalam Zero TN'!J125)</f>
        <v>0</v>
      </c>
      <c r="K125" s="51">
        <f>SUM('Full norehidayat'!K125,'Full norehuda'!K125,'Full norehira'!K125,'Full meQuran'!K125,'Full Amiri'!K125,'Full PDMS'!K125,'Full AlKareem'!K125,'Full KFGQPC'!K125,'Full LPMQ'!K125,'Full AlQalam Zero TN'!K125)</f>
        <v>96</v>
      </c>
      <c r="L125" s="52">
        <f>SUM('Full norehidayat'!L125,'Full norehuda'!L125,'Full norehira'!L125,'Full meQuran'!L125,'Full Amiri'!L125,'Full PDMS'!L125,'Full AlKareem'!L125,'Full KFGQPC'!L125,'Full LPMQ'!L125,'Full AlQalam Zero TN'!L125)</f>
        <v>0</v>
      </c>
      <c r="M125" s="52">
        <f>SUM('Full norehidayat'!M125,'Full norehuda'!M125,'Full norehira'!M125,'Full meQuran'!M125,'Full Amiri'!M125,'Full PDMS'!M125,'Full AlKareem'!M125,'Full KFGQPC'!M125,'Full LPMQ'!M125,'Full AlQalam Zero TN'!M125)</f>
        <v>0</v>
      </c>
      <c r="N125" s="52">
        <f>SUM('Full norehidayat'!N125,'Full norehuda'!N125,'Full norehira'!N125,'Full meQuran'!N125,'Full Amiri'!N125,'Full PDMS'!N125,'Full AlKareem'!N125,'Full KFGQPC'!N125,'Full LPMQ'!N125,'Full AlQalam Zero TN'!N125)</f>
        <v>0</v>
      </c>
      <c r="O125" s="52">
        <f>SUM('Full norehidayat'!O125,'Full norehuda'!O125,'Full norehira'!O125,'Full meQuran'!O125,'Full Amiri'!O125,'Full PDMS'!O125,'Full AlKareem'!O125,'Full KFGQPC'!O125,'Full LPMQ'!O125,'Full AlQalam Zero TN'!O125)</f>
        <v>0</v>
      </c>
      <c r="P125" s="52">
        <f>SUM('Full norehidayat'!P125,'Full norehuda'!P125,'Full norehira'!P125,'Full meQuran'!P125,'Full Amiri'!P125,'Full PDMS'!P125,'Full AlKareem'!P125,'Full KFGQPC'!P125,'Full LPMQ'!P125,'Full AlQalam Zero TN'!P125)</f>
        <v>0</v>
      </c>
      <c r="Q125" s="52">
        <f>SUM('Full norehidayat'!Q125,'Full norehuda'!Q125,'Full norehira'!Q125,'Full meQuran'!Q125,'Full Amiri'!Q125,'Full PDMS'!Q125,'Full AlKareem'!Q125,'Full KFGQPC'!Q125,'Full LPMQ'!Q125,'Full AlQalam Zero TN'!Q125)</f>
        <v>0</v>
      </c>
      <c r="R125" s="52">
        <f>SUM('Full norehidayat'!R125,'Full norehuda'!R125,'Full norehira'!R125,'Full meQuran'!R125,'Full Amiri'!R125,'Full PDMS'!R125,'Full AlKareem'!R125,'Full KFGQPC'!R125,'Full LPMQ'!R125,'Full AlQalam Zero TN'!R125)</f>
        <v>0</v>
      </c>
      <c r="S125" s="52">
        <f>SUM('Full norehidayat'!S125,'Full norehuda'!S125,'Full norehira'!S125,'Full meQuran'!S125,'Full Amiri'!S125,'Full PDMS'!S125,'Full AlKareem'!S125,'Full KFGQPC'!S125,'Full LPMQ'!S125,'Full AlQalam Zero TN'!S125)</f>
        <v>0</v>
      </c>
      <c r="T125" s="52">
        <f>SUM('Full norehidayat'!T125,'Full norehuda'!T125,'Full norehira'!T125,'Full meQuran'!T125,'Full Amiri'!T125,'Full PDMS'!T125,'Full AlKareem'!T125,'Full KFGQPC'!T125,'Full LPMQ'!T125,'Full AlQalam Zero TN'!T125)</f>
        <v>0</v>
      </c>
      <c r="U125" s="52">
        <f>SUM('Full norehidayat'!U125,'Full norehuda'!U125,'Full norehira'!U125,'Full meQuran'!U125,'Full Amiri'!U125,'Full PDMS'!U125,'Full AlKareem'!U125,'Full KFGQPC'!U125,'Full LPMQ'!U125,'Full AlQalam Zero TN'!U125)</f>
        <v>0</v>
      </c>
      <c r="V125" s="52">
        <f>SUM('Full norehidayat'!V125,'Full norehuda'!V125,'Full norehira'!V125,'Full meQuran'!V125,'Full Amiri'!V125,'Full PDMS'!V125,'Full AlKareem'!V125,'Full KFGQPC'!V125,'Full LPMQ'!V125,'Full AlQalam Zero TN'!V125)</f>
        <v>0</v>
      </c>
      <c r="W125" s="52">
        <f>SUM('Full norehidayat'!W125,'Full norehuda'!W125,'Full norehira'!W125,'Full meQuran'!W125,'Full Amiri'!W125,'Full PDMS'!W125,'Full AlKareem'!W125,'Full KFGQPC'!W125,'Full LPMQ'!W125,'Full AlQalam Zero TN'!W125)</f>
        <v>0</v>
      </c>
      <c r="X125" s="52">
        <f>SUM('Full norehidayat'!X125,'Full norehuda'!X125,'Full norehira'!X125,'Full meQuran'!X125,'Full Amiri'!X125,'Full PDMS'!X125,'Full AlKareem'!X125,'Full KFGQPC'!X125,'Full LPMQ'!X125,'Full AlQalam Zero TN'!X125)</f>
        <v>0</v>
      </c>
      <c r="Y125" s="52">
        <f>SUM('Full norehidayat'!Y125,'Full norehuda'!Y125,'Full norehira'!Y125,'Full meQuran'!Y125,'Full Amiri'!Y125,'Full PDMS'!Y125,'Full AlKareem'!Y125,'Full KFGQPC'!Y125,'Full LPMQ'!Y125,'Full AlQalam Zero TN'!Y125)</f>
        <v>0</v>
      </c>
      <c r="Z125" s="52">
        <f>SUM('Full norehidayat'!Z125,'Full norehuda'!Z125,'Full norehira'!Z125,'Full meQuran'!Z125,'Full Amiri'!Z125,'Full PDMS'!Z125,'Full AlKareem'!Z125,'Full KFGQPC'!Z125,'Full LPMQ'!Z125,'Full AlQalam Zero TN'!Z125)</f>
        <v>0</v>
      </c>
      <c r="AA125" s="52">
        <f>SUM('Full norehidayat'!AA125,'Full norehuda'!AA125,'Full norehira'!AA125,'Full meQuran'!AA125,'Full Amiri'!AA125,'Full PDMS'!AA125,'Full AlKareem'!AA125,'Full KFGQPC'!AA125,'Full LPMQ'!AA125,'Full AlQalam Zero TN'!AA125)</f>
        <v>0</v>
      </c>
      <c r="AB125" s="52">
        <f>SUM('Full norehidayat'!AB125,'Full norehuda'!AB125,'Full norehira'!AB125,'Full meQuran'!AB125,'Full Amiri'!AB125,'Full PDMS'!AB125,'Full AlKareem'!AB125,'Full KFGQPC'!AB125,'Full LPMQ'!AB125,'Full AlQalam Zero TN'!AB125)</f>
        <v>0</v>
      </c>
      <c r="AC125" s="52">
        <f>SUM('Full norehidayat'!AC125,'Full norehuda'!AC125,'Full norehira'!AC125,'Full meQuran'!AC125,'Full Amiri'!AC125,'Full PDMS'!AC125,'Full AlKareem'!AC125,'Full KFGQPC'!AC125,'Full LPMQ'!AC125,'Full AlQalam Zero TN'!AC125)</f>
        <v>0</v>
      </c>
      <c r="AD125" s="41">
        <f>K125</f>
        <v>96</v>
      </c>
      <c r="AE125" s="41">
        <f>SUM(B125:J125,L125:AC125)</f>
        <v>0</v>
      </c>
      <c r="AF125" s="41">
        <f>SUM(K116:K124,K126:K143)</f>
        <v>1</v>
      </c>
      <c r="AG125" s="42">
        <v>0</v>
      </c>
      <c r="AH125" s="43">
        <f t="shared" si="41"/>
        <v>0.989690721649485</v>
      </c>
      <c r="AI125" s="43">
        <f t="shared" si="42"/>
        <v>1</v>
      </c>
      <c r="AJ125" s="43">
        <f t="shared" si="43"/>
        <v>0.989690721649485</v>
      </c>
      <c r="AK125" s="43">
        <f t="shared" si="44"/>
        <v>0.994818652849741</v>
      </c>
    </row>
    <row r="126" spans="1:37">
      <c r="A126" s="26" t="s">
        <v>17</v>
      </c>
      <c r="B126" s="52">
        <f>SUM('Full norehidayat'!B126,'Full norehuda'!B126,'Full norehira'!B126,'Full meQuran'!B126,'Full Amiri'!B126,'Full PDMS'!B126,'Full AlKareem'!B126,'Full KFGQPC'!B126,'Full LPMQ'!B126,'Full AlQalam Zero TN'!B126)</f>
        <v>0</v>
      </c>
      <c r="C126" s="52">
        <f>SUM('Full norehidayat'!C126,'Full norehuda'!C126,'Full norehira'!C126,'Full meQuran'!C126,'Full Amiri'!C126,'Full PDMS'!C126,'Full AlKareem'!C126,'Full KFGQPC'!C126,'Full LPMQ'!C126,'Full AlQalam Zero TN'!C126)</f>
        <v>0</v>
      </c>
      <c r="D126" s="52">
        <f>SUM('Full norehidayat'!D126,'Full norehuda'!D126,'Full norehira'!D126,'Full meQuran'!D126,'Full Amiri'!D126,'Full PDMS'!D126,'Full AlKareem'!D126,'Full KFGQPC'!D126,'Full LPMQ'!D126,'Full AlQalam Zero TN'!D126)</f>
        <v>0</v>
      </c>
      <c r="E126" s="52">
        <f>SUM('Full norehidayat'!E126,'Full norehuda'!E126,'Full norehira'!E126,'Full meQuran'!E126,'Full Amiri'!E126,'Full PDMS'!E126,'Full AlKareem'!E126,'Full KFGQPC'!E126,'Full LPMQ'!E126,'Full AlQalam Zero TN'!E126)</f>
        <v>0</v>
      </c>
      <c r="F126" s="52">
        <f>SUM('Full norehidayat'!F126,'Full norehuda'!F126,'Full norehira'!F126,'Full meQuran'!F126,'Full Amiri'!F126,'Full PDMS'!F126,'Full AlKareem'!F126,'Full KFGQPC'!F126,'Full LPMQ'!F126,'Full AlQalam Zero TN'!F126)</f>
        <v>0</v>
      </c>
      <c r="G126" s="52">
        <f>SUM('Full norehidayat'!G126,'Full norehuda'!G126,'Full norehira'!G126,'Full meQuran'!G126,'Full Amiri'!G126,'Full PDMS'!G126,'Full AlKareem'!G126,'Full KFGQPC'!G126,'Full LPMQ'!G126,'Full AlQalam Zero TN'!G126)</f>
        <v>0</v>
      </c>
      <c r="H126" s="52">
        <f>SUM('Full norehidayat'!H126,'Full norehuda'!H126,'Full norehira'!H126,'Full meQuran'!H126,'Full Amiri'!H126,'Full PDMS'!H126,'Full AlKareem'!H126,'Full KFGQPC'!H126,'Full LPMQ'!H126,'Full AlQalam Zero TN'!H126)</f>
        <v>0</v>
      </c>
      <c r="I126" s="52">
        <f>SUM('Full norehidayat'!I126,'Full norehuda'!I126,'Full norehira'!I126,'Full meQuran'!I126,'Full Amiri'!I126,'Full PDMS'!I126,'Full AlKareem'!I126,'Full KFGQPC'!I126,'Full LPMQ'!I126,'Full AlQalam Zero TN'!I126)</f>
        <v>0</v>
      </c>
      <c r="J126" s="52">
        <f>SUM('Full norehidayat'!J126,'Full norehuda'!J126,'Full norehira'!J126,'Full meQuran'!J126,'Full Amiri'!J126,'Full PDMS'!J126,'Full AlKareem'!J126,'Full KFGQPC'!J126,'Full LPMQ'!J126,'Full AlQalam Zero TN'!J126)</f>
        <v>0</v>
      </c>
      <c r="K126" s="52">
        <f>SUM('Full norehidayat'!K126,'Full norehuda'!K126,'Full norehira'!K126,'Full meQuran'!K126,'Full Amiri'!K126,'Full PDMS'!K126,'Full AlKareem'!K126,'Full KFGQPC'!K126,'Full LPMQ'!K126,'Full AlQalam Zero TN'!K126)</f>
        <v>1</v>
      </c>
      <c r="L126" s="51">
        <f>SUM('Full norehidayat'!L126,'Full norehuda'!L126,'Full norehira'!L126,'Full meQuran'!L126,'Full Amiri'!L126,'Full PDMS'!L126,'Full AlKareem'!L126,'Full KFGQPC'!L126,'Full LPMQ'!L126,'Full AlQalam Zero TN'!L126)</f>
        <v>6</v>
      </c>
      <c r="M126" s="52">
        <f>SUM('Full norehidayat'!M126,'Full norehuda'!M126,'Full norehira'!M126,'Full meQuran'!M126,'Full Amiri'!M126,'Full PDMS'!M126,'Full AlKareem'!M126,'Full KFGQPC'!M126,'Full LPMQ'!M126,'Full AlQalam Zero TN'!M126)</f>
        <v>0</v>
      </c>
      <c r="N126" s="52">
        <f>SUM('Full norehidayat'!N126,'Full norehuda'!N126,'Full norehira'!N126,'Full meQuran'!N126,'Full Amiri'!N126,'Full PDMS'!N126,'Full AlKareem'!N126,'Full KFGQPC'!N126,'Full LPMQ'!N126,'Full AlQalam Zero TN'!N126)</f>
        <v>0</v>
      </c>
      <c r="O126" s="52">
        <f>SUM('Full norehidayat'!O126,'Full norehuda'!O126,'Full norehira'!O126,'Full meQuran'!O126,'Full Amiri'!O126,'Full PDMS'!O126,'Full AlKareem'!O126,'Full KFGQPC'!O126,'Full LPMQ'!O126,'Full AlQalam Zero TN'!O126)</f>
        <v>0</v>
      </c>
      <c r="P126" s="52">
        <f>SUM('Full norehidayat'!P126,'Full norehuda'!P126,'Full norehira'!P126,'Full meQuran'!P126,'Full Amiri'!P126,'Full PDMS'!P126,'Full AlKareem'!P126,'Full KFGQPC'!P126,'Full LPMQ'!P126,'Full AlQalam Zero TN'!P126)</f>
        <v>0</v>
      </c>
      <c r="Q126" s="52">
        <f>SUM('Full norehidayat'!Q126,'Full norehuda'!Q126,'Full norehira'!Q126,'Full meQuran'!Q126,'Full Amiri'!Q126,'Full PDMS'!Q126,'Full AlKareem'!Q126,'Full KFGQPC'!Q126,'Full LPMQ'!Q126,'Full AlQalam Zero TN'!Q126)</f>
        <v>0</v>
      </c>
      <c r="R126" s="52">
        <f>SUM('Full norehidayat'!R126,'Full norehuda'!R126,'Full norehira'!R126,'Full meQuran'!R126,'Full Amiri'!R126,'Full PDMS'!R126,'Full AlKareem'!R126,'Full KFGQPC'!R126,'Full LPMQ'!R126,'Full AlQalam Zero TN'!R126)</f>
        <v>0</v>
      </c>
      <c r="S126" s="52">
        <f>SUM('Full norehidayat'!S126,'Full norehuda'!S126,'Full norehira'!S126,'Full meQuran'!S126,'Full Amiri'!S126,'Full PDMS'!S126,'Full AlKareem'!S126,'Full KFGQPC'!S126,'Full LPMQ'!S126,'Full AlQalam Zero TN'!S126)</f>
        <v>0</v>
      </c>
      <c r="T126" s="52">
        <f>SUM('Full norehidayat'!T126,'Full norehuda'!T126,'Full norehira'!T126,'Full meQuran'!T126,'Full Amiri'!T126,'Full PDMS'!T126,'Full AlKareem'!T126,'Full KFGQPC'!T126,'Full LPMQ'!T126,'Full AlQalam Zero TN'!T126)</f>
        <v>0</v>
      </c>
      <c r="U126" s="52">
        <f>SUM('Full norehidayat'!U126,'Full norehuda'!U126,'Full norehira'!U126,'Full meQuran'!U126,'Full Amiri'!U126,'Full PDMS'!U126,'Full AlKareem'!U126,'Full KFGQPC'!U126,'Full LPMQ'!U126,'Full AlQalam Zero TN'!U126)</f>
        <v>0</v>
      </c>
      <c r="V126" s="52">
        <f>SUM('Full norehidayat'!V126,'Full norehuda'!V126,'Full norehira'!V126,'Full meQuran'!V126,'Full Amiri'!V126,'Full PDMS'!V126,'Full AlKareem'!V126,'Full KFGQPC'!V126,'Full LPMQ'!V126,'Full AlQalam Zero TN'!V126)</f>
        <v>0</v>
      </c>
      <c r="W126" s="52">
        <f>SUM('Full norehidayat'!W126,'Full norehuda'!W126,'Full norehira'!W126,'Full meQuran'!W126,'Full Amiri'!W126,'Full PDMS'!W126,'Full AlKareem'!W126,'Full KFGQPC'!W126,'Full LPMQ'!W126,'Full AlQalam Zero TN'!W126)</f>
        <v>0</v>
      </c>
      <c r="X126" s="52">
        <f>SUM('Full norehidayat'!X126,'Full norehuda'!X126,'Full norehira'!X126,'Full meQuran'!X126,'Full Amiri'!X126,'Full PDMS'!X126,'Full AlKareem'!X126,'Full KFGQPC'!X126,'Full LPMQ'!X126,'Full AlQalam Zero TN'!X126)</f>
        <v>0</v>
      </c>
      <c r="Y126" s="52">
        <f>SUM('Full norehidayat'!Y126,'Full norehuda'!Y126,'Full norehira'!Y126,'Full meQuran'!Y126,'Full Amiri'!Y126,'Full PDMS'!Y126,'Full AlKareem'!Y126,'Full KFGQPC'!Y126,'Full LPMQ'!Y126,'Full AlQalam Zero TN'!Y126)</f>
        <v>0</v>
      </c>
      <c r="Z126" s="52">
        <f>SUM('Full norehidayat'!Z126,'Full norehuda'!Z126,'Full norehira'!Z126,'Full meQuran'!Z126,'Full Amiri'!Z126,'Full PDMS'!Z126,'Full AlKareem'!Z126,'Full KFGQPC'!Z126,'Full LPMQ'!Z126,'Full AlQalam Zero TN'!Z126)</f>
        <v>0</v>
      </c>
      <c r="AA126" s="52">
        <f>SUM('Full norehidayat'!AA126,'Full norehuda'!AA126,'Full norehira'!AA126,'Full meQuran'!AA126,'Full Amiri'!AA126,'Full PDMS'!AA126,'Full AlKareem'!AA126,'Full KFGQPC'!AA126,'Full LPMQ'!AA126,'Full AlQalam Zero TN'!AA126)</f>
        <v>0</v>
      </c>
      <c r="AB126" s="52">
        <f>SUM('Full norehidayat'!AB126,'Full norehuda'!AB126,'Full norehira'!AB126,'Full meQuran'!AB126,'Full Amiri'!AB126,'Full PDMS'!AB126,'Full AlKareem'!AB126,'Full KFGQPC'!AB126,'Full LPMQ'!AB126,'Full AlQalam Zero TN'!AB126)</f>
        <v>0</v>
      </c>
      <c r="AC126" s="52">
        <f>SUM('Full norehidayat'!AC126,'Full norehuda'!AC126,'Full norehira'!AC126,'Full meQuran'!AC126,'Full Amiri'!AC126,'Full PDMS'!AC126,'Full AlKareem'!AC126,'Full KFGQPC'!AC126,'Full LPMQ'!AC126,'Full AlQalam Zero TN'!AC126)</f>
        <v>0</v>
      </c>
      <c r="AD126" s="42">
        <f>L126</f>
        <v>6</v>
      </c>
      <c r="AE126" s="42">
        <f>SUM(B126:K126,M126:AC126)</f>
        <v>1</v>
      </c>
      <c r="AF126" s="42">
        <f>SUM(L116:L125,L127:L143)</f>
        <v>2</v>
      </c>
      <c r="AG126" s="41">
        <v>0</v>
      </c>
      <c r="AH126" s="40">
        <f t="shared" si="41"/>
        <v>0.666666666666667</v>
      </c>
      <c r="AI126" s="40">
        <f t="shared" si="42"/>
        <v>0.857142857142857</v>
      </c>
      <c r="AJ126" s="40">
        <f t="shared" si="43"/>
        <v>0.75</v>
      </c>
      <c r="AK126" s="40">
        <f t="shared" si="44"/>
        <v>0.8</v>
      </c>
    </row>
    <row r="127" spans="1:37">
      <c r="A127" s="26" t="s">
        <v>18</v>
      </c>
      <c r="B127" s="52">
        <f>SUM('Full norehidayat'!B127,'Full norehuda'!B127,'Full norehira'!B127,'Full meQuran'!B127,'Full Amiri'!B127,'Full PDMS'!B127,'Full AlKareem'!B127,'Full KFGQPC'!B127,'Full LPMQ'!B127,'Full AlQalam Zero TN'!B127)</f>
        <v>0</v>
      </c>
      <c r="C127" s="52">
        <f>SUM('Full norehidayat'!C127,'Full norehuda'!C127,'Full norehira'!C127,'Full meQuran'!C127,'Full Amiri'!C127,'Full PDMS'!C127,'Full AlKareem'!C127,'Full KFGQPC'!C127,'Full LPMQ'!C127,'Full AlQalam Zero TN'!C127)</f>
        <v>0</v>
      </c>
      <c r="D127" s="52">
        <f>SUM('Full norehidayat'!D127,'Full norehuda'!D127,'Full norehira'!D127,'Full meQuran'!D127,'Full Amiri'!D127,'Full PDMS'!D127,'Full AlKareem'!D127,'Full KFGQPC'!D127,'Full LPMQ'!D127,'Full AlQalam Zero TN'!D127)</f>
        <v>0</v>
      </c>
      <c r="E127" s="52">
        <f>SUM('Full norehidayat'!E127,'Full norehuda'!E127,'Full norehira'!E127,'Full meQuran'!E127,'Full Amiri'!E127,'Full PDMS'!E127,'Full AlKareem'!E127,'Full KFGQPC'!E127,'Full LPMQ'!E127,'Full AlQalam Zero TN'!E127)</f>
        <v>0</v>
      </c>
      <c r="F127" s="52">
        <f>SUM('Full norehidayat'!F127,'Full norehuda'!F127,'Full norehira'!F127,'Full meQuran'!F127,'Full Amiri'!F127,'Full PDMS'!F127,'Full AlKareem'!F127,'Full KFGQPC'!F127,'Full LPMQ'!F127,'Full AlQalam Zero TN'!F127)</f>
        <v>0</v>
      </c>
      <c r="G127" s="52">
        <f>SUM('Full norehidayat'!G127,'Full norehuda'!G127,'Full norehira'!G127,'Full meQuran'!G127,'Full Amiri'!G127,'Full PDMS'!G127,'Full AlKareem'!G127,'Full KFGQPC'!G127,'Full LPMQ'!G127,'Full AlQalam Zero TN'!G127)</f>
        <v>0</v>
      </c>
      <c r="H127" s="52">
        <f>SUM('Full norehidayat'!H127,'Full norehuda'!H127,'Full norehira'!H127,'Full meQuran'!H127,'Full Amiri'!H127,'Full PDMS'!H127,'Full AlKareem'!H127,'Full KFGQPC'!H127,'Full LPMQ'!H127,'Full AlQalam Zero TN'!H127)</f>
        <v>0</v>
      </c>
      <c r="I127" s="52">
        <f>SUM('Full norehidayat'!I127,'Full norehuda'!I127,'Full norehira'!I127,'Full meQuran'!I127,'Full Amiri'!I127,'Full PDMS'!I127,'Full AlKareem'!I127,'Full KFGQPC'!I127,'Full LPMQ'!I127,'Full AlQalam Zero TN'!I127)</f>
        <v>0</v>
      </c>
      <c r="J127" s="52">
        <f>SUM('Full norehidayat'!J127,'Full norehuda'!J127,'Full norehira'!J127,'Full meQuran'!J127,'Full Amiri'!J127,'Full PDMS'!J127,'Full AlKareem'!J127,'Full KFGQPC'!J127,'Full LPMQ'!J127,'Full AlQalam Zero TN'!J127)</f>
        <v>0</v>
      </c>
      <c r="K127" s="52">
        <f>SUM('Full norehidayat'!K127,'Full norehuda'!K127,'Full norehira'!K127,'Full meQuran'!K127,'Full Amiri'!K127,'Full PDMS'!K127,'Full AlKareem'!K127,'Full KFGQPC'!K127,'Full LPMQ'!K127,'Full AlQalam Zero TN'!K127)</f>
        <v>0</v>
      </c>
      <c r="L127" s="52">
        <f>SUM('Full norehidayat'!L127,'Full norehuda'!L127,'Full norehira'!L127,'Full meQuran'!L127,'Full Amiri'!L127,'Full PDMS'!L127,'Full AlKareem'!L127,'Full KFGQPC'!L127,'Full LPMQ'!L127,'Full AlQalam Zero TN'!L127)</f>
        <v>0</v>
      </c>
      <c r="M127" s="51">
        <f>SUM('Full norehidayat'!M127,'Full norehuda'!M127,'Full norehira'!M127,'Full meQuran'!M127,'Full Amiri'!M127,'Full PDMS'!M127,'Full AlKareem'!M127,'Full KFGQPC'!M127,'Full LPMQ'!M127,'Full AlQalam Zero TN'!M127)</f>
        <v>20</v>
      </c>
      <c r="N127" s="52">
        <f>SUM('Full norehidayat'!N127,'Full norehuda'!N127,'Full norehira'!N127,'Full meQuran'!N127,'Full Amiri'!N127,'Full PDMS'!N127,'Full AlKareem'!N127,'Full KFGQPC'!N127,'Full LPMQ'!N127,'Full AlQalam Zero TN'!N127)</f>
        <v>0</v>
      </c>
      <c r="O127" s="52">
        <f>SUM('Full norehidayat'!O127,'Full norehuda'!O127,'Full norehira'!O127,'Full meQuran'!O127,'Full Amiri'!O127,'Full PDMS'!O127,'Full AlKareem'!O127,'Full KFGQPC'!O127,'Full LPMQ'!O127,'Full AlQalam Zero TN'!O127)</f>
        <v>0</v>
      </c>
      <c r="P127" s="52">
        <f>SUM('Full norehidayat'!P127,'Full norehuda'!P127,'Full norehira'!P127,'Full meQuran'!P127,'Full Amiri'!P127,'Full PDMS'!P127,'Full AlKareem'!P127,'Full KFGQPC'!P127,'Full LPMQ'!P127,'Full AlQalam Zero TN'!P127)</f>
        <v>0</v>
      </c>
      <c r="Q127" s="52">
        <f>SUM('Full norehidayat'!Q127,'Full norehuda'!Q127,'Full norehira'!Q127,'Full meQuran'!Q127,'Full Amiri'!Q127,'Full PDMS'!Q127,'Full AlKareem'!Q127,'Full KFGQPC'!Q127,'Full LPMQ'!Q127,'Full AlQalam Zero TN'!Q127)</f>
        <v>0</v>
      </c>
      <c r="R127" s="52">
        <f>SUM('Full norehidayat'!R127,'Full norehuda'!R127,'Full norehira'!R127,'Full meQuran'!R127,'Full Amiri'!R127,'Full PDMS'!R127,'Full AlKareem'!R127,'Full KFGQPC'!R127,'Full LPMQ'!R127,'Full AlQalam Zero TN'!R127)</f>
        <v>0</v>
      </c>
      <c r="S127" s="52">
        <f>SUM('Full norehidayat'!S127,'Full norehuda'!S127,'Full norehira'!S127,'Full meQuran'!S127,'Full Amiri'!S127,'Full PDMS'!S127,'Full AlKareem'!S127,'Full KFGQPC'!S127,'Full LPMQ'!S127,'Full AlQalam Zero TN'!S127)</f>
        <v>0</v>
      </c>
      <c r="T127" s="52">
        <f>SUM('Full norehidayat'!T127,'Full norehuda'!T127,'Full norehira'!T127,'Full meQuran'!T127,'Full Amiri'!T127,'Full PDMS'!T127,'Full AlKareem'!T127,'Full KFGQPC'!T127,'Full LPMQ'!T127,'Full AlQalam Zero TN'!T127)</f>
        <v>0</v>
      </c>
      <c r="U127" s="52">
        <f>SUM('Full norehidayat'!U127,'Full norehuda'!U127,'Full norehira'!U127,'Full meQuran'!U127,'Full Amiri'!U127,'Full PDMS'!U127,'Full AlKareem'!U127,'Full KFGQPC'!U127,'Full LPMQ'!U127,'Full AlQalam Zero TN'!U127)</f>
        <v>0</v>
      </c>
      <c r="V127" s="52">
        <f>SUM('Full norehidayat'!V127,'Full norehuda'!V127,'Full norehira'!V127,'Full meQuran'!V127,'Full Amiri'!V127,'Full PDMS'!V127,'Full AlKareem'!V127,'Full KFGQPC'!V127,'Full LPMQ'!V127,'Full AlQalam Zero TN'!V127)</f>
        <v>0</v>
      </c>
      <c r="W127" s="52">
        <f>SUM('Full norehidayat'!W127,'Full norehuda'!W127,'Full norehira'!W127,'Full meQuran'!W127,'Full Amiri'!W127,'Full PDMS'!W127,'Full AlKareem'!W127,'Full KFGQPC'!W127,'Full LPMQ'!W127,'Full AlQalam Zero TN'!W127)</f>
        <v>0</v>
      </c>
      <c r="X127" s="52">
        <f>SUM('Full norehidayat'!X127,'Full norehuda'!X127,'Full norehira'!X127,'Full meQuran'!X127,'Full Amiri'!X127,'Full PDMS'!X127,'Full AlKareem'!X127,'Full KFGQPC'!X127,'Full LPMQ'!X127,'Full AlQalam Zero TN'!X127)</f>
        <v>0</v>
      </c>
      <c r="Y127" s="52">
        <f>SUM('Full norehidayat'!Y127,'Full norehuda'!Y127,'Full norehira'!Y127,'Full meQuran'!Y127,'Full Amiri'!Y127,'Full PDMS'!Y127,'Full AlKareem'!Y127,'Full KFGQPC'!Y127,'Full LPMQ'!Y127,'Full AlQalam Zero TN'!Y127)</f>
        <v>0</v>
      </c>
      <c r="Z127" s="52">
        <f>SUM('Full norehidayat'!Z127,'Full norehuda'!Z127,'Full norehira'!Z127,'Full meQuran'!Z127,'Full Amiri'!Z127,'Full PDMS'!Z127,'Full AlKareem'!Z127,'Full KFGQPC'!Z127,'Full LPMQ'!Z127,'Full AlQalam Zero TN'!Z127)</f>
        <v>0</v>
      </c>
      <c r="AA127" s="52">
        <f>SUM('Full norehidayat'!AA127,'Full norehuda'!AA127,'Full norehira'!AA127,'Full meQuran'!AA127,'Full Amiri'!AA127,'Full PDMS'!AA127,'Full AlKareem'!AA127,'Full KFGQPC'!AA127,'Full LPMQ'!AA127,'Full AlQalam Zero TN'!AA127)</f>
        <v>0</v>
      </c>
      <c r="AB127" s="52">
        <f>SUM('Full norehidayat'!AB127,'Full norehuda'!AB127,'Full norehira'!AB127,'Full meQuran'!AB127,'Full Amiri'!AB127,'Full PDMS'!AB127,'Full AlKareem'!AB127,'Full KFGQPC'!AB127,'Full LPMQ'!AB127,'Full AlQalam Zero TN'!AB127)</f>
        <v>0</v>
      </c>
      <c r="AC127" s="52">
        <f>SUM('Full norehidayat'!AC127,'Full norehuda'!AC127,'Full norehira'!AC127,'Full meQuran'!AC127,'Full Amiri'!AC127,'Full PDMS'!AC127,'Full AlKareem'!AC127,'Full KFGQPC'!AC127,'Full LPMQ'!AC127,'Full AlQalam Zero TN'!AC127)</f>
        <v>0</v>
      </c>
      <c r="AD127" s="41">
        <f>M127</f>
        <v>20</v>
      </c>
      <c r="AE127" s="41">
        <f>SUM(B127:L127,N127:AC127)</f>
        <v>0</v>
      </c>
      <c r="AF127" s="41">
        <f>SUM(M116:M126,M128:M143)</f>
        <v>0</v>
      </c>
      <c r="AG127" s="42">
        <v>0</v>
      </c>
      <c r="AH127" s="43">
        <f t="shared" si="41"/>
        <v>1</v>
      </c>
      <c r="AI127" s="43">
        <f t="shared" si="42"/>
        <v>1</v>
      </c>
      <c r="AJ127" s="43">
        <f t="shared" si="43"/>
        <v>1</v>
      </c>
      <c r="AK127" s="43">
        <f t="shared" si="44"/>
        <v>1</v>
      </c>
    </row>
    <row r="128" spans="1:37">
      <c r="A128" s="26" t="s">
        <v>19</v>
      </c>
      <c r="B128" s="52">
        <f>SUM('Full norehidayat'!B128,'Full norehuda'!B128,'Full norehira'!B128,'Full meQuran'!B128,'Full Amiri'!B128,'Full PDMS'!B128,'Full AlKareem'!B128,'Full KFGQPC'!B128,'Full LPMQ'!B128,'Full AlQalam Zero TN'!B128)</f>
        <v>0</v>
      </c>
      <c r="C128" s="52">
        <f>SUM('Full norehidayat'!C128,'Full norehuda'!C128,'Full norehira'!C128,'Full meQuran'!C128,'Full Amiri'!C128,'Full PDMS'!C128,'Full AlKareem'!C128,'Full KFGQPC'!C128,'Full LPMQ'!C128,'Full AlQalam Zero TN'!C128)</f>
        <v>0</v>
      </c>
      <c r="D128" s="52">
        <f>SUM('Full norehidayat'!D128,'Full norehuda'!D128,'Full norehira'!D128,'Full meQuran'!D128,'Full Amiri'!D128,'Full PDMS'!D128,'Full AlKareem'!D128,'Full KFGQPC'!D128,'Full LPMQ'!D128,'Full AlQalam Zero TN'!D128)</f>
        <v>0</v>
      </c>
      <c r="E128" s="52">
        <f>SUM('Full norehidayat'!E128,'Full norehuda'!E128,'Full norehira'!E128,'Full meQuran'!E128,'Full Amiri'!E128,'Full PDMS'!E128,'Full AlKareem'!E128,'Full KFGQPC'!E128,'Full LPMQ'!E128,'Full AlQalam Zero TN'!E128)</f>
        <v>0</v>
      </c>
      <c r="F128" s="52">
        <f>SUM('Full norehidayat'!F128,'Full norehuda'!F128,'Full norehira'!F128,'Full meQuran'!F128,'Full Amiri'!F128,'Full PDMS'!F128,'Full AlKareem'!F128,'Full KFGQPC'!F128,'Full LPMQ'!F128,'Full AlQalam Zero TN'!F128)</f>
        <v>0</v>
      </c>
      <c r="G128" s="52">
        <f>SUM('Full norehidayat'!G128,'Full norehuda'!G128,'Full norehira'!G128,'Full meQuran'!G128,'Full Amiri'!G128,'Full PDMS'!G128,'Full AlKareem'!G128,'Full KFGQPC'!G128,'Full LPMQ'!G128,'Full AlQalam Zero TN'!G128)</f>
        <v>0</v>
      </c>
      <c r="H128" s="52">
        <f>SUM('Full norehidayat'!H128,'Full norehuda'!H128,'Full norehira'!H128,'Full meQuran'!H128,'Full Amiri'!H128,'Full PDMS'!H128,'Full AlKareem'!H128,'Full KFGQPC'!H128,'Full LPMQ'!H128,'Full AlQalam Zero TN'!H128)</f>
        <v>0</v>
      </c>
      <c r="I128" s="52">
        <f>SUM('Full norehidayat'!I128,'Full norehuda'!I128,'Full norehira'!I128,'Full meQuran'!I128,'Full Amiri'!I128,'Full PDMS'!I128,'Full AlKareem'!I128,'Full KFGQPC'!I128,'Full LPMQ'!I128,'Full AlQalam Zero TN'!I128)</f>
        <v>0</v>
      </c>
      <c r="J128" s="52">
        <f>SUM('Full norehidayat'!J128,'Full norehuda'!J128,'Full norehira'!J128,'Full meQuran'!J128,'Full Amiri'!J128,'Full PDMS'!J128,'Full AlKareem'!J128,'Full KFGQPC'!J128,'Full LPMQ'!J128,'Full AlQalam Zero TN'!J128)</f>
        <v>0</v>
      </c>
      <c r="K128" s="52">
        <f>SUM('Full norehidayat'!K128,'Full norehuda'!K128,'Full norehira'!K128,'Full meQuran'!K128,'Full Amiri'!K128,'Full PDMS'!K128,'Full AlKareem'!K128,'Full KFGQPC'!K128,'Full LPMQ'!K128,'Full AlQalam Zero TN'!K128)</f>
        <v>0</v>
      </c>
      <c r="L128" s="52">
        <f>SUM('Full norehidayat'!L128,'Full norehuda'!L128,'Full norehira'!L128,'Full meQuran'!L128,'Full Amiri'!L128,'Full PDMS'!L128,'Full AlKareem'!L128,'Full KFGQPC'!L128,'Full LPMQ'!L128,'Full AlQalam Zero TN'!L128)</f>
        <v>0</v>
      </c>
      <c r="M128" s="52">
        <f>SUM('Full norehidayat'!M128,'Full norehuda'!M128,'Full norehira'!M128,'Full meQuran'!M128,'Full Amiri'!M128,'Full PDMS'!M128,'Full AlKareem'!M128,'Full KFGQPC'!M128,'Full LPMQ'!M128,'Full AlQalam Zero TN'!M128)</f>
        <v>0</v>
      </c>
      <c r="N128" s="51">
        <f>SUM('Full norehidayat'!N128,'Full norehuda'!N128,'Full norehira'!N128,'Full meQuran'!N128,'Full Amiri'!N128,'Full PDMS'!N128,'Full AlKareem'!N128,'Full KFGQPC'!N128,'Full LPMQ'!N128,'Full AlQalam Zero TN'!N128)</f>
        <v>18</v>
      </c>
      <c r="O128" s="52">
        <f>SUM('Full norehidayat'!O128,'Full norehuda'!O128,'Full norehira'!O128,'Full meQuran'!O128,'Full Amiri'!O128,'Full PDMS'!O128,'Full AlKareem'!O128,'Full KFGQPC'!O128,'Full LPMQ'!O128,'Full AlQalam Zero TN'!O128)</f>
        <v>0</v>
      </c>
      <c r="P128" s="52">
        <f>SUM('Full norehidayat'!P128,'Full norehuda'!P128,'Full norehira'!P128,'Full meQuran'!P128,'Full Amiri'!P128,'Full PDMS'!P128,'Full AlKareem'!P128,'Full KFGQPC'!P128,'Full LPMQ'!P128,'Full AlQalam Zero TN'!P128)</f>
        <v>0</v>
      </c>
      <c r="Q128" s="52">
        <f>SUM('Full norehidayat'!Q128,'Full norehuda'!Q128,'Full norehira'!Q128,'Full meQuran'!Q128,'Full Amiri'!Q128,'Full PDMS'!Q128,'Full AlKareem'!Q128,'Full KFGQPC'!Q128,'Full LPMQ'!Q128,'Full AlQalam Zero TN'!Q128)</f>
        <v>0</v>
      </c>
      <c r="R128" s="52">
        <f>SUM('Full norehidayat'!R128,'Full norehuda'!R128,'Full norehira'!R128,'Full meQuran'!R128,'Full Amiri'!R128,'Full PDMS'!R128,'Full AlKareem'!R128,'Full KFGQPC'!R128,'Full LPMQ'!R128,'Full AlQalam Zero TN'!R128)</f>
        <v>0</v>
      </c>
      <c r="S128" s="52">
        <f>SUM('Full norehidayat'!S128,'Full norehuda'!S128,'Full norehira'!S128,'Full meQuran'!S128,'Full Amiri'!S128,'Full PDMS'!S128,'Full AlKareem'!S128,'Full KFGQPC'!S128,'Full LPMQ'!S128,'Full AlQalam Zero TN'!S128)</f>
        <v>0</v>
      </c>
      <c r="T128" s="52">
        <f>SUM('Full norehidayat'!T128,'Full norehuda'!T128,'Full norehira'!T128,'Full meQuran'!T128,'Full Amiri'!T128,'Full PDMS'!T128,'Full AlKareem'!T128,'Full KFGQPC'!T128,'Full LPMQ'!T128,'Full AlQalam Zero TN'!T128)</f>
        <v>0</v>
      </c>
      <c r="U128" s="52">
        <f>SUM('Full norehidayat'!U128,'Full norehuda'!U128,'Full norehira'!U128,'Full meQuran'!U128,'Full Amiri'!U128,'Full PDMS'!U128,'Full AlKareem'!U128,'Full KFGQPC'!U128,'Full LPMQ'!U128,'Full AlQalam Zero TN'!U128)</f>
        <v>0</v>
      </c>
      <c r="V128" s="52">
        <f>SUM('Full norehidayat'!V128,'Full norehuda'!V128,'Full norehira'!V128,'Full meQuran'!V128,'Full Amiri'!V128,'Full PDMS'!V128,'Full AlKareem'!V128,'Full KFGQPC'!V128,'Full LPMQ'!V128,'Full AlQalam Zero TN'!V128)</f>
        <v>0</v>
      </c>
      <c r="W128" s="52">
        <f>SUM('Full norehidayat'!W128,'Full norehuda'!W128,'Full norehira'!W128,'Full meQuran'!W128,'Full Amiri'!W128,'Full PDMS'!W128,'Full AlKareem'!W128,'Full KFGQPC'!W128,'Full LPMQ'!W128,'Full AlQalam Zero TN'!W128)</f>
        <v>0</v>
      </c>
      <c r="X128" s="52">
        <f>SUM('Full norehidayat'!X128,'Full norehuda'!X128,'Full norehira'!X128,'Full meQuran'!X128,'Full Amiri'!X128,'Full PDMS'!X128,'Full AlKareem'!X128,'Full KFGQPC'!X128,'Full LPMQ'!X128,'Full AlQalam Zero TN'!X128)</f>
        <v>0</v>
      </c>
      <c r="Y128" s="52">
        <f>SUM('Full norehidayat'!Y128,'Full norehuda'!Y128,'Full norehira'!Y128,'Full meQuran'!Y128,'Full Amiri'!Y128,'Full PDMS'!Y128,'Full AlKareem'!Y128,'Full KFGQPC'!Y128,'Full LPMQ'!Y128,'Full AlQalam Zero TN'!Y128)</f>
        <v>0</v>
      </c>
      <c r="Z128" s="52">
        <f>SUM('Full norehidayat'!Z128,'Full norehuda'!Z128,'Full norehira'!Z128,'Full meQuran'!Z128,'Full Amiri'!Z128,'Full PDMS'!Z128,'Full AlKareem'!Z128,'Full KFGQPC'!Z128,'Full LPMQ'!Z128,'Full AlQalam Zero TN'!Z128)</f>
        <v>0</v>
      </c>
      <c r="AA128" s="52">
        <f>SUM('Full norehidayat'!AA128,'Full norehuda'!AA128,'Full norehira'!AA128,'Full meQuran'!AA128,'Full Amiri'!AA128,'Full PDMS'!AA128,'Full AlKareem'!AA128,'Full KFGQPC'!AA128,'Full LPMQ'!AA128,'Full AlQalam Zero TN'!AA128)</f>
        <v>0</v>
      </c>
      <c r="AB128" s="52">
        <f>SUM('Full norehidayat'!AB128,'Full norehuda'!AB128,'Full norehira'!AB128,'Full meQuran'!AB128,'Full Amiri'!AB128,'Full PDMS'!AB128,'Full AlKareem'!AB128,'Full KFGQPC'!AB128,'Full LPMQ'!AB128,'Full AlQalam Zero TN'!AB128)</f>
        <v>0</v>
      </c>
      <c r="AC128" s="52">
        <f>SUM('Full norehidayat'!AC128,'Full norehuda'!AC128,'Full norehira'!AC128,'Full meQuran'!AC128,'Full Amiri'!AC128,'Full PDMS'!AC128,'Full AlKareem'!AC128,'Full KFGQPC'!AC128,'Full LPMQ'!AC128,'Full AlQalam Zero TN'!AC128)</f>
        <v>0</v>
      </c>
      <c r="AD128" s="42">
        <f>N128</f>
        <v>18</v>
      </c>
      <c r="AE128" s="42">
        <f>SUM(B128:M128,O128:AC128)</f>
        <v>0</v>
      </c>
      <c r="AF128" s="42">
        <f>SUM(N116:N127,N129:N143)</f>
        <v>0</v>
      </c>
      <c r="AG128" s="41">
        <v>0</v>
      </c>
      <c r="AH128" s="40">
        <f t="shared" si="41"/>
        <v>1</v>
      </c>
      <c r="AI128" s="40">
        <f t="shared" si="42"/>
        <v>1</v>
      </c>
      <c r="AJ128" s="40">
        <f t="shared" si="43"/>
        <v>1</v>
      </c>
      <c r="AK128" s="40">
        <f t="shared" si="44"/>
        <v>1</v>
      </c>
    </row>
    <row r="129" spans="1:37">
      <c r="A129" s="26" t="s">
        <v>20</v>
      </c>
      <c r="B129" s="52">
        <f>SUM('Full norehidayat'!B129,'Full norehuda'!B129,'Full norehira'!B129,'Full meQuran'!B129,'Full Amiri'!B129,'Full PDMS'!B129,'Full AlKareem'!B129,'Full KFGQPC'!B129,'Full LPMQ'!B129,'Full AlQalam Zero TN'!B129)</f>
        <v>0</v>
      </c>
      <c r="C129" s="52">
        <f>SUM('Full norehidayat'!C129,'Full norehuda'!C129,'Full norehira'!C129,'Full meQuran'!C129,'Full Amiri'!C129,'Full PDMS'!C129,'Full AlKareem'!C129,'Full KFGQPC'!C129,'Full LPMQ'!C129,'Full AlQalam Zero TN'!C129)</f>
        <v>0</v>
      </c>
      <c r="D129" s="52">
        <f>SUM('Full norehidayat'!D129,'Full norehuda'!D129,'Full norehira'!D129,'Full meQuran'!D129,'Full Amiri'!D129,'Full PDMS'!D129,'Full AlKareem'!D129,'Full KFGQPC'!D129,'Full LPMQ'!D129,'Full AlQalam Zero TN'!D129)</f>
        <v>0</v>
      </c>
      <c r="E129" s="52">
        <f>SUM('Full norehidayat'!E129,'Full norehuda'!E129,'Full norehira'!E129,'Full meQuran'!E129,'Full Amiri'!E129,'Full PDMS'!E129,'Full AlKareem'!E129,'Full KFGQPC'!E129,'Full LPMQ'!E129,'Full AlQalam Zero TN'!E129)</f>
        <v>0</v>
      </c>
      <c r="F129" s="52">
        <f>SUM('Full norehidayat'!F129,'Full norehuda'!F129,'Full norehira'!F129,'Full meQuran'!F129,'Full Amiri'!F129,'Full PDMS'!F129,'Full AlKareem'!F129,'Full KFGQPC'!F129,'Full LPMQ'!F129,'Full AlQalam Zero TN'!F129)</f>
        <v>0</v>
      </c>
      <c r="G129" s="52">
        <f>SUM('Full norehidayat'!G129,'Full norehuda'!G129,'Full norehira'!G129,'Full meQuran'!G129,'Full Amiri'!G129,'Full PDMS'!G129,'Full AlKareem'!G129,'Full KFGQPC'!G129,'Full LPMQ'!G129,'Full AlQalam Zero TN'!G129)</f>
        <v>0</v>
      </c>
      <c r="H129" s="52">
        <f>SUM('Full norehidayat'!H129,'Full norehuda'!H129,'Full norehira'!H129,'Full meQuran'!H129,'Full Amiri'!H129,'Full PDMS'!H129,'Full AlKareem'!H129,'Full KFGQPC'!H129,'Full LPMQ'!H129,'Full AlQalam Zero TN'!H129)</f>
        <v>0</v>
      </c>
      <c r="I129" s="52">
        <f>SUM('Full norehidayat'!I129,'Full norehuda'!I129,'Full norehira'!I129,'Full meQuran'!I129,'Full Amiri'!I129,'Full PDMS'!I129,'Full AlKareem'!I129,'Full KFGQPC'!I129,'Full LPMQ'!I129,'Full AlQalam Zero TN'!I129)</f>
        <v>0</v>
      </c>
      <c r="J129" s="52">
        <f>SUM('Full norehidayat'!J129,'Full norehuda'!J129,'Full norehira'!J129,'Full meQuran'!J129,'Full Amiri'!J129,'Full PDMS'!J129,'Full AlKareem'!J129,'Full KFGQPC'!J129,'Full LPMQ'!J129,'Full AlQalam Zero TN'!J129)</f>
        <v>0</v>
      </c>
      <c r="K129" s="52">
        <f>SUM('Full norehidayat'!K129,'Full norehuda'!K129,'Full norehira'!K129,'Full meQuran'!K129,'Full Amiri'!K129,'Full PDMS'!K129,'Full AlKareem'!K129,'Full KFGQPC'!K129,'Full LPMQ'!K129,'Full AlQalam Zero TN'!K129)</f>
        <v>0</v>
      </c>
      <c r="L129" s="52">
        <f>SUM('Full norehidayat'!L129,'Full norehuda'!L129,'Full norehira'!L129,'Full meQuran'!L129,'Full Amiri'!L129,'Full PDMS'!L129,'Full AlKareem'!L129,'Full KFGQPC'!L129,'Full LPMQ'!L129,'Full AlQalam Zero TN'!L129)</f>
        <v>0</v>
      </c>
      <c r="M129" s="52">
        <f>SUM('Full norehidayat'!M129,'Full norehuda'!M129,'Full norehira'!M129,'Full meQuran'!M129,'Full Amiri'!M129,'Full PDMS'!M129,'Full AlKareem'!M129,'Full KFGQPC'!M129,'Full LPMQ'!M129,'Full AlQalam Zero TN'!M129)</f>
        <v>0</v>
      </c>
      <c r="N129" s="52">
        <f>SUM('Full norehidayat'!N129,'Full norehuda'!N129,'Full norehira'!N129,'Full meQuran'!N129,'Full Amiri'!N129,'Full PDMS'!N129,'Full AlKareem'!N129,'Full KFGQPC'!N129,'Full LPMQ'!N129,'Full AlQalam Zero TN'!N129)</f>
        <v>0</v>
      </c>
      <c r="O129" s="51">
        <f>SUM('Full norehidayat'!O129,'Full norehuda'!O129,'Full norehira'!O129,'Full meQuran'!O129,'Full Amiri'!O129,'Full PDMS'!O129,'Full AlKareem'!O129,'Full KFGQPC'!O129,'Full LPMQ'!O129,'Full AlQalam Zero TN'!O129)</f>
        <v>20</v>
      </c>
      <c r="P129" s="52">
        <f>SUM('Full norehidayat'!P129,'Full norehuda'!P129,'Full norehira'!P129,'Full meQuran'!P129,'Full Amiri'!P129,'Full PDMS'!P129,'Full AlKareem'!P129,'Full KFGQPC'!P129,'Full LPMQ'!P129,'Full AlQalam Zero TN'!P129)</f>
        <v>0</v>
      </c>
      <c r="Q129" s="52">
        <f>SUM('Full norehidayat'!Q129,'Full norehuda'!Q129,'Full norehira'!Q129,'Full meQuran'!Q129,'Full Amiri'!Q129,'Full PDMS'!Q129,'Full AlKareem'!Q129,'Full KFGQPC'!Q129,'Full LPMQ'!Q129,'Full AlQalam Zero TN'!Q129)</f>
        <v>0</v>
      </c>
      <c r="R129" s="52">
        <f>SUM('Full norehidayat'!R129,'Full norehuda'!R129,'Full norehira'!R129,'Full meQuran'!R129,'Full Amiri'!R129,'Full PDMS'!R129,'Full AlKareem'!R129,'Full KFGQPC'!R129,'Full LPMQ'!R129,'Full AlQalam Zero TN'!R129)</f>
        <v>0</v>
      </c>
      <c r="S129" s="52">
        <f>SUM('Full norehidayat'!S129,'Full norehuda'!S129,'Full norehira'!S129,'Full meQuran'!S129,'Full Amiri'!S129,'Full PDMS'!S129,'Full AlKareem'!S129,'Full KFGQPC'!S129,'Full LPMQ'!S129,'Full AlQalam Zero TN'!S129)</f>
        <v>0</v>
      </c>
      <c r="T129" s="52">
        <f>SUM('Full norehidayat'!T129,'Full norehuda'!T129,'Full norehira'!T129,'Full meQuran'!T129,'Full Amiri'!T129,'Full PDMS'!T129,'Full AlKareem'!T129,'Full KFGQPC'!T129,'Full LPMQ'!T129,'Full AlQalam Zero TN'!T129)</f>
        <v>0</v>
      </c>
      <c r="U129" s="52">
        <f>SUM('Full norehidayat'!U129,'Full norehuda'!U129,'Full norehira'!U129,'Full meQuran'!U129,'Full Amiri'!U129,'Full PDMS'!U129,'Full AlKareem'!U129,'Full KFGQPC'!U129,'Full LPMQ'!U129,'Full AlQalam Zero TN'!U129)</f>
        <v>0</v>
      </c>
      <c r="V129" s="52">
        <f>SUM('Full norehidayat'!V129,'Full norehuda'!V129,'Full norehira'!V129,'Full meQuran'!V129,'Full Amiri'!V129,'Full PDMS'!V129,'Full AlKareem'!V129,'Full KFGQPC'!V129,'Full LPMQ'!V129,'Full AlQalam Zero TN'!V129)</f>
        <v>0</v>
      </c>
      <c r="W129" s="52">
        <f>SUM('Full norehidayat'!W129,'Full norehuda'!W129,'Full norehira'!W129,'Full meQuran'!W129,'Full Amiri'!W129,'Full PDMS'!W129,'Full AlKareem'!W129,'Full KFGQPC'!W129,'Full LPMQ'!W129,'Full AlQalam Zero TN'!W129)</f>
        <v>0</v>
      </c>
      <c r="X129" s="52">
        <f>SUM('Full norehidayat'!X129,'Full norehuda'!X129,'Full norehira'!X129,'Full meQuran'!X129,'Full Amiri'!X129,'Full PDMS'!X129,'Full AlKareem'!X129,'Full KFGQPC'!X129,'Full LPMQ'!X129,'Full AlQalam Zero TN'!X129)</f>
        <v>0</v>
      </c>
      <c r="Y129" s="52">
        <f>SUM('Full norehidayat'!Y129,'Full norehuda'!Y129,'Full norehira'!Y129,'Full meQuran'!Y129,'Full Amiri'!Y129,'Full PDMS'!Y129,'Full AlKareem'!Y129,'Full KFGQPC'!Y129,'Full LPMQ'!Y129,'Full AlQalam Zero TN'!Y129)</f>
        <v>0</v>
      </c>
      <c r="Z129" s="52">
        <f>SUM('Full norehidayat'!Z129,'Full norehuda'!Z129,'Full norehira'!Z129,'Full meQuran'!Z129,'Full Amiri'!Z129,'Full PDMS'!Z129,'Full AlKareem'!Z129,'Full KFGQPC'!Z129,'Full LPMQ'!Z129,'Full AlQalam Zero TN'!Z129)</f>
        <v>0</v>
      </c>
      <c r="AA129" s="52">
        <f>SUM('Full norehidayat'!AA129,'Full norehuda'!AA129,'Full norehira'!AA129,'Full meQuran'!AA129,'Full Amiri'!AA129,'Full PDMS'!AA129,'Full AlKareem'!AA129,'Full KFGQPC'!AA129,'Full LPMQ'!AA129,'Full AlQalam Zero TN'!AA129)</f>
        <v>0</v>
      </c>
      <c r="AB129" s="52">
        <f>SUM('Full norehidayat'!AB129,'Full norehuda'!AB129,'Full norehira'!AB129,'Full meQuran'!AB129,'Full Amiri'!AB129,'Full PDMS'!AB129,'Full AlKareem'!AB129,'Full KFGQPC'!AB129,'Full LPMQ'!AB129,'Full AlQalam Zero TN'!AB129)</f>
        <v>0</v>
      </c>
      <c r="AC129" s="52">
        <f>SUM('Full norehidayat'!AC129,'Full norehuda'!AC129,'Full norehira'!AC129,'Full meQuran'!AC129,'Full Amiri'!AC129,'Full PDMS'!AC129,'Full AlKareem'!AC129,'Full KFGQPC'!AC129,'Full LPMQ'!AC129,'Full AlQalam Zero TN'!AC129)</f>
        <v>0</v>
      </c>
      <c r="AD129" s="41">
        <f>O129</f>
        <v>20</v>
      </c>
      <c r="AE129" s="41">
        <f>SUM(B129:N129,P129:AC129)</f>
        <v>0</v>
      </c>
      <c r="AF129" s="41">
        <f>SUM(O116:O128,O130:O143)</f>
        <v>0</v>
      </c>
      <c r="AG129" s="42">
        <v>0</v>
      </c>
      <c r="AH129" s="43">
        <f t="shared" si="41"/>
        <v>1</v>
      </c>
      <c r="AI129" s="43">
        <f t="shared" si="42"/>
        <v>1</v>
      </c>
      <c r="AJ129" s="43">
        <f t="shared" si="43"/>
        <v>1</v>
      </c>
      <c r="AK129" s="43">
        <f t="shared" si="44"/>
        <v>1</v>
      </c>
    </row>
    <row r="130" spans="1:37">
      <c r="A130" s="26" t="s">
        <v>21</v>
      </c>
      <c r="B130" s="52">
        <f>SUM('Full norehidayat'!B130,'Full norehuda'!B130,'Full norehira'!B130,'Full meQuran'!B130,'Full Amiri'!B130,'Full PDMS'!B130,'Full AlKareem'!B130,'Full KFGQPC'!B130,'Full LPMQ'!B130,'Full AlQalam Zero TN'!B130)</f>
        <v>0</v>
      </c>
      <c r="C130" s="52">
        <f>SUM('Full norehidayat'!C130,'Full norehuda'!C130,'Full norehira'!C130,'Full meQuran'!C130,'Full Amiri'!C130,'Full PDMS'!C130,'Full AlKareem'!C130,'Full KFGQPC'!C130,'Full LPMQ'!C130,'Full AlQalam Zero TN'!C130)</f>
        <v>0</v>
      </c>
      <c r="D130" s="52">
        <f>SUM('Full norehidayat'!D130,'Full norehuda'!D130,'Full norehira'!D130,'Full meQuran'!D130,'Full Amiri'!D130,'Full PDMS'!D130,'Full AlKareem'!D130,'Full KFGQPC'!D130,'Full LPMQ'!D130,'Full AlQalam Zero TN'!D130)</f>
        <v>0</v>
      </c>
      <c r="E130" s="52">
        <f>SUM('Full norehidayat'!E130,'Full norehuda'!E130,'Full norehira'!E130,'Full meQuran'!E130,'Full Amiri'!E130,'Full PDMS'!E130,'Full AlKareem'!E130,'Full KFGQPC'!E130,'Full LPMQ'!E130,'Full AlQalam Zero TN'!E130)</f>
        <v>0</v>
      </c>
      <c r="F130" s="52">
        <f>SUM('Full norehidayat'!F130,'Full norehuda'!F130,'Full norehira'!F130,'Full meQuran'!F130,'Full Amiri'!F130,'Full PDMS'!F130,'Full AlKareem'!F130,'Full KFGQPC'!F130,'Full LPMQ'!F130,'Full AlQalam Zero TN'!F130)</f>
        <v>0</v>
      </c>
      <c r="G130" s="52">
        <f>SUM('Full norehidayat'!G130,'Full norehuda'!G130,'Full norehira'!G130,'Full meQuran'!G130,'Full Amiri'!G130,'Full PDMS'!G130,'Full AlKareem'!G130,'Full KFGQPC'!G130,'Full LPMQ'!G130,'Full AlQalam Zero TN'!G130)</f>
        <v>0</v>
      </c>
      <c r="H130" s="52">
        <f>SUM('Full norehidayat'!H130,'Full norehuda'!H130,'Full norehira'!H130,'Full meQuran'!H130,'Full Amiri'!H130,'Full PDMS'!H130,'Full AlKareem'!H130,'Full KFGQPC'!H130,'Full LPMQ'!H130,'Full AlQalam Zero TN'!H130)</f>
        <v>0</v>
      </c>
      <c r="I130" s="52">
        <f>SUM('Full norehidayat'!I130,'Full norehuda'!I130,'Full norehira'!I130,'Full meQuran'!I130,'Full Amiri'!I130,'Full PDMS'!I130,'Full AlKareem'!I130,'Full KFGQPC'!I130,'Full LPMQ'!I130,'Full AlQalam Zero TN'!I130)</f>
        <v>0</v>
      </c>
      <c r="J130" s="52">
        <f>SUM('Full norehidayat'!J130,'Full norehuda'!J130,'Full norehira'!J130,'Full meQuran'!J130,'Full Amiri'!J130,'Full PDMS'!J130,'Full AlKareem'!J130,'Full KFGQPC'!J130,'Full LPMQ'!J130,'Full AlQalam Zero TN'!J130)</f>
        <v>0</v>
      </c>
      <c r="K130" s="52">
        <f>SUM('Full norehidayat'!K130,'Full norehuda'!K130,'Full norehira'!K130,'Full meQuran'!K130,'Full Amiri'!K130,'Full PDMS'!K130,'Full AlKareem'!K130,'Full KFGQPC'!K130,'Full LPMQ'!K130,'Full AlQalam Zero TN'!K130)</f>
        <v>0</v>
      </c>
      <c r="L130" s="52">
        <f>SUM('Full norehidayat'!L130,'Full norehuda'!L130,'Full norehira'!L130,'Full meQuran'!L130,'Full Amiri'!L130,'Full PDMS'!L130,'Full AlKareem'!L130,'Full KFGQPC'!L130,'Full LPMQ'!L130,'Full AlQalam Zero TN'!L130)</f>
        <v>0</v>
      </c>
      <c r="M130" s="52">
        <f>SUM('Full norehidayat'!M130,'Full norehuda'!M130,'Full norehira'!M130,'Full meQuran'!M130,'Full Amiri'!M130,'Full PDMS'!M130,'Full AlKareem'!M130,'Full KFGQPC'!M130,'Full LPMQ'!M130,'Full AlQalam Zero TN'!M130)</f>
        <v>0</v>
      </c>
      <c r="N130" s="52">
        <f>SUM('Full norehidayat'!N130,'Full norehuda'!N130,'Full norehira'!N130,'Full meQuran'!N130,'Full Amiri'!N130,'Full PDMS'!N130,'Full AlKareem'!N130,'Full KFGQPC'!N130,'Full LPMQ'!N130,'Full AlQalam Zero TN'!N130)</f>
        <v>0</v>
      </c>
      <c r="O130" s="52">
        <f>SUM('Full norehidayat'!O130,'Full norehuda'!O130,'Full norehira'!O130,'Full meQuran'!O130,'Full Amiri'!O130,'Full PDMS'!O130,'Full AlKareem'!O130,'Full KFGQPC'!O130,'Full LPMQ'!O130,'Full AlQalam Zero TN'!O130)</f>
        <v>0</v>
      </c>
      <c r="P130" s="51">
        <f>SUM('Full norehidayat'!P130,'Full norehuda'!P130,'Full norehira'!P130,'Full meQuran'!P130,'Full Amiri'!P130,'Full PDMS'!P130,'Full AlKareem'!P130,'Full KFGQPC'!P130,'Full LPMQ'!P130,'Full AlQalam Zero TN'!P130)</f>
        <v>9</v>
      </c>
      <c r="Q130" s="52">
        <f>SUM('Full norehidayat'!Q130,'Full norehuda'!Q130,'Full norehira'!Q130,'Full meQuran'!Q130,'Full Amiri'!Q130,'Full PDMS'!Q130,'Full AlKareem'!Q130,'Full KFGQPC'!Q130,'Full LPMQ'!Q130,'Full AlQalam Zero TN'!Q130)</f>
        <v>0</v>
      </c>
      <c r="R130" s="52">
        <f>SUM('Full norehidayat'!R130,'Full norehuda'!R130,'Full norehira'!R130,'Full meQuran'!R130,'Full Amiri'!R130,'Full PDMS'!R130,'Full AlKareem'!R130,'Full KFGQPC'!R130,'Full LPMQ'!R130,'Full AlQalam Zero TN'!R130)</f>
        <v>0</v>
      </c>
      <c r="S130" s="52">
        <f>SUM('Full norehidayat'!S130,'Full norehuda'!S130,'Full norehira'!S130,'Full meQuran'!S130,'Full Amiri'!S130,'Full PDMS'!S130,'Full AlKareem'!S130,'Full KFGQPC'!S130,'Full LPMQ'!S130,'Full AlQalam Zero TN'!S130)</f>
        <v>0</v>
      </c>
      <c r="T130" s="52">
        <f>SUM('Full norehidayat'!T130,'Full norehuda'!T130,'Full norehira'!T130,'Full meQuran'!T130,'Full Amiri'!T130,'Full PDMS'!T130,'Full AlKareem'!T130,'Full KFGQPC'!T130,'Full LPMQ'!T130,'Full AlQalam Zero TN'!T130)</f>
        <v>0</v>
      </c>
      <c r="U130" s="52">
        <f>SUM('Full norehidayat'!U130,'Full norehuda'!U130,'Full norehira'!U130,'Full meQuran'!U130,'Full Amiri'!U130,'Full PDMS'!U130,'Full AlKareem'!U130,'Full KFGQPC'!U130,'Full LPMQ'!U130,'Full AlQalam Zero TN'!U130)</f>
        <v>0</v>
      </c>
      <c r="V130" s="52">
        <f>SUM('Full norehidayat'!V130,'Full norehuda'!V130,'Full norehira'!V130,'Full meQuran'!V130,'Full Amiri'!V130,'Full PDMS'!V130,'Full AlKareem'!V130,'Full KFGQPC'!V130,'Full LPMQ'!V130,'Full AlQalam Zero TN'!V130)</f>
        <v>0</v>
      </c>
      <c r="W130" s="52">
        <f>SUM('Full norehidayat'!W130,'Full norehuda'!W130,'Full norehira'!W130,'Full meQuran'!W130,'Full Amiri'!W130,'Full PDMS'!W130,'Full AlKareem'!W130,'Full KFGQPC'!W130,'Full LPMQ'!W130,'Full AlQalam Zero TN'!W130)</f>
        <v>0</v>
      </c>
      <c r="X130" s="52">
        <f>SUM('Full norehidayat'!X130,'Full norehuda'!X130,'Full norehira'!X130,'Full meQuran'!X130,'Full Amiri'!X130,'Full PDMS'!X130,'Full AlKareem'!X130,'Full KFGQPC'!X130,'Full LPMQ'!X130,'Full AlQalam Zero TN'!X130)</f>
        <v>0</v>
      </c>
      <c r="Y130" s="52">
        <f>SUM('Full norehidayat'!Y130,'Full norehuda'!Y130,'Full norehira'!Y130,'Full meQuran'!Y130,'Full Amiri'!Y130,'Full PDMS'!Y130,'Full AlKareem'!Y130,'Full KFGQPC'!Y130,'Full LPMQ'!Y130,'Full AlQalam Zero TN'!Y130)</f>
        <v>0</v>
      </c>
      <c r="Z130" s="52">
        <f>SUM('Full norehidayat'!Z130,'Full norehuda'!Z130,'Full norehira'!Z130,'Full meQuran'!Z130,'Full Amiri'!Z130,'Full PDMS'!Z130,'Full AlKareem'!Z130,'Full KFGQPC'!Z130,'Full LPMQ'!Z130,'Full AlQalam Zero TN'!Z130)</f>
        <v>0</v>
      </c>
      <c r="AA130" s="52">
        <f>SUM('Full norehidayat'!AA130,'Full norehuda'!AA130,'Full norehira'!AA130,'Full meQuran'!AA130,'Full Amiri'!AA130,'Full PDMS'!AA130,'Full AlKareem'!AA130,'Full KFGQPC'!AA130,'Full LPMQ'!AA130,'Full AlQalam Zero TN'!AA130)</f>
        <v>0</v>
      </c>
      <c r="AB130" s="52">
        <f>SUM('Full norehidayat'!AB130,'Full norehuda'!AB130,'Full norehira'!AB130,'Full meQuran'!AB130,'Full Amiri'!AB130,'Full PDMS'!AB130,'Full AlKareem'!AB130,'Full KFGQPC'!AB130,'Full LPMQ'!AB130,'Full AlQalam Zero TN'!AB130)</f>
        <v>0</v>
      </c>
      <c r="AC130" s="52">
        <f>SUM('Full norehidayat'!AC130,'Full norehuda'!AC130,'Full norehira'!AC130,'Full meQuran'!AC130,'Full Amiri'!AC130,'Full PDMS'!AC130,'Full AlKareem'!AC130,'Full KFGQPC'!AC130,'Full LPMQ'!AC130,'Full AlQalam Zero TN'!AC130)</f>
        <v>0</v>
      </c>
      <c r="AD130" s="42">
        <f>P130</f>
        <v>9</v>
      </c>
      <c r="AE130" s="42">
        <f>SUM(B130:O130,Q130:AC130)</f>
        <v>0</v>
      </c>
      <c r="AF130" s="42">
        <f>SUM(P116:P129,P131:P143)</f>
        <v>1</v>
      </c>
      <c r="AG130" s="42">
        <v>0</v>
      </c>
      <c r="AH130" s="40">
        <f t="shared" si="41"/>
        <v>0.9</v>
      </c>
      <c r="AI130" s="40">
        <f t="shared" si="42"/>
        <v>1</v>
      </c>
      <c r="AJ130" s="40">
        <f t="shared" si="43"/>
        <v>0.9</v>
      </c>
      <c r="AK130" s="40">
        <f t="shared" si="44"/>
        <v>0.947368421052632</v>
      </c>
    </row>
    <row r="131" spans="1:37">
      <c r="A131" s="26" t="s">
        <v>22</v>
      </c>
      <c r="B131" s="52">
        <f>SUM('Full norehidayat'!B131,'Full norehuda'!B131,'Full norehira'!B131,'Full meQuran'!B131,'Full Amiri'!B131,'Full PDMS'!B131,'Full AlKareem'!B131,'Full KFGQPC'!B131,'Full LPMQ'!B131,'Full AlQalam Zero TN'!B131)</f>
        <v>0</v>
      </c>
      <c r="C131" s="52">
        <f>SUM('Full norehidayat'!C131,'Full norehuda'!C131,'Full norehira'!C131,'Full meQuran'!C131,'Full Amiri'!C131,'Full PDMS'!C131,'Full AlKareem'!C131,'Full KFGQPC'!C131,'Full LPMQ'!C131,'Full AlQalam Zero TN'!C131)</f>
        <v>0</v>
      </c>
      <c r="D131" s="52">
        <f>SUM('Full norehidayat'!D131,'Full norehuda'!D131,'Full norehira'!D131,'Full meQuran'!D131,'Full Amiri'!D131,'Full PDMS'!D131,'Full AlKareem'!D131,'Full KFGQPC'!D131,'Full LPMQ'!D131,'Full AlQalam Zero TN'!D131)</f>
        <v>0</v>
      </c>
      <c r="E131" s="52">
        <f>SUM('Full norehidayat'!E131,'Full norehuda'!E131,'Full norehira'!E131,'Full meQuran'!E131,'Full Amiri'!E131,'Full PDMS'!E131,'Full AlKareem'!E131,'Full KFGQPC'!E131,'Full LPMQ'!E131,'Full AlQalam Zero TN'!E131)</f>
        <v>0</v>
      </c>
      <c r="F131" s="52">
        <f>SUM('Full norehidayat'!F131,'Full norehuda'!F131,'Full norehira'!F131,'Full meQuran'!F131,'Full Amiri'!F131,'Full PDMS'!F131,'Full AlKareem'!F131,'Full KFGQPC'!F131,'Full LPMQ'!F131,'Full AlQalam Zero TN'!F131)</f>
        <v>0</v>
      </c>
      <c r="G131" s="52">
        <f>SUM('Full norehidayat'!G131,'Full norehuda'!G131,'Full norehira'!G131,'Full meQuran'!G131,'Full Amiri'!G131,'Full PDMS'!G131,'Full AlKareem'!G131,'Full KFGQPC'!G131,'Full LPMQ'!G131,'Full AlQalam Zero TN'!G131)</f>
        <v>0</v>
      </c>
      <c r="H131" s="52">
        <f>SUM('Full norehidayat'!H131,'Full norehuda'!H131,'Full norehira'!H131,'Full meQuran'!H131,'Full Amiri'!H131,'Full PDMS'!H131,'Full AlKareem'!H131,'Full KFGQPC'!H131,'Full LPMQ'!H131,'Full AlQalam Zero TN'!H131)</f>
        <v>0</v>
      </c>
      <c r="I131" s="52">
        <f>SUM('Full norehidayat'!I131,'Full norehuda'!I131,'Full norehira'!I131,'Full meQuran'!I131,'Full Amiri'!I131,'Full PDMS'!I131,'Full AlKareem'!I131,'Full KFGQPC'!I131,'Full LPMQ'!I131,'Full AlQalam Zero TN'!I131)</f>
        <v>0</v>
      </c>
      <c r="J131" s="52">
        <f>SUM('Full norehidayat'!J131,'Full norehuda'!J131,'Full norehira'!J131,'Full meQuran'!J131,'Full Amiri'!J131,'Full PDMS'!J131,'Full AlKareem'!J131,'Full KFGQPC'!J131,'Full LPMQ'!J131,'Full AlQalam Zero TN'!J131)</f>
        <v>0</v>
      </c>
      <c r="K131" s="52">
        <f>SUM('Full norehidayat'!K131,'Full norehuda'!K131,'Full norehira'!K131,'Full meQuran'!K131,'Full Amiri'!K131,'Full PDMS'!K131,'Full AlKareem'!K131,'Full KFGQPC'!K131,'Full LPMQ'!K131,'Full AlQalam Zero TN'!K131)</f>
        <v>0</v>
      </c>
      <c r="L131" s="52">
        <f>SUM('Full norehidayat'!L131,'Full norehuda'!L131,'Full norehira'!L131,'Full meQuran'!L131,'Full Amiri'!L131,'Full PDMS'!L131,'Full AlKareem'!L131,'Full KFGQPC'!L131,'Full LPMQ'!L131,'Full AlQalam Zero TN'!L131)</f>
        <v>0</v>
      </c>
      <c r="M131" s="52">
        <f>SUM('Full norehidayat'!M131,'Full norehuda'!M131,'Full norehira'!M131,'Full meQuran'!M131,'Full Amiri'!M131,'Full PDMS'!M131,'Full AlKareem'!M131,'Full KFGQPC'!M131,'Full LPMQ'!M131,'Full AlQalam Zero TN'!M131)</f>
        <v>0</v>
      </c>
      <c r="N131" s="52">
        <f>SUM('Full norehidayat'!N131,'Full norehuda'!N131,'Full norehira'!N131,'Full meQuran'!N131,'Full Amiri'!N131,'Full PDMS'!N131,'Full AlKareem'!N131,'Full KFGQPC'!N131,'Full LPMQ'!N131,'Full AlQalam Zero TN'!N131)</f>
        <v>0</v>
      </c>
      <c r="O131" s="52">
        <f>SUM('Full norehidayat'!O131,'Full norehuda'!O131,'Full norehira'!O131,'Full meQuran'!O131,'Full Amiri'!O131,'Full PDMS'!O131,'Full AlKareem'!O131,'Full KFGQPC'!O131,'Full LPMQ'!O131,'Full AlQalam Zero TN'!O131)</f>
        <v>0</v>
      </c>
      <c r="P131" s="52">
        <f>SUM('Full norehidayat'!P131,'Full norehuda'!P131,'Full norehira'!P131,'Full meQuran'!P131,'Full Amiri'!P131,'Full PDMS'!P131,'Full AlKareem'!P131,'Full KFGQPC'!P131,'Full LPMQ'!P131,'Full AlQalam Zero TN'!P131)</f>
        <v>0</v>
      </c>
      <c r="Q131" s="51">
        <f>SUM('Full norehidayat'!Q131,'Full norehuda'!Q131,'Full norehira'!Q131,'Full meQuran'!Q131,'Full Amiri'!Q131,'Full PDMS'!Q131,'Full AlKareem'!Q131,'Full KFGQPC'!Q131,'Full LPMQ'!Q131,'Full AlQalam Zero TN'!Q131)</f>
        <v>10</v>
      </c>
      <c r="R131" s="52">
        <f>SUM('Full norehidayat'!R131,'Full norehuda'!R131,'Full norehira'!R131,'Full meQuran'!R131,'Full Amiri'!R131,'Full PDMS'!R131,'Full AlKareem'!R131,'Full KFGQPC'!R131,'Full LPMQ'!R131,'Full AlQalam Zero TN'!R131)</f>
        <v>0</v>
      </c>
      <c r="S131" s="52">
        <f>SUM('Full norehidayat'!S131,'Full norehuda'!S131,'Full norehira'!S131,'Full meQuran'!S131,'Full Amiri'!S131,'Full PDMS'!S131,'Full AlKareem'!S131,'Full KFGQPC'!S131,'Full LPMQ'!S131,'Full AlQalam Zero TN'!S131)</f>
        <v>0</v>
      </c>
      <c r="T131" s="52">
        <f>SUM('Full norehidayat'!T131,'Full norehuda'!T131,'Full norehira'!T131,'Full meQuran'!T131,'Full Amiri'!T131,'Full PDMS'!T131,'Full AlKareem'!T131,'Full KFGQPC'!T131,'Full LPMQ'!T131,'Full AlQalam Zero TN'!T131)</f>
        <v>0</v>
      </c>
      <c r="U131" s="52">
        <f>SUM('Full norehidayat'!U131,'Full norehuda'!U131,'Full norehira'!U131,'Full meQuran'!U131,'Full Amiri'!U131,'Full PDMS'!U131,'Full AlKareem'!U131,'Full KFGQPC'!U131,'Full LPMQ'!U131,'Full AlQalam Zero TN'!U131)</f>
        <v>0</v>
      </c>
      <c r="V131" s="52">
        <f>SUM('Full norehidayat'!V131,'Full norehuda'!V131,'Full norehira'!V131,'Full meQuran'!V131,'Full Amiri'!V131,'Full PDMS'!V131,'Full AlKareem'!V131,'Full KFGQPC'!V131,'Full LPMQ'!V131,'Full AlQalam Zero TN'!V131)</f>
        <v>0</v>
      </c>
      <c r="W131" s="52">
        <f>SUM('Full norehidayat'!W131,'Full norehuda'!W131,'Full norehira'!W131,'Full meQuran'!W131,'Full Amiri'!W131,'Full PDMS'!W131,'Full AlKareem'!W131,'Full KFGQPC'!W131,'Full LPMQ'!W131,'Full AlQalam Zero TN'!W131)</f>
        <v>0</v>
      </c>
      <c r="X131" s="52">
        <f>SUM('Full norehidayat'!X131,'Full norehuda'!X131,'Full norehira'!X131,'Full meQuran'!X131,'Full Amiri'!X131,'Full PDMS'!X131,'Full AlKareem'!X131,'Full KFGQPC'!X131,'Full LPMQ'!X131,'Full AlQalam Zero TN'!X131)</f>
        <v>0</v>
      </c>
      <c r="Y131" s="52">
        <f>SUM('Full norehidayat'!Y131,'Full norehuda'!Y131,'Full norehira'!Y131,'Full meQuran'!Y131,'Full Amiri'!Y131,'Full PDMS'!Y131,'Full AlKareem'!Y131,'Full KFGQPC'!Y131,'Full LPMQ'!Y131,'Full AlQalam Zero TN'!Y131)</f>
        <v>0</v>
      </c>
      <c r="Z131" s="52">
        <f>SUM('Full norehidayat'!Z131,'Full norehuda'!Z131,'Full norehira'!Z131,'Full meQuran'!Z131,'Full Amiri'!Z131,'Full PDMS'!Z131,'Full AlKareem'!Z131,'Full KFGQPC'!Z131,'Full LPMQ'!Z131,'Full AlQalam Zero TN'!Z131)</f>
        <v>0</v>
      </c>
      <c r="AA131" s="52">
        <f>SUM('Full norehidayat'!AA131,'Full norehuda'!AA131,'Full norehira'!AA131,'Full meQuran'!AA131,'Full Amiri'!AA131,'Full PDMS'!AA131,'Full AlKareem'!AA131,'Full KFGQPC'!AA131,'Full LPMQ'!AA131,'Full AlQalam Zero TN'!AA131)</f>
        <v>0</v>
      </c>
      <c r="AB131" s="52">
        <f>SUM('Full norehidayat'!AB131,'Full norehuda'!AB131,'Full norehira'!AB131,'Full meQuran'!AB131,'Full Amiri'!AB131,'Full PDMS'!AB131,'Full AlKareem'!AB131,'Full KFGQPC'!AB131,'Full LPMQ'!AB131,'Full AlQalam Zero TN'!AB131)</f>
        <v>0</v>
      </c>
      <c r="AC131" s="52">
        <f>SUM('Full norehidayat'!AC131,'Full norehuda'!AC131,'Full norehira'!AC131,'Full meQuran'!AC131,'Full Amiri'!AC131,'Full PDMS'!AC131,'Full AlKareem'!AC131,'Full KFGQPC'!AC131,'Full LPMQ'!AC131,'Full AlQalam Zero TN'!AC131)</f>
        <v>0</v>
      </c>
      <c r="AD131" s="41">
        <f>Q131</f>
        <v>10</v>
      </c>
      <c r="AE131" s="41">
        <f>SUM(B131:P131,R131:AC131)</f>
        <v>0</v>
      </c>
      <c r="AF131" s="41">
        <f>SUM(Q116:Q130,Q132:Q143)</f>
        <v>0</v>
      </c>
      <c r="AG131" s="41">
        <v>0</v>
      </c>
      <c r="AH131" s="43">
        <f t="shared" si="41"/>
        <v>1</v>
      </c>
      <c r="AI131" s="43">
        <f t="shared" si="42"/>
        <v>1</v>
      </c>
      <c r="AJ131" s="43">
        <f t="shared" si="43"/>
        <v>1</v>
      </c>
      <c r="AK131" s="43">
        <f t="shared" si="44"/>
        <v>1</v>
      </c>
    </row>
    <row r="132" spans="1:37">
      <c r="A132" s="26" t="s">
        <v>23</v>
      </c>
      <c r="B132" s="52">
        <f>SUM('Full norehidayat'!B132,'Full norehuda'!B132,'Full norehira'!B132,'Full meQuran'!B132,'Full Amiri'!B132,'Full PDMS'!B132,'Full AlKareem'!B132,'Full KFGQPC'!B132,'Full LPMQ'!B132,'Full AlQalam Zero TN'!B132)</f>
        <v>0</v>
      </c>
      <c r="C132" s="52">
        <f>SUM('Full norehidayat'!C132,'Full norehuda'!C132,'Full norehira'!C132,'Full meQuran'!C132,'Full Amiri'!C132,'Full PDMS'!C132,'Full AlKareem'!C132,'Full KFGQPC'!C132,'Full LPMQ'!C132,'Full AlQalam Zero TN'!C132)</f>
        <v>0</v>
      </c>
      <c r="D132" s="52">
        <f>SUM('Full norehidayat'!D132,'Full norehuda'!D132,'Full norehira'!D132,'Full meQuran'!D132,'Full Amiri'!D132,'Full PDMS'!D132,'Full AlKareem'!D132,'Full KFGQPC'!D132,'Full LPMQ'!D132,'Full AlQalam Zero TN'!D132)</f>
        <v>0</v>
      </c>
      <c r="E132" s="52">
        <f>SUM('Full norehidayat'!E132,'Full norehuda'!E132,'Full norehira'!E132,'Full meQuran'!E132,'Full Amiri'!E132,'Full PDMS'!E132,'Full AlKareem'!E132,'Full KFGQPC'!E132,'Full LPMQ'!E132,'Full AlQalam Zero TN'!E132)</f>
        <v>0</v>
      </c>
      <c r="F132" s="52">
        <f>SUM('Full norehidayat'!F132,'Full norehuda'!F132,'Full norehira'!F132,'Full meQuran'!F132,'Full Amiri'!F132,'Full PDMS'!F132,'Full AlKareem'!F132,'Full KFGQPC'!F132,'Full LPMQ'!F132,'Full AlQalam Zero TN'!F132)</f>
        <v>0</v>
      </c>
      <c r="G132" s="52">
        <f>SUM('Full norehidayat'!G132,'Full norehuda'!G132,'Full norehira'!G132,'Full meQuran'!G132,'Full Amiri'!G132,'Full PDMS'!G132,'Full AlKareem'!G132,'Full KFGQPC'!G132,'Full LPMQ'!G132,'Full AlQalam Zero TN'!G132)</f>
        <v>0</v>
      </c>
      <c r="H132" s="52">
        <f>SUM('Full norehidayat'!H132,'Full norehuda'!H132,'Full norehira'!H132,'Full meQuran'!H132,'Full Amiri'!H132,'Full PDMS'!H132,'Full AlKareem'!H132,'Full KFGQPC'!H132,'Full LPMQ'!H132,'Full AlQalam Zero TN'!H132)</f>
        <v>0</v>
      </c>
      <c r="I132" s="52">
        <f>SUM('Full norehidayat'!I132,'Full norehuda'!I132,'Full norehira'!I132,'Full meQuran'!I132,'Full Amiri'!I132,'Full PDMS'!I132,'Full AlKareem'!I132,'Full KFGQPC'!I132,'Full LPMQ'!I132,'Full AlQalam Zero TN'!I132)</f>
        <v>0</v>
      </c>
      <c r="J132" s="52">
        <f>SUM('Full norehidayat'!J132,'Full norehuda'!J132,'Full norehira'!J132,'Full meQuran'!J132,'Full Amiri'!J132,'Full PDMS'!J132,'Full AlKareem'!J132,'Full KFGQPC'!J132,'Full LPMQ'!J132,'Full AlQalam Zero TN'!J132)</f>
        <v>0</v>
      </c>
      <c r="K132" s="52">
        <f>SUM('Full norehidayat'!K132,'Full norehuda'!K132,'Full norehira'!K132,'Full meQuran'!K132,'Full Amiri'!K132,'Full PDMS'!K132,'Full AlKareem'!K132,'Full KFGQPC'!K132,'Full LPMQ'!K132,'Full AlQalam Zero TN'!K132)</f>
        <v>0</v>
      </c>
      <c r="L132" s="52">
        <f>SUM('Full norehidayat'!L132,'Full norehuda'!L132,'Full norehira'!L132,'Full meQuran'!L132,'Full Amiri'!L132,'Full PDMS'!L132,'Full AlKareem'!L132,'Full KFGQPC'!L132,'Full LPMQ'!L132,'Full AlQalam Zero TN'!L132)</f>
        <v>0</v>
      </c>
      <c r="M132" s="52">
        <f>SUM('Full norehidayat'!M132,'Full norehuda'!M132,'Full norehira'!M132,'Full meQuran'!M132,'Full Amiri'!M132,'Full PDMS'!M132,'Full AlKareem'!M132,'Full KFGQPC'!M132,'Full LPMQ'!M132,'Full AlQalam Zero TN'!M132)</f>
        <v>0</v>
      </c>
      <c r="N132" s="52">
        <f>SUM('Full norehidayat'!N132,'Full norehuda'!N132,'Full norehira'!N132,'Full meQuran'!N132,'Full Amiri'!N132,'Full PDMS'!N132,'Full AlKareem'!N132,'Full KFGQPC'!N132,'Full LPMQ'!N132,'Full AlQalam Zero TN'!N132)</f>
        <v>0</v>
      </c>
      <c r="O132" s="52">
        <f>SUM('Full norehidayat'!O132,'Full norehuda'!O132,'Full norehira'!O132,'Full meQuran'!O132,'Full Amiri'!O132,'Full PDMS'!O132,'Full AlKareem'!O132,'Full KFGQPC'!O132,'Full LPMQ'!O132,'Full AlQalam Zero TN'!O132)</f>
        <v>0</v>
      </c>
      <c r="P132" s="52">
        <f>SUM('Full norehidayat'!P132,'Full norehuda'!P132,'Full norehira'!P132,'Full meQuran'!P132,'Full Amiri'!P132,'Full PDMS'!P132,'Full AlKareem'!P132,'Full KFGQPC'!P132,'Full LPMQ'!P132,'Full AlQalam Zero TN'!P132)</f>
        <v>0</v>
      </c>
      <c r="Q132" s="52">
        <f>SUM('Full norehidayat'!Q132,'Full norehuda'!Q132,'Full norehira'!Q132,'Full meQuran'!Q132,'Full Amiri'!Q132,'Full PDMS'!Q132,'Full AlKareem'!Q132,'Full KFGQPC'!Q132,'Full LPMQ'!Q132,'Full AlQalam Zero TN'!Q132)</f>
        <v>0</v>
      </c>
      <c r="R132" s="51">
        <f>SUM('Full norehidayat'!R132,'Full norehuda'!R132,'Full norehira'!R132,'Full meQuran'!R132,'Full Amiri'!R132,'Full PDMS'!R132,'Full AlKareem'!R132,'Full KFGQPC'!R132,'Full LPMQ'!R132,'Full AlQalam Zero TN'!R132)</f>
        <v>9</v>
      </c>
      <c r="S132" s="52">
        <f>SUM('Full norehidayat'!S132,'Full norehuda'!S132,'Full norehira'!S132,'Full meQuran'!S132,'Full Amiri'!S132,'Full PDMS'!S132,'Full AlKareem'!S132,'Full KFGQPC'!S132,'Full LPMQ'!S132,'Full AlQalam Zero TN'!S132)</f>
        <v>0</v>
      </c>
      <c r="T132" s="52">
        <f>SUM('Full norehidayat'!T132,'Full norehuda'!T132,'Full norehira'!T132,'Full meQuran'!T132,'Full Amiri'!T132,'Full PDMS'!T132,'Full AlKareem'!T132,'Full KFGQPC'!T132,'Full LPMQ'!T132,'Full AlQalam Zero TN'!T132)</f>
        <v>0</v>
      </c>
      <c r="U132" s="52">
        <f>SUM('Full norehidayat'!U132,'Full norehuda'!U132,'Full norehira'!U132,'Full meQuran'!U132,'Full Amiri'!U132,'Full PDMS'!U132,'Full AlKareem'!U132,'Full KFGQPC'!U132,'Full LPMQ'!U132,'Full AlQalam Zero TN'!U132)</f>
        <v>0</v>
      </c>
      <c r="V132" s="52">
        <f>SUM('Full norehidayat'!V132,'Full norehuda'!V132,'Full norehira'!V132,'Full meQuran'!V132,'Full Amiri'!V132,'Full PDMS'!V132,'Full AlKareem'!V132,'Full KFGQPC'!V132,'Full LPMQ'!V132,'Full AlQalam Zero TN'!V132)</f>
        <v>0</v>
      </c>
      <c r="W132" s="52">
        <f>SUM('Full norehidayat'!W132,'Full norehuda'!W132,'Full norehira'!W132,'Full meQuran'!W132,'Full Amiri'!W132,'Full PDMS'!W132,'Full AlKareem'!W132,'Full KFGQPC'!W132,'Full LPMQ'!W132,'Full AlQalam Zero TN'!W132)</f>
        <v>0</v>
      </c>
      <c r="X132" s="52">
        <f>SUM('Full norehidayat'!X132,'Full norehuda'!X132,'Full norehira'!X132,'Full meQuran'!X132,'Full Amiri'!X132,'Full PDMS'!X132,'Full AlKareem'!X132,'Full KFGQPC'!X132,'Full LPMQ'!X132,'Full AlQalam Zero TN'!X132)</f>
        <v>0</v>
      </c>
      <c r="Y132" s="52">
        <f>SUM('Full norehidayat'!Y132,'Full norehuda'!Y132,'Full norehira'!Y132,'Full meQuran'!Y132,'Full Amiri'!Y132,'Full PDMS'!Y132,'Full AlKareem'!Y132,'Full KFGQPC'!Y132,'Full LPMQ'!Y132,'Full AlQalam Zero TN'!Y132)</f>
        <v>0</v>
      </c>
      <c r="Z132" s="52">
        <f>SUM('Full norehidayat'!Z132,'Full norehuda'!Z132,'Full norehira'!Z132,'Full meQuran'!Z132,'Full Amiri'!Z132,'Full PDMS'!Z132,'Full AlKareem'!Z132,'Full KFGQPC'!Z132,'Full LPMQ'!Z132,'Full AlQalam Zero TN'!Z132)</f>
        <v>0</v>
      </c>
      <c r="AA132" s="52">
        <f>SUM('Full norehidayat'!AA132,'Full norehuda'!AA132,'Full norehira'!AA132,'Full meQuran'!AA132,'Full Amiri'!AA132,'Full PDMS'!AA132,'Full AlKareem'!AA132,'Full KFGQPC'!AA132,'Full LPMQ'!AA132,'Full AlQalam Zero TN'!AA132)</f>
        <v>0</v>
      </c>
      <c r="AB132" s="52">
        <f>SUM('Full norehidayat'!AB132,'Full norehuda'!AB132,'Full norehira'!AB132,'Full meQuran'!AB132,'Full Amiri'!AB132,'Full PDMS'!AB132,'Full AlKareem'!AB132,'Full KFGQPC'!AB132,'Full LPMQ'!AB132,'Full AlQalam Zero TN'!AB132)</f>
        <v>0</v>
      </c>
      <c r="AC132" s="52">
        <f>SUM('Full norehidayat'!AC132,'Full norehuda'!AC132,'Full norehira'!AC132,'Full meQuran'!AC132,'Full Amiri'!AC132,'Full PDMS'!AC132,'Full AlKareem'!AC132,'Full KFGQPC'!AC132,'Full LPMQ'!AC132,'Full AlQalam Zero TN'!AC132)</f>
        <v>0</v>
      </c>
      <c r="AD132" s="42">
        <f>R132</f>
        <v>9</v>
      </c>
      <c r="AE132" s="42">
        <f>SUM(B132:Q132,S132:AC132)</f>
        <v>0</v>
      </c>
      <c r="AF132" s="42">
        <f>SUM(R116:R131,R133:R143)</f>
        <v>0</v>
      </c>
      <c r="AG132" s="42">
        <v>0</v>
      </c>
      <c r="AH132" s="40">
        <f t="shared" si="41"/>
        <v>1</v>
      </c>
      <c r="AI132" s="40">
        <f t="shared" si="42"/>
        <v>1</v>
      </c>
      <c r="AJ132" s="40">
        <f t="shared" si="43"/>
        <v>1</v>
      </c>
      <c r="AK132" s="40">
        <f t="shared" si="44"/>
        <v>1</v>
      </c>
    </row>
    <row r="133" spans="1:37">
      <c r="A133" s="26" t="s">
        <v>24</v>
      </c>
      <c r="B133" s="52">
        <f>SUM('Full norehidayat'!B133,'Full norehuda'!B133,'Full norehira'!B133,'Full meQuran'!B133,'Full Amiri'!B133,'Full PDMS'!B133,'Full AlKareem'!B133,'Full KFGQPC'!B133,'Full LPMQ'!B133,'Full AlQalam Zero TN'!B133)</f>
        <v>0</v>
      </c>
      <c r="C133" s="52">
        <f>SUM('Full norehidayat'!C133,'Full norehuda'!C133,'Full norehira'!C133,'Full meQuran'!C133,'Full Amiri'!C133,'Full PDMS'!C133,'Full AlKareem'!C133,'Full KFGQPC'!C133,'Full LPMQ'!C133,'Full AlQalam Zero TN'!C133)</f>
        <v>0</v>
      </c>
      <c r="D133" s="52">
        <f>SUM('Full norehidayat'!D133,'Full norehuda'!D133,'Full norehira'!D133,'Full meQuran'!D133,'Full Amiri'!D133,'Full PDMS'!D133,'Full AlKareem'!D133,'Full KFGQPC'!D133,'Full LPMQ'!D133,'Full AlQalam Zero TN'!D133)</f>
        <v>0</v>
      </c>
      <c r="E133" s="52">
        <f>SUM('Full norehidayat'!E133,'Full norehuda'!E133,'Full norehira'!E133,'Full meQuran'!E133,'Full Amiri'!E133,'Full PDMS'!E133,'Full AlKareem'!E133,'Full KFGQPC'!E133,'Full LPMQ'!E133,'Full AlQalam Zero TN'!E133)</f>
        <v>0</v>
      </c>
      <c r="F133" s="52">
        <f>SUM('Full norehidayat'!F133,'Full norehuda'!F133,'Full norehira'!F133,'Full meQuran'!F133,'Full Amiri'!F133,'Full PDMS'!F133,'Full AlKareem'!F133,'Full KFGQPC'!F133,'Full LPMQ'!F133,'Full AlQalam Zero TN'!F133)</f>
        <v>0</v>
      </c>
      <c r="G133" s="52">
        <f>SUM('Full norehidayat'!G133,'Full norehuda'!G133,'Full norehira'!G133,'Full meQuran'!G133,'Full Amiri'!G133,'Full PDMS'!G133,'Full AlKareem'!G133,'Full KFGQPC'!G133,'Full LPMQ'!G133,'Full AlQalam Zero TN'!G133)</f>
        <v>0</v>
      </c>
      <c r="H133" s="52">
        <f>SUM('Full norehidayat'!H133,'Full norehuda'!H133,'Full norehira'!H133,'Full meQuran'!H133,'Full Amiri'!H133,'Full PDMS'!H133,'Full AlKareem'!H133,'Full KFGQPC'!H133,'Full LPMQ'!H133,'Full AlQalam Zero TN'!H133)</f>
        <v>0</v>
      </c>
      <c r="I133" s="52">
        <f>SUM('Full norehidayat'!I133,'Full norehuda'!I133,'Full norehira'!I133,'Full meQuran'!I133,'Full Amiri'!I133,'Full PDMS'!I133,'Full AlKareem'!I133,'Full KFGQPC'!I133,'Full LPMQ'!I133,'Full AlQalam Zero TN'!I133)</f>
        <v>0</v>
      </c>
      <c r="J133" s="52">
        <f>SUM('Full norehidayat'!J133,'Full norehuda'!J133,'Full norehira'!J133,'Full meQuran'!J133,'Full Amiri'!J133,'Full PDMS'!J133,'Full AlKareem'!J133,'Full KFGQPC'!J133,'Full LPMQ'!J133,'Full AlQalam Zero TN'!J133)</f>
        <v>0</v>
      </c>
      <c r="K133" s="52">
        <f>SUM('Full norehidayat'!K133,'Full norehuda'!K133,'Full norehira'!K133,'Full meQuran'!K133,'Full Amiri'!K133,'Full PDMS'!K133,'Full AlKareem'!K133,'Full KFGQPC'!K133,'Full LPMQ'!K133,'Full AlQalam Zero TN'!K133)</f>
        <v>0</v>
      </c>
      <c r="L133" s="52">
        <f>SUM('Full norehidayat'!L133,'Full norehuda'!L133,'Full norehira'!L133,'Full meQuran'!L133,'Full Amiri'!L133,'Full PDMS'!L133,'Full AlKareem'!L133,'Full KFGQPC'!L133,'Full LPMQ'!L133,'Full AlQalam Zero TN'!L133)</f>
        <v>0</v>
      </c>
      <c r="M133" s="52">
        <f>SUM('Full norehidayat'!M133,'Full norehuda'!M133,'Full norehira'!M133,'Full meQuran'!M133,'Full Amiri'!M133,'Full PDMS'!M133,'Full AlKareem'!M133,'Full KFGQPC'!M133,'Full LPMQ'!M133,'Full AlQalam Zero TN'!M133)</f>
        <v>0</v>
      </c>
      <c r="N133" s="52">
        <f>SUM('Full norehidayat'!N133,'Full norehuda'!N133,'Full norehira'!N133,'Full meQuran'!N133,'Full Amiri'!N133,'Full PDMS'!N133,'Full AlKareem'!N133,'Full KFGQPC'!N133,'Full LPMQ'!N133,'Full AlQalam Zero TN'!N133)</f>
        <v>0</v>
      </c>
      <c r="O133" s="52">
        <f>SUM('Full norehidayat'!O133,'Full norehuda'!O133,'Full norehira'!O133,'Full meQuran'!O133,'Full Amiri'!O133,'Full PDMS'!O133,'Full AlKareem'!O133,'Full KFGQPC'!O133,'Full LPMQ'!O133,'Full AlQalam Zero TN'!O133)</f>
        <v>0</v>
      </c>
      <c r="P133" s="52">
        <f>SUM('Full norehidayat'!P133,'Full norehuda'!P133,'Full norehira'!P133,'Full meQuran'!P133,'Full Amiri'!P133,'Full PDMS'!P133,'Full AlKareem'!P133,'Full KFGQPC'!P133,'Full LPMQ'!P133,'Full AlQalam Zero TN'!P133)</f>
        <v>0</v>
      </c>
      <c r="Q133" s="52">
        <f>SUM('Full norehidayat'!Q133,'Full norehuda'!Q133,'Full norehira'!Q133,'Full meQuran'!Q133,'Full Amiri'!Q133,'Full PDMS'!Q133,'Full AlKareem'!Q133,'Full KFGQPC'!Q133,'Full LPMQ'!Q133,'Full AlQalam Zero TN'!Q133)</f>
        <v>0</v>
      </c>
      <c r="R133" s="52">
        <f>SUM('Full norehidayat'!R133,'Full norehuda'!R133,'Full norehira'!R133,'Full meQuran'!R133,'Full Amiri'!R133,'Full PDMS'!R133,'Full AlKareem'!R133,'Full KFGQPC'!R133,'Full LPMQ'!R133,'Full AlQalam Zero TN'!R133)</f>
        <v>0</v>
      </c>
      <c r="S133" s="51">
        <f>SUM('Full norehidayat'!S133,'Full norehuda'!S133,'Full norehira'!S133,'Full meQuran'!S133,'Full Amiri'!S133,'Full PDMS'!S133,'Full AlKareem'!S133,'Full KFGQPC'!S133,'Full LPMQ'!S133,'Full AlQalam Zero TN'!S133)</f>
        <v>20</v>
      </c>
      <c r="T133" s="52">
        <f>SUM('Full norehidayat'!T133,'Full norehuda'!T133,'Full norehira'!T133,'Full meQuran'!T133,'Full Amiri'!T133,'Full PDMS'!T133,'Full AlKareem'!T133,'Full KFGQPC'!T133,'Full LPMQ'!T133,'Full AlQalam Zero TN'!T133)</f>
        <v>0</v>
      </c>
      <c r="U133" s="52">
        <f>SUM('Full norehidayat'!U133,'Full norehuda'!U133,'Full norehira'!U133,'Full meQuran'!U133,'Full Amiri'!U133,'Full PDMS'!U133,'Full AlKareem'!U133,'Full KFGQPC'!U133,'Full LPMQ'!U133,'Full AlQalam Zero TN'!U133)</f>
        <v>0</v>
      </c>
      <c r="V133" s="52">
        <f>SUM('Full norehidayat'!V133,'Full norehuda'!V133,'Full norehira'!V133,'Full meQuran'!V133,'Full Amiri'!V133,'Full PDMS'!V133,'Full AlKareem'!V133,'Full KFGQPC'!V133,'Full LPMQ'!V133,'Full AlQalam Zero TN'!V133)</f>
        <v>0</v>
      </c>
      <c r="W133" s="52">
        <f>SUM('Full norehidayat'!W133,'Full norehuda'!W133,'Full norehira'!W133,'Full meQuran'!W133,'Full Amiri'!W133,'Full PDMS'!W133,'Full AlKareem'!W133,'Full KFGQPC'!W133,'Full LPMQ'!W133,'Full AlQalam Zero TN'!W133)</f>
        <v>0</v>
      </c>
      <c r="X133" s="52">
        <f>SUM('Full norehidayat'!X133,'Full norehuda'!X133,'Full norehira'!X133,'Full meQuran'!X133,'Full Amiri'!X133,'Full PDMS'!X133,'Full AlKareem'!X133,'Full KFGQPC'!X133,'Full LPMQ'!X133,'Full AlQalam Zero TN'!X133)</f>
        <v>0</v>
      </c>
      <c r="Y133" s="52">
        <f>SUM('Full norehidayat'!Y133,'Full norehuda'!Y133,'Full norehira'!Y133,'Full meQuran'!Y133,'Full Amiri'!Y133,'Full PDMS'!Y133,'Full AlKareem'!Y133,'Full KFGQPC'!Y133,'Full LPMQ'!Y133,'Full AlQalam Zero TN'!Y133)</f>
        <v>0</v>
      </c>
      <c r="Z133" s="52">
        <f>SUM('Full norehidayat'!Z133,'Full norehuda'!Z133,'Full norehira'!Z133,'Full meQuran'!Z133,'Full Amiri'!Z133,'Full PDMS'!Z133,'Full AlKareem'!Z133,'Full KFGQPC'!Z133,'Full LPMQ'!Z133,'Full AlQalam Zero TN'!Z133)</f>
        <v>0</v>
      </c>
      <c r="AA133" s="52">
        <f>SUM('Full norehidayat'!AA133,'Full norehuda'!AA133,'Full norehira'!AA133,'Full meQuran'!AA133,'Full Amiri'!AA133,'Full PDMS'!AA133,'Full AlKareem'!AA133,'Full KFGQPC'!AA133,'Full LPMQ'!AA133,'Full AlQalam Zero TN'!AA133)</f>
        <v>0</v>
      </c>
      <c r="AB133" s="52">
        <f>SUM('Full norehidayat'!AB133,'Full norehuda'!AB133,'Full norehira'!AB133,'Full meQuran'!AB133,'Full Amiri'!AB133,'Full PDMS'!AB133,'Full AlKareem'!AB133,'Full KFGQPC'!AB133,'Full LPMQ'!AB133,'Full AlQalam Zero TN'!AB133)</f>
        <v>0</v>
      </c>
      <c r="AC133" s="52">
        <f>SUM('Full norehidayat'!AC133,'Full norehuda'!AC133,'Full norehira'!AC133,'Full meQuran'!AC133,'Full Amiri'!AC133,'Full PDMS'!AC133,'Full AlKareem'!AC133,'Full KFGQPC'!AC133,'Full LPMQ'!AC133,'Full AlQalam Zero TN'!AC133)</f>
        <v>0</v>
      </c>
      <c r="AD133" s="41">
        <f>S133</f>
        <v>20</v>
      </c>
      <c r="AE133" s="41">
        <f>SUM(B133:R133,T133:AC133)</f>
        <v>0</v>
      </c>
      <c r="AF133" s="41">
        <f>SUM(S116:S132,S134:S143)</f>
        <v>0</v>
      </c>
      <c r="AG133" s="41">
        <v>0</v>
      </c>
      <c r="AH133" s="43">
        <f t="shared" si="41"/>
        <v>1</v>
      </c>
      <c r="AI133" s="43">
        <f t="shared" si="42"/>
        <v>1</v>
      </c>
      <c r="AJ133" s="43">
        <f t="shared" si="43"/>
        <v>1</v>
      </c>
      <c r="AK133" s="43">
        <f t="shared" si="44"/>
        <v>1</v>
      </c>
    </row>
    <row r="134" spans="1:37">
      <c r="A134" s="26" t="s">
        <v>25</v>
      </c>
      <c r="B134" s="52">
        <f>SUM('Full norehidayat'!B134,'Full norehuda'!B134,'Full norehira'!B134,'Full meQuran'!B134,'Full Amiri'!B134,'Full PDMS'!B134,'Full AlKareem'!B134,'Full KFGQPC'!B134,'Full LPMQ'!B134,'Full AlQalam Zero TN'!B134)</f>
        <v>0</v>
      </c>
      <c r="C134" s="52">
        <f>SUM('Full norehidayat'!C134,'Full norehuda'!C134,'Full norehira'!C134,'Full meQuran'!C134,'Full Amiri'!C134,'Full PDMS'!C134,'Full AlKareem'!C134,'Full KFGQPC'!C134,'Full LPMQ'!C134,'Full AlQalam Zero TN'!C134)</f>
        <v>0</v>
      </c>
      <c r="D134" s="52">
        <f>SUM('Full norehidayat'!D134,'Full norehuda'!D134,'Full norehira'!D134,'Full meQuran'!D134,'Full Amiri'!D134,'Full PDMS'!D134,'Full AlKareem'!D134,'Full KFGQPC'!D134,'Full LPMQ'!D134,'Full AlQalam Zero TN'!D134)</f>
        <v>0</v>
      </c>
      <c r="E134" s="52">
        <f>SUM('Full norehidayat'!E134,'Full norehuda'!E134,'Full norehira'!E134,'Full meQuran'!E134,'Full Amiri'!E134,'Full PDMS'!E134,'Full AlKareem'!E134,'Full KFGQPC'!E134,'Full LPMQ'!E134,'Full AlQalam Zero TN'!E134)</f>
        <v>0</v>
      </c>
      <c r="F134" s="52">
        <f>SUM('Full norehidayat'!F134,'Full norehuda'!F134,'Full norehira'!F134,'Full meQuran'!F134,'Full Amiri'!F134,'Full PDMS'!F134,'Full AlKareem'!F134,'Full KFGQPC'!F134,'Full LPMQ'!F134,'Full AlQalam Zero TN'!F134)</f>
        <v>0</v>
      </c>
      <c r="G134" s="52">
        <f>SUM('Full norehidayat'!G134,'Full norehuda'!G134,'Full norehira'!G134,'Full meQuran'!G134,'Full Amiri'!G134,'Full PDMS'!G134,'Full AlKareem'!G134,'Full KFGQPC'!G134,'Full LPMQ'!G134,'Full AlQalam Zero TN'!G134)</f>
        <v>0</v>
      </c>
      <c r="H134" s="52">
        <f>SUM('Full norehidayat'!H134,'Full norehuda'!H134,'Full norehira'!H134,'Full meQuran'!H134,'Full Amiri'!H134,'Full PDMS'!H134,'Full AlKareem'!H134,'Full KFGQPC'!H134,'Full LPMQ'!H134,'Full AlQalam Zero TN'!H134)</f>
        <v>0</v>
      </c>
      <c r="I134" s="52">
        <f>SUM('Full norehidayat'!I134,'Full norehuda'!I134,'Full norehira'!I134,'Full meQuran'!I134,'Full Amiri'!I134,'Full PDMS'!I134,'Full AlKareem'!I134,'Full KFGQPC'!I134,'Full LPMQ'!I134,'Full AlQalam Zero TN'!I134)</f>
        <v>0</v>
      </c>
      <c r="J134" s="52">
        <f>SUM('Full norehidayat'!J134,'Full norehuda'!J134,'Full norehira'!J134,'Full meQuran'!J134,'Full Amiri'!J134,'Full PDMS'!J134,'Full AlKareem'!J134,'Full KFGQPC'!J134,'Full LPMQ'!J134,'Full AlQalam Zero TN'!J134)</f>
        <v>0</v>
      </c>
      <c r="K134" s="52">
        <f>SUM('Full norehidayat'!K134,'Full norehuda'!K134,'Full norehira'!K134,'Full meQuran'!K134,'Full Amiri'!K134,'Full PDMS'!K134,'Full AlKareem'!K134,'Full KFGQPC'!K134,'Full LPMQ'!K134,'Full AlQalam Zero TN'!K134)</f>
        <v>0</v>
      </c>
      <c r="L134" s="52">
        <f>SUM('Full norehidayat'!L134,'Full norehuda'!L134,'Full norehira'!L134,'Full meQuran'!L134,'Full Amiri'!L134,'Full PDMS'!L134,'Full AlKareem'!L134,'Full KFGQPC'!L134,'Full LPMQ'!L134,'Full AlQalam Zero TN'!L134)</f>
        <v>0</v>
      </c>
      <c r="M134" s="52">
        <f>SUM('Full norehidayat'!M134,'Full norehuda'!M134,'Full norehira'!M134,'Full meQuran'!M134,'Full Amiri'!M134,'Full PDMS'!M134,'Full AlKareem'!M134,'Full KFGQPC'!M134,'Full LPMQ'!M134,'Full AlQalam Zero TN'!M134)</f>
        <v>0</v>
      </c>
      <c r="N134" s="52">
        <f>SUM('Full norehidayat'!N134,'Full norehuda'!N134,'Full norehira'!N134,'Full meQuran'!N134,'Full Amiri'!N134,'Full PDMS'!N134,'Full AlKareem'!N134,'Full KFGQPC'!N134,'Full LPMQ'!N134,'Full AlQalam Zero TN'!N134)</f>
        <v>0</v>
      </c>
      <c r="O134" s="52">
        <f>SUM('Full norehidayat'!O134,'Full norehuda'!O134,'Full norehira'!O134,'Full meQuran'!O134,'Full Amiri'!O134,'Full PDMS'!O134,'Full AlKareem'!O134,'Full KFGQPC'!O134,'Full LPMQ'!O134,'Full AlQalam Zero TN'!O134)</f>
        <v>0</v>
      </c>
      <c r="P134" s="52">
        <f>SUM('Full norehidayat'!P134,'Full norehuda'!P134,'Full norehira'!P134,'Full meQuran'!P134,'Full Amiri'!P134,'Full PDMS'!P134,'Full AlKareem'!P134,'Full KFGQPC'!P134,'Full LPMQ'!P134,'Full AlQalam Zero TN'!P134)</f>
        <v>0</v>
      </c>
      <c r="Q134" s="52">
        <f>SUM('Full norehidayat'!Q134,'Full norehuda'!Q134,'Full norehira'!Q134,'Full meQuran'!Q134,'Full Amiri'!Q134,'Full PDMS'!Q134,'Full AlKareem'!Q134,'Full KFGQPC'!Q134,'Full LPMQ'!Q134,'Full AlQalam Zero TN'!Q134)</f>
        <v>0</v>
      </c>
      <c r="R134" s="52">
        <f>SUM('Full norehidayat'!R134,'Full norehuda'!R134,'Full norehira'!R134,'Full meQuran'!R134,'Full Amiri'!R134,'Full PDMS'!R134,'Full AlKareem'!R134,'Full KFGQPC'!R134,'Full LPMQ'!R134,'Full AlQalam Zero TN'!R134)</f>
        <v>0</v>
      </c>
      <c r="S134" s="52">
        <f>SUM('Full norehidayat'!S134,'Full norehuda'!S134,'Full norehira'!S134,'Full meQuran'!S134,'Full Amiri'!S134,'Full PDMS'!S134,'Full AlKareem'!S134,'Full KFGQPC'!S134,'Full LPMQ'!S134,'Full AlQalam Zero TN'!S134)</f>
        <v>0</v>
      </c>
      <c r="T134" s="51">
        <f>SUM('Full norehidayat'!T134,'Full norehuda'!T134,'Full norehira'!T134,'Full meQuran'!T134,'Full Amiri'!T134,'Full PDMS'!T134,'Full AlKareem'!T134,'Full KFGQPC'!T134,'Full LPMQ'!T134,'Full AlQalam Zero TN'!T134)</f>
        <v>19</v>
      </c>
      <c r="U134" s="52">
        <f>SUM('Full norehidayat'!U134,'Full norehuda'!U134,'Full norehira'!U134,'Full meQuran'!U134,'Full Amiri'!U134,'Full PDMS'!U134,'Full AlKareem'!U134,'Full KFGQPC'!U134,'Full LPMQ'!U134,'Full AlQalam Zero TN'!U134)</f>
        <v>0</v>
      </c>
      <c r="V134" s="52">
        <f>SUM('Full norehidayat'!V134,'Full norehuda'!V134,'Full norehira'!V134,'Full meQuran'!V134,'Full Amiri'!V134,'Full PDMS'!V134,'Full AlKareem'!V134,'Full KFGQPC'!V134,'Full LPMQ'!V134,'Full AlQalam Zero TN'!V134)</f>
        <v>0</v>
      </c>
      <c r="W134" s="52">
        <f>SUM('Full norehidayat'!W134,'Full norehuda'!W134,'Full norehira'!W134,'Full meQuran'!W134,'Full Amiri'!W134,'Full PDMS'!W134,'Full AlKareem'!W134,'Full KFGQPC'!W134,'Full LPMQ'!W134,'Full AlQalam Zero TN'!W134)</f>
        <v>0</v>
      </c>
      <c r="X134" s="52">
        <f>SUM('Full norehidayat'!X134,'Full norehuda'!X134,'Full norehira'!X134,'Full meQuran'!X134,'Full Amiri'!X134,'Full PDMS'!X134,'Full AlKareem'!X134,'Full KFGQPC'!X134,'Full LPMQ'!X134,'Full AlQalam Zero TN'!X134)</f>
        <v>0</v>
      </c>
      <c r="Y134" s="52">
        <f>SUM('Full norehidayat'!Y134,'Full norehuda'!Y134,'Full norehira'!Y134,'Full meQuran'!Y134,'Full Amiri'!Y134,'Full PDMS'!Y134,'Full AlKareem'!Y134,'Full KFGQPC'!Y134,'Full LPMQ'!Y134,'Full AlQalam Zero TN'!Y134)</f>
        <v>0</v>
      </c>
      <c r="Z134" s="52">
        <f>SUM('Full norehidayat'!Z134,'Full norehuda'!Z134,'Full norehira'!Z134,'Full meQuran'!Z134,'Full Amiri'!Z134,'Full PDMS'!Z134,'Full AlKareem'!Z134,'Full KFGQPC'!Z134,'Full LPMQ'!Z134,'Full AlQalam Zero TN'!Z134)</f>
        <v>0</v>
      </c>
      <c r="AA134" s="52">
        <f>SUM('Full norehidayat'!AA134,'Full norehuda'!AA134,'Full norehira'!AA134,'Full meQuran'!AA134,'Full Amiri'!AA134,'Full PDMS'!AA134,'Full AlKareem'!AA134,'Full KFGQPC'!AA134,'Full LPMQ'!AA134,'Full AlQalam Zero TN'!AA134)</f>
        <v>0</v>
      </c>
      <c r="AB134" s="52">
        <f>SUM('Full norehidayat'!AB134,'Full norehuda'!AB134,'Full norehira'!AB134,'Full meQuran'!AB134,'Full Amiri'!AB134,'Full PDMS'!AB134,'Full AlKareem'!AB134,'Full KFGQPC'!AB134,'Full LPMQ'!AB134,'Full AlQalam Zero TN'!AB134)</f>
        <v>0</v>
      </c>
      <c r="AC134" s="52">
        <f>SUM('Full norehidayat'!AC134,'Full norehuda'!AC134,'Full norehira'!AC134,'Full meQuran'!AC134,'Full Amiri'!AC134,'Full PDMS'!AC134,'Full AlKareem'!AC134,'Full KFGQPC'!AC134,'Full LPMQ'!AC134,'Full AlQalam Zero TN'!AC134)</f>
        <v>0</v>
      </c>
      <c r="AD134" s="42">
        <f>T134</f>
        <v>19</v>
      </c>
      <c r="AE134" s="42">
        <f>SUM(B134:S134,U134:AC134)</f>
        <v>0</v>
      </c>
      <c r="AF134" s="42">
        <f>SUM(T116:T133,T135:T143)</f>
        <v>0</v>
      </c>
      <c r="AG134" s="42">
        <v>0</v>
      </c>
      <c r="AH134" s="40">
        <f t="shared" si="41"/>
        <v>1</v>
      </c>
      <c r="AI134" s="40">
        <f t="shared" si="42"/>
        <v>1</v>
      </c>
      <c r="AJ134" s="40">
        <f t="shared" si="43"/>
        <v>1</v>
      </c>
      <c r="AK134" s="40">
        <f t="shared" si="44"/>
        <v>1</v>
      </c>
    </row>
    <row r="135" spans="1:37">
      <c r="A135" s="26" t="s">
        <v>26</v>
      </c>
      <c r="B135" s="52">
        <f>SUM('Full norehidayat'!B135,'Full norehuda'!B135,'Full norehira'!B135,'Full meQuran'!B135,'Full Amiri'!B135,'Full PDMS'!B135,'Full AlKareem'!B135,'Full KFGQPC'!B135,'Full LPMQ'!B135,'Full AlQalam Zero TN'!B135)</f>
        <v>0</v>
      </c>
      <c r="C135" s="52">
        <f>SUM('Full norehidayat'!C135,'Full norehuda'!C135,'Full norehira'!C135,'Full meQuran'!C135,'Full Amiri'!C135,'Full PDMS'!C135,'Full AlKareem'!C135,'Full KFGQPC'!C135,'Full LPMQ'!C135,'Full AlQalam Zero TN'!C135)</f>
        <v>0</v>
      </c>
      <c r="D135" s="52">
        <f>SUM('Full norehidayat'!D135,'Full norehuda'!D135,'Full norehira'!D135,'Full meQuran'!D135,'Full Amiri'!D135,'Full PDMS'!D135,'Full AlKareem'!D135,'Full KFGQPC'!D135,'Full LPMQ'!D135,'Full AlQalam Zero TN'!D135)</f>
        <v>0</v>
      </c>
      <c r="E135" s="52">
        <f>SUM('Full norehidayat'!E135,'Full norehuda'!E135,'Full norehira'!E135,'Full meQuran'!E135,'Full Amiri'!E135,'Full PDMS'!E135,'Full AlKareem'!E135,'Full KFGQPC'!E135,'Full LPMQ'!E135,'Full AlQalam Zero TN'!E135)</f>
        <v>0</v>
      </c>
      <c r="F135" s="52">
        <f>SUM('Full norehidayat'!F135,'Full norehuda'!F135,'Full norehira'!F135,'Full meQuran'!F135,'Full Amiri'!F135,'Full PDMS'!F135,'Full AlKareem'!F135,'Full KFGQPC'!F135,'Full LPMQ'!F135,'Full AlQalam Zero TN'!F135)</f>
        <v>0</v>
      </c>
      <c r="G135" s="52">
        <f>SUM('Full norehidayat'!G135,'Full norehuda'!G135,'Full norehira'!G135,'Full meQuran'!G135,'Full Amiri'!G135,'Full PDMS'!G135,'Full AlKareem'!G135,'Full KFGQPC'!G135,'Full LPMQ'!G135,'Full AlQalam Zero TN'!G135)</f>
        <v>0</v>
      </c>
      <c r="H135" s="52">
        <f>SUM('Full norehidayat'!H135,'Full norehuda'!H135,'Full norehira'!H135,'Full meQuran'!H135,'Full Amiri'!H135,'Full PDMS'!H135,'Full AlKareem'!H135,'Full KFGQPC'!H135,'Full LPMQ'!H135,'Full AlQalam Zero TN'!H135)</f>
        <v>0</v>
      </c>
      <c r="I135" s="52">
        <f>SUM('Full norehidayat'!I135,'Full norehuda'!I135,'Full norehira'!I135,'Full meQuran'!I135,'Full Amiri'!I135,'Full PDMS'!I135,'Full AlKareem'!I135,'Full KFGQPC'!I135,'Full LPMQ'!I135,'Full AlQalam Zero TN'!I135)</f>
        <v>0</v>
      </c>
      <c r="J135" s="52">
        <f>SUM('Full norehidayat'!J135,'Full norehuda'!J135,'Full norehira'!J135,'Full meQuran'!J135,'Full Amiri'!J135,'Full PDMS'!J135,'Full AlKareem'!J135,'Full KFGQPC'!J135,'Full LPMQ'!J135,'Full AlQalam Zero TN'!J135)</f>
        <v>0</v>
      </c>
      <c r="K135" s="52">
        <f>SUM('Full norehidayat'!K135,'Full norehuda'!K135,'Full norehira'!K135,'Full meQuran'!K135,'Full Amiri'!K135,'Full PDMS'!K135,'Full AlKareem'!K135,'Full KFGQPC'!K135,'Full LPMQ'!K135,'Full AlQalam Zero TN'!K135)</f>
        <v>0</v>
      </c>
      <c r="L135" s="52">
        <f>SUM('Full norehidayat'!L135,'Full norehuda'!L135,'Full norehira'!L135,'Full meQuran'!L135,'Full Amiri'!L135,'Full PDMS'!L135,'Full AlKareem'!L135,'Full KFGQPC'!L135,'Full LPMQ'!L135,'Full AlQalam Zero TN'!L135)</f>
        <v>0</v>
      </c>
      <c r="M135" s="52">
        <f>SUM('Full norehidayat'!M135,'Full norehuda'!M135,'Full norehira'!M135,'Full meQuran'!M135,'Full Amiri'!M135,'Full PDMS'!M135,'Full AlKareem'!M135,'Full KFGQPC'!M135,'Full LPMQ'!M135,'Full AlQalam Zero TN'!M135)</f>
        <v>0</v>
      </c>
      <c r="N135" s="52">
        <f>SUM('Full norehidayat'!N135,'Full norehuda'!N135,'Full norehira'!N135,'Full meQuran'!N135,'Full Amiri'!N135,'Full PDMS'!N135,'Full AlKareem'!N135,'Full KFGQPC'!N135,'Full LPMQ'!N135,'Full AlQalam Zero TN'!N135)</f>
        <v>0</v>
      </c>
      <c r="O135" s="52">
        <f>SUM('Full norehidayat'!O135,'Full norehuda'!O135,'Full norehira'!O135,'Full meQuran'!O135,'Full Amiri'!O135,'Full PDMS'!O135,'Full AlKareem'!O135,'Full KFGQPC'!O135,'Full LPMQ'!O135,'Full AlQalam Zero TN'!O135)</f>
        <v>0</v>
      </c>
      <c r="P135" s="52">
        <f>SUM('Full norehidayat'!P135,'Full norehuda'!P135,'Full norehira'!P135,'Full meQuran'!P135,'Full Amiri'!P135,'Full PDMS'!P135,'Full AlKareem'!P135,'Full KFGQPC'!P135,'Full LPMQ'!P135,'Full AlQalam Zero TN'!P135)</f>
        <v>0</v>
      </c>
      <c r="Q135" s="52">
        <f>SUM('Full norehidayat'!Q135,'Full norehuda'!Q135,'Full norehira'!Q135,'Full meQuran'!Q135,'Full Amiri'!Q135,'Full PDMS'!Q135,'Full AlKareem'!Q135,'Full KFGQPC'!Q135,'Full LPMQ'!Q135,'Full AlQalam Zero TN'!Q135)</f>
        <v>0</v>
      </c>
      <c r="R135" s="52">
        <f>SUM('Full norehidayat'!R135,'Full norehuda'!R135,'Full norehira'!R135,'Full meQuran'!R135,'Full Amiri'!R135,'Full PDMS'!R135,'Full AlKareem'!R135,'Full KFGQPC'!R135,'Full LPMQ'!R135,'Full AlQalam Zero TN'!R135)</f>
        <v>0</v>
      </c>
      <c r="S135" s="52">
        <f>SUM('Full norehidayat'!S135,'Full norehuda'!S135,'Full norehira'!S135,'Full meQuran'!S135,'Full Amiri'!S135,'Full PDMS'!S135,'Full AlKareem'!S135,'Full KFGQPC'!S135,'Full LPMQ'!S135,'Full AlQalam Zero TN'!S135)</f>
        <v>0</v>
      </c>
      <c r="T135" s="52">
        <f>SUM('Full norehidayat'!T135,'Full norehuda'!T135,'Full norehira'!T135,'Full meQuran'!T135,'Full Amiri'!T135,'Full PDMS'!T135,'Full AlKareem'!T135,'Full KFGQPC'!T135,'Full LPMQ'!T135,'Full AlQalam Zero TN'!T135)</f>
        <v>0</v>
      </c>
      <c r="U135" s="51">
        <f>SUM('Full norehidayat'!U135,'Full norehuda'!U135,'Full norehira'!U135,'Full meQuran'!U135,'Full Amiri'!U135,'Full PDMS'!U135,'Full AlKareem'!U135,'Full KFGQPC'!U135,'Full LPMQ'!U135,'Full AlQalam Zero TN'!U135)</f>
        <v>52</v>
      </c>
      <c r="V135" s="52">
        <f>SUM('Full norehidayat'!V135,'Full norehuda'!V135,'Full norehira'!V135,'Full meQuran'!V135,'Full Amiri'!V135,'Full PDMS'!V135,'Full AlKareem'!V135,'Full KFGQPC'!V135,'Full LPMQ'!V135,'Full AlQalam Zero TN'!V135)</f>
        <v>0</v>
      </c>
      <c r="W135" s="52">
        <f>SUM('Full norehidayat'!W135,'Full norehuda'!W135,'Full norehira'!W135,'Full meQuran'!W135,'Full Amiri'!W135,'Full PDMS'!W135,'Full AlKareem'!W135,'Full KFGQPC'!W135,'Full LPMQ'!W135,'Full AlQalam Zero TN'!W135)</f>
        <v>0</v>
      </c>
      <c r="X135" s="52">
        <f>SUM('Full norehidayat'!X135,'Full norehuda'!X135,'Full norehira'!X135,'Full meQuran'!X135,'Full Amiri'!X135,'Full PDMS'!X135,'Full AlKareem'!X135,'Full KFGQPC'!X135,'Full LPMQ'!X135,'Full AlQalam Zero TN'!X135)</f>
        <v>0</v>
      </c>
      <c r="Y135" s="52">
        <f>SUM('Full norehidayat'!Y135,'Full norehuda'!Y135,'Full norehira'!Y135,'Full meQuran'!Y135,'Full Amiri'!Y135,'Full PDMS'!Y135,'Full AlKareem'!Y135,'Full KFGQPC'!Y135,'Full LPMQ'!Y135,'Full AlQalam Zero TN'!Y135)</f>
        <v>0</v>
      </c>
      <c r="Z135" s="52">
        <f>SUM('Full norehidayat'!Z135,'Full norehuda'!Z135,'Full norehira'!Z135,'Full meQuran'!Z135,'Full Amiri'!Z135,'Full PDMS'!Z135,'Full AlKareem'!Z135,'Full KFGQPC'!Z135,'Full LPMQ'!Z135,'Full AlQalam Zero TN'!Z135)</f>
        <v>0</v>
      </c>
      <c r="AA135" s="52">
        <f>SUM('Full norehidayat'!AA135,'Full norehuda'!AA135,'Full norehira'!AA135,'Full meQuran'!AA135,'Full Amiri'!AA135,'Full PDMS'!AA135,'Full AlKareem'!AA135,'Full KFGQPC'!AA135,'Full LPMQ'!AA135,'Full AlQalam Zero TN'!AA135)</f>
        <v>0</v>
      </c>
      <c r="AB135" s="52">
        <f>SUM('Full norehidayat'!AB135,'Full norehuda'!AB135,'Full norehira'!AB135,'Full meQuran'!AB135,'Full Amiri'!AB135,'Full PDMS'!AB135,'Full AlKareem'!AB135,'Full KFGQPC'!AB135,'Full LPMQ'!AB135,'Full AlQalam Zero TN'!AB135)</f>
        <v>1</v>
      </c>
      <c r="AC135" s="52">
        <f>SUM('Full norehidayat'!AC135,'Full norehuda'!AC135,'Full norehira'!AC135,'Full meQuran'!AC135,'Full Amiri'!AC135,'Full PDMS'!AC135,'Full AlKareem'!AC135,'Full KFGQPC'!AC135,'Full LPMQ'!AC135,'Full AlQalam Zero TN'!AC135)</f>
        <v>0</v>
      </c>
      <c r="AD135" s="41">
        <f>U135</f>
        <v>52</v>
      </c>
      <c r="AE135" s="41">
        <f>SUM(B135:T135,V135:AC135)</f>
        <v>1</v>
      </c>
      <c r="AF135" s="41">
        <f>SUM(U116:U134,U136:U143)</f>
        <v>0</v>
      </c>
      <c r="AG135" s="41">
        <v>0</v>
      </c>
      <c r="AH135" s="43">
        <f t="shared" si="41"/>
        <v>0.981132075471698</v>
      </c>
      <c r="AI135" s="43">
        <f t="shared" si="42"/>
        <v>0.981132075471698</v>
      </c>
      <c r="AJ135" s="43">
        <f t="shared" si="43"/>
        <v>1</v>
      </c>
      <c r="AK135" s="43">
        <f t="shared" si="44"/>
        <v>0.990476190476191</v>
      </c>
    </row>
    <row r="136" spans="1:37">
      <c r="A136" s="26" t="s">
        <v>27</v>
      </c>
      <c r="B136" s="52">
        <f>SUM('Full norehidayat'!B136,'Full norehuda'!B136,'Full norehira'!B136,'Full meQuran'!B136,'Full Amiri'!B136,'Full PDMS'!B136,'Full AlKareem'!B136,'Full KFGQPC'!B136,'Full LPMQ'!B136,'Full AlQalam Zero TN'!B136)</f>
        <v>0</v>
      </c>
      <c r="C136" s="52">
        <f>SUM('Full norehidayat'!C136,'Full norehuda'!C136,'Full norehira'!C136,'Full meQuran'!C136,'Full Amiri'!C136,'Full PDMS'!C136,'Full AlKareem'!C136,'Full KFGQPC'!C136,'Full LPMQ'!C136,'Full AlQalam Zero TN'!C136)</f>
        <v>0</v>
      </c>
      <c r="D136" s="52">
        <f>SUM('Full norehidayat'!D136,'Full norehuda'!D136,'Full norehira'!D136,'Full meQuran'!D136,'Full Amiri'!D136,'Full PDMS'!D136,'Full AlKareem'!D136,'Full KFGQPC'!D136,'Full LPMQ'!D136,'Full AlQalam Zero TN'!D136)</f>
        <v>0</v>
      </c>
      <c r="E136" s="52">
        <f>SUM('Full norehidayat'!E136,'Full norehuda'!E136,'Full norehira'!E136,'Full meQuran'!E136,'Full Amiri'!E136,'Full PDMS'!E136,'Full AlKareem'!E136,'Full KFGQPC'!E136,'Full LPMQ'!E136,'Full AlQalam Zero TN'!E136)</f>
        <v>0</v>
      </c>
      <c r="F136" s="52">
        <f>SUM('Full norehidayat'!F136,'Full norehuda'!F136,'Full norehira'!F136,'Full meQuran'!F136,'Full Amiri'!F136,'Full PDMS'!F136,'Full AlKareem'!F136,'Full KFGQPC'!F136,'Full LPMQ'!F136,'Full AlQalam Zero TN'!F136)</f>
        <v>0</v>
      </c>
      <c r="G136" s="52">
        <f>SUM('Full norehidayat'!G136,'Full norehuda'!G136,'Full norehira'!G136,'Full meQuran'!G136,'Full Amiri'!G136,'Full PDMS'!G136,'Full AlKareem'!G136,'Full KFGQPC'!G136,'Full LPMQ'!G136,'Full AlQalam Zero TN'!G136)</f>
        <v>0</v>
      </c>
      <c r="H136" s="52">
        <f>SUM('Full norehidayat'!H136,'Full norehuda'!H136,'Full norehira'!H136,'Full meQuran'!H136,'Full Amiri'!H136,'Full PDMS'!H136,'Full AlKareem'!H136,'Full KFGQPC'!H136,'Full LPMQ'!H136,'Full AlQalam Zero TN'!H136)</f>
        <v>0</v>
      </c>
      <c r="I136" s="52">
        <f>SUM('Full norehidayat'!I136,'Full norehuda'!I136,'Full norehira'!I136,'Full meQuran'!I136,'Full Amiri'!I136,'Full PDMS'!I136,'Full AlKareem'!I136,'Full KFGQPC'!I136,'Full LPMQ'!I136,'Full AlQalam Zero TN'!I136)</f>
        <v>0</v>
      </c>
      <c r="J136" s="52">
        <f>SUM('Full norehidayat'!J136,'Full norehuda'!J136,'Full norehira'!J136,'Full meQuran'!J136,'Full Amiri'!J136,'Full PDMS'!J136,'Full AlKareem'!J136,'Full KFGQPC'!J136,'Full LPMQ'!J136,'Full AlQalam Zero TN'!J136)</f>
        <v>0</v>
      </c>
      <c r="K136" s="52">
        <f>SUM('Full norehidayat'!K136,'Full norehuda'!K136,'Full norehira'!K136,'Full meQuran'!K136,'Full Amiri'!K136,'Full PDMS'!K136,'Full AlKareem'!K136,'Full KFGQPC'!K136,'Full LPMQ'!K136,'Full AlQalam Zero TN'!K136)</f>
        <v>0</v>
      </c>
      <c r="L136" s="52">
        <f>SUM('Full norehidayat'!L136,'Full norehuda'!L136,'Full norehira'!L136,'Full meQuran'!L136,'Full Amiri'!L136,'Full PDMS'!L136,'Full AlKareem'!L136,'Full KFGQPC'!L136,'Full LPMQ'!L136,'Full AlQalam Zero TN'!L136)</f>
        <v>0</v>
      </c>
      <c r="M136" s="52">
        <f>SUM('Full norehidayat'!M136,'Full norehuda'!M136,'Full norehira'!M136,'Full meQuran'!M136,'Full Amiri'!M136,'Full PDMS'!M136,'Full AlKareem'!M136,'Full KFGQPC'!M136,'Full LPMQ'!M136,'Full AlQalam Zero TN'!M136)</f>
        <v>0</v>
      </c>
      <c r="N136" s="52">
        <f>SUM('Full norehidayat'!N136,'Full norehuda'!N136,'Full norehira'!N136,'Full meQuran'!N136,'Full Amiri'!N136,'Full PDMS'!N136,'Full AlKareem'!N136,'Full KFGQPC'!N136,'Full LPMQ'!N136,'Full AlQalam Zero TN'!N136)</f>
        <v>0</v>
      </c>
      <c r="O136" s="52">
        <f>SUM('Full norehidayat'!O136,'Full norehuda'!O136,'Full norehira'!O136,'Full meQuran'!O136,'Full Amiri'!O136,'Full PDMS'!O136,'Full AlKareem'!O136,'Full KFGQPC'!O136,'Full LPMQ'!O136,'Full AlQalam Zero TN'!O136)</f>
        <v>0</v>
      </c>
      <c r="P136" s="52">
        <f>SUM('Full norehidayat'!P136,'Full norehuda'!P136,'Full norehira'!P136,'Full meQuran'!P136,'Full Amiri'!P136,'Full PDMS'!P136,'Full AlKareem'!P136,'Full KFGQPC'!P136,'Full LPMQ'!P136,'Full AlQalam Zero TN'!P136)</f>
        <v>0</v>
      </c>
      <c r="Q136" s="52">
        <f>SUM('Full norehidayat'!Q136,'Full norehuda'!Q136,'Full norehira'!Q136,'Full meQuran'!Q136,'Full Amiri'!Q136,'Full PDMS'!Q136,'Full AlKareem'!Q136,'Full KFGQPC'!Q136,'Full LPMQ'!Q136,'Full AlQalam Zero TN'!Q136)</f>
        <v>0</v>
      </c>
      <c r="R136" s="52">
        <f>SUM('Full norehidayat'!R136,'Full norehuda'!R136,'Full norehira'!R136,'Full meQuran'!R136,'Full Amiri'!R136,'Full PDMS'!R136,'Full AlKareem'!R136,'Full KFGQPC'!R136,'Full LPMQ'!R136,'Full AlQalam Zero TN'!R136)</f>
        <v>0</v>
      </c>
      <c r="S136" s="52">
        <f>SUM('Full norehidayat'!S136,'Full norehuda'!S136,'Full norehira'!S136,'Full meQuran'!S136,'Full Amiri'!S136,'Full PDMS'!S136,'Full AlKareem'!S136,'Full KFGQPC'!S136,'Full LPMQ'!S136,'Full AlQalam Zero TN'!S136)</f>
        <v>0</v>
      </c>
      <c r="T136" s="52">
        <f>SUM('Full norehidayat'!T136,'Full norehuda'!T136,'Full norehira'!T136,'Full meQuran'!T136,'Full Amiri'!T136,'Full PDMS'!T136,'Full AlKareem'!T136,'Full KFGQPC'!T136,'Full LPMQ'!T136,'Full AlQalam Zero TN'!T136)</f>
        <v>0</v>
      </c>
      <c r="U136" s="52">
        <f>SUM('Full norehidayat'!U136,'Full norehuda'!U136,'Full norehira'!U136,'Full meQuran'!U136,'Full Amiri'!U136,'Full PDMS'!U136,'Full AlKareem'!U136,'Full KFGQPC'!U136,'Full LPMQ'!U136,'Full AlQalam Zero TN'!U136)</f>
        <v>0</v>
      </c>
      <c r="V136" s="51">
        <f>SUM('Full norehidayat'!V136,'Full norehuda'!V136,'Full norehira'!V136,'Full meQuran'!V136,'Full Amiri'!V136,'Full PDMS'!V136,'Full AlKareem'!V136,'Full KFGQPC'!V136,'Full LPMQ'!V136,'Full AlQalam Zero TN'!V136)</f>
        <v>23</v>
      </c>
      <c r="W136" s="52">
        <f>SUM('Full norehidayat'!W136,'Full norehuda'!W136,'Full norehira'!W136,'Full meQuran'!W136,'Full Amiri'!W136,'Full PDMS'!W136,'Full AlKareem'!W136,'Full KFGQPC'!W136,'Full LPMQ'!W136,'Full AlQalam Zero TN'!W136)</f>
        <v>0</v>
      </c>
      <c r="X136" s="52">
        <f>SUM('Full norehidayat'!X136,'Full norehuda'!X136,'Full norehira'!X136,'Full meQuran'!X136,'Full Amiri'!X136,'Full PDMS'!X136,'Full AlKareem'!X136,'Full KFGQPC'!X136,'Full LPMQ'!X136,'Full AlQalam Zero TN'!X136)</f>
        <v>0</v>
      </c>
      <c r="Y136" s="52">
        <f>SUM('Full norehidayat'!Y136,'Full norehuda'!Y136,'Full norehira'!Y136,'Full meQuran'!Y136,'Full Amiri'!Y136,'Full PDMS'!Y136,'Full AlKareem'!Y136,'Full KFGQPC'!Y136,'Full LPMQ'!Y136,'Full AlQalam Zero TN'!Y136)</f>
        <v>0</v>
      </c>
      <c r="Z136" s="52">
        <f>SUM('Full norehidayat'!Z136,'Full norehuda'!Z136,'Full norehira'!Z136,'Full meQuran'!Z136,'Full Amiri'!Z136,'Full PDMS'!Z136,'Full AlKareem'!Z136,'Full KFGQPC'!Z136,'Full LPMQ'!Z136,'Full AlQalam Zero TN'!Z136)</f>
        <v>0</v>
      </c>
      <c r="AA136" s="52">
        <f>SUM('Full norehidayat'!AA136,'Full norehuda'!AA136,'Full norehira'!AA136,'Full meQuran'!AA136,'Full Amiri'!AA136,'Full PDMS'!AA136,'Full AlKareem'!AA136,'Full KFGQPC'!AA136,'Full LPMQ'!AA136,'Full AlQalam Zero TN'!AA136)</f>
        <v>0</v>
      </c>
      <c r="AB136" s="52">
        <f>SUM('Full norehidayat'!AB136,'Full norehuda'!AB136,'Full norehira'!AB136,'Full meQuran'!AB136,'Full Amiri'!AB136,'Full PDMS'!AB136,'Full AlKareem'!AB136,'Full KFGQPC'!AB136,'Full LPMQ'!AB136,'Full AlQalam Zero TN'!AB136)</f>
        <v>0</v>
      </c>
      <c r="AC136" s="52">
        <f>SUM('Full norehidayat'!AC136,'Full norehuda'!AC136,'Full norehira'!AC136,'Full meQuran'!AC136,'Full Amiri'!AC136,'Full PDMS'!AC136,'Full AlKareem'!AC136,'Full KFGQPC'!AC136,'Full LPMQ'!AC136,'Full AlQalam Zero TN'!AC136)</f>
        <v>0</v>
      </c>
      <c r="AD136" s="42">
        <f>V136</f>
        <v>23</v>
      </c>
      <c r="AE136" s="42">
        <f>SUM(B136:U136,W136:AC136)</f>
        <v>0</v>
      </c>
      <c r="AF136" s="42">
        <f>SUM(V116:V135,V137:V143)</f>
        <v>0</v>
      </c>
      <c r="AG136" s="42">
        <v>0</v>
      </c>
      <c r="AH136" s="40">
        <f t="shared" si="41"/>
        <v>1</v>
      </c>
      <c r="AI136" s="40">
        <f t="shared" si="42"/>
        <v>1</v>
      </c>
      <c r="AJ136" s="40">
        <f t="shared" si="43"/>
        <v>1</v>
      </c>
      <c r="AK136" s="40">
        <f t="shared" si="44"/>
        <v>1</v>
      </c>
    </row>
    <row r="137" spans="1:37">
      <c r="A137" s="26" t="s">
        <v>28</v>
      </c>
      <c r="B137" s="52">
        <f>SUM('Full norehidayat'!B137,'Full norehuda'!B137,'Full norehira'!B137,'Full meQuran'!B137,'Full Amiri'!B137,'Full PDMS'!B137,'Full AlKareem'!B137,'Full KFGQPC'!B137,'Full LPMQ'!B137,'Full AlQalam Zero TN'!B137)</f>
        <v>0</v>
      </c>
      <c r="C137" s="52">
        <f>SUM('Full norehidayat'!C137,'Full norehuda'!C137,'Full norehira'!C137,'Full meQuran'!C137,'Full Amiri'!C137,'Full PDMS'!C137,'Full AlKareem'!C137,'Full KFGQPC'!C137,'Full LPMQ'!C137,'Full AlQalam Zero TN'!C137)</f>
        <v>0</v>
      </c>
      <c r="D137" s="52">
        <f>SUM('Full norehidayat'!D137,'Full norehuda'!D137,'Full norehira'!D137,'Full meQuran'!D137,'Full Amiri'!D137,'Full PDMS'!D137,'Full AlKareem'!D137,'Full KFGQPC'!D137,'Full LPMQ'!D137,'Full AlQalam Zero TN'!D137)</f>
        <v>0</v>
      </c>
      <c r="E137" s="52">
        <f>SUM('Full norehidayat'!E137,'Full norehuda'!E137,'Full norehira'!E137,'Full meQuran'!E137,'Full Amiri'!E137,'Full PDMS'!E137,'Full AlKareem'!E137,'Full KFGQPC'!E137,'Full LPMQ'!E137,'Full AlQalam Zero TN'!E137)</f>
        <v>0</v>
      </c>
      <c r="F137" s="52">
        <f>SUM('Full norehidayat'!F137,'Full norehuda'!F137,'Full norehira'!F137,'Full meQuran'!F137,'Full Amiri'!F137,'Full PDMS'!F137,'Full AlKareem'!F137,'Full KFGQPC'!F137,'Full LPMQ'!F137,'Full AlQalam Zero TN'!F137)</f>
        <v>0</v>
      </c>
      <c r="G137" s="52">
        <f>SUM('Full norehidayat'!G137,'Full norehuda'!G137,'Full norehira'!G137,'Full meQuran'!G137,'Full Amiri'!G137,'Full PDMS'!G137,'Full AlKareem'!G137,'Full KFGQPC'!G137,'Full LPMQ'!G137,'Full AlQalam Zero TN'!G137)</f>
        <v>0</v>
      </c>
      <c r="H137" s="52">
        <f>SUM('Full norehidayat'!H137,'Full norehuda'!H137,'Full norehira'!H137,'Full meQuran'!H137,'Full Amiri'!H137,'Full PDMS'!H137,'Full AlKareem'!H137,'Full KFGQPC'!H137,'Full LPMQ'!H137,'Full AlQalam Zero TN'!H137)</f>
        <v>0</v>
      </c>
      <c r="I137" s="52">
        <f>SUM('Full norehidayat'!I137,'Full norehuda'!I137,'Full norehira'!I137,'Full meQuran'!I137,'Full Amiri'!I137,'Full PDMS'!I137,'Full AlKareem'!I137,'Full KFGQPC'!I137,'Full LPMQ'!I137,'Full AlQalam Zero TN'!I137)</f>
        <v>0</v>
      </c>
      <c r="J137" s="52">
        <f>SUM('Full norehidayat'!J137,'Full norehuda'!J137,'Full norehira'!J137,'Full meQuran'!J137,'Full Amiri'!J137,'Full PDMS'!J137,'Full AlKareem'!J137,'Full KFGQPC'!J137,'Full LPMQ'!J137,'Full AlQalam Zero TN'!J137)</f>
        <v>0</v>
      </c>
      <c r="K137" s="52">
        <f>SUM('Full norehidayat'!K137,'Full norehuda'!K137,'Full norehira'!K137,'Full meQuran'!K137,'Full Amiri'!K137,'Full PDMS'!K137,'Full AlKareem'!K137,'Full KFGQPC'!K137,'Full LPMQ'!K137,'Full AlQalam Zero TN'!K137)</f>
        <v>0</v>
      </c>
      <c r="L137" s="52">
        <f>SUM('Full norehidayat'!L137,'Full norehuda'!L137,'Full norehira'!L137,'Full meQuran'!L137,'Full Amiri'!L137,'Full PDMS'!L137,'Full AlKareem'!L137,'Full KFGQPC'!L137,'Full LPMQ'!L137,'Full AlQalam Zero TN'!L137)</f>
        <v>0</v>
      </c>
      <c r="M137" s="52">
        <f>SUM('Full norehidayat'!M137,'Full norehuda'!M137,'Full norehira'!M137,'Full meQuran'!M137,'Full Amiri'!M137,'Full PDMS'!M137,'Full AlKareem'!M137,'Full KFGQPC'!M137,'Full LPMQ'!M137,'Full AlQalam Zero TN'!M137)</f>
        <v>0</v>
      </c>
      <c r="N137" s="52">
        <f>SUM('Full norehidayat'!N137,'Full norehuda'!N137,'Full norehira'!N137,'Full meQuran'!N137,'Full Amiri'!N137,'Full PDMS'!N137,'Full AlKareem'!N137,'Full KFGQPC'!N137,'Full LPMQ'!N137,'Full AlQalam Zero TN'!N137)</f>
        <v>0</v>
      </c>
      <c r="O137" s="52">
        <f>SUM('Full norehidayat'!O137,'Full norehuda'!O137,'Full norehira'!O137,'Full meQuran'!O137,'Full Amiri'!O137,'Full PDMS'!O137,'Full AlKareem'!O137,'Full KFGQPC'!O137,'Full LPMQ'!O137,'Full AlQalam Zero TN'!O137)</f>
        <v>0</v>
      </c>
      <c r="P137" s="52">
        <f>SUM('Full norehidayat'!P137,'Full norehuda'!P137,'Full norehira'!P137,'Full meQuran'!P137,'Full Amiri'!P137,'Full PDMS'!P137,'Full AlKareem'!P137,'Full KFGQPC'!P137,'Full LPMQ'!P137,'Full AlQalam Zero TN'!P137)</f>
        <v>0</v>
      </c>
      <c r="Q137" s="52">
        <f>SUM('Full norehidayat'!Q137,'Full norehuda'!Q137,'Full norehira'!Q137,'Full meQuran'!Q137,'Full Amiri'!Q137,'Full PDMS'!Q137,'Full AlKareem'!Q137,'Full KFGQPC'!Q137,'Full LPMQ'!Q137,'Full AlQalam Zero TN'!Q137)</f>
        <v>0</v>
      </c>
      <c r="R137" s="52">
        <f>SUM('Full norehidayat'!R137,'Full norehuda'!R137,'Full norehira'!R137,'Full meQuran'!R137,'Full Amiri'!R137,'Full PDMS'!R137,'Full AlKareem'!R137,'Full KFGQPC'!R137,'Full LPMQ'!R137,'Full AlQalam Zero TN'!R137)</f>
        <v>0</v>
      </c>
      <c r="S137" s="52">
        <f>SUM('Full norehidayat'!S137,'Full norehuda'!S137,'Full norehira'!S137,'Full meQuran'!S137,'Full Amiri'!S137,'Full PDMS'!S137,'Full AlKareem'!S137,'Full KFGQPC'!S137,'Full LPMQ'!S137,'Full AlQalam Zero TN'!S137)</f>
        <v>0</v>
      </c>
      <c r="T137" s="52">
        <f>SUM('Full norehidayat'!T137,'Full norehuda'!T137,'Full norehira'!T137,'Full meQuran'!T137,'Full Amiri'!T137,'Full PDMS'!T137,'Full AlKareem'!T137,'Full KFGQPC'!T137,'Full LPMQ'!T137,'Full AlQalam Zero TN'!T137)</f>
        <v>0</v>
      </c>
      <c r="U137" s="52">
        <f>SUM('Full norehidayat'!U137,'Full norehuda'!U137,'Full norehira'!U137,'Full meQuran'!U137,'Full Amiri'!U137,'Full PDMS'!U137,'Full AlKareem'!U137,'Full KFGQPC'!U137,'Full LPMQ'!U137,'Full AlQalam Zero TN'!U137)</f>
        <v>0</v>
      </c>
      <c r="V137" s="52">
        <f>SUM('Full norehidayat'!V137,'Full norehuda'!V137,'Full norehira'!V137,'Full meQuran'!V137,'Full Amiri'!V137,'Full PDMS'!V137,'Full AlKareem'!V137,'Full KFGQPC'!V137,'Full LPMQ'!V137,'Full AlQalam Zero TN'!V137)</f>
        <v>0</v>
      </c>
      <c r="W137" s="51">
        <f>SUM('Full norehidayat'!W137,'Full norehuda'!W137,'Full norehira'!W137,'Full meQuran'!W137,'Full Amiri'!W137,'Full PDMS'!W137,'Full AlKareem'!W137,'Full KFGQPC'!W137,'Full LPMQ'!W137,'Full AlQalam Zero TN'!W137)</f>
        <v>57</v>
      </c>
      <c r="X137" s="52">
        <f>SUM('Full norehidayat'!X137,'Full norehuda'!X137,'Full norehira'!X137,'Full meQuran'!X137,'Full Amiri'!X137,'Full PDMS'!X137,'Full AlKareem'!X137,'Full KFGQPC'!X137,'Full LPMQ'!X137,'Full AlQalam Zero TN'!X137)</f>
        <v>0</v>
      </c>
      <c r="Y137" s="52">
        <f>SUM('Full norehidayat'!Y137,'Full norehuda'!Y137,'Full norehira'!Y137,'Full meQuran'!Y137,'Full Amiri'!Y137,'Full PDMS'!Y137,'Full AlKareem'!Y137,'Full KFGQPC'!Y137,'Full LPMQ'!Y137,'Full AlQalam Zero TN'!Y137)</f>
        <v>0</v>
      </c>
      <c r="Z137" s="52">
        <f>SUM('Full norehidayat'!Z137,'Full norehuda'!Z137,'Full norehira'!Z137,'Full meQuran'!Z137,'Full Amiri'!Z137,'Full PDMS'!Z137,'Full AlKareem'!Z137,'Full KFGQPC'!Z137,'Full LPMQ'!Z137,'Full AlQalam Zero TN'!Z137)</f>
        <v>0</v>
      </c>
      <c r="AA137" s="52">
        <f>SUM('Full norehidayat'!AA137,'Full norehuda'!AA137,'Full norehira'!AA137,'Full meQuran'!AA137,'Full Amiri'!AA137,'Full PDMS'!AA137,'Full AlKareem'!AA137,'Full KFGQPC'!AA137,'Full LPMQ'!AA137,'Full AlQalam Zero TN'!AA137)</f>
        <v>0</v>
      </c>
      <c r="AB137" s="52">
        <f>SUM('Full norehidayat'!AB137,'Full norehuda'!AB137,'Full norehira'!AB137,'Full meQuran'!AB137,'Full Amiri'!AB137,'Full PDMS'!AB137,'Full AlKareem'!AB137,'Full KFGQPC'!AB137,'Full LPMQ'!AB137,'Full AlQalam Zero TN'!AB137)</f>
        <v>0</v>
      </c>
      <c r="AC137" s="52">
        <f>SUM('Full norehidayat'!AC137,'Full norehuda'!AC137,'Full norehira'!AC137,'Full meQuran'!AC137,'Full Amiri'!AC137,'Full PDMS'!AC137,'Full AlKareem'!AC137,'Full KFGQPC'!AC137,'Full LPMQ'!AC137,'Full AlQalam Zero TN'!AC137)</f>
        <v>0</v>
      </c>
      <c r="AD137" s="41">
        <f>W137</f>
        <v>57</v>
      </c>
      <c r="AE137" s="41">
        <f>SUM(B137:V137,X137:AC137)</f>
        <v>0</v>
      </c>
      <c r="AF137" s="41">
        <f>SUM(W116:W136,W138:W143)</f>
        <v>1</v>
      </c>
      <c r="AG137" s="42">
        <v>0</v>
      </c>
      <c r="AH137" s="43">
        <f t="shared" si="41"/>
        <v>0.982758620689655</v>
      </c>
      <c r="AI137" s="43">
        <f t="shared" si="42"/>
        <v>1</v>
      </c>
      <c r="AJ137" s="43">
        <f t="shared" si="43"/>
        <v>0.982758620689655</v>
      </c>
      <c r="AK137" s="43">
        <f t="shared" si="44"/>
        <v>0.991304347826087</v>
      </c>
    </row>
    <row r="138" spans="1:37">
      <c r="A138" s="26" t="s">
        <v>29</v>
      </c>
      <c r="B138" s="52">
        <f>SUM('Full norehidayat'!B138,'Full norehuda'!B138,'Full norehira'!B138,'Full meQuran'!B138,'Full Amiri'!B138,'Full PDMS'!B138,'Full AlKareem'!B138,'Full KFGQPC'!B138,'Full LPMQ'!B138,'Full AlQalam Zero TN'!B138)</f>
        <v>0</v>
      </c>
      <c r="C138" s="52">
        <f>SUM('Full norehidayat'!C138,'Full norehuda'!C138,'Full norehira'!C138,'Full meQuran'!C138,'Full Amiri'!C138,'Full PDMS'!C138,'Full AlKareem'!C138,'Full KFGQPC'!C138,'Full LPMQ'!C138,'Full AlQalam Zero TN'!C138)</f>
        <v>0</v>
      </c>
      <c r="D138" s="52">
        <f>SUM('Full norehidayat'!D138,'Full norehuda'!D138,'Full norehira'!D138,'Full meQuran'!D138,'Full Amiri'!D138,'Full PDMS'!D138,'Full AlKareem'!D138,'Full KFGQPC'!D138,'Full LPMQ'!D138,'Full AlQalam Zero TN'!D138)</f>
        <v>0</v>
      </c>
      <c r="E138" s="52">
        <f>SUM('Full norehidayat'!E138,'Full norehuda'!E138,'Full norehira'!E138,'Full meQuran'!E138,'Full Amiri'!E138,'Full PDMS'!E138,'Full AlKareem'!E138,'Full KFGQPC'!E138,'Full LPMQ'!E138,'Full AlQalam Zero TN'!E138)</f>
        <v>0</v>
      </c>
      <c r="F138" s="52">
        <f>SUM('Full norehidayat'!F138,'Full norehuda'!F138,'Full norehira'!F138,'Full meQuran'!F138,'Full Amiri'!F138,'Full PDMS'!F138,'Full AlKareem'!F138,'Full KFGQPC'!F138,'Full LPMQ'!F138,'Full AlQalam Zero TN'!F138)</f>
        <v>0</v>
      </c>
      <c r="G138" s="52">
        <f>SUM('Full norehidayat'!G138,'Full norehuda'!G138,'Full norehira'!G138,'Full meQuran'!G138,'Full Amiri'!G138,'Full PDMS'!G138,'Full AlKareem'!G138,'Full KFGQPC'!G138,'Full LPMQ'!G138,'Full AlQalam Zero TN'!G138)</f>
        <v>0</v>
      </c>
      <c r="H138" s="52">
        <f>SUM('Full norehidayat'!H138,'Full norehuda'!H138,'Full norehira'!H138,'Full meQuran'!H138,'Full Amiri'!H138,'Full PDMS'!H138,'Full AlKareem'!H138,'Full KFGQPC'!H138,'Full LPMQ'!H138,'Full AlQalam Zero TN'!H138)</f>
        <v>0</v>
      </c>
      <c r="I138" s="52">
        <f>SUM('Full norehidayat'!I138,'Full norehuda'!I138,'Full norehira'!I138,'Full meQuran'!I138,'Full Amiri'!I138,'Full PDMS'!I138,'Full AlKareem'!I138,'Full KFGQPC'!I138,'Full LPMQ'!I138,'Full AlQalam Zero TN'!I138)</f>
        <v>4</v>
      </c>
      <c r="J138" s="52">
        <f>SUM('Full norehidayat'!J138,'Full norehuda'!J138,'Full norehira'!J138,'Full meQuran'!J138,'Full Amiri'!J138,'Full PDMS'!J138,'Full AlKareem'!J138,'Full KFGQPC'!J138,'Full LPMQ'!J138,'Full AlQalam Zero TN'!J138)</f>
        <v>0</v>
      </c>
      <c r="K138" s="52">
        <f>SUM('Full norehidayat'!K138,'Full norehuda'!K138,'Full norehira'!K138,'Full meQuran'!K138,'Full Amiri'!K138,'Full PDMS'!K138,'Full AlKareem'!K138,'Full KFGQPC'!K138,'Full LPMQ'!K138,'Full AlQalam Zero TN'!K138)</f>
        <v>0</v>
      </c>
      <c r="L138" s="52">
        <f>SUM('Full norehidayat'!L138,'Full norehuda'!L138,'Full norehira'!L138,'Full meQuran'!L138,'Full Amiri'!L138,'Full PDMS'!L138,'Full AlKareem'!L138,'Full KFGQPC'!L138,'Full LPMQ'!L138,'Full AlQalam Zero TN'!L138)</f>
        <v>0</v>
      </c>
      <c r="M138" s="52">
        <f>SUM('Full norehidayat'!M138,'Full norehuda'!M138,'Full norehira'!M138,'Full meQuran'!M138,'Full Amiri'!M138,'Full PDMS'!M138,'Full AlKareem'!M138,'Full KFGQPC'!M138,'Full LPMQ'!M138,'Full AlQalam Zero TN'!M138)</f>
        <v>0</v>
      </c>
      <c r="N138" s="52">
        <f>SUM('Full norehidayat'!N138,'Full norehuda'!N138,'Full norehira'!N138,'Full meQuran'!N138,'Full Amiri'!N138,'Full PDMS'!N138,'Full AlKareem'!N138,'Full KFGQPC'!N138,'Full LPMQ'!N138,'Full AlQalam Zero TN'!N138)</f>
        <v>0</v>
      </c>
      <c r="O138" s="52">
        <f>SUM('Full norehidayat'!O138,'Full norehuda'!O138,'Full norehira'!O138,'Full meQuran'!O138,'Full Amiri'!O138,'Full PDMS'!O138,'Full AlKareem'!O138,'Full KFGQPC'!O138,'Full LPMQ'!O138,'Full AlQalam Zero TN'!O138)</f>
        <v>0</v>
      </c>
      <c r="P138" s="52">
        <f>SUM('Full norehidayat'!P138,'Full norehuda'!P138,'Full norehira'!P138,'Full meQuran'!P138,'Full Amiri'!P138,'Full PDMS'!P138,'Full AlKareem'!P138,'Full KFGQPC'!P138,'Full LPMQ'!P138,'Full AlQalam Zero TN'!P138)</f>
        <v>0</v>
      </c>
      <c r="Q138" s="52">
        <f>SUM('Full norehidayat'!Q138,'Full norehuda'!Q138,'Full norehira'!Q138,'Full meQuran'!Q138,'Full Amiri'!Q138,'Full PDMS'!Q138,'Full AlKareem'!Q138,'Full KFGQPC'!Q138,'Full LPMQ'!Q138,'Full AlQalam Zero TN'!Q138)</f>
        <v>0</v>
      </c>
      <c r="R138" s="52">
        <f>SUM('Full norehidayat'!R138,'Full norehuda'!R138,'Full norehira'!R138,'Full meQuran'!R138,'Full Amiri'!R138,'Full PDMS'!R138,'Full AlKareem'!R138,'Full KFGQPC'!R138,'Full LPMQ'!R138,'Full AlQalam Zero TN'!R138)</f>
        <v>0</v>
      </c>
      <c r="S138" s="52">
        <f>SUM('Full norehidayat'!S138,'Full norehuda'!S138,'Full norehira'!S138,'Full meQuran'!S138,'Full Amiri'!S138,'Full PDMS'!S138,'Full AlKareem'!S138,'Full KFGQPC'!S138,'Full LPMQ'!S138,'Full AlQalam Zero TN'!S138)</f>
        <v>0</v>
      </c>
      <c r="T138" s="52">
        <f>SUM('Full norehidayat'!T138,'Full norehuda'!T138,'Full norehira'!T138,'Full meQuran'!T138,'Full Amiri'!T138,'Full PDMS'!T138,'Full AlKareem'!T138,'Full KFGQPC'!T138,'Full LPMQ'!T138,'Full AlQalam Zero TN'!T138)</f>
        <v>0</v>
      </c>
      <c r="U138" s="52">
        <f>SUM('Full norehidayat'!U138,'Full norehuda'!U138,'Full norehira'!U138,'Full meQuran'!U138,'Full Amiri'!U138,'Full PDMS'!U138,'Full AlKareem'!U138,'Full KFGQPC'!U138,'Full LPMQ'!U138,'Full AlQalam Zero TN'!U138)</f>
        <v>0</v>
      </c>
      <c r="V138" s="52">
        <f>SUM('Full norehidayat'!V138,'Full norehuda'!V138,'Full norehira'!V138,'Full meQuran'!V138,'Full Amiri'!V138,'Full PDMS'!V138,'Full AlKareem'!V138,'Full KFGQPC'!V138,'Full LPMQ'!V138,'Full AlQalam Zero TN'!V138)</f>
        <v>0</v>
      </c>
      <c r="W138" s="52">
        <f>SUM('Full norehidayat'!W138,'Full norehuda'!W138,'Full norehira'!W138,'Full meQuran'!W138,'Full Amiri'!W138,'Full PDMS'!W138,'Full AlKareem'!W138,'Full KFGQPC'!W138,'Full LPMQ'!W138,'Full AlQalam Zero TN'!W138)</f>
        <v>0</v>
      </c>
      <c r="X138" s="51">
        <f>SUM('Full norehidayat'!X138,'Full norehuda'!X138,'Full norehira'!X138,'Full meQuran'!X138,'Full Amiri'!X138,'Full PDMS'!X138,'Full AlKareem'!X138,'Full KFGQPC'!X138,'Full LPMQ'!X138,'Full AlQalam Zero TN'!X138)</f>
        <v>31</v>
      </c>
      <c r="Y138" s="52">
        <f>SUM('Full norehidayat'!Y138,'Full norehuda'!Y138,'Full norehira'!Y138,'Full meQuran'!Y138,'Full Amiri'!Y138,'Full PDMS'!Y138,'Full AlKareem'!Y138,'Full KFGQPC'!Y138,'Full LPMQ'!Y138,'Full AlQalam Zero TN'!Y138)</f>
        <v>0</v>
      </c>
      <c r="Z138" s="52">
        <f>SUM('Full norehidayat'!Z138,'Full norehuda'!Z138,'Full norehira'!Z138,'Full meQuran'!Z138,'Full Amiri'!Z138,'Full PDMS'!Z138,'Full AlKareem'!Z138,'Full KFGQPC'!Z138,'Full LPMQ'!Z138,'Full AlQalam Zero TN'!Z138)</f>
        <v>0</v>
      </c>
      <c r="AA138" s="52">
        <f>SUM('Full norehidayat'!AA138,'Full norehuda'!AA138,'Full norehira'!AA138,'Full meQuran'!AA138,'Full Amiri'!AA138,'Full PDMS'!AA138,'Full AlKareem'!AA138,'Full KFGQPC'!AA138,'Full LPMQ'!AA138,'Full AlQalam Zero TN'!AA138)</f>
        <v>0</v>
      </c>
      <c r="AB138" s="52">
        <f>SUM('Full norehidayat'!AB138,'Full norehuda'!AB138,'Full norehira'!AB138,'Full meQuran'!AB138,'Full Amiri'!AB138,'Full PDMS'!AB138,'Full AlKareem'!AB138,'Full KFGQPC'!AB138,'Full LPMQ'!AB138,'Full AlQalam Zero TN'!AB138)</f>
        <v>0</v>
      </c>
      <c r="AC138" s="52">
        <f>SUM('Full norehidayat'!AC138,'Full norehuda'!AC138,'Full norehira'!AC138,'Full meQuran'!AC138,'Full Amiri'!AC138,'Full PDMS'!AC138,'Full AlKareem'!AC138,'Full KFGQPC'!AC138,'Full LPMQ'!AC138,'Full AlQalam Zero TN'!AC138)</f>
        <v>0</v>
      </c>
      <c r="AD138" s="42">
        <f>X138</f>
        <v>31</v>
      </c>
      <c r="AE138" s="42">
        <f>SUM(B138:W138,Y138:AC138)</f>
        <v>4</v>
      </c>
      <c r="AF138" s="42">
        <f>SUM(X116:X137,X139:X143)</f>
        <v>6</v>
      </c>
      <c r="AG138" s="41">
        <v>0</v>
      </c>
      <c r="AH138" s="40">
        <f t="shared" si="41"/>
        <v>0.75609756097561</v>
      </c>
      <c r="AI138" s="40">
        <f t="shared" si="42"/>
        <v>0.885714285714286</v>
      </c>
      <c r="AJ138" s="40">
        <f t="shared" si="43"/>
        <v>0.837837837837838</v>
      </c>
      <c r="AK138" s="40">
        <f t="shared" si="44"/>
        <v>0.861111111111111</v>
      </c>
    </row>
    <row r="139" spans="1:37">
      <c r="A139" s="26" t="s">
        <v>30</v>
      </c>
      <c r="B139" s="52">
        <f>SUM('Full norehidayat'!B139,'Full norehuda'!B139,'Full norehira'!B139,'Full meQuran'!B139,'Full Amiri'!B139,'Full PDMS'!B139,'Full AlKareem'!B139,'Full KFGQPC'!B139,'Full LPMQ'!B139,'Full AlQalam Zero TN'!B139)</f>
        <v>0</v>
      </c>
      <c r="C139" s="52">
        <f>SUM('Full norehidayat'!C139,'Full norehuda'!C139,'Full norehira'!C139,'Full meQuran'!C139,'Full Amiri'!C139,'Full PDMS'!C139,'Full AlKareem'!C139,'Full KFGQPC'!C139,'Full LPMQ'!C139,'Full AlQalam Zero TN'!C139)</f>
        <v>0</v>
      </c>
      <c r="D139" s="52">
        <f>SUM('Full norehidayat'!D139,'Full norehuda'!D139,'Full norehira'!D139,'Full meQuran'!D139,'Full Amiri'!D139,'Full PDMS'!D139,'Full AlKareem'!D139,'Full KFGQPC'!D139,'Full LPMQ'!D139,'Full AlQalam Zero TN'!D139)</f>
        <v>0</v>
      </c>
      <c r="E139" s="52">
        <f>SUM('Full norehidayat'!E139,'Full norehuda'!E139,'Full norehira'!E139,'Full meQuran'!E139,'Full Amiri'!E139,'Full PDMS'!E139,'Full AlKareem'!E139,'Full KFGQPC'!E139,'Full LPMQ'!E139,'Full AlQalam Zero TN'!E139)</f>
        <v>0</v>
      </c>
      <c r="F139" s="52">
        <f>SUM('Full norehidayat'!F139,'Full norehuda'!F139,'Full norehira'!F139,'Full meQuran'!F139,'Full Amiri'!F139,'Full PDMS'!F139,'Full AlKareem'!F139,'Full KFGQPC'!F139,'Full LPMQ'!F139,'Full AlQalam Zero TN'!F139)</f>
        <v>0</v>
      </c>
      <c r="G139" s="52">
        <f>SUM('Full norehidayat'!G139,'Full norehuda'!G139,'Full norehira'!G139,'Full meQuran'!G139,'Full Amiri'!G139,'Full PDMS'!G139,'Full AlKareem'!G139,'Full KFGQPC'!G139,'Full LPMQ'!G139,'Full AlQalam Zero TN'!G139)</f>
        <v>0</v>
      </c>
      <c r="H139" s="52">
        <f>SUM('Full norehidayat'!H139,'Full norehuda'!H139,'Full norehira'!H139,'Full meQuran'!H139,'Full Amiri'!H139,'Full PDMS'!H139,'Full AlKareem'!H139,'Full KFGQPC'!H139,'Full LPMQ'!H139,'Full AlQalam Zero TN'!H139)</f>
        <v>0</v>
      </c>
      <c r="I139" s="52">
        <f>SUM('Full norehidayat'!I139,'Full norehuda'!I139,'Full norehira'!I139,'Full meQuran'!I139,'Full Amiri'!I139,'Full PDMS'!I139,'Full AlKareem'!I139,'Full KFGQPC'!I139,'Full LPMQ'!I139,'Full AlQalam Zero TN'!I139)</f>
        <v>0</v>
      </c>
      <c r="J139" s="52">
        <f>SUM('Full norehidayat'!J139,'Full norehuda'!J139,'Full norehira'!J139,'Full meQuran'!J139,'Full Amiri'!J139,'Full PDMS'!J139,'Full AlKareem'!J139,'Full KFGQPC'!J139,'Full LPMQ'!J139,'Full AlQalam Zero TN'!J139)</f>
        <v>0</v>
      </c>
      <c r="K139" s="52">
        <f>SUM('Full norehidayat'!K139,'Full norehuda'!K139,'Full norehira'!K139,'Full meQuran'!K139,'Full Amiri'!K139,'Full PDMS'!K139,'Full AlKareem'!K139,'Full KFGQPC'!K139,'Full LPMQ'!K139,'Full AlQalam Zero TN'!K139)</f>
        <v>0</v>
      </c>
      <c r="L139" s="52">
        <f>SUM('Full norehidayat'!L139,'Full norehuda'!L139,'Full norehira'!L139,'Full meQuran'!L139,'Full Amiri'!L139,'Full PDMS'!L139,'Full AlKareem'!L139,'Full KFGQPC'!L139,'Full LPMQ'!L139,'Full AlQalam Zero TN'!L139)</f>
        <v>0</v>
      </c>
      <c r="M139" s="52">
        <f>SUM('Full norehidayat'!M139,'Full norehuda'!M139,'Full norehira'!M139,'Full meQuran'!M139,'Full Amiri'!M139,'Full PDMS'!M139,'Full AlKareem'!M139,'Full KFGQPC'!M139,'Full LPMQ'!M139,'Full AlQalam Zero TN'!M139)</f>
        <v>0</v>
      </c>
      <c r="N139" s="52">
        <f>SUM('Full norehidayat'!N139,'Full norehuda'!N139,'Full norehira'!N139,'Full meQuran'!N139,'Full Amiri'!N139,'Full PDMS'!N139,'Full AlKareem'!N139,'Full KFGQPC'!N139,'Full LPMQ'!N139,'Full AlQalam Zero TN'!N139)</f>
        <v>0</v>
      </c>
      <c r="O139" s="52">
        <f>SUM('Full norehidayat'!O139,'Full norehuda'!O139,'Full norehira'!O139,'Full meQuran'!O139,'Full Amiri'!O139,'Full PDMS'!O139,'Full AlKareem'!O139,'Full KFGQPC'!O139,'Full LPMQ'!O139,'Full AlQalam Zero TN'!O139)</f>
        <v>0</v>
      </c>
      <c r="P139" s="52">
        <f>SUM('Full norehidayat'!P139,'Full norehuda'!P139,'Full norehira'!P139,'Full meQuran'!P139,'Full Amiri'!P139,'Full PDMS'!P139,'Full AlKareem'!P139,'Full KFGQPC'!P139,'Full LPMQ'!P139,'Full AlQalam Zero TN'!P139)</f>
        <v>0</v>
      </c>
      <c r="Q139" s="52">
        <f>SUM('Full norehidayat'!Q139,'Full norehuda'!Q139,'Full norehira'!Q139,'Full meQuran'!Q139,'Full Amiri'!Q139,'Full PDMS'!Q139,'Full AlKareem'!Q139,'Full KFGQPC'!Q139,'Full LPMQ'!Q139,'Full AlQalam Zero TN'!Q139)</f>
        <v>0</v>
      </c>
      <c r="R139" s="52">
        <f>SUM('Full norehidayat'!R139,'Full norehuda'!R139,'Full norehira'!R139,'Full meQuran'!R139,'Full Amiri'!R139,'Full PDMS'!R139,'Full AlKareem'!R139,'Full KFGQPC'!R139,'Full LPMQ'!R139,'Full AlQalam Zero TN'!R139)</f>
        <v>0</v>
      </c>
      <c r="S139" s="52">
        <f>SUM('Full norehidayat'!S139,'Full norehuda'!S139,'Full norehira'!S139,'Full meQuran'!S139,'Full Amiri'!S139,'Full PDMS'!S139,'Full AlKareem'!S139,'Full KFGQPC'!S139,'Full LPMQ'!S139,'Full AlQalam Zero TN'!S139)</f>
        <v>0</v>
      </c>
      <c r="T139" s="52">
        <f>SUM('Full norehidayat'!T139,'Full norehuda'!T139,'Full norehira'!T139,'Full meQuran'!T139,'Full Amiri'!T139,'Full PDMS'!T139,'Full AlKareem'!T139,'Full KFGQPC'!T139,'Full LPMQ'!T139,'Full AlQalam Zero TN'!T139)</f>
        <v>0</v>
      </c>
      <c r="U139" s="52">
        <f>SUM('Full norehidayat'!U139,'Full norehuda'!U139,'Full norehira'!U139,'Full meQuran'!U139,'Full Amiri'!U139,'Full PDMS'!U139,'Full AlKareem'!U139,'Full KFGQPC'!U139,'Full LPMQ'!U139,'Full AlQalam Zero TN'!U139)</f>
        <v>0</v>
      </c>
      <c r="V139" s="52">
        <f>SUM('Full norehidayat'!V139,'Full norehuda'!V139,'Full norehira'!V139,'Full meQuran'!V139,'Full Amiri'!V139,'Full PDMS'!V139,'Full AlKareem'!V139,'Full KFGQPC'!V139,'Full LPMQ'!V139,'Full AlQalam Zero TN'!V139)</f>
        <v>0</v>
      </c>
      <c r="W139" s="52">
        <f>SUM('Full norehidayat'!W139,'Full norehuda'!W139,'Full norehira'!W139,'Full meQuran'!W139,'Full Amiri'!W139,'Full PDMS'!W139,'Full AlKareem'!W139,'Full KFGQPC'!W139,'Full LPMQ'!W139,'Full AlQalam Zero TN'!W139)</f>
        <v>0</v>
      </c>
      <c r="X139" s="52">
        <f>SUM('Full norehidayat'!X139,'Full norehuda'!X139,'Full norehira'!X139,'Full meQuran'!X139,'Full Amiri'!X139,'Full PDMS'!X139,'Full AlKareem'!X139,'Full KFGQPC'!X139,'Full LPMQ'!X139,'Full AlQalam Zero TN'!X139)</f>
        <v>4</v>
      </c>
      <c r="Y139" s="51">
        <f>SUM('Full norehidayat'!Y139,'Full norehuda'!Y139,'Full norehira'!Y139,'Full meQuran'!Y139,'Full Amiri'!Y139,'Full PDMS'!Y139,'Full AlKareem'!Y139,'Full KFGQPC'!Y139,'Full LPMQ'!Y139,'Full AlQalam Zero TN'!Y139)</f>
        <v>211</v>
      </c>
      <c r="Z139" s="52">
        <f>SUM('Full norehidayat'!Z139,'Full norehuda'!Z139,'Full norehira'!Z139,'Full meQuran'!Z139,'Full Amiri'!Z139,'Full PDMS'!Z139,'Full AlKareem'!Z139,'Full KFGQPC'!Z139,'Full LPMQ'!Z139,'Full AlQalam Zero TN'!Z139)</f>
        <v>0</v>
      </c>
      <c r="AA139" s="52">
        <f>SUM('Full norehidayat'!AA139,'Full norehuda'!AA139,'Full norehira'!AA139,'Full meQuran'!AA139,'Full Amiri'!AA139,'Full PDMS'!AA139,'Full AlKareem'!AA139,'Full KFGQPC'!AA139,'Full LPMQ'!AA139,'Full AlQalam Zero TN'!AA139)</f>
        <v>0</v>
      </c>
      <c r="AB139" s="52">
        <f>SUM('Full norehidayat'!AB139,'Full norehuda'!AB139,'Full norehira'!AB139,'Full meQuran'!AB139,'Full Amiri'!AB139,'Full PDMS'!AB139,'Full AlKareem'!AB139,'Full KFGQPC'!AB139,'Full LPMQ'!AB139,'Full AlQalam Zero TN'!AB139)</f>
        <v>0</v>
      </c>
      <c r="AC139" s="52">
        <f>SUM('Full norehidayat'!AC139,'Full norehuda'!AC139,'Full norehira'!AC139,'Full meQuran'!AC139,'Full Amiri'!AC139,'Full PDMS'!AC139,'Full AlKareem'!AC139,'Full KFGQPC'!AC139,'Full LPMQ'!AC139,'Full AlQalam Zero TN'!AC139)</f>
        <v>0</v>
      </c>
      <c r="AD139" s="41">
        <f>Y139</f>
        <v>211</v>
      </c>
      <c r="AE139" s="41">
        <f>SUM(B139:X139,Z139:AC139)</f>
        <v>4</v>
      </c>
      <c r="AF139" s="41">
        <f>SUM(Y116:Y138,Y140:Y143)</f>
        <v>0</v>
      </c>
      <c r="AG139" s="42">
        <v>0</v>
      </c>
      <c r="AH139" s="43">
        <f t="shared" si="41"/>
        <v>0.981395348837209</v>
      </c>
      <c r="AI139" s="43">
        <f t="shared" si="42"/>
        <v>0.981395348837209</v>
      </c>
      <c r="AJ139" s="43">
        <f t="shared" si="43"/>
        <v>1</v>
      </c>
      <c r="AK139" s="43">
        <f t="shared" si="44"/>
        <v>0.990610328638498</v>
      </c>
    </row>
    <row r="140" spans="1:37">
      <c r="A140" s="26" t="s">
        <v>31</v>
      </c>
      <c r="B140" s="52">
        <f>SUM('Full norehidayat'!B140,'Full norehuda'!B140,'Full norehira'!B140,'Full meQuran'!B140,'Full Amiri'!B140,'Full PDMS'!B140,'Full AlKareem'!B140,'Full KFGQPC'!B140,'Full LPMQ'!B140,'Full AlQalam Zero TN'!B140)</f>
        <v>0</v>
      </c>
      <c r="C140" s="52">
        <f>SUM('Full norehidayat'!C140,'Full norehuda'!C140,'Full norehira'!C140,'Full meQuran'!C140,'Full Amiri'!C140,'Full PDMS'!C140,'Full AlKareem'!C140,'Full KFGQPC'!C140,'Full LPMQ'!C140,'Full AlQalam Zero TN'!C140)</f>
        <v>4</v>
      </c>
      <c r="D140" s="52">
        <f>SUM('Full norehidayat'!D140,'Full norehuda'!D140,'Full norehira'!D140,'Full meQuran'!D140,'Full Amiri'!D140,'Full PDMS'!D140,'Full AlKareem'!D140,'Full KFGQPC'!D140,'Full LPMQ'!D140,'Full AlQalam Zero TN'!D140)</f>
        <v>0</v>
      </c>
      <c r="E140" s="52">
        <f>SUM('Full norehidayat'!E140,'Full norehuda'!E140,'Full norehira'!E140,'Full meQuran'!E140,'Full Amiri'!E140,'Full PDMS'!E140,'Full AlKareem'!E140,'Full KFGQPC'!E140,'Full LPMQ'!E140,'Full AlQalam Zero TN'!E140)</f>
        <v>0</v>
      </c>
      <c r="F140" s="52">
        <f>SUM('Full norehidayat'!F140,'Full norehuda'!F140,'Full norehira'!F140,'Full meQuran'!F140,'Full Amiri'!F140,'Full PDMS'!F140,'Full AlKareem'!F140,'Full KFGQPC'!F140,'Full LPMQ'!F140,'Full AlQalam Zero TN'!F140)</f>
        <v>0</v>
      </c>
      <c r="G140" s="52">
        <f>SUM('Full norehidayat'!G140,'Full norehuda'!G140,'Full norehira'!G140,'Full meQuran'!G140,'Full Amiri'!G140,'Full PDMS'!G140,'Full AlKareem'!G140,'Full KFGQPC'!G140,'Full LPMQ'!G140,'Full AlQalam Zero TN'!G140)</f>
        <v>0</v>
      </c>
      <c r="H140" s="52">
        <f>SUM('Full norehidayat'!H140,'Full norehuda'!H140,'Full norehira'!H140,'Full meQuran'!H140,'Full Amiri'!H140,'Full PDMS'!H140,'Full AlKareem'!H140,'Full KFGQPC'!H140,'Full LPMQ'!H140,'Full AlQalam Zero TN'!H140)</f>
        <v>0</v>
      </c>
      <c r="I140" s="52">
        <f>SUM('Full norehidayat'!I140,'Full norehuda'!I140,'Full norehira'!I140,'Full meQuran'!I140,'Full Amiri'!I140,'Full PDMS'!I140,'Full AlKareem'!I140,'Full KFGQPC'!I140,'Full LPMQ'!I140,'Full AlQalam Zero TN'!I140)</f>
        <v>0</v>
      </c>
      <c r="J140" s="52">
        <f>SUM('Full norehidayat'!J140,'Full norehuda'!J140,'Full norehira'!J140,'Full meQuran'!J140,'Full Amiri'!J140,'Full PDMS'!J140,'Full AlKareem'!J140,'Full KFGQPC'!J140,'Full LPMQ'!J140,'Full AlQalam Zero TN'!J140)</f>
        <v>0</v>
      </c>
      <c r="K140" s="52">
        <f>SUM('Full norehidayat'!K140,'Full norehuda'!K140,'Full norehira'!K140,'Full meQuran'!K140,'Full Amiri'!K140,'Full PDMS'!K140,'Full AlKareem'!K140,'Full KFGQPC'!K140,'Full LPMQ'!K140,'Full AlQalam Zero TN'!K140)</f>
        <v>0</v>
      </c>
      <c r="L140" s="52">
        <f>SUM('Full norehidayat'!L140,'Full norehuda'!L140,'Full norehira'!L140,'Full meQuran'!L140,'Full Amiri'!L140,'Full PDMS'!L140,'Full AlKareem'!L140,'Full KFGQPC'!L140,'Full LPMQ'!L140,'Full AlQalam Zero TN'!L140)</f>
        <v>0</v>
      </c>
      <c r="M140" s="52">
        <f>SUM('Full norehidayat'!M140,'Full norehuda'!M140,'Full norehira'!M140,'Full meQuran'!M140,'Full Amiri'!M140,'Full PDMS'!M140,'Full AlKareem'!M140,'Full KFGQPC'!M140,'Full LPMQ'!M140,'Full AlQalam Zero TN'!M140)</f>
        <v>0</v>
      </c>
      <c r="N140" s="52">
        <f>SUM('Full norehidayat'!N140,'Full norehuda'!N140,'Full norehira'!N140,'Full meQuran'!N140,'Full Amiri'!N140,'Full PDMS'!N140,'Full AlKareem'!N140,'Full KFGQPC'!N140,'Full LPMQ'!N140,'Full AlQalam Zero TN'!N140)</f>
        <v>0</v>
      </c>
      <c r="O140" s="52">
        <f>SUM('Full norehidayat'!O140,'Full norehuda'!O140,'Full norehira'!O140,'Full meQuran'!O140,'Full Amiri'!O140,'Full PDMS'!O140,'Full AlKareem'!O140,'Full KFGQPC'!O140,'Full LPMQ'!O140,'Full AlQalam Zero TN'!O140)</f>
        <v>0</v>
      </c>
      <c r="P140" s="52">
        <f>SUM('Full norehidayat'!P140,'Full norehuda'!P140,'Full norehira'!P140,'Full meQuran'!P140,'Full Amiri'!P140,'Full PDMS'!P140,'Full AlKareem'!P140,'Full KFGQPC'!P140,'Full LPMQ'!P140,'Full AlQalam Zero TN'!P140)</f>
        <v>1</v>
      </c>
      <c r="Q140" s="52">
        <f>SUM('Full norehidayat'!Q140,'Full norehuda'!Q140,'Full norehira'!Q140,'Full meQuran'!Q140,'Full Amiri'!Q140,'Full PDMS'!Q140,'Full AlKareem'!Q140,'Full KFGQPC'!Q140,'Full LPMQ'!Q140,'Full AlQalam Zero TN'!Q140)</f>
        <v>0</v>
      </c>
      <c r="R140" s="52">
        <f>SUM('Full norehidayat'!R140,'Full norehuda'!R140,'Full norehira'!R140,'Full meQuran'!R140,'Full Amiri'!R140,'Full PDMS'!R140,'Full AlKareem'!R140,'Full KFGQPC'!R140,'Full LPMQ'!R140,'Full AlQalam Zero TN'!R140)</f>
        <v>0</v>
      </c>
      <c r="S140" s="52">
        <f>SUM('Full norehidayat'!S140,'Full norehuda'!S140,'Full norehira'!S140,'Full meQuran'!S140,'Full Amiri'!S140,'Full PDMS'!S140,'Full AlKareem'!S140,'Full KFGQPC'!S140,'Full LPMQ'!S140,'Full AlQalam Zero TN'!S140)</f>
        <v>0</v>
      </c>
      <c r="T140" s="52">
        <f>SUM('Full norehidayat'!T140,'Full norehuda'!T140,'Full norehira'!T140,'Full meQuran'!T140,'Full Amiri'!T140,'Full PDMS'!T140,'Full AlKareem'!T140,'Full KFGQPC'!T140,'Full LPMQ'!T140,'Full AlQalam Zero TN'!T140)</f>
        <v>0</v>
      </c>
      <c r="U140" s="52">
        <f>SUM('Full norehidayat'!U140,'Full norehuda'!U140,'Full norehira'!U140,'Full meQuran'!U140,'Full Amiri'!U140,'Full PDMS'!U140,'Full AlKareem'!U140,'Full KFGQPC'!U140,'Full LPMQ'!U140,'Full AlQalam Zero TN'!U140)</f>
        <v>0</v>
      </c>
      <c r="V140" s="52">
        <f>SUM('Full norehidayat'!V140,'Full norehuda'!V140,'Full norehira'!V140,'Full meQuran'!V140,'Full Amiri'!V140,'Full PDMS'!V140,'Full AlKareem'!V140,'Full KFGQPC'!V140,'Full LPMQ'!V140,'Full AlQalam Zero TN'!V140)</f>
        <v>0</v>
      </c>
      <c r="W140" s="52">
        <f>SUM('Full norehidayat'!W140,'Full norehuda'!W140,'Full norehira'!W140,'Full meQuran'!W140,'Full Amiri'!W140,'Full PDMS'!W140,'Full AlKareem'!W140,'Full KFGQPC'!W140,'Full LPMQ'!W140,'Full AlQalam Zero TN'!W140)</f>
        <v>0</v>
      </c>
      <c r="X140" s="52">
        <f>SUM('Full norehidayat'!X140,'Full norehuda'!X140,'Full norehira'!X140,'Full meQuran'!X140,'Full Amiri'!X140,'Full PDMS'!X140,'Full AlKareem'!X140,'Full KFGQPC'!X140,'Full LPMQ'!X140,'Full AlQalam Zero TN'!X140)</f>
        <v>2</v>
      </c>
      <c r="Y140" s="52">
        <f>SUM('Full norehidayat'!Y140,'Full norehuda'!Y140,'Full norehira'!Y140,'Full meQuran'!Y140,'Full Amiri'!Y140,'Full PDMS'!Y140,'Full AlKareem'!Y140,'Full KFGQPC'!Y140,'Full LPMQ'!Y140,'Full AlQalam Zero TN'!Y140)</f>
        <v>0</v>
      </c>
      <c r="Z140" s="51">
        <f>SUM('Full norehidayat'!Z140,'Full norehuda'!Z140,'Full norehira'!Z140,'Full meQuran'!Z140,'Full Amiri'!Z140,'Full PDMS'!Z140,'Full AlKareem'!Z140,'Full KFGQPC'!Z140,'Full LPMQ'!Z140,'Full AlQalam Zero TN'!Z140)</f>
        <v>37</v>
      </c>
      <c r="AA140" s="52">
        <f>SUM('Full norehidayat'!AA140,'Full norehuda'!AA140,'Full norehira'!AA140,'Full meQuran'!AA140,'Full Amiri'!AA140,'Full PDMS'!AA140,'Full AlKareem'!AA140,'Full KFGQPC'!AA140,'Full LPMQ'!AA140,'Full AlQalam Zero TN'!AA140)</f>
        <v>0</v>
      </c>
      <c r="AB140" s="52">
        <f>SUM('Full norehidayat'!AB140,'Full norehuda'!AB140,'Full norehira'!AB140,'Full meQuran'!AB140,'Full Amiri'!AB140,'Full PDMS'!AB140,'Full AlKareem'!AB140,'Full KFGQPC'!AB140,'Full LPMQ'!AB140,'Full AlQalam Zero TN'!AB140)</f>
        <v>0</v>
      </c>
      <c r="AC140" s="52">
        <f>SUM('Full norehidayat'!AC140,'Full norehuda'!AC140,'Full norehira'!AC140,'Full meQuran'!AC140,'Full Amiri'!AC140,'Full PDMS'!AC140,'Full AlKareem'!AC140,'Full KFGQPC'!AC140,'Full LPMQ'!AC140,'Full AlQalam Zero TN'!AC140)</f>
        <v>0</v>
      </c>
      <c r="AD140" s="42">
        <f>Z140</f>
        <v>37</v>
      </c>
      <c r="AE140" s="42">
        <f>SUM(B140:Y140,AA140:AC140)</f>
        <v>7</v>
      </c>
      <c r="AF140" s="42">
        <f>SUM(Z116:Z139,Z141:Z143)</f>
        <v>1</v>
      </c>
      <c r="AG140" s="41">
        <v>0</v>
      </c>
      <c r="AH140" s="40">
        <f t="shared" si="41"/>
        <v>0.822222222222222</v>
      </c>
      <c r="AI140" s="40">
        <f t="shared" si="42"/>
        <v>0.840909090909091</v>
      </c>
      <c r="AJ140" s="40">
        <f t="shared" si="43"/>
        <v>0.973684210526316</v>
      </c>
      <c r="AK140" s="40">
        <f t="shared" si="44"/>
        <v>0.902439024390244</v>
      </c>
    </row>
    <row r="141" spans="1:37">
      <c r="A141" s="26" t="s">
        <v>32</v>
      </c>
      <c r="B141" s="52">
        <f>SUM('Full norehidayat'!B141,'Full norehuda'!B141,'Full norehira'!B141,'Full meQuran'!B141,'Full Amiri'!B141,'Full PDMS'!B141,'Full AlKareem'!B141,'Full KFGQPC'!B141,'Full LPMQ'!B141,'Full AlQalam Zero TN'!B141)</f>
        <v>0</v>
      </c>
      <c r="C141" s="52">
        <f>SUM('Full norehidayat'!C141,'Full norehuda'!C141,'Full norehira'!C141,'Full meQuran'!C141,'Full Amiri'!C141,'Full PDMS'!C141,'Full AlKareem'!C141,'Full KFGQPC'!C141,'Full LPMQ'!C141,'Full AlQalam Zero TN'!C141)</f>
        <v>0</v>
      </c>
      <c r="D141" s="52">
        <f>SUM('Full norehidayat'!D141,'Full norehuda'!D141,'Full norehira'!D141,'Full meQuran'!D141,'Full Amiri'!D141,'Full PDMS'!D141,'Full AlKareem'!D141,'Full KFGQPC'!D141,'Full LPMQ'!D141,'Full AlQalam Zero TN'!D141)</f>
        <v>0</v>
      </c>
      <c r="E141" s="52">
        <f>SUM('Full norehidayat'!E141,'Full norehuda'!E141,'Full norehira'!E141,'Full meQuran'!E141,'Full Amiri'!E141,'Full PDMS'!E141,'Full AlKareem'!E141,'Full KFGQPC'!E141,'Full LPMQ'!E141,'Full AlQalam Zero TN'!E141)</f>
        <v>0</v>
      </c>
      <c r="F141" s="52">
        <f>SUM('Full norehidayat'!F141,'Full norehuda'!F141,'Full norehira'!F141,'Full meQuran'!F141,'Full Amiri'!F141,'Full PDMS'!F141,'Full AlKareem'!F141,'Full KFGQPC'!F141,'Full LPMQ'!F141,'Full AlQalam Zero TN'!F141)</f>
        <v>0</v>
      </c>
      <c r="G141" s="52">
        <f>SUM('Full norehidayat'!G141,'Full norehuda'!G141,'Full norehira'!G141,'Full meQuran'!G141,'Full Amiri'!G141,'Full PDMS'!G141,'Full AlKareem'!G141,'Full KFGQPC'!G141,'Full LPMQ'!G141,'Full AlQalam Zero TN'!G141)</f>
        <v>0</v>
      </c>
      <c r="H141" s="52">
        <f>SUM('Full norehidayat'!H141,'Full norehuda'!H141,'Full norehira'!H141,'Full meQuran'!H141,'Full Amiri'!H141,'Full PDMS'!H141,'Full AlKareem'!H141,'Full KFGQPC'!H141,'Full LPMQ'!H141,'Full AlQalam Zero TN'!H141)</f>
        <v>0</v>
      </c>
      <c r="I141" s="52">
        <f>SUM('Full norehidayat'!I141,'Full norehuda'!I141,'Full norehira'!I141,'Full meQuran'!I141,'Full Amiri'!I141,'Full PDMS'!I141,'Full AlKareem'!I141,'Full KFGQPC'!I141,'Full LPMQ'!I141,'Full AlQalam Zero TN'!I141)</f>
        <v>0</v>
      </c>
      <c r="J141" s="52">
        <f>SUM('Full norehidayat'!J141,'Full norehuda'!J141,'Full norehira'!J141,'Full meQuran'!J141,'Full Amiri'!J141,'Full PDMS'!J141,'Full AlKareem'!J141,'Full KFGQPC'!J141,'Full LPMQ'!J141,'Full AlQalam Zero TN'!J141)</f>
        <v>0</v>
      </c>
      <c r="K141" s="52">
        <f>SUM('Full norehidayat'!K141,'Full norehuda'!K141,'Full norehira'!K141,'Full meQuran'!K141,'Full Amiri'!K141,'Full PDMS'!K141,'Full AlKareem'!K141,'Full KFGQPC'!K141,'Full LPMQ'!K141,'Full AlQalam Zero TN'!K141)</f>
        <v>0</v>
      </c>
      <c r="L141" s="52">
        <f>SUM('Full norehidayat'!L141,'Full norehuda'!L141,'Full norehira'!L141,'Full meQuran'!L141,'Full Amiri'!L141,'Full PDMS'!L141,'Full AlKareem'!L141,'Full KFGQPC'!L141,'Full LPMQ'!L141,'Full AlQalam Zero TN'!L141)</f>
        <v>0</v>
      </c>
      <c r="M141" s="52">
        <f>SUM('Full norehidayat'!M141,'Full norehuda'!M141,'Full norehira'!M141,'Full meQuran'!M141,'Full Amiri'!M141,'Full PDMS'!M141,'Full AlKareem'!M141,'Full KFGQPC'!M141,'Full LPMQ'!M141,'Full AlQalam Zero TN'!M141)</f>
        <v>0</v>
      </c>
      <c r="N141" s="52">
        <f>SUM('Full norehidayat'!N141,'Full norehuda'!N141,'Full norehira'!N141,'Full meQuran'!N141,'Full Amiri'!N141,'Full PDMS'!N141,'Full AlKareem'!N141,'Full KFGQPC'!N141,'Full LPMQ'!N141,'Full AlQalam Zero TN'!N141)</f>
        <v>0</v>
      </c>
      <c r="O141" s="52">
        <f>SUM('Full norehidayat'!O141,'Full norehuda'!O141,'Full norehira'!O141,'Full meQuran'!O141,'Full Amiri'!O141,'Full PDMS'!O141,'Full AlKareem'!O141,'Full KFGQPC'!O141,'Full LPMQ'!O141,'Full AlQalam Zero TN'!O141)</f>
        <v>0</v>
      </c>
      <c r="P141" s="52">
        <f>SUM('Full norehidayat'!P141,'Full norehuda'!P141,'Full norehira'!P141,'Full meQuran'!P141,'Full Amiri'!P141,'Full PDMS'!P141,'Full AlKareem'!P141,'Full KFGQPC'!P141,'Full LPMQ'!P141,'Full AlQalam Zero TN'!P141)</f>
        <v>0</v>
      </c>
      <c r="Q141" s="52">
        <f>SUM('Full norehidayat'!Q141,'Full norehuda'!Q141,'Full norehira'!Q141,'Full meQuran'!Q141,'Full Amiri'!Q141,'Full PDMS'!Q141,'Full AlKareem'!Q141,'Full KFGQPC'!Q141,'Full LPMQ'!Q141,'Full AlQalam Zero TN'!Q141)</f>
        <v>0</v>
      </c>
      <c r="R141" s="52">
        <f>SUM('Full norehidayat'!R141,'Full norehuda'!R141,'Full norehira'!R141,'Full meQuran'!R141,'Full Amiri'!R141,'Full PDMS'!R141,'Full AlKareem'!R141,'Full KFGQPC'!R141,'Full LPMQ'!R141,'Full AlQalam Zero TN'!R141)</f>
        <v>0</v>
      </c>
      <c r="S141" s="52">
        <f>SUM('Full norehidayat'!S141,'Full norehuda'!S141,'Full norehira'!S141,'Full meQuran'!S141,'Full Amiri'!S141,'Full PDMS'!S141,'Full AlKareem'!S141,'Full KFGQPC'!S141,'Full LPMQ'!S141,'Full AlQalam Zero TN'!S141)</f>
        <v>0</v>
      </c>
      <c r="T141" s="52">
        <f>SUM('Full norehidayat'!T141,'Full norehuda'!T141,'Full norehira'!T141,'Full meQuran'!T141,'Full Amiri'!T141,'Full PDMS'!T141,'Full AlKareem'!T141,'Full KFGQPC'!T141,'Full LPMQ'!T141,'Full AlQalam Zero TN'!T141)</f>
        <v>0</v>
      </c>
      <c r="U141" s="52">
        <f>SUM('Full norehidayat'!U141,'Full norehuda'!U141,'Full norehira'!U141,'Full meQuran'!U141,'Full Amiri'!U141,'Full PDMS'!U141,'Full AlKareem'!U141,'Full KFGQPC'!U141,'Full LPMQ'!U141,'Full AlQalam Zero TN'!U141)</f>
        <v>0</v>
      </c>
      <c r="V141" s="52">
        <f>SUM('Full norehidayat'!V141,'Full norehuda'!V141,'Full norehira'!V141,'Full meQuran'!V141,'Full Amiri'!V141,'Full PDMS'!V141,'Full AlKareem'!V141,'Full KFGQPC'!V141,'Full LPMQ'!V141,'Full AlQalam Zero TN'!V141)</f>
        <v>0</v>
      </c>
      <c r="W141" s="52">
        <f>SUM('Full norehidayat'!W141,'Full norehuda'!W141,'Full norehira'!W141,'Full meQuran'!W141,'Full Amiri'!W141,'Full PDMS'!W141,'Full AlKareem'!W141,'Full KFGQPC'!W141,'Full LPMQ'!W141,'Full AlQalam Zero TN'!W141)</f>
        <v>0</v>
      </c>
      <c r="X141" s="52">
        <f>SUM('Full norehidayat'!X141,'Full norehuda'!X141,'Full norehira'!X141,'Full meQuran'!X141,'Full Amiri'!X141,'Full PDMS'!X141,'Full AlKareem'!X141,'Full KFGQPC'!X141,'Full LPMQ'!X141,'Full AlQalam Zero TN'!X141)</f>
        <v>0</v>
      </c>
      <c r="Y141" s="52">
        <f>SUM('Full norehidayat'!Y141,'Full norehuda'!Y141,'Full norehira'!Y141,'Full meQuran'!Y141,'Full Amiri'!Y141,'Full PDMS'!Y141,'Full AlKareem'!Y141,'Full KFGQPC'!Y141,'Full LPMQ'!Y141,'Full AlQalam Zero TN'!Y141)</f>
        <v>0</v>
      </c>
      <c r="Z141" s="52">
        <f>SUM('Full norehidayat'!Z141,'Full norehuda'!Z141,'Full norehira'!Z141,'Full meQuran'!Z141,'Full Amiri'!Z141,'Full PDMS'!Z141,'Full AlKareem'!Z141,'Full KFGQPC'!Z141,'Full LPMQ'!Z141,'Full AlQalam Zero TN'!Z141)</f>
        <v>0</v>
      </c>
      <c r="AA141" s="51">
        <f>SUM('Full norehidayat'!AA141,'Full norehuda'!AA141,'Full norehira'!AA141,'Full meQuran'!AA141,'Full Amiri'!AA141,'Full PDMS'!AA141,'Full AlKareem'!AA141,'Full KFGQPC'!AA141,'Full LPMQ'!AA141,'Full AlQalam Zero TN'!AA141)</f>
        <v>59</v>
      </c>
      <c r="AB141" s="52">
        <f>SUM('Full norehidayat'!AB141,'Full norehuda'!AB141,'Full norehira'!AB141,'Full meQuran'!AB141,'Full Amiri'!AB141,'Full PDMS'!AB141,'Full AlKareem'!AB141,'Full KFGQPC'!AB141,'Full LPMQ'!AB141,'Full AlQalam Zero TN'!AB141)</f>
        <v>0</v>
      </c>
      <c r="AC141" s="52">
        <f>SUM('Full norehidayat'!AC141,'Full norehuda'!AC141,'Full norehira'!AC141,'Full meQuran'!AC141,'Full Amiri'!AC141,'Full PDMS'!AC141,'Full AlKareem'!AC141,'Full KFGQPC'!AC141,'Full LPMQ'!AC141,'Full AlQalam Zero TN'!AC141)</f>
        <v>0</v>
      </c>
      <c r="AD141" s="41">
        <f>AA141</f>
        <v>59</v>
      </c>
      <c r="AE141" s="41">
        <f>SUM(B141:Z141,AB141:AC141)</f>
        <v>0</v>
      </c>
      <c r="AF141" s="41">
        <f>SUM(AA116:AA140,AA142:AA143)</f>
        <v>0</v>
      </c>
      <c r="AG141" s="42">
        <v>0</v>
      </c>
      <c r="AH141" s="43">
        <f t="shared" si="41"/>
        <v>1</v>
      </c>
      <c r="AI141" s="43">
        <f t="shared" si="42"/>
        <v>1</v>
      </c>
      <c r="AJ141" s="43">
        <f t="shared" si="43"/>
        <v>1</v>
      </c>
      <c r="AK141" s="43">
        <f t="shared" si="44"/>
        <v>1</v>
      </c>
    </row>
    <row r="142" spans="1:37">
      <c r="A142" s="26" t="s">
        <v>33</v>
      </c>
      <c r="B142" s="52">
        <f>SUM('Full norehidayat'!B142,'Full norehuda'!B142,'Full norehira'!B142,'Full meQuran'!B142,'Full Amiri'!B142,'Full PDMS'!B142,'Full AlKareem'!B142,'Full KFGQPC'!B142,'Full LPMQ'!B142,'Full AlQalam Zero TN'!B142)</f>
        <v>0</v>
      </c>
      <c r="C142" s="52">
        <f>SUM('Full norehidayat'!C142,'Full norehuda'!C142,'Full norehira'!C142,'Full meQuran'!C142,'Full Amiri'!C142,'Full PDMS'!C142,'Full AlKareem'!C142,'Full KFGQPC'!C142,'Full LPMQ'!C142,'Full AlQalam Zero TN'!C142)</f>
        <v>0</v>
      </c>
      <c r="D142" s="52">
        <f>SUM('Full norehidayat'!D142,'Full norehuda'!D142,'Full norehira'!D142,'Full meQuran'!D142,'Full Amiri'!D142,'Full PDMS'!D142,'Full AlKareem'!D142,'Full KFGQPC'!D142,'Full LPMQ'!D142,'Full AlQalam Zero TN'!D142)</f>
        <v>0</v>
      </c>
      <c r="E142" s="52">
        <f>SUM('Full norehidayat'!E142,'Full norehuda'!E142,'Full norehira'!E142,'Full meQuran'!E142,'Full Amiri'!E142,'Full PDMS'!E142,'Full AlKareem'!E142,'Full KFGQPC'!E142,'Full LPMQ'!E142,'Full AlQalam Zero TN'!E142)</f>
        <v>0</v>
      </c>
      <c r="F142" s="52">
        <f>SUM('Full norehidayat'!F142,'Full norehuda'!F142,'Full norehira'!F142,'Full meQuran'!F142,'Full Amiri'!F142,'Full PDMS'!F142,'Full AlKareem'!F142,'Full KFGQPC'!F142,'Full LPMQ'!F142,'Full AlQalam Zero TN'!F142)</f>
        <v>0</v>
      </c>
      <c r="G142" s="52">
        <f>SUM('Full norehidayat'!G142,'Full norehuda'!G142,'Full norehira'!G142,'Full meQuran'!G142,'Full Amiri'!G142,'Full PDMS'!G142,'Full AlKareem'!G142,'Full KFGQPC'!G142,'Full LPMQ'!G142,'Full AlQalam Zero TN'!G142)</f>
        <v>0</v>
      </c>
      <c r="H142" s="52">
        <f>SUM('Full norehidayat'!H142,'Full norehuda'!H142,'Full norehira'!H142,'Full meQuran'!H142,'Full Amiri'!H142,'Full PDMS'!H142,'Full AlKareem'!H142,'Full KFGQPC'!H142,'Full LPMQ'!H142,'Full AlQalam Zero TN'!H142)</f>
        <v>0</v>
      </c>
      <c r="I142" s="52">
        <f>SUM('Full norehidayat'!I142,'Full norehuda'!I142,'Full norehira'!I142,'Full meQuran'!I142,'Full Amiri'!I142,'Full PDMS'!I142,'Full AlKareem'!I142,'Full KFGQPC'!I142,'Full LPMQ'!I142,'Full AlQalam Zero TN'!I142)</f>
        <v>0</v>
      </c>
      <c r="J142" s="52">
        <f>SUM('Full norehidayat'!J142,'Full norehuda'!J142,'Full norehira'!J142,'Full meQuran'!J142,'Full Amiri'!J142,'Full PDMS'!J142,'Full AlKareem'!J142,'Full KFGQPC'!J142,'Full LPMQ'!J142,'Full AlQalam Zero TN'!J142)</f>
        <v>0</v>
      </c>
      <c r="K142" s="52">
        <f>SUM('Full norehidayat'!K142,'Full norehuda'!K142,'Full norehira'!K142,'Full meQuran'!K142,'Full Amiri'!K142,'Full PDMS'!K142,'Full AlKareem'!K142,'Full KFGQPC'!K142,'Full LPMQ'!K142,'Full AlQalam Zero TN'!K142)</f>
        <v>0</v>
      </c>
      <c r="L142" s="52">
        <f>SUM('Full norehidayat'!L142,'Full norehuda'!L142,'Full norehira'!L142,'Full meQuran'!L142,'Full Amiri'!L142,'Full PDMS'!L142,'Full AlKareem'!L142,'Full KFGQPC'!L142,'Full LPMQ'!L142,'Full AlQalam Zero TN'!L142)</f>
        <v>0</v>
      </c>
      <c r="M142" s="52">
        <f>SUM('Full norehidayat'!M142,'Full norehuda'!M142,'Full norehira'!M142,'Full meQuran'!M142,'Full Amiri'!M142,'Full PDMS'!M142,'Full AlKareem'!M142,'Full KFGQPC'!M142,'Full LPMQ'!M142,'Full AlQalam Zero TN'!M142)</f>
        <v>0</v>
      </c>
      <c r="N142" s="52">
        <f>SUM('Full norehidayat'!N142,'Full norehuda'!N142,'Full norehira'!N142,'Full meQuran'!N142,'Full Amiri'!N142,'Full PDMS'!N142,'Full AlKareem'!N142,'Full KFGQPC'!N142,'Full LPMQ'!N142,'Full AlQalam Zero TN'!N142)</f>
        <v>0</v>
      </c>
      <c r="O142" s="52">
        <f>SUM('Full norehidayat'!O142,'Full norehuda'!O142,'Full norehira'!O142,'Full meQuran'!O142,'Full Amiri'!O142,'Full PDMS'!O142,'Full AlKareem'!O142,'Full KFGQPC'!O142,'Full LPMQ'!O142,'Full AlQalam Zero TN'!O142)</f>
        <v>0</v>
      </c>
      <c r="P142" s="52">
        <f>SUM('Full norehidayat'!P142,'Full norehuda'!P142,'Full norehira'!P142,'Full meQuran'!P142,'Full Amiri'!P142,'Full PDMS'!P142,'Full AlKareem'!P142,'Full KFGQPC'!P142,'Full LPMQ'!P142,'Full AlQalam Zero TN'!P142)</f>
        <v>0</v>
      </c>
      <c r="Q142" s="52">
        <f>SUM('Full norehidayat'!Q142,'Full norehuda'!Q142,'Full norehira'!Q142,'Full meQuran'!Q142,'Full Amiri'!Q142,'Full PDMS'!Q142,'Full AlKareem'!Q142,'Full KFGQPC'!Q142,'Full LPMQ'!Q142,'Full AlQalam Zero TN'!Q142)</f>
        <v>0</v>
      </c>
      <c r="R142" s="52">
        <f>SUM('Full norehidayat'!R142,'Full norehuda'!R142,'Full norehira'!R142,'Full meQuran'!R142,'Full Amiri'!R142,'Full PDMS'!R142,'Full AlKareem'!R142,'Full KFGQPC'!R142,'Full LPMQ'!R142,'Full AlQalam Zero TN'!R142)</f>
        <v>0</v>
      </c>
      <c r="S142" s="52">
        <f>SUM('Full norehidayat'!S142,'Full norehuda'!S142,'Full norehira'!S142,'Full meQuran'!S142,'Full Amiri'!S142,'Full PDMS'!S142,'Full AlKareem'!S142,'Full KFGQPC'!S142,'Full LPMQ'!S142,'Full AlQalam Zero TN'!S142)</f>
        <v>0</v>
      </c>
      <c r="T142" s="52">
        <f>SUM('Full norehidayat'!T142,'Full norehuda'!T142,'Full norehira'!T142,'Full meQuran'!T142,'Full Amiri'!T142,'Full PDMS'!T142,'Full AlKareem'!T142,'Full KFGQPC'!T142,'Full LPMQ'!T142,'Full AlQalam Zero TN'!T142)</f>
        <v>0</v>
      </c>
      <c r="U142" s="52">
        <f>SUM('Full norehidayat'!U142,'Full norehuda'!U142,'Full norehira'!U142,'Full meQuran'!U142,'Full Amiri'!U142,'Full PDMS'!U142,'Full AlKareem'!U142,'Full KFGQPC'!U142,'Full LPMQ'!U142,'Full AlQalam Zero TN'!U142)</f>
        <v>0</v>
      </c>
      <c r="V142" s="52">
        <f>SUM('Full norehidayat'!V142,'Full norehuda'!V142,'Full norehira'!V142,'Full meQuran'!V142,'Full Amiri'!V142,'Full PDMS'!V142,'Full AlKareem'!V142,'Full KFGQPC'!V142,'Full LPMQ'!V142,'Full AlQalam Zero TN'!V142)</f>
        <v>0</v>
      </c>
      <c r="W142" s="52">
        <f>SUM('Full norehidayat'!W142,'Full norehuda'!W142,'Full norehira'!W142,'Full meQuran'!W142,'Full Amiri'!W142,'Full PDMS'!W142,'Full AlKareem'!W142,'Full KFGQPC'!W142,'Full LPMQ'!W142,'Full AlQalam Zero TN'!W142)</f>
        <v>0</v>
      </c>
      <c r="X142" s="52">
        <f>SUM('Full norehidayat'!X142,'Full norehuda'!X142,'Full norehira'!X142,'Full meQuran'!X142,'Full Amiri'!X142,'Full PDMS'!X142,'Full AlKareem'!X142,'Full KFGQPC'!X142,'Full LPMQ'!X142,'Full AlQalam Zero TN'!X142)</f>
        <v>0</v>
      </c>
      <c r="Y142" s="52">
        <f>SUM('Full norehidayat'!Y142,'Full norehuda'!Y142,'Full norehira'!Y142,'Full meQuran'!Y142,'Full Amiri'!Y142,'Full PDMS'!Y142,'Full AlKareem'!Y142,'Full KFGQPC'!Y142,'Full LPMQ'!Y142,'Full AlQalam Zero TN'!Y142)</f>
        <v>0</v>
      </c>
      <c r="Z142" s="52">
        <f>SUM('Full norehidayat'!Z142,'Full norehuda'!Z142,'Full norehira'!Z142,'Full meQuran'!Z142,'Full Amiri'!Z142,'Full PDMS'!Z142,'Full AlKareem'!Z142,'Full KFGQPC'!Z142,'Full LPMQ'!Z142,'Full AlQalam Zero TN'!Z142)</f>
        <v>0</v>
      </c>
      <c r="AA142" s="52">
        <f>SUM('Full norehidayat'!AA142,'Full norehuda'!AA142,'Full norehira'!AA142,'Full meQuran'!AA142,'Full Amiri'!AA142,'Full PDMS'!AA142,'Full AlKareem'!AA142,'Full KFGQPC'!AA142,'Full LPMQ'!AA142,'Full AlQalam Zero TN'!AA142)</f>
        <v>0</v>
      </c>
      <c r="AB142" s="51">
        <f>SUM('Full norehidayat'!AB142,'Full norehuda'!AB142,'Full norehira'!AB142,'Full meQuran'!AB142,'Full Amiri'!AB142,'Full PDMS'!AB142,'Full AlKareem'!AB142,'Full KFGQPC'!AB142,'Full LPMQ'!AB142,'Full AlQalam Zero TN'!AB142)</f>
        <v>24</v>
      </c>
      <c r="AC142" s="52">
        <f>SUM('Full norehidayat'!AC142,'Full norehuda'!AC142,'Full norehira'!AC142,'Full meQuran'!AC142,'Full Amiri'!AC142,'Full PDMS'!AC142,'Full AlKareem'!AC142,'Full KFGQPC'!AC142,'Full LPMQ'!AC142,'Full AlQalam Zero TN'!AC142)</f>
        <v>0</v>
      </c>
      <c r="AD142" s="42">
        <f>AB142</f>
        <v>24</v>
      </c>
      <c r="AE142" s="42">
        <f>SUM(B142:AA142,AC142)</f>
        <v>0</v>
      </c>
      <c r="AF142" s="42">
        <f>SUM(AB116:AB141,AB143)</f>
        <v>1</v>
      </c>
      <c r="AG142" s="42">
        <v>0</v>
      </c>
      <c r="AH142" s="40">
        <f t="shared" si="41"/>
        <v>0.96</v>
      </c>
      <c r="AI142" s="40">
        <f t="shared" si="42"/>
        <v>1</v>
      </c>
      <c r="AJ142" s="40">
        <f t="shared" si="43"/>
        <v>0.96</v>
      </c>
      <c r="AK142" s="40">
        <f t="shared" si="44"/>
        <v>0.979591836734694</v>
      </c>
    </row>
    <row r="143" spans="1:37">
      <c r="A143" s="29" t="s">
        <v>34</v>
      </c>
      <c r="B143" s="52">
        <f>SUM('Full norehidayat'!B143,'Full norehuda'!B143,'Full norehira'!B143,'Full meQuran'!B143,'Full Amiri'!B143,'Full PDMS'!B143,'Full AlKareem'!B143,'Full KFGQPC'!B143,'Full LPMQ'!B143,'Full AlQalam Zero TN'!B143)</f>
        <v>0</v>
      </c>
      <c r="C143" s="52">
        <f>SUM('Full norehidayat'!C143,'Full norehuda'!C143,'Full norehira'!C143,'Full meQuran'!C143,'Full Amiri'!C143,'Full PDMS'!C143,'Full AlKareem'!C143,'Full KFGQPC'!C143,'Full LPMQ'!C143,'Full AlQalam Zero TN'!C143)</f>
        <v>0</v>
      </c>
      <c r="D143" s="52">
        <f>SUM('Full norehidayat'!D143,'Full norehuda'!D143,'Full norehira'!D143,'Full meQuran'!D143,'Full Amiri'!D143,'Full PDMS'!D143,'Full AlKareem'!D143,'Full KFGQPC'!D143,'Full LPMQ'!D143,'Full AlQalam Zero TN'!D143)</f>
        <v>0</v>
      </c>
      <c r="E143" s="52">
        <f>SUM('Full norehidayat'!E143,'Full norehuda'!E143,'Full norehira'!E143,'Full meQuran'!E143,'Full Amiri'!E143,'Full PDMS'!E143,'Full AlKareem'!E143,'Full KFGQPC'!E143,'Full LPMQ'!E143,'Full AlQalam Zero TN'!E143)</f>
        <v>0</v>
      </c>
      <c r="F143" s="52">
        <f>SUM('Full norehidayat'!F143,'Full norehuda'!F143,'Full norehira'!F143,'Full meQuran'!F143,'Full Amiri'!F143,'Full PDMS'!F143,'Full AlKareem'!F143,'Full KFGQPC'!F143,'Full LPMQ'!F143,'Full AlQalam Zero TN'!F143)</f>
        <v>0</v>
      </c>
      <c r="G143" s="52">
        <f>SUM('Full norehidayat'!G143,'Full norehuda'!G143,'Full norehira'!G143,'Full meQuran'!G143,'Full Amiri'!G143,'Full PDMS'!G143,'Full AlKareem'!G143,'Full KFGQPC'!G143,'Full LPMQ'!G143,'Full AlQalam Zero TN'!G143)</f>
        <v>0</v>
      </c>
      <c r="H143" s="52">
        <f>SUM('Full norehidayat'!H143,'Full norehuda'!H143,'Full norehira'!H143,'Full meQuran'!H143,'Full Amiri'!H143,'Full PDMS'!H143,'Full AlKareem'!H143,'Full KFGQPC'!H143,'Full LPMQ'!H143,'Full AlQalam Zero TN'!H143)</f>
        <v>0</v>
      </c>
      <c r="I143" s="52">
        <f>SUM('Full norehidayat'!I143,'Full norehuda'!I143,'Full norehira'!I143,'Full meQuran'!I143,'Full Amiri'!I143,'Full PDMS'!I143,'Full AlKareem'!I143,'Full KFGQPC'!I143,'Full LPMQ'!I143,'Full AlQalam Zero TN'!I143)</f>
        <v>0</v>
      </c>
      <c r="J143" s="52">
        <f>SUM('Full norehidayat'!J143,'Full norehuda'!J143,'Full norehira'!J143,'Full meQuran'!J143,'Full Amiri'!J143,'Full PDMS'!J143,'Full AlKareem'!J143,'Full KFGQPC'!J143,'Full LPMQ'!J143,'Full AlQalam Zero TN'!J143)</f>
        <v>0</v>
      </c>
      <c r="K143" s="52">
        <f>SUM('Full norehidayat'!K143,'Full norehuda'!K143,'Full norehira'!K143,'Full meQuran'!K143,'Full Amiri'!K143,'Full PDMS'!K143,'Full AlKareem'!K143,'Full KFGQPC'!K143,'Full LPMQ'!K143,'Full AlQalam Zero TN'!K143)</f>
        <v>0</v>
      </c>
      <c r="L143" s="52">
        <f>SUM('Full norehidayat'!L143,'Full norehuda'!L143,'Full norehira'!L143,'Full meQuran'!L143,'Full Amiri'!L143,'Full PDMS'!L143,'Full AlKareem'!L143,'Full KFGQPC'!L143,'Full LPMQ'!L143,'Full AlQalam Zero TN'!L143)</f>
        <v>0</v>
      </c>
      <c r="M143" s="52">
        <f>SUM('Full norehidayat'!M143,'Full norehuda'!M143,'Full norehira'!M143,'Full meQuran'!M143,'Full Amiri'!M143,'Full PDMS'!M143,'Full AlKareem'!M143,'Full KFGQPC'!M143,'Full LPMQ'!M143,'Full AlQalam Zero TN'!M143)</f>
        <v>0</v>
      </c>
      <c r="N143" s="52">
        <f>SUM('Full norehidayat'!N143,'Full norehuda'!N143,'Full norehira'!N143,'Full meQuran'!N143,'Full Amiri'!N143,'Full PDMS'!N143,'Full AlKareem'!N143,'Full KFGQPC'!N143,'Full LPMQ'!N143,'Full AlQalam Zero TN'!N143)</f>
        <v>0</v>
      </c>
      <c r="O143" s="52">
        <f>SUM('Full norehidayat'!O143,'Full norehuda'!O143,'Full norehira'!O143,'Full meQuran'!O143,'Full Amiri'!O143,'Full PDMS'!O143,'Full AlKareem'!O143,'Full KFGQPC'!O143,'Full LPMQ'!O143,'Full AlQalam Zero TN'!O143)</f>
        <v>0</v>
      </c>
      <c r="P143" s="52">
        <f>SUM('Full norehidayat'!P143,'Full norehuda'!P143,'Full norehira'!P143,'Full meQuran'!P143,'Full Amiri'!P143,'Full PDMS'!P143,'Full AlKareem'!P143,'Full KFGQPC'!P143,'Full LPMQ'!P143,'Full AlQalam Zero TN'!P143)</f>
        <v>0</v>
      </c>
      <c r="Q143" s="52">
        <f>SUM('Full norehidayat'!Q143,'Full norehuda'!Q143,'Full norehira'!Q143,'Full meQuran'!Q143,'Full Amiri'!Q143,'Full PDMS'!Q143,'Full AlKareem'!Q143,'Full KFGQPC'!Q143,'Full LPMQ'!Q143,'Full AlQalam Zero TN'!Q143)</f>
        <v>0</v>
      </c>
      <c r="R143" s="52">
        <f>SUM('Full norehidayat'!R143,'Full norehuda'!R143,'Full norehira'!R143,'Full meQuran'!R143,'Full Amiri'!R143,'Full PDMS'!R143,'Full AlKareem'!R143,'Full KFGQPC'!R143,'Full LPMQ'!R143,'Full AlQalam Zero TN'!R143)</f>
        <v>0</v>
      </c>
      <c r="S143" s="52">
        <f>SUM('Full norehidayat'!S143,'Full norehuda'!S143,'Full norehira'!S143,'Full meQuran'!S143,'Full Amiri'!S143,'Full PDMS'!S143,'Full AlKareem'!S143,'Full KFGQPC'!S143,'Full LPMQ'!S143,'Full AlQalam Zero TN'!S143)</f>
        <v>0</v>
      </c>
      <c r="T143" s="52">
        <f>SUM('Full norehidayat'!T143,'Full norehuda'!T143,'Full norehira'!T143,'Full meQuran'!T143,'Full Amiri'!T143,'Full PDMS'!T143,'Full AlKareem'!T143,'Full KFGQPC'!T143,'Full LPMQ'!T143,'Full AlQalam Zero TN'!T143)</f>
        <v>0</v>
      </c>
      <c r="U143" s="52">
        <f>SUM('Full norehidayat'!U143,'Full norehuda'!U143,'Full norehira'!U143,'Full meQuran'!U143,'Full Amiri'!U143,'Full PDMS'!U143,'Full AlKareem'!U143,'Full KFGQPC'!U143,'Full LPMQ'!U143,'Full AlQalam Zero TN'!U143)</f>
        <v>0</v>
      </c>
      <c r="V143" s="52">
        <f>SUM('Full norehidayat'!V143,'Full norehuda'!V143,'Full norehira'!V143,'Full meQuran'!V143,'Full Amiri'!V143,'Full PDMS'!V143,'Full AlKareem'!V143,'Full KFGQPC'!V143,'Full LPMQ'!V143,'Full AlQalam Zero TN'!V143)</f>
        <v>0</v>
      </c>
      <c r="W143" s="52">
        <f>SUM('Full norehidayat'!W143,'Full norehuda'!W143,'Full norehira'!W143,'Full meQuran'!W143,'Full Amiri'!W143,'Full PDMS'!W143,'Full AlKareem'!W143,'Full KFGQPC'!W143,'Full LPMQ'!W143,'Full AlQalam Zero TN'!W143)</f>
        <v>0</v>
      </c>
      <c r="X143" s="52">
        <f>SUM('Full norehidayat'!X143,'Full norehuda'!X143,'Full norehira'!X143,'Full meQuran'!X143,'Full Amiri'!X143,'Full PDMS'!X143,'Full AlKareem'!X143,'Full KFGQPC'!X143,'Full LPMQ'!X143,'Full AlQalam Zero TN'!X143)</f>
        <v>0</v>
      </c>
      <c r="Y143" s="52">
        <f>SUM('Full norehidayat'!Y143,'Full norehuda'!Y143,'Full norehira'!Y143,'Full meQuran'!Y143,'Full Amiri'!Y143,'Full PDMS'!Y143,'Full AlKareem'!Y143,'Full KFGQPC'!Y143,'Full LPMQ'!Y143,'Full AlQalam Zero TN'!Y143)</f>
        <v>0</v>
      </c>
      <c r="Z143" s="52">
        <f>SUM('Full norehidayat'!Z143,'Full norehuda'!Z143,'Full norehira'!Z143,'Full meQuran'!Z143,'Full Amiri'!Z143,'Full PDMS'!Z143,'Full AlKareem'!Z143,'Full KFGQPC'!Z143,'Full LPMQ'!Z143,'Full AlQalam Zero TN'!Z143)</f>
        <v>0</v>
      </c>
      <c r="AA143" s="52">
        <f>SUM('Full norehidayat'!AA143,'Full norehuda'!AA143,'Full norehira'!AA143,'Full meQuran'!AA143,'Full Amiri'!AA143,'Full PDMS'!AA143,'Full AlKareem'!AA143,'Full KFGQPC'!AA143,'Full LPMQ'!AA143,'Full AlQalam Zero TN'!AA143)</f>
        <v>0</v>
      </c>
      <c r="AB143" s="52">
        <f>SUM('Full norehidayat'!AB143,'Full norehuda'!AB143,'Full norehira'!AB143,'Full meQuran'!AB143,'Full Amiri'!AB143,'Full PDMS'!AB143,'Full AlKareem'!AB143,'Full KFGQPC'!AB143,'Full LPMQ'!AB143,'Full AlQalam Zero TN'!AB143)</f>
        <v>0</v>
      </c>
      <c r="AC143" s="51">
        <f>SUM('Full norehidayat'!AC143,'Full norehuda'!AC143,'Full norehira'!AC143,'Full meQuran'!AC143,'Full Amiri'!AC143,'Full PDMS'!AC143,'Full AlKareem'!AC143,'Full KFGQPC'!AC143,'Full LPMQ'!AC143,'Full AlQalam Zero TN'!AC143)</f>
        <v>10</v>
      </c>
      <c r="AD143" s="41">
        <f>AC143</f>
        <v>10</v>
      </c>
      <c r="AE143" s="41">
        <f>SUM(B143:AB143)</f>
        <v>0</v>
      </c>
      <c r="AF143" s="41">
        <f>SUM(AC116:AC142)</f>
        <v>0</v>
      </c>
      <c r="AG143" s="41">
        <v>0</v>
      </c>
      <c r="AH143" s="43">
        <f t="shared" si="41"/>
        <v>1</v>
      </c>
      <c r="AI143" s="43">
        <f t="shared" si="42"/>
        <v>1</v>
      </c>
      <c r="AJ143" s="43">
        <f t="shared" si="43"/>
        <v>1</v>
      </c>
      <c r="AK143" s="43">
        <f t="shared" si="44"/>
        <v>1</v>
      </c>
    </row>
    <row r="144" spans="28:37">
      <c r="AB144" s="37" t="s">
        <v>74</v>
      </c>
      <c r="AC144" s="37"/>
      <c r="AD144" s="42">
        <f t="shared" ref="AD144:AF144" si="45">SUM(AD116:AD143)</f>
        <v>1289</v>
      </c>
      <c r="AE144" s="42">
        <f t="shared" si="45"/>
        <v>26</v>
      </c>
      <c r="AF144" s="42">
        <f t="shared" si="45"/>
        <v>26</v>
      </c>
      <c r="AG144" s="42">
        <v>0</v>
      </c>
      <c r="AH144" s="40">
        <f t="shared" si="41"/>
        <v>0.961222967934377</v>
      </c>
      <c r="AI144" s="40">
        <f t="shared" si="42"/>
        <v>0.980228136882129</v>
      </c>
      <c r="AJ144" s="40">
        <f t="shared" si="43"/>
        <v>0.980228136882129</v>
      </c>
      <c r="AK144" s="40">
        <f t="shared" si="44"/>
        <v>0.980228136882129</v>
      </c>
    </row>
    <row r="146" spans="1:37">
      <c r="A146" s="7" t="s">
        <v>43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4">
      <c r="A147" s="8" t="str">
        <f>A146</f>
        <v>0.825</v>
      </c>
      <c r="B147" s="9" t="s">
        <v>3</v>
      </c>
      <c r="C147" s="9"/>
      <c r="D147" s="9"/>
    </row>
    <row r="148" ht="14.25" spans="1:24">
      <c r="A148" s="10" t="str">
        <f>A1</f>
        <v>FULL</v>
      </c>
      <c r="B148" s="11" t="s">
        <v>49</v>
      </c>
      <c r="C148" s="11" t="s">
        <v>50</v>
      </c>
      <c r="D148" s="11" t="s">
        <v>51</v>
      </c>
      <c r="E148" s="11" t="s">
        <v>52</v>
      </c>
      <c r="F148" s="11" t="s">
        <v>53</v>
      </c>
      <c r="G148" s="11" t="s">
        <v>54</v>
      </c>
      <c r="H148" s="11" t="s">
        <v>55</v>
      </c>
      <c r="I148" s="11" t="s">
        <v>56</v>
      </c>
      <c r="J148" s="32" t="s">
        <v>57</v>
      </c>
      <c r="Q148" s="41" t="s">
        <v>35</v>
      </c>
      <c r="R148" s="41" t="s">
        <v>36</v>
      </c>
      <c r="S148" s="41" t="s">
        <v>37</v>
      </c>
      <c r="T148" s="41" t="s">
        <v>38</v>
      </c>
      <c r="U148" s="43" t="s">
        <v>70</v>
      </c>
      <c r="V148" s="43" t="s">
        <v>71</v>
      </c>
      <c r="W148" s="43" t="s">
        <v>72</v>
      </c>
      <c r="X148" s="43" t="s">
        <v>73</v>
      </c>
    </row>
    <row r="149" ht="14.25" spans="1:24">
      <c r="A149" s="12" t="s">
        <v>49</v>
      </c>
      <c r="B149" s="13"/>
      <c r="C149" s="14"/>
      <c r="D149" s="14"/>
      <c r="E149" s="14"/>
      <c r="F149" s="14"/>
      <c r="G149" s="14"/>
      <c r="H149" s="14"/>
      <c r="I149" s="14"/>
      <c r="J149" s="33"/>
      <c r="L149" s="1" t="s">
        <v>49</v>
      </c>
      <c r="M149" s="9" t="s">
        <v>58</v>
      </c>
      <c r="N149" s="9"/>
      <c r="O149" s="9"/>
      <c r="P149" s="9"/>
      <c r="Q149" s="42">
        <f>B149</f>
        <v>0</v>
      </c>
      <c r="R149" s="42">
        <f>SUM(C149:J149)</f>
        <v>0</v>
      </c>
      <c r="S149" s="42">
        <f>SUM(B150:B157)</f>
        <v>0</v>
      </c>
      <c r="T149" s="42">
        <v>0</v>
      </c>
      <c r="U149" s="40" t="e">
        <f t="shared" ref="U149:U156" si="46">(SUM(Q149,T149)/SUM(Q149,R149,S149,T149))</f>
        <v>#DIV/0!</v>
      </c>
      <c r="V149" s="40" t="e">
        <f t="shared" ref="V149:V156" si="47">Q149/(SUM(Q149,R149))</f>
        <v>#DIV/0!</v>
      </c>
      <c r="W149" s="40" t="e">
        <f t="shared" ref="W149:W156" si="48">Q149/SUM(Q149,S149)</f>
        <v>#DIV/0!</v>
      </c>
      <c r="X149" s="40" t="e">
        <f t="shared" ref="X149:X156" si="49">2*V149*W149/(SUM(V149,W149))</f>
        <v>#DIV/0!</v>
      </c>
    </row>
    <row r="150" spans="1:24">
      <c r="A150" s="15" t="s">
        <v>50</v>
      </c>
      <c r="B150" s="16"/>
      <c r="C150" s="17"/>
      <c r="D150" s="16"/>
      <c r="E150" s="16"/>
      <c r="F150" s="16"/>
      <c r="G150" s="16"/>
      <c r="H150" s="16"/>
      <c r="I150" s="16"/>
      <c r="J150" s="16"/>
      <c r="L150" s="1" t="s">
        <v>50</v>
      </c>
      <c r="M150" s="9" t="s">
        <v>59</v>
      </c>
      <c r="N150" s="9"/>
      <c r="O150" s="9"/>
      <c r="P150" s="9"/>
      <c r="Q150" s="41">
        <f>C150</f>
        <v>0</v>
      </c>
      <c r="R150" s="41">
        <f>SUM(B150,D150:J150)</f>
        <v>0</v>
      </c>
      <c r="S150" s="41">
        <f>SUM(C149,C151:C157)</f>
        <v>0</v>
      </c>
      <c r="T150" s="41">
        <v>0</v>
      </c>
      <c r="U150" s="43" t="e">
        <f t="shared" si="46"/>
        <v>#DIV/0!</v>
      </c>
      <c r="V150" s="43" t="e">
        <f t="shared" si="47"/>
        <v>#DIV/0!</v>
      </c>
      <c r="W150" s="43" t="e">
        <f t="shared" si="48"/>
        <v>#DIV/0!</v>
      </c>
      <c r="X150" s="43" t="e">
        <f t="shared" si="49"/>
        <v>#DIV/0!</v>
      </c>
    </row>
    <row r="151" spans="1:24">
      <c r="A151" s="15" t="s">
        <v>51</v>
      </c>
      <c r="B151" s="16"/>
      <c r="C151" s="16"/>
      <c r="D151" s="17"/>
      <c r="E151" s="16"/>
      <c r="F151" s="16"/>
      <c r="G151" s="16"/>
      <c r="H151" s="16"/>
      <c r="I151" s="16"/>
      <c r="J151" s="34"/>
      <c r="L151" s="1" t="s">
        <v>51</v>
      </c>
      <c r="M151" s="9" t="s">
        <v>60</v>
      </c>
      <c r="N151" s="9"/>
      <c r="O151" s="9"/>
      <c r="P151" s="9"/>
      <c r="Q151" s="42">
        <f>D151</f>
        <v>0</v>
      </c>
      <c r="R151" s="42">
        <f>SUM(B151:C151,E151:J151)</f>
        <v>0</v>
      </c>
      <c r="S151" s="42">
        <f>SUM(D149:D150,D152:D157)</f>
        <v>0</v>
      </c>
      <c r="T151" s="42">
        <v>0</v>
      </c>
      <c r="U151" s="40" t="e">
        <f t="shared" si="46"/>
        <v>#DIV/0!</v>
      </c>
      <c r="V151" s="40" t="e">
        <f t="shared" si="47"/>
        <v>#DIV/0!</v>
      </c>
      <c r="W151" s="40" t="e">
        <f t="shared" si="48"/>
        <v>#DIV/0!</v>
      </c>
      <c r="X151" s="40" t="e">
        <f t="shared" si="49"/>
        <v>#DIV/0!</v>
      </c>
    </row>
    <row r="152" spans="1:24">
      <c r="A152" s="15" t="s">
        <v>52</v>
      </c>
      <c r="B152" s="16"/>
      <c r="C152" s="16"/>
      <c r="D152" s="16"/>
      <c r="E152" s="17"/>
      <c r="F152" s="16"/>
      <c r="G152" s="16"/>
      <c r="H152" s="16"/>
      <c r="I152" s="16"/>
      <c r="J152" s="34"/>
      <c r="L152" s="1" t="s">
        <v>52</v>
      </c>
      <c r="M152" s="9" t="s">
        <v>61</v>
      </c>
      <c r="N152" s="9"/>
      <c r="O152" s="9"/>
      <c r="P152" s="9"/>
      <c r="Q152" s="41">
        <f>E152</f>
        <v>0</v>
      </c>
      <c r="R152" s="41">
        <f>SUM(B152:D152,F152:J152)</f>
        <v>0</v>
      </c>
      <c r="S152" s="41">
        <f>SUM(E149:E151,E153:E157)</f>
        <v>0</v>
      </c>
      <c r="T152" s="41">
        <v>0</v>
      </c>
      <c r="U152" s="43" t="e">
        <f t="shared" si="46"/>
        <v>#DIV/0!</v>
      </c>
      <c r="V152" s="43" t="e">
        <f t="shared" si="47"/>
        <v>#DIV/0!</v>
      </c>
      <c r="W152" s="43" t="e">
        <f t="shared" si="48"/>
        <v>#DIV/0!</v>
      </c>
      <c r="X152" s="43" t="e">
        <f t="shared" si="49"/>
        <v>#DIV/0!</v>
      </c>
    </row>
    <row r="153" spans="1:24">
      <c r="A153" s="15" t="s">
        <v>53</v>
      </c>
      <c r="B153" s="16"/>
      <c r="C153" s="16"/>
      <c r="D153" s="16"/>
      <c r="E153" s="16"/>
      <c r="F153" s="17"/>
      <c r="G153" s="16"/>
      <c r="H153" s="16"/>
      <c r="I153" s="16"/>
      <c r="J153" s="34"/>
      <c r="L153" s="1" t="s">
        <v>53</v>
      </c>
      <c r="M153" s="9" t="s">
        <v>62</v>
      </c>
      <c r="N153" s="9"/>
      <c r="O153" s="9"/>
      <c r="P153" s="9"/>
      <c r="Q153" s="42">
        <f>F153</f>
        <v>0</v>
      </c>
      <c r="R153" s="42">
        <f>SUM(B153:E153,G153:J153)</f>
        <v>0</v>
      </c>
      <c r="S153" s="42">
        <f>SUM(F149:F152,F154:F157)</f>
        <v>0</v>
      </c>
      <c r="T153" s="42">
        <v>0</v>
      </c>
      <c r="U153" s="40" t="e">
        <f t="shared" si="46"/>
        <v>#DIV/0!</v>
      </c>
      <c r="V153" s="40" t="e">
        <f t="shared" si="47"/>
        <v>#DIV/0!</v>
      </c>
      <c r="W153" s="40" t="e">
        <f t="shared" si="48"/>
        <v>#DIV/0!</v>
      </c>
      <c r="X153" s="40" t="e">
        <f t="shared" si="49"/>
        <v>#DIV/0!</v>
      </c>
    </row>
    <row r="154" spans="1:24">
      <c r="A154" s="15" t="s">
        <v>54</v>
      </c>
      <c r="B154" s="16"/>
      <c r="C154" s="16"/>
      <c r="D154" s="16"/>
      <c r="E154" s="16"/>
      <c r="F154" s="16"/>
      <c r="G154" s="17"/>
      <c r="H154" s="16"/>
      <c r="I154" s="16"/>
      <c r="J154" s="34"/>
      <c r="L154" s="1" t="s">
        <v>54</v>
      </c>
      <c r="M154" s="9" t="s">
        <v>63</v>
      </c>
      <c r="N154" s="9"/>
      <c r="O154" s="9"/>
      <c r="P154" s="9"/>
      <c r="Q154" s="41">
        <f>G154</f>
        <v>0</v>
      </c>
      <c r="R154" s="41">
        <f>SUM(B154:F154,H154:J154)</f>
        <v>0</v>
      </c>
      <c r="S154" s="41">
        <f>SUM(G149:G153,G155:G157)</f>
        <v>0</v>
      </c>
      <c r="T154" s="41">
        <v>0</v>
      </c>
      <c r="U154" s="43" t="e">
        <f t="shared" si="46"/>
        <v>#DIV/0!</v>
      </c>
      <c r="V154" s="43" t="e">
        <f t="shared" si="47"/>
        <v>#DIV/0!</v>
      </c>
      <c r="W154" s="43" t="e">
        <f t="shared" si="48"/>
        <v>#DIV/0!</v>
      </c>
      <c r="X154" s="43" t="e">
        <f t="shared" si="49"/>
        <v>#DIV/0!</v>
      </c>
    </row>
    <row r="155" spans="1:24">
      <c r="A155" s="15" t="s">
        <v>55</v>
      </c>
      <c r="B155" s="16"/>
      <c r="C155" s="16"/>
      <c r="D155" s="16"/>
      <c r="E155" s="16"/>
      <c r="F155" s="16"/>
      <c r="G155" s="16"/>
      <c r="H155" s="17"/>
      <c r="I155" s="16"/>
      <c r="J155" s="34"/>
      <c r="L155" s="1" t="s">
        <v>55</v>
      </c>
      <c r="M155" s="9" t="s">
        <v>64</v>
      </c>
      <c r="N155" s="9"/>
      <c r="O155" s="9"/>
      <c r="P155" s="9"/>
      <c r="Q155" s="42">
        <f>H155</f>
        <v>0</v>
      </c>
      <c r="R155" s="42">
        <f>SUM(B155:G155,I155:J155)</f>
        <v>0</v>
      </c>
      <c r="S155" s="42">
        <f>SUM(H149:H154,H156:H157)</f>
        <v>0</v>
      </c>
      <c r="T155" s="42">
        <v>0</v>
      </c>
      <c r="U155" s="40" t="e">
        <f t="shared" si="46"/>
        <v>#DIV/0!</v>
      </c>
      <c r="V155" s="40" t="e">
        <f t="shared" si="47"/>
        <v>#DIV/0!</v>
      </c>
      <c r="W155" s="40" t="e">
        <f t="shared" si="48"/>
        <v>#DIV/0!</v>
      </c>
      <c r="X155" s="40" t="e">
        <f t="shared" si="49"/>
        <v>#DIV/0!</v>
      </c>
    </row>
    <row r="156" spans="1:24">
      <c r="A156" s="15" t="s">
        <v>56</v>
      </c>
      <c r="B156" s="16"/>
      <c r="C156" s="16"/>
      <c r="D156" s="16"/>
      <c r="E156" s="16"/>
      <c r="F156" s="16"/>
      <c r="G156" s="16"/>
      <c r="H156" s="16"/>
      <c r="I156" s="17"/>
      <c r="J156" s="34"/>
      <c r="L156" s="1" t="s">
        <v>56</v>
      </c>
      <c r="M156" s="9" t="s">
        <v>65</v>
      </c>
      <c r="N156" s="9"/>
      <c r="O156" s="9"/>
      <c r="P156" s="9"/>
      <c r="Q156" s="41">
        <f>I156</f>
        <v>0</v>
      </c>
      <c r="R156" s="41">
        <f>SUM(J156,B156:H156)</f>
        <v>0</v>
      </c>
      <c r="S156" s="41">
        <f>SUM(I149:I155,I157)</f>
        <v>0</v>
      </c>
      <c r="T156" s="41">
        <v>0</v>
      </c>
      <c r="U156" s="43" t="e">
        <f t="shared" si="46"/>
        <v>#DIV/0!</v>
      </c>
      <c r="V156" s="43" t="e">
        <f t="shared" si="47"/>
        <v>#DIV/0!</v>
      </c>
      <c r="W156" s="43" t="e">
        <f t="shared" si="48"/>
        <v>#DIV/0!</v>
      </c>
      <c r="X156" s="43" t="e">
        <f t="shared" si="49"/>
        <v>#DIV/0!</v>
      </c>
    </row>
    <row r="157" spans="1:24">
      <c r="A157" s="18" t="s">
        <v>57</v>
      </c>
      <c r="B157" s="19"/>
      <c r="C157" s="19"/>
      <c r="D157" s="19"/>
      <c r="E157" s="19"/>
      <c r="F157" s="19"/>
      <c r="G157" s="19"/>
      <c r="H157" s="19"/>
      <c r="I157" s="19"/>
      <c r="J157" s="35"/>
      <c r="L157" s="1" t="s">
        <v>57</v>
      </c>
      <c r="M157" s="9" t="s">
        <v>66</v>
      </c>
      <c r="N157" s="9"/>
      <c r="O157" s="9"/>
      <c r="P157" s="9"/>
      <c r="Q157" s="42"/>
      <c r="R157" s="42"/>
      <c r="S157" s="42"/>
      <c r="T157" s="42"/>
      <c r="U157" s="40"/>
      <c r="V157" s="40"/>
      <c r="W157" s="40"/>
      <c r="X157" s="40"/>
    </row>
    <row r="158" spans="15:24">
      <c r="O158" s="37" t="s">
        <v>74</v>
      </c>
      <c r="P158" s="37"/>
      <c r="Q158" s="41">
        <f t="shared" ref="Q158:T158" si="50">SUM(Q149:Q156)</f>
        <v>0</v>
      </c>
      <c r="R158" s="41">
        <f t="shared" si="50"/>
        <v>0</v>
      </c>
      <c r="S158" s="41">
        <f t="shared" si="50"/>
        <v>0</v>
      </c>
      <c r="T158" s="41">
        <f t="shared" si="50"/>
        <v>0</v>
      </c>
      <c r="U158" s="43" t="e">
        <f>(SUM(Q158,T158)/SUM(Q158,R158,S158,T158))</f>
        <v>#DIV/0!</v>
      </c>
      <c r="V158" s="43" t="e">
        <f>Q158/(SUM(Q158,R158))</f>
        <v>#DIV/0!</v>
      </c>
      <c r="W158" s="43" t="e">
        <f>Q158/SUM(Q158,S158)</f>
        <v>#DIV/0!</v>
      </c>
      <c r="X158" s="43" t="e">
        <f>2*V158*W158/(SUM(V158,W158))</f>
        <v>#DIV/0!</v>
      </c>
    </row>
    <row r="159" spans="1:8">
      <c r="A159" s="20" t="str">
        <f>A146</f>
        <v>0.825</v>
      </c>
      <c r="B159" s="9" t="s">
        <v>3</v>
      </c>
      <c r="C159" s="9"/>
      <c r="D159" s="9"/>
      <c r="F159" s="31" t="s">
        <v>75</v>
      </c>
      <c r="G159" s="31"/>
      <c r="H159" s="1">
        <f>SUM(B161:AC188)</f>
        <v>0</v>
      </c>
    </row>
    <row r="160" ht="14.25" spans="1:37">
      <c r="A160" s="21" t="str">
        <f>A1</f>
        <v>FULL</v>
      </c>
      <c r="B160" s="22" t="s">
        <v>7</v>
      </c>
      <c r="C160" s="22" t="s">
        <v>8</v>
      </c>
      <c r="D160" s="22" t="s">
        <v>9</v>
      </c>
      <c r="E160" s="22" t="s">
        <v>10</v>
      </c>
      <c r="F160" s="22" t="s">
        <v>11</v>
      </c>
      <c r="G160" s="22" t="s">
        <v>12</v>
      </c>
      <c r="H160" s="22" t="s">
        <v>13</v>
      </c>
      <c r="I160" s="22" t="s">
        <v>14</v>
      </c>
      <c r="J160" s="22" t="s">
        <v>15</v>
      </c>
      <c r="K160" s="22" t="s">
        <v>16</v>
      </c>
      <c r="L160" s="22" t="s">
        <v>17</v>
      </c>
      <c r="M160" s="22" t="s">
        <v>18</v>
      </c>
      <c r="N160" s="22" t="s">
        <v>19</v>
      </c>
      <c r="O160" s="22" t="s">
        <v>20</v>
      </c>
      <c r="P160" s="22" t="s">
        <v>21</v>
      </c>
      <c r="Q160" s="22" t="s">
        <v>22</v>
      </c>
      <c r="R160" s="22" t="s">
        <v>23</v>
      </c>
      <c r="S160" s="22" t="s">
        <v>24</v>
      </c>
      <c r="T160" s="22" t="s">
        <v>25</v>
      </c>
      <c r="U160" s="22" t="s">
        <v>26</v>
      </c>
      <c r="V160" s="22" t="s">
        <v>27</v>
      </c>
      <c r="W160" s="22" t="s">
        <v>28</v>
      </c>
      <c r="X160" s="22" t="s">
        <v>29</v>
      </c>
      <c r="Y160" s="22" t="s">
        <v>30</v>
      </c>
      <c r="Z160" s="22" t="s">
        <v>31</v>
      </c>
      <c r="AA160" s="22" t="s">
        <v>32</v>
      </c>
      <c r="AB160" s="22" t="s">
        <v>33</v>
      </c>
      <c r="AC160" s="44" t="s">
        <v>34</v>
      </c>
      <c r="AD160" s="41" t="s">
        <v>35</v>
      </c>
      <c r="AE160" s="41" t="s">
        <v>36</v>
      </c>
      <c r="AF160" s="41" t="s">
        <v>37</v>
      </c>
      <c r="AG160" s="41" t="s">
        <v>38</v>
      </c>
      <c r="AH160" s="43" t="s">
        <v>70</v>
      </c>
      <c r="AI160" s="43" t="s">
        <v>71</v>
      </c>
      <c r="AJ160" s="43" t="s">
        <v>72</v>
      </c>
      <c r="AK160" s="43" t="s">
        <v>73</v>
      </c>
    </row>
    <row r="161" ht="14.25" spans="1:37">
      <c r="A161" s="23" t="s">
        <v>7</v>
      </c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45"/>
      <c r="AD161" s="42">
        <f>B161</f>
        <v>0</v>
      </c>
      <c r="AE161" s="42">
        <f>SUM(C161:AC161)</f>
        <v>0</v>
      </c>
      <c r="AF161" s="42">
        <f>SUM(B162:B188)</f>
        <v>0</v>
      </c>
      <c r="AG161" s="42">
        <v>0</v>
      </c>
      <c r="AH161" s="40" t="e">
        <f t="shared" ref="AH161:AH189" si="51">(SUM(AD161,AG161)/SUM(AD161,AE161,AF161,AG161))</f>
        <v>#DIV/0!</v>
      </c>
      <c r="AI161" s="40" t="e">
        <f t="shared" ref="AI161:AI189" si="52">AD161/(SUM(AD161,AE161))</f>
        <v>#DIV/0!</v>
      </c>
      <c r="AJ161" s="40" t="e">
        <f t="shared" ref="AJ161:AJ189" si="53">AD161/SUM(AD161,AF161)</f>
        <v>#DIV/0!</v>
      </c>
      <c r="AK161" s="40" t="e">
        <f t="shared" ref="AK161:AK189" si="54">2*AI161*AJ161/(SUM(AI161,AJ161))</f>
        <v>#DIV/0!</v>
      </c>
    </row>
    <row r="162" spans="1:37">
      <c r="A162" s="26" t="s">
        <v>40</v>
      </c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46"/>
      <c r="AD162" s="41">
        <f>C162</f>
        <v>0</v>
      </c>
      <c r="AE162" s="41">
        <f>SUM(D162:AC162,B162)</f>
        <v>0</v>
      </c>
      <c r="AF162" s="41">
        <f>SUM(C161,C163:C188)</f>
        <v>0</v>
      </c>
      <c r="AG162" s="41">
        <v>0</v>
      </c>
      <c r="AH162" s="43" t="e">
        <f t="shared" si="51"/>
        <v>#DIV/0!</v>
      </c>
      <c r="AI162" s="43" t="e">
        <f t="shared" si="52"/>
        <v>#DIV/0!</v>
      </c>
      <c r="AJ162" s="43" t="e">
        <f t="shared" si="53"/>
        <v>#DIV/0!</v>
      </c>
      <c r="AK162" s="43" t="e">
        <f t="shared" si="54"/>
        <v>#DIV/0!</v>
      </c>
    </row>
    <row r="163" spans="1:37">
      <c r="A163" s="26" t="s">
        <v>9</v>
      </c>
      <c r="B163" s="27"/>
      <c r="C163" s="27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46"/>
      <c r="AD163" s="42">
        <f>D163</f>
        <v>0</v>
      </c>
      <c r="AE163" s="42">
        <f>SUM(B163,C163,E163:AC163)</f>
        <v>0</v>
      </c>
      <c r="AF163" s="42">
        <f>SUM(D161,D162,D164:D188)</f>
        <v>0</v>
      </c>
      <c r="AG163" s="42">
        <v>0</v>
      </c>
      <c r="AH163" s="40" t="e">
        <f t="shared" si="51"/>
        <v>#DIV/0!</v>
      </c>
      <c r="AI163" s="40" t="e">
        <f t="shared" si="52"/>
        <v>#DIV/0!</v>
      </c>
      <c r="AJ163" s="40" t="e">
        <f t="shared" si="53"/>
        <v>#DIV/0!</v>
      </c>
      <c r="AK163" s="40" t="e">
        <f t="shared" si="54"/>
        <v>#DIV/0!</v>
      </c>
    </row>
    <row r="164" spans="1:37">
      <c r="A164" s="26" t="s">
        <v>10</v>
      </c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46"/>
      <c r="AD164" s="41">
        <f>E164</f>
        <v>0</v>
      </c>
      <c r="AE164" s="41">
        <f>SUM(B164:D164,F164:AC164)</f>
        <v>0</v>
      </c>
      <c r="AF164" s="41">
        <f>SUM(E161:E163,E165:E188)</f>
        <v>0</v>
      </c>
      <c r="AG164" s="41">
        <v>0</v>
      </c>
      <c r="AH164" s="43" t="e">
        <f t="shared" si="51"/>
        <v>#DIV/0!</v>
      </c>
      <c r="AI164" s="43" t="e">
        <f t="shared" si="52"/>
        <v>#DIV/0!</v>
      </c>
      <c r="AJ164" s="43" t="e">
        <f t="shared" si="53"/>
        <v>#DIV/0!</v>
      </c>
      <c r="AK164" s="43" t="e">
        <f t="shared" si="54"/>
        <v>#DIV/0!</v>
      </c>
    </row>
    <row r="165" spans="1:37">
      <c r="A165" s="26" t="s">
        <v>11</v>
      </c>
      <c r="B165" s="27"/>
      <c r="C165" s="27"/>
      <c r="D165" s="27"/>
      <c r="E165" s="27"/>
      <c r="F165" s="2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46"/>
      <c r="AD165" s="42">
        <f>F165</f>
        <v>0</v>
      </c>
      <c r="AE165" s="42">
        <f>SUM(B165:E165,G165:AC165)</f>
        <v>0</v>
      </c>
      <c r="AF165" s="42">
        <f>SUM(F161:F164,F166:F188)</f>
        <v>0</v>
      </c>
      <c r="AG165" s="42">
        <v>0</v>
      </c>
      <c r="AH165" s="40" t="e">
        <f t="shared" si="51"/>
        <v>#DIV/0!</v>
      </c>
      <c r="AI165" s="40" t="e">
        <f t="shared" si="52"/>
        <v>#DIV/0!</v>
      </c>
      <c r="AJ165" s="40" t="e">
        <f t="shared" si="53"/>
        <v>#DIV/0!</v>
      </c>
      <c r="AK165" s="40" t="e">
        <f t="shared" si="54"/>
        <v>#DIV/0!</v>
      </c>
    </row>
    <row r="166" spans="1:37">
      <c r="A166" s="26" t="s">
        <v>12</v>
      </c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46"/>
      <c r="AD166" s="41">
        <f>G166</f>
        <v>0</v>
      </c>
      <c r="AE166" s="41">
        <f>SUM(B166:F166,H166:AC166)</f>
        <v>0</v>
      </c>
      <c r="AF166" s="41">
        <f>SUM(G161:G165,G167:G188)</f>
        <v>0</v>
      </c>
      <c r="AG166" s="41">
        <v>0</v>
      </c>
      <c r="AH166" s="43" t="e">
        <f t="shared" si="51"/>
        <v>#DIV/0!</v>
      </c>
      <c r="AI166" s="43" t="e">
        <f t="shared" si="52"/>
        <v>#DIV/0!</v>
      </c>
      <c r="AJ166" s="43" t="e">
        <f t="shared" si="53"/>
        <v>#DIV/0!</v>
      </c>
      <c r="AK166" s="43" t="e">
        <f t="shared" si="54"/>
        <v>#DIV/0!</v>
      </c>
    </row>
    <row r="167" spans="1:37">
      <c r="A167" s="26" t="s">
        <v>13</v>
      </c>
      <c r="B167" s="27"/>
      <c r="C167" s="27"/>
      <c r="D167" s="27"/>
      <c r="E167" s="27"/>
      <c r="F167" s="27"/>
      <c r="G167" s="27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46"/>
      <c r="AD167" s="42">
        <f>H167</f>
        <v>0</v>
      </c>
      <c r="AE167" s="42">
        <f>SUM(B167:G167,I167:AC167)</f>
        <v>0</v>
      </c>
      <c r="AF167" s="42">
        <f>SUM(H161:H166,H168:H188)</f>
        <v>0</v>
      </c>
      <c r="AG167" s="42">
        <v>0</v>
      </c>
      <c r="AH167" s="40" t="e">
        <f t="shared" si="51"/>
        <v>#DIV/0!</v>
      </c>
      <c r="AI167" s="40" t="e">
        <f t="shared" si="52"/>
        <v>#DIV/0!</v>
      </c>
      <c r="AJ167" s="40" t="e">
        <f t="shared" si="53"/>
        <v>#DIV/0!</v>
      </c>
      <c r="AK167" s="40" t="e">
        <f t="shared" si="54"/>
        <v>#DIV/0!</v>
      </c>
    </row>
    <row r="168" spans="1:37">
      <c r="A168" s="26" t="s">
        <v>14</v>
      </c>
      <c r="B168" s="27"/>
      <c r="C168" s="27"/>
      <c r="D168" s="27"/>
      <c r="E168" s="27"/>
      <c r="F168" s="27"/>
      <c r="G168" s="27"/>
      <c r="H168" s="27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46"/>
      <c r="AD168" s="41">
        <f>I168</f>
        <v>0</v>
      </c>
      <c r="AE168" s="41">
        <f>SUM(B168:H168,J168:AC168)</f>
        <v>0</v>
      </c>
      <c r="AF168" s="41">
        <f>SUM(I161:I167,I169:I188)</f>
        <v>0</v>
      </c>
      <c r="AG168" s="42">
        <v>0</v>
      </c>
      <c r="AH168" s="43" t="e">
        <f t="shared" si="51"/>
        <v>#DIV/0!</v>
      </c>
      <c r="AI168" s="43" t="e">
        <f t="shared" si="52"/>
        <v>#DIV/0!</v>
      </c>
      <c r="AJ168" s="43" t="e">
        <f t="shared" si="53"/>
        <v>#DIV/0!</v>
      </c>
      <c r="AK168" s="43" t="e">
        <f t="shared" si="54"/>
        <v>#DIV/0!</v>
      </c>
    </row>
    <row r="169" spans="1:37">
      <c r="A169" s="26" t="s">
        <v>48</v>
      </c>
      <c r="B169" s="27"/>
      <c r="C169" s="27"/>
      <c r="D169" s="27"/>
      <c r="E169" s="27"/>
      <c r="F169" s="27"/>
      <c r="G169" s="27"/>
      <c r="H169" s="27"/>
      <c r="I169" s="27"/>
      <c r="J169" s="2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46"/>
      <c r="AD169" s="42">
        <f>J169</f>
        <v>0</v>
      </c>
      <c r="AE169" s="42">
        <f>SUM(B169:I169,K169:AC169)</f>
        <v>0</v>
      </c>
      <c r="AF169" s="42">
        <f>SUM(J161:J168,J170:J188)</f>
        <v>0</v>
      </c>
      <c r="AG169" s="41">
        <v>0</v>
      </c>
      <c r="AH169" s="40" t="e">
        <f t="shared" si="51"/>
        <v>#DIV/0!</v>
      </c>
      <c r="AI169" s="40" t="e">
        <f t="shared" si="52"/>
        <v>#DIV/0!</v>
      </c>
      <c r="AJ169" s="40" t="e">
        <f t="shared" si="53"/>
        <v>#DIV/0!</v>
      </c>
      <c r="AK169" s="40" t="e">
        <f t="shared" si="54"/>
        <v>#DIV/0!</v>
      </c>
    </row>
    <row r="170" spans="1:37">
      <c r="A170" s="26" t="s">
        <v>16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8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46"/>
      <c r="AD170" s="41">
        <f>K170</f>
        <v>0</v>
      </c>
      <c r="AE170" s="41">
        <f>SUM(B170:J170,L170:AC170)</f>
        <v>0</v>
      </c>
      <c r="AF170" s="41">
        <f>SUM(K161:K169,K171:K188)</f>
        <v>0</v>
      </c>
      <c r="AG170" s="42">
        <v>0</v>
      </c>
      <c r="AH170" s="43" t="e">
        <f t="shared" si="51"/>
        <v>#DIV/0!</v>
      </c>
      <c r="AI170" s="43" t="e">
        <f t="shared" si="52"/>
        <v>#DIV/0!</v>
      </c>
      <c r="AJ170" s="43" t="e">
        <f t="shared" si="53"/>
        <v>#DIV/0!</v>
      </c>
      <c r="AK170" s="43" t="e">
        <f t="shared" si="54"/>
        <v>#DIV/0!</v>
      </c>
    </row>
    <row r="171" spans="1:37">
      <c r="A171" s="26" t="s">
        <v>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46"/>
      <c r="AD171" s="42">
        <f>L171</f>
        <v>0</v>
      </c>
      <c r="AE171" s="42">
        <f>SUM(B171:K171,M171:AC171)</f>
        <v>0</v>
      </c>
      <c r="AF171" s="42">
        <f>SUM(L161:L170,L172:L188)</f>
        <v>0</v>
      </c>
      <c r="AG171" s="41">
        <v>0</v>
      </c>
      <c r="AH171" s="40" t="e">
        <f t="shared" si="51"/>
        <v>#DIV/0!</v>
      </c>
      <c r="AI171" s="40" t="e">
        <f t="shared" si="52"/>
        <v>#DIV/0!</v>
      </c>
      <c r="AJ171" s="40" t="e">
        <f t="shared" si="53"/>
        <v>#DIV/0!</v>
      </c>
      <c r="AK171" s="40" t="e">
        <f t="shared" si="54"/>
        <v>#DIV/0!</v>
      </c>
    </row>
    <row r="172" spans="1:37">
      <c r="A172" s="26" t="s">
        <v>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46"/>
      <c r="AD172" s="41">
        <f>M172</f>
        <v>0</v>
      </c>
      <c r="AE172" s="41">
        <f>SUM(B172:L172,N172:AC172)</f>
        <v>0</v>
      </c>
      <c r="AF172" s="41">
        <f>SUM(M161:M171,M173:M188)</f>
        <v>0</v>
      </c>
      <c r="AG172" s="42">
        <v>0</v>
      </c>
      <c r="AH172" s="43" t="e">
        <f t="shared" si="51"/>
        <v>#DIV/0!</v>
      </c>
      <c r="AI172" s="43" t="e">
        <f t="shared" si="52"/>
        <v>#DIV/0!</v>
      </c>
      <c r="AJ172" s="43" t="e">
        <f t="shared" si="53"/>
        <v>#DIV/0!</v>
      </c>
      <c r="AK172" s="43" t="e">
        <f t="shared" si="54"/>
        <v>#DIV/0!</v>
      </c>
    </row>
    <row r="173" spans="1:37">
      <c r="A173" s="26" t="s">
        <v>19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8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46"/>
      <c r="AD173" s="42">
        <f>N173</f>
        <v>0</v>
      </c>
      <c r="AE173" s="42">
        <f>SUM(B173:M173,O173:AC173)</f>
        <v>0</v>
      </c>
      <c r="AF173" s="42">
        <f>SUM(N161:N172,N174:N188)</f>
        <v>0</v>
      </c>
      <c r="AG173" s="41">
        <v>0</v>
      </c>
      <c r="AH173" s="40" t="e">
        <f t="shared" si="51"/>
        <v>#DIV/0!</v>
      </c>
      <c r="AI173" s="40" t="e">
        <f t="shared" si="52"/>
        <v>#DIV/0!</v>
      </c>
      <c r="AJ173" s="40" t="e">
        <f t="shared" si="53"/>
        <v>#DIV/0!</v>
      </c>
      <c r="AK173" s="40" t="e">
        <f t="shared" si="54"/>
        <v>#DIV/0!</v>
      </c>
    </row>
    <row r="174" spans="1:37">
      <c r="A174" s="26" t="s">
        <v>20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46"/>
      <c r="AD174" s="41">
        <f>O174</f>
        <v>0</v>
      </c>
      <c r="AE174" s="41">
        <f>SUM(B174:N174,P174:AC174)</f>
        <v>0</v>
      </c>
      <c r="AF174" s="41">
        <f>SUM(O161:O173,O175:O188)</f>
        <v>0</v>
      </c>
      <c r="AG174" s="42">
        <v>0</v>
      </c>
      <c r="AH174" s="43" t="e">
        <f t="shared" si="51"/>
        <v>#DIV/0!</v>
      </c>
      <c r="AI174" s="43" t="e">
        <f t="shared" si="52"/>
        <v>#DIV/0!</v>
      </c>
      <c r="AJ174" s="43" t="e">
        <f t="shared" si="53"/>
        <v>#DIV/0!</v>
      </c>
      <c r="AK174" s="43" t="e">
        <f t="shared" si="54"/>
        <v>#DIV/0!</v>
      </c>
    </row>
    <row r="175" spans="1:37">
      <c r="A175" s="26" t="s">
        <v>21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46"/>
      <c r="AD175" s="42">
        <f>P175</f>
        <v>0</v>
      </c>
      <c r="AE175" s="42">
        <f>SUM(B175:O175,Q175:AC175)</f>
        <v>0</v>
      </c>
      <c r="AF175" s="42">
        <f>SUM(P161:P174,P176:P188)</f>
        <v>0</v>
      </c>
      <c r="AG175" s="42">
        <v>0</v>
      </c>
      <c r="AH175" s="40" t="e">
        <f t="shared" si="51"/>
        <v>#DIV/0!</v>
      </c>
      <c r="AI175" s="40" t="e">
        <f t="shared" si="52"/>
        <v>#DIV/0!</v>
      </c>
      <c r="AJ175" s="40" t="e">
        <f t="shared" si="53"/>
        <v>#DIV/0!</v>
      </c>
      <c r="AK175" s="40" t="e">
        <f t="shared" si="54"/>
        <v>#DIV/0!</v>
      </c>
    </row>
    <row r="176" spans="1:37">
      <c r="A176" s="26" t="s">
        <v>22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46"/>
      <c r="AD176" s="41">
        <f>Q176</f>
        <v>0</v>
      </c>
      <c r="AE176" s="41">
        <f>SUM(B176:P176,R176:AC176)</f>
        <v>0</v>
      </c>
      <c r="AF176" s="41">
        <f>SUM(Q161:Q175,Q177:Q188)</f>
        <v>0</v>
      </c>
      <c r="AG176" s="41">
        <v>0</v>
      </c>
      <c r="AH176" s="43" t="e">
        <f t="shared" si="51"/>
        <v>#DIV/0!</v>
      </c>
      <c r="AI176" s="43" t="e">
        <f t="shared" si="52"/>
        <v>#DIV/0!</v>
      </c>
      <c r="AJ176" s="43" t="e">
        <f t="shared" si="53"/>
        <v>#DIV/0!</v>
      </c>
      <c r="AK176" s="43" t="e">
        <f t="shared" si="54"/>
        <v>#DIV/0!</v>
      </c>
    </row>
    <row r="177" spans="1:37">
      <c r="A177" s="26" t="s">
        <v>23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46"/>
      <c r="AD177" s="42">
        <f>R177</f>
        <v>0</v>
      </c>
      <c r="AE177" s="42">
        <f>SUM(B177:Q177,S177:AC177)</f>
        <v>0</v>
      </c>
      <c r="AF177" s="42">
        <f>SUM(R161:R176,R178:R188)</f>
        <v>0</v>
      </c>
      <c r="AG177" s="42">
        <v>0</v>
      </c>
      <c r="AH177" s="40" t="e">
        <f t="shared" si="51"/>
        <v>#DIV/0!</v>
      </c>
      <c r="AI177" s="40" t="e">
        <f t="shared" si="52"/>
        <v>#DIV/0!</v>
      </c>
      <c r="AJ177" s="40" t="e">
        <f t="shared" si="53"/>
        <v>#DIV/0!</v>
      </c>
      <c r="AK177" s="40" t="e">
        <f t="shared" si="54"/>
        <v>#DIV/0!</v>
      </c>
    </row>
    <row r="178" spans="1:37">
      <c r="A178" s="26" t="s">
        <v>24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7"/>
      <c r="U178" s="27"/>
      <c r="V178" s="27"/>
      <c r="W178" s="27"/>
      <c r="X178" s="27"/>
      <c r="Y178" s="27"/>
      <c r="Z178" s="27"/>
      <c r="AA178" s="27"/>
      <c r="AB178" s="27"/>
      <c r="AC178" s="46"/>
      <c r="AD178" s="41">
        <f>S178</f>
        <v>0</v>
      </c>
      <c r="AE178" s="41">
        <f>SUM(B178:R178,T178:AC178)</f>
        <v>0</v>
      </c>
      <c r="AF178" s="41">
        <f>SUM(S161:S177,S179:S188)</f>
        <v>0</v>
      </c>
      <c r="AG178" s="41">
        <v>0</v>
      </c>
      <c r="AH178" s="43" t="e">
        <f t="shared" si="51"/>
        <v>#DIV/0!</v>
      </c>
      <c r="AI178" s="43" t="e">
        <f t="shared" si="52"/>
        <v>#DIV/0!</v>
      </c>
      <c r="AJ178" s="43" t="e">
        <f t="shared" si="53"/>
        <v>#DIV/0!</v>
      </c>
      <c r="AK178" s="43" t="e">
        <f t="shared" si="54"/>
        <v>#DIV/0!</v>
      </c>
    </row>
    <row r="179" spans="1:37">
      <c r="A179" s="26" t="s">
        <v>25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27"/>
      <c r="V179" s="27"/>
      <c r="W179" s="27"/>
      <c r="X179" s="27"/>
      <c r="Y179" s="27"/>
      <c r="Z179" s="27"/>
      <c r="AA179" s="27"/>
      <c r="AB179" s="27"/>
      <c r="AC179" s="46"/>
      <c r="AD179" s="42">
        <f>T179</f>
        <v>0</v>
      </c>
      <c r="AE179" s="42">
        <f>SUM(B179:S179,U179:AC179)</f>
        <v>0</v>
      </c>
      <c r="AF179" s="42">
        <f>SUM(T161:T178,T180:T188)</f>
        <v>0</v>
      </c>
      <c r="AG179" s="42">
        <v>0</v>
      </c>
      <c r="AH179" s="40" t="e">
        <f t="shared" si="51"/>
        <v>#DIV/0!</v>
      </c>
      <c r="AI179" s="40" t="e">
        <f t="shared" si="52"/>
        <v>#DIV/0!</v>
      </c>
      <c r="AJ179" s="40" t="e">
        <f t="shared" si="53"/>
        <v>#DIV/0!</v>
      </c>
      <c r="AK179" s="40" t="e">
        <f t="shared" si="54"/>
        <v>#DIV/0!</v>
      </c>
    </row>
    <row r="180" spans="1:37">
      <c r="A180" s="26" t="s">
        <v>26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27"/>
      <c r="W180" s="27"/>
      <c r="X180" s="27"/>
      <c r="Y180" s="27"/>
      <c r="Z180" s="27"/>
      <c r="AA180" s="27"/>
      <c r="AB180" s="27"/>
      <c r="AC180" s="46"/>
      <c r="AD180" s="41">
        <f>U180</f>
        <v>0</v>
      </c>
      <c r="AE180" s="41">
        <f>SUM(B180:T180,V180:AC180)</f>
        <v>0</v>
      </c>
      <c r="AF180" s="41">
        <f>SUM(U161:U179,U181:U188)</f>
        <v>0</v>
      </c>
      <c r="AG180" s="41">
        <v>0</v>
      </c>
      <c r="AH180" s="43" t="e">
        <f t="shared" si="51"/>
        <v>#DIV/0!</v>
      </c>
      <c r="AI180" s="43" t="e">
        <f t="shared" si="52"/>
        <v>#DIV/0!</v>
      </c>
      <c r="AJ180" s="43" t="e">
        <f t="shared" si="53"/>
        <v>#DIV/0!</v>
      </c>
      <c r="AK180" s="43" t="e">
        <f t="shared" si="54"/>
        <v>#DIV/0!</v>
      </c>
    </row>
    <row r="181" spans="1:37">
      <c r="A181" s="26" t="s">
        <v>27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  <c r="W181" s="27"/>
      <c r="X181" s="27"/>
      <c r="Y181" s="27"/>
      <c r="Z181" s="27"/>
      <c r="AA181" s="27"/>
      <c r="AB181" s="27"/>
      <c r="AC181" s="46"/>
      <c r="AD181" s="42">
        <f>V181</f>
        <v>0</v>
      </c>
      <c r="AE181" s="42">
        <f>SUM(B181:U181,W181:AC181)</f>
        <v>0</v>
      </c>
      <c r="AF181" s="42">
        <f>SUM(V161:V180,V182:V188)</f>
        <v>0</v>
      </c>
      <c r="AG181" s="42">
        <v>0</v>
      </c>
      <c r="AH181" s="40" t="e">
        <f t="shared" si="51"/>
        <v>#DIV/0!</v>
      </c>
      <c r="AI181" s="40" t="e">
        <f t="shared" si="52"/>
        <v>#DIV/0!</v>
      </c>
      <c r="AJ181" s="40" t="e">
        <f t="shared" si="53"/>
        <v>#DIV/0!</v>
      </c>
      <c r="AK181" s="40" t="e">
        <f t="shared" si="54"/>
        <v>#DIV/0!</v>
      </c>
    </row>
    <row r="182" spans="1:37">
      <c r="A182" s="26" t="s">
        <v>28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  <c r="X182" s="27"/>
      <c r="Y182" s="27"/>
      <c r="Z182" s="27"/>
      <c r="AA182" s="27"/>
      <c r="AB182" s="27"/>
      <c r="AC182" s="46"/>
      <c r="AD182" s="41">
        <f>W182</f>
        <v>0</v>
      </c>
      <c r="AE182" s="41">
        <f>SUM(B182:V182,X182:AC182)</f>
        <v>0</v>
      </c>
      <c r="AF182" s="41">
        <f>SUM(W161:W181,W183:W188)</f>
        <v>0</v>
      </c>
      <c r="AG182" s="42">
        <v>0</v>
      </c>
      <c r="AH182" s="43" t="e">
        <f t="shared" si="51"/>
        <v>#DIV/0!</v>
      </c>
      <c r="AI182" s="43" t="e">
        <f t="shared" si="52"/>
        <v>#DIV/0!</v>
      </c>
      <c r="AJ182" s="43" t="e">
        <f t="shared" si="53"/>
        <v>#DIV/0!</v>
      </c>
      <c r="AK182" s="43" t="e">
        <f t="shared" si="54"/>
        <v>#DIV/0!</v>
      </c>
    </row>
    <row r="183" spans="1:37">
      <c r="A183" s="26" t="s">
        <v>29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7"/>
      <c r="Z183" s="27"/>
      <c r="AA183" s="27"/>
      <c r="AB183" s="27"/>
      <c r="AC183" s="46"/>
      <c r="AD183" s="42">
        <f>X183</f>
        <v>0</v>
      </c>
      <c r="AE183" s="42">
        <f>SUM(B183:W183,Y183:AC183)</f>
        <v>0</v>
      </c>
      <c r="AF183" s="42">
        <f>SUM(X161:X182,X184:X188)</f>
        <v>0</v>
      </c>
      <c r="AG183" s="41">
        <v>0</v>
      </c>
      <c r="AH183" s="40" t="e">
        <f t="shared" si="51"/>
        <v>#DIV/0!</v>
      </c>
      <c r="AI183" s="40" t="e">
        <f t="shared" si="52"/>
        <v>#DIV/0!</v>
      </c>
      <c r="AJ183" s="40" t="e">
        <f t="shared" si="53"/>
        <v>#DIV/0!</v>
      </c>
      <c r="AK183" s="40" t="e">
        <f t="shared" si="54"/>
        <v>#DIV/0!</v>
      </c>
    </row>
    <row r="184" spans="1:37">
      <c r="A184" s="26" t="s">
        <v>30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8"/>
      <c r="Z184" s="27"/>
      <c r="AA184" s="27"/>
      <c r="AB184" s="27"/>
      <c r="AC184" s="46"/>
      <c r="AD184" s="41">
        <f>Y184</f>
        <v>0</v>
      </c>
      <c r="AE184" s="41">
        <f>SUM(B184:X184,Z184:AC184)</f>
        <v>0</v>
      </c>
      <c r="AF184" s="41">
        <f>SUM(Y161:Y183,Y185:Y188)</f>
        <v>0</v>
      </c>
      <c r="AG184" s="42">
        <v>0</v>
      </c>
      <c r="AH184" s="43" t="e">
        <f t="shared" si="51"/>
        <v>#DIV/0!</v>
      </c>
      <c r="AI184" s="43" t="e">
        <f t="shared" si="52"/>
        <v>#DIV/0!</v>
      </c>
      <c r="AJ184" s="43" t="e">
        <f t="shared" si="53"/>
        <v>#DIV/0!</v>
      </c>
      <c r="AK184" s="43" t="e">
        <f t="shared" si="54"/>
        <v>#DIV/0!</v>
      </c>
    </row>
    <row r="185" spans="1:37">
      <c r="A185" s="26" t="s">
        <v>31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46"/>
      <c r="AD185" s="42">
        <f>Z185</f>
        <v>0</v>
      </c>
      <c r="AE185" s="42">
        <f>SUM(B185:Y185,AA185:AC185)</f>
        <v>0</v>
      </c>
      <c r="AF185" s="42">
        <f>SUM(Z161:Z184,Z186:Z188)</f>
        <v>0</v>
      </c>
      <c r="AG185" s="41">
        <v>0</v>
      </c>
      <c r="AH185" s="40" t="e">
        <f t="shared" si="51"/>
        <v>#DIV/0!</v>
      </c>
      <c r="AI185" s="40" t="e">
        <f t="shared" si="52"/>
        <v>#DIV/0!</v>
      </c>
      <c r="AJ185" s="40" t="e">
        <f t="shared" si="53"/>
        <v>#DIV/0!</v>
      </c>
      <c r="AK185" s="40" t="e">
        <f t="shared" si="54"/>
        <v>#DIV/0!</v>
      </c>
    </row>
    <row r="186" spans="1:37">
      <c r="A186" s="26" t="s">
        <v>32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  <c r="AB186" s="27"/>
      <c r="AC186" s="46"/>
      <c r="AD186" s="41">
        <f>AA186</f>
        <v>0</v>
      </c>
      <c r="AE186" s="41">
        <f>SUM(B186:Z186,AB186:AC186)</f>
        <v>0</v>
      </c>
      <c r="AF186" s="41">
        <f>SUM(AA161:AA185,AA187:AA188)</f>
        <v>0</v>
      </c>
      <c r="AG186" s="42">
        <v>0</v>
      </c>
      <c r="AH186" s="43" t="e">
        <f t="shared" si="51"/>
        <v>#DIV/0!</v>
      </c>
      <c r="AI186" s="43" t="e">
        <f t="shared" si="52"/>
        <v>#DIV/0!</v>
      </c>
      <c r="AJ186" s="43" t="e">
        <f t="shared" si="53"/>
        <v>#DIV/0!</v>
      </c>
      <c r="AK186" s="43" t="e">
        <f t="shared" si="54"/>
        <v>#DIV/0!</v>
      </c>
    </row>
    <row r="187" spans="1:37">
      <c r="A187" s="26" t="s">
        <v>33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46"/>
      <c r="AD187" s="42">
        <f>AB187</f>
        <v>0</v>
      </c>
      <c r="AE187" s="42">
        <f>SUM(B187:AA187,AC187)</f>
        <v>0</v>
      </c>
      <c r="AF187" s="42">
        <f>SUM(AB161:AB186,AB188)</f>
        <v>0</v>
      </c>
      <c r="AG187" s="42">
        <v>0</v>
      </c>
      <c r="AH187" s="40" t="e">
        <f t="shared" si="51"/>
        <v>#DIV/0!</v>
      </c>
      <c r="AI187" s="40" t="e">
        <f t="shared" si="52"/>
        <v>#DIV/0!</v>
      </c>
      <c r="AJ187" s="40" t="e">
        <f t="shared" si="53"/>
        <v>#DIV/0!</v>
      </c>
      <c r="AK187" s="40" t="e">
        <f t="shared" si="54"/>
        <v>#DIV/0!</v>
      </c>
    </row>
    <row r="188" spans="1:37">
      <c r="A188" s="29" t="s">
        <v>34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47"/>
      <c r="AD188" s="41">
        <f>AC188</f>
        <v>0</v>
      </c>
      <c r="AE188" s="41">
        <f>SUM(B188:AB188)</f>
        <v>0</v>
      </c>
      <c r="AF188" s="41">
        <f>SUM(AC161:AC187)</f>
        <v>0</v>
      </c>
      <c r="AG188" s="41">
        <v>0</v>
      </c>
      <c r="AH188" s="43" t="e">
        <f t="shared" si="51"/>
        <v>#DIV/0!</v>
      </c>
      <c r="AI188" s="43" t="e">
        <f t="shared" si="52"/>
        <v>#DIV/0!</v>
      </c>
      <c r="AJ188" s="43" t="e">
        <f t="shared" si="53"/>
        <v>#DIV/0!</v>
      </c>
      <c r="AK188" s="43" t="e">
        <f t="shared" si="54"/>
        <v>#DIV/0!</v>
      </c>
    </row>
    <row r="189" spans="28:37">
      <c r="AB189" s="37" t="s">
        <v>74</v>
      </c>
      <c r="AC189" s="37"/>
      <c r="AD189" s="42">
        <f t="shared" ref="AD189:AF189" si="55">SUM(AD161:AD188)</f>
        <v>0</v>
      </c>
      <c r="AE189" s="42">
        <f t="shared" si="55"/>
        <v>0</v>
      </c>
      <c r="AF189" s="42">
        <f t="shared" si="55"/>
        <v>0</v>
      </c>
      <c r="AG189" s="42">
        <v>0</v>
      </c>
      <c r="AH189" s="40" t="e">
        <f t="shared" si="51"/>
        <v>#DIV/0!</v>
      </c>
      <c r="AI189" s="40" t="e">
        <f t="shared" si="52"/>
        <v>#DIV/0!</v>
      </c>
      <c r="AJ189" s="40" t="e">
        <f t="shared" si="53"/>
        <v>#DIV/0!</v>
      </c>
      <c r="AK189" s="40" t="e">
        <f t="shared" si="54"/>
        <v>#DIV/0!</v>
      </c>
    </row>
    <row r="191" spans="1:37">
      <c r="A191" s="7" t="s">
        <v>44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4">
      <c r="A192" s="8" t="str">
        <f>A191</f>
        <v>0.85</v>
      </c>
      <c r="B192" s="9" t="s">
        <v>3</v>
      </c>
      <c r="C192" s="9"/>
      <c r="D192" s="9"/>
    </row>
    <row r="193" ht="14.25" spans="1:24">
      <c r="A193" s="10" t="str">
        <f>A1</f>
        <v>FULL</v>
      </c>
      <c r="B193" s="11" t="s">
        <v>49</v>
      </c>
      <c r="C193" s="11" t="s">
        <v>50</v>
      </c>
      <c r="D193" s="11" t="s">
        <v>51</v>
      </c>
      <c r="E193" s="11" t="s">
        <v>52</v>
      </c>
      <c r="F193" s="11" t="s">
        <v>53</v>
      </c>
      <c r="G193" s="11" t="s">
        <v>54</v>
      </c>
      <c r="H193" s="11" t="s">
        <v>55</v>
      </c>
      <c r="I193" s="11" t="s">
        <v>56</v>
      </c>
      <c r="J193" s="32" t="s">
        <v>57</v>
      </c>
      <c r="Q193" s="41" t="s">
        <v>35</v>
      </c>
      <c r="R193" s="41" t="s">
        <v>36</v>
      </c>
      <c r="S193" s="41" t="s">
        <v>37</v>
      </c>
      <c r="T193" s="41" t="s">
        <v>38</v>
      </c>
      <c r="U193" s="43" t="s">
        <v>70</v>
      </c>
      <c r="V193" s="43" t="s">
        <v>71</v>
      </c>
      <c r="W193" s="43" t="s">
        <v>72</v>
      </c>
      <c r="X193" s="43" t="s">
        <v>73</v>
      </c>
    </row>
    <row r="194" ht="14.25" spans="1:24">
      <c r="A194" s="12" t="s">
        <v>49</v>
      </c>
      <c r="B194" s="51">
        <f>SUM('Full norehidayat'!B194,'Full norehuda'!B194,'Full norehira'!B194,'Full meQuran'!B194,'Full Amiri'!B194,'Full PDMS'!B194,'Full AlKareem'!B194,'Full KFGQPC'!B194,'Full LPMQ'!B194,'Full AlQalam Zero TN'!B194)</f>
        <v>167</v>
      </c>
      <c r="C194" s="52">
        <f>SUM('Full norehidayat'!C194,'Full norehuda'!C194,'Full norehira'!C194,'Full meQuran'!C194,'Full Amiri'!C194,'Full PDMS'!C194,'Full AlKareem'!C194,'Full KFGQPC'!C194,'Full LPMQ'!C194,'Full AlQalam Zero TN'!C194)</f>
        <v>5</v>
      </c>
      <c r="D194" s="52">
        <f>SUM('Full norehidayat'!D194,'Full norehuda'!D194,'Full norehira'!D194,'Full meQuran'!D194,'Full Amiri'!D194,'Full PDMS'!D194,'Full AlKareem'!D194,'Full KFGQPC'!D194,'Full LPMQ'!D194,'Full AlQalam Zero TN'!D194)</f>
        <v>0</v>
      </c>
      <c r="E194" s="52">
        <f>SUM('Full norehidayat'!E194,'Full norehuda'!E194,'Full norehira'!E194,'Full meQuran'!E194,'Full Amiri'!E194,'Full PDMS'!E194,'Full AlKareem'!E194,'Full KFGQPC'!E194,'Full LPMQ'!E194,'Full AlQalam Zero TN'!E194)</f>
        <v>3</v>
      </c>
      <c r="F194" s="52">
        <f>SUM('Full norehidayat'!F194,'Full norehuda'!F194,'Full norehira'!F194,'Full meQuran'!F194,'Full Amiri'!F194,'Full PDMS'!F194,'Full AlKareem'!F194,'Full KFGQPC'!F194,'Full LPMQ'!F194,'Full AlQalam Zero TN'!F194)</f>
        <v>1</v>
      </c>
      <c r="G194" s="52">
        <f>SUM('Full norehidayat'!G194,'Full norehuda'!G194,'Full norehira'!G194,'Full meQuran'!G194,'Full Amiri'!G194,'Full PDMS'!G194,'Full AlKareem'!G194,'Full KFGQPC'!G194,'Full LPMQ'!G194,'Full AlQalam Zero TN'!G194)</f>
        <v>15</v>
      </c>
      <c r="H194" s="52">
        <f>SUM('Full norehidayat'!H194,'Full norehuda'!H194,'Full norehira'!H194,'Full meQuran'!H194,'Full Amiri'!H194,'Full PDMS'!H194,'Full AlKareem'!H194,'Full KFGQPC'!H194,'Full LPMQ'!H194,'Full AlQalam Zero TN'!H194)</f>
        <v>0</v>
      </c>
      <c r="I194" s="52">
        <f>SUM('Full norehidayat'!I194,'Full norehuda'!I194,'Full norehira'!I194,'Full meQuran'!I194,'Full Amiri'!I194,'Full PDMS'!I194,'Full AlKareem'!I194,'Full KFGQPC'!I194,'Full LPMQ'!I194,'Full AlQalam Zero TN'!I194)</f>
        <v>3</v>
      </c>
      <c r="J194" s="52">
        <f>SUM('Full norehidayat'!J194,'Full norehuda'!J194,'Full norehira'!J194,'Full meQuran'!J194,'Full Amiri'!J194,'Full PDMS'!J194,'Full AlKareem'!J194,'Full KFGQPC'!J194,'Full LPMQ'!J194,'Full AlQalam Zero TN'!J194)</f>
        <v>37</v>
      </c>
      <c r="L194" s="1" t="s">
        <v>49</v>
      </c>
      <c r="M194" s="9" t="s">
        <v>58</v>
      </c>
      <c r="N194" s="9"/>
      <c r="O194" s="9"/>
      <c r="P194" s="9"/>
      <c r="Q194" s="42">
        <f>B194</f>
        <v>167</v>
      </c>
      <c r="R194" s="42">
        <f>SUM(C194:J194)</f>
        <v>64</v>
      </c>
      <c r="S194" s="42">
        <f>SUM(B195:B202)</f>
        <v>4</v>
      </c>
      <c r="T194" s="42">
        <v>0</v>
      </c>
      <c r="U194" s="40">
        <f t="shared" ref="U194:U201" si="56">(SUM(Q194,T194)/SUM(Q194,R194,S194,T194))</f>
        <v>0.71063829787234</v>
      </c>
      <c r="V194" s="40">
        <f t="shared" ref="V194:V201" si="57">Q194/(SUM(Q194,R194))</f>
        <v>0.722943722943723</v>
      </c>
      <c r="W194" s="40">
        <f t="shared" ref="W194:W201" si="58">Q194/SUM(Q194,S194)</f>
        <v>0.976608187134503</v>
      </c>
      <c r="X194" s="40">
        <f t="shared" ref="X194:X201" si="59">2*V194*W194/(SUM(V194,W194))</f>
        <v>0.830845771144279</v>
      </c>
    </row>
    <row r="195" spans="1:24">
      <c r="A195" s="15" t="s">
        <v>50</v>
      </c>
      <c r="B195" s="52">
        <f>SUM('Full norehidayat'!B195,'Full norehuda'!B195,'Full norehira'!B195,'Full meQuran'!B195,'Full Amiri'!B195,'Full PDMS'!B195,'Full AlKareem'!B195,'Full KFGQPC'!B195,'Full LPMQ'!B195,'Full AlQalam Zero TN'!B195)</f>
        <v>0</v>
      </c>
      <c r="C195" s="51">
        <f>SUM('Full norehidayat'!C195,'Full norehuda'!C195,'Full norehira'!C195,'Full meQuran'!C195,'Full Amiri'!C195,'Full PDMS'!C195,'Full AlKareem'!C195,'Full KFGQPC'!C195,'Full LPMQ'!C195,'Full AlQalam Zero TN'!C195)</f>
        <v>105</v>
      </c>
      <c r="D195" s="52">
        <f>SUM('Full norehidayat'!D195,'Full norehuda'!D195,'Full norehira'!D195,'Full meQuran'!D195,'Full Amiri'!D195,'Full PDMS'!D195,'Full AlKareem'!D195,'Full KFGQPC'!D195,'Full LPMQ'!D195,'Full AlQalam Zero TN'!D195)</f>
        <v>0</v>
      </c>
      <c r="E195" s="52">
        <f>SUM('Full norehidayat'!E195,'Full norehuda'!E195,'Full norehira'!E195,'Full meQuran'!E195,'Full Amiri'!E195,'Full PDMS'!E195,'Full AlKareem'!E195,'Full KFGQPC'!E195,'Full LPMQ'!E195,'Full AlQalam Zero TN'!E195)</f>
        <v>7</v>
      </c>
      <c r="F195" s="52">
        <f>SUM('Full norehidayat'!F195,'Full norehuda'!F195,'Full norehira'!F195,'Full meQuran'!F195,'Full Amiri'!F195,'Full PDMS'!F195,'Full AlKareem'!F195,'Full KFGQPC'!F195,'Full LPMQ'!F195,'Full AlQalam Zero TN'!F195)</f>
        <v>0</v>
      </c>
      <c r="G195" s="52">
        <f>SUM('Full norehidayat'!G195,'Full norehuda'!G195,'Full norehira'!G195,'Full meQuran'!G195,'Full Amiri'!G195,'Full PDMS'!G195,'Full AlKareem'!G195,'Full KFGQPC'!G195,'Full LPMQ'!G195,'Full AlQalam Zero TN'!G195)</f>
        <v>3</v>
      </c>
      <c r="H195" s="52">
        <f>SUM('Full norehidayat'!H195,'Full norehuda'!H195,'Full norehira'!H195,'Full meQuran'!H195,'Full Amiri'!H195,'Full PDMS'!H195,'Full AlKareem'!H195,'Full KFGQPC'!H195,'Full LPMQ'!H195,'Full AlQalam Zero TN'!H195)</f>
        <v>0</v>
      </c>
      <c r="I195" s="52">
        <f>SUM('Full norehidayat'!I195,'Full norehuda'!I195,'Full norehira'!I195,'Full meQuran'!I195,'Full Amiri'!I195,'Full PDMS'!I195,'Full AlKareem'!I195,'Full KFGQPC'!I195,'Full LPMQ'!I195,'Full AlQalam Zero TN'!I195)</f>
        <v>0</v>
      </c>
      <c r="J195" s="52">
        <f>SUM('Full norehidayat'!J195,'Full norehuda'!J195,'Full norehira'!J195,'Full meQuran'!J195,'Full Amiri'!J195,'Full PDMS'!J195,'Full AlKareem'!J195,'Full KFGQPC'!J195,'Full LPMQ'!J195,'Full AlQalam Zero TN'!J195)</f>
        <v>32</v>
      </c>
      <c r="L195" s="1" t="s">
        <v>50</v>
      </c>
      <c r="M195" s="9" t="s">
        <v>59</v>
      </c>
      <c r="N195" s="9"/>
      <c r="O195" s="9"/>
      <c r="P195" s="9"/>
      <c r="Q195" s="41">
        <f>C195</f>
        <v>105</v>
      </c>
      <c r="R195" s="41">
        <f>SUM(B195,D195:J195)</f>
        <v>42</v>
      </c>
      <c r="S195" s="41">
        <f>SUM(C194,C196:C202)</f>
        <v>8</v>
      </c>
      <c r="T195" s="41">
        <v>0</v>
      </c>
      <c r="U195" s="43">
        <f t="shared" si="56"/>
        <v>0.67741935483871</v>
      </c>
      <c r="V195" s="43">
        <f t="shared" si="57"/>
        <v>0.714285714285714</v>
      </c>
      <c r="W195" s="43">
        <f t="shared" si="58"/>
        <v>0.929203539823009</v>
      </c>
      <c r="X195" s="43">
        <f t="shared" si="59"/>
        <v>0.807692307692308</v>
      </c>
    </row>
    <row r="196" spans="1:24">
      <c r="A196" s="15" t="s">
        <v>51</v>
      </c>
      <c r="B196" s="52">
        <f>SUM('Full norehidayat'!B196,'Full norehuda'!B196,'Full norehira'!B196,'Full meQuran'!B196,'Full Amiri'!B196,'Full PDMS'!B196,'Full AlKareem'!B196,'Full KFGQPC'!B196,'Full LPMQ'!B196,'Full AlQalam Zero TN'!B196)</f>
        <v>3</v>
      </c>
      <c r="C196" s="52">
        <f>SUM('Full norehidayat'!C196,'Full norehuda'!C196,'Full norehira'!C196,'Full meQuran'!C196,'Full Amiri'!C196,'Full PDMS'!C196,'Full AlKareem'!C196,'Full KFGQPC'!C196,'Full LPMQ'!C196,'Full AlQalam Zero TN'!C196)</f>
        <v>0</v>
      </c>
      <c r="D196" s="51">
        <f>SUM('Full norehidayat'!D196,'Full norehuda'!D196,'Full norehira'!D196,'Full meQuran'!D196,'Full Amiri'!D196,'Full PDMS'!D196,'Full AlKareem'!D196,'Full KFGQPC'!D196,'Full LPMQ'!D196,'Full AlQalam Zero TN'!D196)</f>
        <v>96</v>
      </c>
      <c r="E196" s="52">
        <f>SUM('Full norehidayat'!E196,'Full norehuda'!E196,'Full norehira'!E196,'Full meQuran'!E196,'Full Amiri'!E196,'Full PDMS'!E196,'Full AlKareem'!E196,'Full KFGQPC'!E196,'Full LPMQ'!E196,'Full AlQalam Zero TN'!E196)</f>
        <v>0</v>
      </c>
      <c r="F196" s="52">
        <f>SUM('Full norehidayat'!F196,'Full norehuda'!F196,'Full norehira'!F196,'Full meQuran'!F196,'Full Amiri'!F196,'Full PDMS'!F196,'Full AlKareem'!F196,'Full KFGQPC'!F196,'Full LPMQ'!F196,'Full AlQalam Zero TN'!F196)</f>
        <v>0</v>
      </c>
      <c r="G196" s="52">
        <f>SUM('Full norehidayat'!G196,'Full norehuda'!G196,'Full norehira'!G196,'Full meQuran'!G196,'Full Amiri'!G196,'Full PDMS'!G196,'Full AlKareem'!G196,'Full KFGQPC'!G196,'Full LPMQ'!G196,'Full AlQalam Zero TN'!G196)</f>
        <v>0</v>
      </c>
      <c r="H196" s="52">
        <f>SUM('Full norehidayat'!H196,'Full norehuda'!H196,'Full norehira'!H196,'Full meQuran'!H196,'Full Amiri'!H196,'Full PDMS'!H196,'Full AlKareem'!H196,'Full KFGQPC'!H196,'Full LPMQ'!H196,'Full AlQalam Zero TN'!H196)</f>
        <v>0</v>
      </c>
      <c r="I196" s="52">
        <f>SUM('Full norehidayat'!I196,'Full norehuda'!I196,'Full norehira'!I196,'Full meQuran'!I196,'Full Amiri'!I196,'Full PDMS'!I196,'Full AlKareem'!I196,'Full KFGQPC'!I196,'Full LPMQ'!I196,'Full AlQalam Zero TN'!I196)</f>
        <v>0</v>
      </c>
      <c r="J196" s="52">
        <f>SUM('Full norehidayat'!J196,'Full norehuda'!J196,'Full norehira'!J196,'Full meQuran'!J196,'Full Amiri'!J196,'Full PDMS'!J196,'Full AlKareem'!J196,'Full KFGQPC'!J196,'Full LPMQ'!J196,'Full AlQalam Zero TN'!J196)</f>
        <v>6</v>
      </c>
      <c r="L196" s="1" t="s">
        <v>51</v>
      </c>
      <c r="M196" s="9" t="s">
        <v>60</v>
      </c>
      <c r="N196" s="9"/>
      <c r="O196" s="9"/>
      <c r="P196" s="9"/>
      <c r="Q196" s="42">
        <f>D196</f>
        <v>96</v>
      </c>
      <c r="R196" s="42">
        <f>SUM(B196:C196,E196:J196)</f>
        <v>9</v>
      </c>
      <c r="S196" s="42">
        <f>SUM(D194:D195,D197:D202)</f>
        <v>0</v>
      </c>
      <c r="T196" s="42">
        <v>0</v>
      </c>
      <c r="U196" s="40">
        <f t="shared" si="56"/>
        <v>0.914285714285714</v>
      </c>
      <c r="V196" s="40">
        <f t="shared" si="57"/>
        <v>0.914285714285714</v>
      </c>
      <c r="W196" s="40">
        <f t="shared" si="58"/>
        <v>1</v>
      </c>
      <c r="X196" s="40">
        <f t="shared" si="59"/>
        <v>0.955223880597015</v>
      </c>
    </row>
    <row r="197" spans="1:24">
      <c r="A197" s="15" t="s">
        <v>52</v>
      </c>
      <c r="B197" s="52">
        <f>SUM('Full norehidayat'!B197,'Full norehuda'!B197,'Full norehira'!B197,'Full meQuran'!B197,'Full Amiri'!B197,'Full PDMS'!B197,'Full AlKareem'!B197,'Full KFGQPC'!B197,'Full LPMQ'!B197,'Full AlQalam Zero TN'!B197)</f>
        <v>0</v>
      </c>
      <c r="C197" s="52">
        <f>SUM('Full norehidayat'!C197,'Full norehuda'!C197,'Full norehira'!C197,'Full meQuran'!C197,'Full Amiri'!C197,'Full PDMS'!C197,'Full AlKareem'!C197,'Full KFGQPC'!C197,'Full LPMQ'!C197,'Full AlQalam Zero TN'!C197)</f>
        <v>0</v>
      </c>
      <c r="D197" s="52">
        <f>SUM('Full norehidayat'!D197,'Full norehuda'!D197,'Full norehira'!D197,'Full meQuran'!D197,'Full Amiri'!D197,'Full PDMS'!D197,'Full AlKareem'!D197,'Full KFGQPC'!D197,'Full LPMQ'!D197,'Full AlQalam Zero TN'!D197)</f>
        <v>0</v>
      </c>
      <c r="E197" s="51">
        <f>SUM('Full norehidayat'!E197,'Full norehuda'!E197,'Full norehira'!E197,'Full meQuran'!E197,'Full Amiri'!E197,'Full PDMS'!E197,'Full AlKareem'!E197,'Full KFGQPC'!E197,'Full LPMQ'!E197,'Full AlQalam Zero TN'!E197)</f>
        <v>194</v>
      </c>
      <c r="F197" s="52">
        <f>SUM('Full norehidayat'!F197,'Full norehuda'!F197,'Full norehira'!F197,'Full meQuran'!F197,'Full Amiri'!F197,'Full PDMS'!F197,'Full AlKareem'!F197,'Full KFGQPC'!F197,'Full LPMQ'!F197,'Full AlQalam Zero TN'!F197)</f>
        <v>1</v>
      </c>
      <c r="G197" s="52">
        <f>SUM('Full norehidayat'!G197,'Full norehuda'!G197,'Full norehira'!G197,'Full meQuran'!G197,'Full Amiri'!G197,'Full PDMS'!G197,'Full AlKareem'!G197,'Full KFGQPC'!G197,'Full LPMQ'!G197,'Full AlQalam Zero TN'!G197)</f>
        <v>5</v>
      </c>
      <c r="H197" s="52">
        <f>SUM('Full norehidayat'!H197,'Full norehuda'!H197,'Full norehira'!H197,'Full meQuran'!H197,'Full Amiri'!H197,'Full PDMS'!H197,'Full AlKareem'!H197,'Full KFGQPC'!H197,'Full LPMQ'!H197,'Full AlQalam Zero TN'!H197)</f>
        <v>0</v>
      </c>
      <c r="I197" s="52">
        <f>SUM('Full norehidayat'!I197,'Full norehuda'!I197,'Full norehira'!I197,'Full meQuran'!I197,'Full Amiri'!I197,'Full PDMS'!I197,'Full AlKareem'!I197,'Full KFGQPC'!I197,'Full LPMQ'!I197,'Full AlQalam Zero TN'!I197)</f>
        <v>6</v>
      </c>
      <c r="J197" s="52">
        <f>SUM('Full norehidayat'!J197,'Full norehuda'!J197,'Full norehira'!J197,'Full meQuran'!J197,'Full Amiri'!J197,'Full PDMS'!J197,'Full AlKareem'!J197,'Full KFGQPC'!J197,'Full LPMQ'!J197,'Full AlQalam Zero TN'!J197)</f>
        <v>25</v>
      </c>
      <c r="L197" s="1" t="s">
        <v>52</v>
      </c>
      <c r="M197" s="9" t="s">
        <v>61</v>
      </c>
      <c r="N197" s="9"/>
      <c r="O197" s="9"/>
      <c r="P197" s="9"/>
      <c r="Q197" s="41">
        <f>E197</f>
        <v>194</v>
      </c>
      <c r="R197" s="41">
        <f>SUM(B197:D197,F197:J197)</f>
        <v>37</v>
      </c>
      <c r="S197" s="41">
        <f>SUM(E194:E196,E198:E202)</f>
        <v>18</v>
      </c>
      <c r="T197" s="41">
        <v>0</v>
      </c>
      <c r="U197" s="43">
        <f t="shared" si="56"/>
        <v>0.779116465863454</v>
      </c>
      <c r="V197" s="43">
        <f t="shared" si="57"/>
        <v>0.83982683982684</v>
      </c>
      <c r="W197" s="43">
        <f t="shared" si="58"/>
        <v>0.915094339622642</v>
      </c>
      <c r="X197" s="43">
        <f t="shared" si="59"/>
        <v>0.875846501128668</v>
      </c>
    </row>
    <row r="198" spans="1:24">
      <c r="A198" s="15" t="s">
        <v>53</v>
      </c>
      <c r="B198" s="52">
        <f>SUM('Full norehidayat'!B198,'Full norehuda'!B198,'Full norehira'!B198,'Full meQuran'!B198,'Full Amiri'!B198,'Full PDMS'!B198,'Full AlKareem'!B198,'Full KFGQPC'!B198,'Full LPMQ'!B198,'Full AlQalam Zero TN'!B198)</f>
        <v>1</v>
      </c>
      <c r="C198" s="52">
        <f>SUM('Full norehidayat'!C198,'Full norehuda'!C198,'Full norehira'!C198,'Full meQuran'!C198,'Full Amiri'!C198,'Full PDMS'!C198,'Full AlKareem'!C198,'Full KFGQPC'!C198,'Full LPMQ'!C198,'Full AlQalam Zero TN'!C198)</f>
        <v>0</v>
      </c>
      <c r="D198" s="52">
        <f>SUM('Full norehidayat'!D198,'Full norehuda'!D198,'Full norehira'!D198,'Full meQuran'!D198,'Full Amiri'!D198,'Full PDMS'!D198,'Full AlKareem'!D198,'Full KFGQPC'!D198,'Full LPMQ'!D198,'Full AlQalam Zero TN'!D198)</f>
        <v>0</v>
      </c>
      <c r="E198" s="52">
        <f>SUM('Full norehidayat'!E198,'Full norehuda'!E198,'Full norehira'!E198,'Full meQuran'!E198,'Full Amiri'!E198,'Full PDMS'!E198,'Full AlKareem'!E198,'Full KFGQPC'!E198,'Full LPMQ'!E198,'Full AlQalam Zero TN'!E198)</f>
        <v>4</v>
      </c>
      <c r="F198" s="51">
        <f>SUM('Full norehidayat'!F198,'Full norehuda'!F198,'Full norehira'!F198,'Full meQuran'!F198,'Full Amiri'!F198,'Full PDMS'!F198,'Full AlKareem'!F198,'Full KFGQPC'!F198,'Full LPMQ'!F198,'Full AlQalam Zero TN'!F198)</f>
        <v>287</v>
      </c>
      <c r="G198" s="52">
        <f>SUM('Full norehidayat'!G198,'Full norehuda'!G198,'Full norehira'!G198,'Full meQuran'!G198,'Full Amiri'!G198,'Full PDMS'!G198,'Full AlKareem'!G198,'Full KFGQPC'!G198,'Full LPMQ'!G198,'Full AlQalam Zero TN'!G198)</f>
        <v>5</v>
      </c>
      <c r="H198" s="52">
        <f>SUM('Full norehidayat'!H198,'Full norehuda'!H198,'Full norehira'!H198,'Full meQuran'!H198,'Full Amiri'!H198,'Full PDMS'!H198,'Full AlKareem'!H198,'Full KFGQPC'!H198,'Full LPMQ'!H198,'Full AlQalam Zero TN'!H198)</f>
        <v>3</v>
      </c>
      <c r="I198" s="52">
        <f>SUM('Full norehidayat'!I198,'Full norehuda'!I198,'Full norehira'!I198,'Full meQuran'!I198,'Full Amiri'!I198,'Full PDMS'!I198,'Full AlKareem'!I198,'Full KFGQPC'!I198,'Full LPMQ'!I198,'Full AlQalam Zero TN'!I198)</f>
        <v>0</v>
      </c>
      <c r="J198" s="52">
        <f>SUM('Full norehidayat'!J198,'Full norehuda'!J198,'Full norehira'!J198,'Full meQuran'!J198,'Full Amiri'!J198,'Full PDMS'!J198,'Full AlKareem'!J198,'Full KFGQPC'!J198,'Full LPMQ'!J198,'Full AlQalam Zero TN'!J198)</f>
        <v>42</v>
      </c>
      <c r="L198" s="1" t="s">
        <v>53</v>
      </c>
      <c r="M198" s="9" t="s">
        <v>62</v>
      </c>
      <c r="N198" s="9"/>
      <c r="O198" s="9"/>
      <c r="P198" s="9"/>
      <c r="Q198" s="42">
        <f>F198</f>
        <v>287</v>
      </c>
      <c r="R198" s="42">
        <f>SUM(B198:E198,G198:J198)</f>
        <v>55</v>
      </c>
      <c r="S198" s="42">
        <f>SUM(F194:F197,F199:F202)</f>
        <v>3</v>
      </c>
      <c r="T198" s="42">
        <v>0</v>
      </c>
      <c r="U198" s="40">
        <f t="shared" si="56"/>
        <v>0.831884057971015</v>
      </c>
      <c r="V198" s="40">
        <f t="shared" si="57"/>
        <v>0.839181286549708</v>
      </c>
      <c r="W198" s="40">
        <f t="shared" si="58"/>
        <v>0.989655172413793</v>
      </c>
      <c r="X198" s="40">
        <f t="shared" si="59"/>
        <v>0.908227848101266</v>
      </c>
    </row>
    <row r="199" spans="1:24">
      <c r="A199" s="15" t="s">
        <v>54</v>
      </c>
      <c r="B199" s="52">
        <f>SUM('Full norehidayat'!B199,'Full norehuda'!B199,'Full norehira'!B199,'Full meQuran'!B199,'Full Amiri'!B199,'Full PDMS'!B199,'Full AlKareem'!B199,'Full KFGQPC'!B199,'Full LPMQ'!B199,'Full AlQalam Zero TN'!B199)</f>
        <v>0</v>
      </c>
      <c r="C199" s="52">
        <f>SUM('Full norehidayat'!C199,'Full norehuda'!C199,'Full norehira'!C199,'Full meQuran'!C199,'Full Amiri'!C199,'Full PDMS'!C199,'Full AlKareem'!C199,'Full KFGQPC'!C199,'Full LPMQ'!C199,'Full AlQalam Zero TN'!C199)</f>
        <v>3</v>
      </c>
      <c r="D199" s="52">
        <f>SUM('Full norehidayat'!D199,'Full norehuda'!D199,'Full norehira'!D199,'Full meQuran'!D199,'Full Amiri'!D199,'Full PDMS'!D199,'Full AlKareem'!D199,'Full KFGQPC'!D199,'Full LPMQ'!D199,'Full AlQalam Zero TN'!D199)</f>
        <v>0</v>
      </c>
      <c r="E199" s="52">
        <f>SUM('Full norehidayat'!E199,'Full norehuda'!E199,'Full norehira'!E199,'Full meQuran'!E199,'Full Amiri'!E199,'Full PDMS'!E199,'Full AlKareem'!E199,'Full KFGQPC'!E199,'Full LPMQ'!E199,'Full AlQalam Zero TN'!E199)</f>
        <v>3</v>
      </c>
      <c r="F199" s="52">
        <f>SUM('Full norehidayat'!F199,'Full norehuda'!F199,'Full norehira'!F199,'Full meQuran'!F199,'Full Amiri'!F199,'Full PDMS'!F199,'Full AlKareem'!F199,'Full KFGQPC'!F199,'Full LPMQ'!F199,'Full AlQalam Zero TN'!F199)</f>
        <v>0</v>
      </c>
      <c r="G199" s="51">
        <f>SUM('Full norehidayat'!G199,'Full norehuda'!G199,'Full norehira'!G199,'Full meQuran'!G199,'Full Amiri'!G199,'Full PDMS'!G199,'Full AlKareem'!G199,'Full KFGQPC'!G199,'Full LPMQ'!G199,'Full AlQalam Zero TN'!G199)</f>
        <v>267</v>
      </c>
      <c r="H199" s="52">
        <f>SUM('Full norehidayat'!H199,'Full norehuda'!H199,'Full norehira'!H199,'Full meQuran'!H199,'Full Amiri'!H199,'Full PDMS'!H199,'Full AlKareem'!H199,'Full KFGQPC'!H199,'Full LPMQ'!H199,'Full AlQalam Zero TN'!H199)</f>
        <v>2</v>
      </c>
      <c r="I199" s="52">
        <f>SUM('Full norehidayat'!I199,'Full norehuda'!I199,'Full norehira'!I199,'Full meQuran'!I199,'Full Amiri'!I199,'Full PDMS'!I199,'Full AlKareem'!I199,'Full KFGQPC'!I199,'Full LPMQ'!I199,'Full AlQalam Zero TN'!I199)</f>
        <v>1</v>
      </c>
      <c r="J199" s="52">
        <f>SUM('Full norehidayat'!J199,'Full norehuda'!J199,'Full norehira'!J199,'Full meQuran'!J199,'Full Amiri'!J199,'Full PDMS'!J199,'Full AlKareem'!J199,'Full KFGQPC'!J199,'Full LPMQ'!J199,'Full AlQalam Zero TN'!J199)</f>
        <v>42</v>
      </c>
      <c r="L199" s="1" t="s">
        <v>54</v>
      </c>
      <c r="M199" s="9" t="s">
        <v>63</v>
      </c>
      <c r="N199" s="9"/>
      <c r="O199" s="9"/>
      <c r="P199" s="9"/>
      <c r="Q199" s="41">
        <f>G199</f>
        <v>267</v>
      </c>
      <c r="R199" s="41">
        <f>SUM(B199:F199,H199:J199)</f>
        <v>51</v>
      </c>
      <c r="S199" s="41">
        <f>SUM(G194:G198,G200:G202)</f>
        <v>30</v>
      </c>
      <c r="T199" s="41">
        <v>0</v>
      </c>
      <c r="U199" s="43">
        <f t="shared" si="56"/>
        <v>0.767241379310345</v>
      </c>
      <c r="V199" s="43">
        <f t="shared" si="57"/>
        <v>0.839622641509434</v>
      </c>
      <c r="W199" s="43">
        <f t="shared" si="58"/>
        <v>0.898989898989899</v>
      </c>
      <c r="X199" s="43">
        <f t="shared" si="59"/>
        <v>0.868292682926829</v>
      </c>
    </row>
    <row r="200" spans="1:24">
      <c r="A200" s="15" t="s">
        <v>55</v>
      </c>
      <c r="B200" s="52">
        <f>SUM('Full norehidayat'!B200,'Full norehuda'!B200,'Full norehira'!B200,'Full meQuran'!B200,'Full Amiri'!B200,'Full PDMS'!B200,'Full AlKareem'!B200,'Full KFGQPC'!B200,'Full LPMQ'!B200,'Full AlQalam Zero TN'!B200)</f>
        <v>0</v>
      </c>
      <c r="C200" s="52">
        <f>SUM('Full norehidayat'!C200,'Full norehuda'!C200,'Full norehira'!C200,'Full meQuran'!C200,'Full Amiri'!C200,'Full PDMS'!C200,'Full AlKareem'!C200,'Full KFGQPC'!C200,'Full LPMQ'!C200,'Full AlQalam Zero TN'!C200)</f>
        <v>0</v>
      </c>
      <c r="D200" s="52">
        <f>SUM('Full norehidayat'!D200,'Full norehuda'!D200,'Full norehira'!D200,'Full meQuran'!D200,'Full Amiri'!D200,'Full PDMS'!D200,'Full AlKareem'!D200,'Full KFGQPC'!D200,'Full LPMQ'!D200,'Full AlQalam Zero TN'!D200)</f>
        <v>0</v>
      </c>
      <c r="E200" s="52">
        <f>SUM('Full norehidayat'!E200,'Full norehuda'!E200,'Full norehira'!E200,'Full meQuran'!E200,'Full Amiri'!E200,'Full PDMS'!E200,'Full AlKareem'!E200,'Full KFGQPC'!E200,'Full LPMQ'!E200,'Full AlQalam Zero TN'!E200)</f>
        <v>0</v>
      </c>
      <c r="F200" s="52">
        <f>SUM('Full norehidayat'!F200,'Full norehuda'!F200,'Full norehira'!F200,'Full meQuran'!F200,'Full Amiri'!F200,'Full PDMS'!F200,'Full AlKareem'!F200,'Full KFGQPC'!F200,'Full LPMQ'!F200,'Full AlQalam Zero TN'!F200)</f>
        <v>1</v>
      </c>
      <c r="G200" s="52">
        <f>SUM('Full norehidayat'!G200,'Full norehuda'!G200,'Full norehira'!G200,'Full meQuran'!G200,'Full Amiri'!G200,'Full PDMS'!G200,'Full AlKareem'!G200,'Full KFGQPC'!G200,'Full LPMQ'!G200,'Full AlQalam Zero TN'!G200)</f>
        <v>0</v>
      </c>
      <c r="H200" s="51">
        <f>SUM('Full norehidayat'!H200,'Full norehuda'!H200,'Full norehira'!H200,'Full meQuran'!H200,'Full Amiri'!H200,'Full PDMS'!H200,'Full AlKareem'!H200,'Full KFGQPC'!H200,'Full LPMQ'!H200,'Full AlQalam Zero TN'!H200)</f>
        <v>102</v>
      </c>
      <c r="I200" s="52">
        <f>SUM('Full norehidayat'!I200,'Full norehuda'!I200,'Full norehira'!I200,'Full meQuran'!I200,'Full Amiri'!I200,'Full PDMS'!I200,'Full AlKareem'!I200,'Full KFGQPC'!I200,'Full LPMQ'!I200,'Full AlQalam Zero TN'!I200)</f>
        <v>2</v>
      </c>
      <c r="J200" s="52">
        <f>SUM('Full norehidayat'!J200,'Full norehuda'!J200,'Full norehira'!J200,'Full meQuran'!J200,'Full Amiri'!J200,'Full PDMS'!J200,'Full AlKareem'!J200,'Full KFGQPC'!J200,'Full LPMQ'!J200,'Full AlQalam Zero TN'!J200)</f>
        <v>2</v>
      </c>
      <c r="L200" s="1" t="s">
        <v>55</v>
      </c>
      <c r="M200" s="9" t="s">
        <v>64</v>
      </c>
      <c r="N200" s="9"/>
      <c r="O200" s="9"/>
      <c r="P200" s="9"/>
      <c r="Q200" s="42">
        <f>H200</f>
        <v>102</v>
      </c>
      <c r="R200" s="42">
        <f>SUM(B200:G200,I200:J200)</f>
        <v>5</v>
      </c>
      <c r="S200" s="42">
        <f>SUM(H194:H199,H201:H202)</f>
        <v>5</v>
      </c>
      <c r="T200" s="42">
        <v>0</v>
      </c>
      <c r="U200" s="40">
        <f t="shared" si="56"/>
        <v>0.910714285714286</v>
      </c>
      <c r="V200" s="40">
        <f t="shared" si="57"/>
        <v>0.953271028037383</v>
      </c>
      <c r="W200" s="40">
        <f t="shared" si="58"/>
        <v>0.953271028037383</v>
      </c>
      <c r="X200" s="40">
        <f t="shared" si="59"/>
        <v>0.953271028037383</v>
      </c>
    </row>
    <row r="201" spans="1:24">
      <c r="A201" s="15" t="s">
        <v>56</v>
      </c>
      <c r="B201" s="52">
        <f>SUM('Full norehidayat'!B201,'Full norehuda'!B201,'Full norehira'!B201,'Full meQuran'!B201,'Full Amiri'!B201,'Full PDMS'!B201,'Full AlKareem'!B201,'Full KFGQPC'!B201,'Full LPMQ'!B201,'Full AlQalam Zero TN'!B201)</f>
        <v>0</v>
      </c>
      <c r="C201" s="52">
        <f>SUM('Full norehidayat'!C201,'Full norehuda'!C201,'Full norehira'!C201,'Full meQuran'!C201,'Full Amiri'!C201,'Full PDMS'!C201,'Full AlKareem'!C201,'Full KFGQPC'!C201,'Full LPMQ'!C201,'Full AlQalam Zero TN'!C201)</f>
        <v>0</v>
      </c>
      <c r="D201" s="52">
        <f>SUM('Full norehidayat'!D201,'Full norehuda'!D201,'Full norehira'!D201,'Full meQuran'!D201,'Full Amiri'!D201,'Full PDMS'!D201,'Full AlKareem'!D201,'Full KFGQPC'!D201,'Full LPMQ'!D201,'Full AlQalam Zero TN'!D201)</f>
        <v>0</v>
      </c>
      <c r="E201" s="52">
        <f>SUM('Full norehidayat'!E201,'Full norehuda'!E201,'Full norehira'!E201,'Full meQuran'!E201,'Full Amiri'!E201,'Full PDMS'!E201,'Full AlKareem'!E201,'Full KFGQPC'!E201,'Full LPMQ'!E201,'Full AlQalam Zero TN'!E201)</f>
        <v>1</v>
      </c>
      <c r="F201" s="52">
        <f>SUM('Full norehidayat'!F201,'Full norehuda'!F201,'Full norehira'!F201,'Full meQuran'!F201,'Full Amiri'!F201,'Full PDMS'!F201,'Full AlKareem'!F201,'Full KFGQPC'!F201,'Full LPMQ'!F201,'Full AlQalam Zero TN'!F201)</f>
        <v>0</v>
      </c>
      <c r="G201" s="52">
        <f>SUM('Full norehidayat'!G201,'Full norehuda'!G201,'Full norehira'!G201,'Full meQuran'!G201,'Full Amiri'!G201,'Full PDMS'!G201,'Full AlKareem'!G201,'Full KFGQPC'!G201,'Full LPMQ'!G201,'Full AlQalam Zero TN'!G201)</f>
        <v>2</v>
      </c>
      <c r="H201" s="52">
        <f>SUM('Full norehidayat'!H201,'Full norehuda'!H201,'Full norehira'!H201,'Full meQuran'!H201,'Full Amiri'!H201,'Full PDMS'!H201,'Full AlKareem'!H201,'Full KFGQPC'!H201,'Full LPMQ'!H201,'Full AlQalam Zero TN'!H201)</f>
        <v>0</v>
      </c>
      <c r="I201" s="51">
        <f>SUM('Full norehidayat'!I201,'Full norehuda'!I201,'Full norehira'!I201,'Full meQuran'!I201,'Full Amiri'!I201,'Full PDMS'!I201,'Full AlKareem'!I201,'Full KFGQPC'!I201,'Full LPMQ'!I201,'Full AlQalam Zero TN'!I201)</f>
        <v>96</v>
      </c>
      <c r="J201" s="52">
        <f>SUM('Full norehidayat'!J201,'Full norehuda'!J201,'Full norehira'!J201,'Full meQuran'!J201,'Full Amiri'!J201,'Full PDMS'!J201,'Full AlKareem'!J201,'Full KFGQPC'!J201,'Full LPMQ'!J201,'Full AlQalam Zero TN'!J201)</f>
        <v>7</v>
      </c>
      <c r="L201" s="1" t="s">
        <v>56</v>
      </c>
      <c r="M201" s="9" t="s">
        <v>65</v>
      </c>
      <c r="N201" s="9"/>
      <c r="O201" s="9"/>
      <c r="P201" s="9"/>
      <c r="Q201" s="41">
        <f>I201</f>
        <v>96</v>
      </c>
      <c r="R201" s="41">
        <f>SUM(J201,B201:H201)</f>
        <v>10</v>
      </c>
      <c r="S201" s="41">
        <f>SUM(I194:I200,I202)</f>
        <v>12</v>
      </c>
      <c r="T201" s="41">
        <v>0</v>
      </c>
      <c r="U201" s="43">
        <f t="shared" si="56"/>
        <v>0.813559322033898</v>
      </c>
      <c r="V201" s="43">
        <f t="shared" si="57"/>
        <v>0.905660377358491</v>
      </c>
      <c r="W201" s="43">
        <f t="shared" si="58"/>
        <v>0.888888888888889</v>
      </c>
      <c r="X201" s="43">
        <f t="shared" si="59"/>
        <v>0.897196261682243</v>
      </c>
    </row>
    <row r="202" spans="1:24">
      <c r="A202" s="18" t="s">
        <v>57</v>
      </c>
      <c r="B202" s="52">
        <f>SUM('Full norehidayat'!B202,'Full norehuda'!B202,'Full norehira'!B202,'Full meQuran'!B202,'Full Amiri'!B202,'Full PDMS'!B202,'Full AlKareem'!B202,'Full KFGQPC'!B202,'Full LPMQ'!B202,'Full AlQalam Zero TN'!B202)</f>
        <v>0</v>
      </c>
      <c r="C202" s="52">
        <f>SUM('Full norehidayat'!C202,'Full norehuda'!C202,'Full norehira'!C202,'Full meQuran'!C202,'Full Amiri'!C202,'Full PDMS'!C202,'Full AlKareem'!C202,'Full KFGQPC'!C202,'Full LPMQ'!C202,'Full AlQalam Zero TN'!C202)</f>
        <v>0</v>
      </c>
      <c r="D202" s="52">
        <f>SUM('Full norehidayat'!D202,'Full norehuda'!D202,'Full norehira'!D202,'Full meQuran'!D202,'Full Amiri'!D202,'Full PDMS'!D202,'Full AlKareem'!D202,'Full KFGQPC'!D202,'Full LPMQ'!D202,'Full AlQalam Zero TN'!D202)</f>
        <v>0</v>
      </c>
      <c r="E202" s="52">
        <f>SUM('Full norehidayat'!E202,'Full norehuda'!E202,'Full norehira'!E202,'Full meQuran'!E202,'Full Amiri'!E202,'Full PDMS'!E202,'Full AlKareem'!E202,'Full KFGQPC'!E202,'Full LPMQ'!E202,'Full AlQalam Zero TN'!E202)</f>
        <v>0</v>
      </c>
      <c r="F202" s="52">
        <f>SUM('Full norehidayat'!F202,'Full norehuda'!F202,'Full norehira'!F202,'Full meQuran'!F202,'Full Amiri'!F202,'Full PDMS'!F202,'Full AlKareem'!F202,'Full KFGQPC'!F202,'Full LPMQ'!F202,'Full AlQalam Zero TN'!F202)</f>
        <v>0</v>
      </c>
      <c r="G202" s="52">
        <f>SUM('Full norehidayat'!G202,'Full norehuda'!G202,'Full norehira'!G202,'Full meQuran'!G202,'Full Amiri'!G202,'Full PDMS'!G202,'Full AlKareem'!G202,'Full KFGQPC'!G202,'Full LPMQ'!G202,'Full AlQalam Zero TN'!G202)</f>
        <v>0</v>
      </c>
      <c r="H202" s="52">
        <f>SUM('Full norehidayat'!H202,'Full norehuda'!H202,'Full norehira'!H202,'Full meQuran'!H202,'Full Amiri'!H202,'Full PDMS'!H202,'Full AlKareem'!H202,'Full KFGQPC'!H202,'Full LPMQ'!H202,'Full AlQalam Zero TN'!H202)</f>
        <v>0</v>
      </c>
      <c r="I202" s="52">
        <f>SUM('Full norehidayat'!I202,'Full norehuda'!I202,'Full norehira'!I202,'Full meQuran'!I202,'Full Amiri'!I202,'Full PDMS'!I202,'Full AlKareem'!I202,'Full KFGQPC'!I202,'Full LPMQ'!I202,'Full AlQalam Zero TN'!I202)</f>
        <v>0</v>
      </c>
      <c r="J202" s="51">
        <f>SUM('Full norehidayat'!J202,'Full norehuda'!J202,'Full norehira'!J202,'Full meQuran'!J202,'Full Amiri'!J202,'Full PDMS'!J202,'Full AlKareem'!J202,'Full KFGQPC'!J202,'Full LPMQ'!J202,'Full AlQalam Zero TN'!J202)</f>
        <v>0</v>
      </c>
      <c r="L202" s="1" t="s">
        <v>57</v>
      </c>
      <c r="M202" s="9" t="s">
        <v>66</v>
      </c>
      <c r="N202" s="9"/>
      <c r="O202" s="9"/>
      <c r="P202" s="9"/>
      <c r="Q202" s="42"/>
      <c r="R202" s="42"/>
      <c r="S202" s="42"/>
      <c r="T202" s="42"/>
      <c r="U202" s="40"/>
      <c r="V202" s="40"/>
      <c r="W202" s="40"/>
      <c r="X202" s="40"/>
    </row>
    <row r="203" spans="15:24">
      <c r="O203" s="37" t="s">
        <v>74</v>
      </c>
      <c r="P203" s="37"/>
      <c r="Q203" s="41">
        <f t="shared" ref="Q203:T203" si="60">SUM(Q194:Q201)</f>
        <v>1314</v>
      </c>
      <c r="R203" s="41">
        <f t="shared" si="60"/>
        <v>273</v>
      </c>
      <c r="S203" s="41">
        <f t="shared" si="60"/>
        <v>80</v>
      </c>
      <c r="T203" s="41">
        <f t="shared" si="60"/>
        <v>0</v>
      </c>
      <c r="U203" s="43">
        <f>(SUM(Q203,T203)/SUM(Q203,R203,S203,T203))</f>
        <v>0.788242351529694</v>
      </c>
      <c r="V203" s="43">
        <f>Q203/(SUM(Q203,R203))</f>
        <v>0.827977315689981</v>
      </c>
      <c r="W203" s="43">
        <f>Q203/SUM(Q203,S203)</f>
        <v>0.942611190817791</v>
      </c>
      <c r="X203" s="43">
        <f>2*V203*W203/(SUM(V203,W203))</f>
        <v>0.881583361288158</v>
      </c>
    </row>
    <row r="204" spans="1:8">
      <c r="A204" s="20" t="str">
        <f>A191</f>
        <v>0.85</v>
      </c>
      <c r="B204" s="9" t="s">
        <v>3</v>
      </c>
      <c r="C204" s="9"/>
      <c r="D204" s="9"/>
      <c r="F204" s="31" t="s">
        <v>75</v>
      </c>
      <c r="G204" s="31"/>
      <c r="H204" s="1">
        <f>SUM(B206:AC233)</f>
        <v>1303</v>
      </c>
    </row>
    <row r="205" ht="14.25" spans="1:37">
      <c r="A205" s="21" t="str">
        <f>A1</f>
        <v>FULL</v>
      </c>
      <c r="B205" s="22" t="s">
        <v>7</v>
      </c>
      <c r="C205" s="22" t="s">
        <v>8</v>
      </c>
      <c r="D205" s="22" t="s">
        <v>9</v>
      </c>
      <c r="E205" s="22" t="s">
        <v>10</v>
      </c>
      <c r="F205" s="22" t="s">
        <v>11</v>
      </c>
      <c r="G205" s="22" t="s">
        <v>12</v>
      </c>
      <c r="H205" s="22" t="s">
        <v>13</v>
      </c>
      <c r="I205" s="22" t="s">
        <v>14</v>
      </c>
      <c r="J205" s="22" t="s">
        <v>15</v>
      </c>
      <c r="K205" s="22" t="s">
        <v>16</v>
      </c>
      <c r="L205" s="22" t="s">
        <v>17</v>
      </c>
      <c r="M205" s="22" t="s">
        <v>18</v>
      </c>
      <c r="N205" s="22" t="s">
        <v>19</v>
      </c>
      <c r="O205" s="22" t="s">
        <v>20</v>
      </c>
      <c r="P205" s="22" t="s">
        <v>21</v>
      </c>
      <c r="Q205" s="22" t="s">
        <v>22</v>
      </c>
      <c r="R205" s="22" t="s">
        <v>23</v>
      </c>
      <c r="S205" s="22" t="s">
        <v>24</v>
      </c>
      <c r="T205" s="22" t="s">
        <v>25</v>
      </c>
      <c r="U205" s="22" t="s">
        <v>26</v>
      </c>
      <c r="V205" s="22" t="s">
        <v>27</v>
      </c>
      <c r="W205" s="22" t="s">
        <v>28</v>
      </c>
      <c r="X205" s="22" t="s">
        <v>29</v>
      </c>
      <c r="Y205" s="22" t="s">
        <v>30</v>
      </c>
      <c r="Z205" s="22" t="s">
        <v>31</v>
      </c>
      <c r="AA205" s="22" t="s">
        <v>32</v>
      </c>
      <c r="AB205" s="22" t="s">
        <v>33</v>
      </c>
      <c r="AC205" s="44" t="s">
        <v>34</v>
      </c>
      <c r="AD205" s="41" t="s">
        <v>35</v>
      </c>
      <c r="AE205" s="41" t="s">
        <v>36</v>
      </c>
      <c r="AF205" s="41" t="s">
        <v>37</v>
      </c>
      <c r="AG205" s="41" t="s">
        <v>38</v>
      </c>
      <c r="AH205" s="43" t="s">
        <v>70</v>
      </c>
      <c r="AI205" s="43" t="s">
        <v>71</v>
      </c>
      <c r="AJ205" s="43" t="s">
        <v>72</v>
      </c>
      <c r="AK205" s="43" t="s">
        <v>73</v>
      </c>
    </row>
    <row r="206" ht="14.25" spans="1:37">
      <c r="A206" s="23" t="s">
        <v>7</v>
      </c>
      <c r="B206" s="51">
        <f>SUM('Full norehidayat'!B206,'Full norehuda'!B206,'Full norehira'!B206,'Full meQuran'!B206,'Full Amiri'!B206,'Full PDMS'!B206,'Full AlKareem'!B206,'Full KFGQPC'!B206,'Full LPMQ'!B206,'Full AlQalam Zero TN'!B206)</f>
        <v>148</v>
      </c>
      <c r="C206" s="52">
        <f>SUM('Full norehidayat'!C206,'Full norehuda'!C206,'Full norehira'!C206,'Full meQuran'!C206,'Full Amiri'!C206,'Full PDMS'!C206,'Full AlKareem'!C206,'Full KFGQPC'!C206,'Full LPMQ'!C206,'Full AlQalam Zero TN'!C206)</f>
        <v>0</v>
      </c>
      <c r="D206" s="52">
        <f>SUM('Full norehidayat'!D206,'Full norehuda'!D206,'Full norehira'!D206,'Full meQuran'!D206,'Full Amiri'!D206,'Full PDMS'!D206,'Full AlKareem'!D206,'Full KFGQPC'!D206,'Full LPMQ'!D206,'Full AlQalam Zero TN'!D206)</f>
        <v>0</v>
      </c>
      <c r="E206" s="52">
        <f>SUM('Full norehidayat'!E206,'Full norehuda'!E206,'Full norehira'!E206,'Full meQuran'!E206,'Full Amiri'!E206,'Full PDMS'!E206,'Full AlKareem'!E206,'Full KFGQPC'!E206,'Full LPMQ'!E206,'Full AlQalam Zero TN'!E206)</f>
        <v>0</v>
      </c>
      <c r="F206" s="52">
        <f>SUM('Full norehidayat'!F206,'Full norehuda'!F206,'Full norehira'!F206,'Full meQuran'!F206,'Full Amiri'!F206,'Full PDMS'!F206,'Full AlKareem'!F206,'Full KFGQPC'!F206,'Full LPMQ'!F206,'Full AlQalam Zero TN'!F206)</f>
        <v>0</v>
      </c>
      <c r="G206" s="52">
        <f>SUM('Full norehidayat'!G206,'Full norehuda'!G206,'Full norehira'!G206,'Full meQuran'!G206,'Full Amiri'!G206,'Full PDMS'!G206,'Full AlKareem'!G206,'Full KFGQPC'!G206,'Full LPMQ'!G206,'Full AlQalam Zero TN'!G206)</f>
        <v>0</v>
      </c>
      <c r="H206" s="52">
        <f>SUM('Full norehidayat'!H206,'Full norehuda'!H206,'Full norehira'!H206,'Full meQuran'!H206,'Full Amiri'!H206,'Full PDMS'!H206,'Full AlKareem'!H206,'Full KFGQPC'!H206,'Full LPMQ'!H206,'Full AlQalam Zero TN'!H206)</f>
        <v>0</v>
      </c>
      <c r="I206" s="52">
        <f>SUM('Full norehidayat'!I206,'Full norehuda'!I206,'Full norehira'!I206,'Full meQuran'!I206,'Full Amiri'!I206,'Full PDMS'!I206,'Full AlKareem'!I206,'Full KFGQPC'!I206,'Full LPMQ'!I206,'Full AlQalam Zero TN'!I206)</f>
        <v>0</v>
      </c>
      <c r="J206" s="52">
        <f>SUM('Full norehidayat'!J206,'Full norehuda'!J206,'Full norehira'!J206,'Full meQuran'!J206,'Full Amiri'!J206,'Full PDMS'!J206,'Full AlKareem'!J206,'Full KFGQPC'!J206,'Full LPMQ'!J206,'Full AlQalam Zero TN'!J206)</f>
        <v>0</v>
      </c>
      <c r="K206" s="52">
        <f>SUM('Full norehidayat'!K206,'Full norehuda'!K206,'Full norehira'!K206,'Full meQuran'!K206,'Full Amiri'!K206,'Full PDMS'!K206,'Full AlKareem'!K206,'Full KFGQPC'!K206,'Full LPMQ'!K206,'Full AlQalam Zero TN'!K206)</f>
        <v>0</v>
      </c>
      <c r="L206" s="52">
        <f>SUM('Full norehidayat'!L206,'Full norehuda'!L206,'Full norehira'!L206,'Full meQuran'!L206,'Full Amiri'!L206,'Full PDMS'!L206,'Full AlKareem'!L206,'Full KFGQPC'!L206,'Full LPMQ'!L206,'Full AlQalam Zero TN'!L206)</f>
        <v>0</v>
      </c>
      <c r="M206" s="52">
        <f>SUM('Full norehidayat'!M206,'Full norehuda'!M206,'Full norehira'!M206,'Full meQuran'!M206,'Full Amiri'!M206,'Full PDMS'!M206,'Full AlKareem'!M206,'Full KFGQPC'!M206,'Full LPMQ'!M206,'Full AlQalam Zero TN'!M206)</f>
        <v>0</v>
      </c>
      <c r="N206" s="52">
        <f>SUM('Full norehidayat'!N206,'Full norehuda'!N206,'Full norehira'!N206,'Full meQuran'!N206,'Full Amiri'!N206,'Full PDMS'!N206,'Full AlKareem'!N206,'Full KFGQPC'!N206,'Full LPMQ'!N206,'Full AlQalam Zero TN'!N206)</f>
        <v>0</v>
      </c>
      <c r="O206" s="52">
        <f>SUM('Full norehidayat'!O206,'Full norehuda'!O206,'Full norehira'!O206,'Full meQuran'!O206,'Full Amiri'!O206,'Full PDMS'!O206,'Full AlKareem'!O206,'Full KFGQPC'!O206,'Full LPMQ'!O206,'Full AlQalam Zero TN'!O206)</f>
        <v>0</v>
      </c>
      <c r="P206" s="52">
        <f>SUM('Full norehidayat'!P206,'Full norehuda'!P206,'Full norehira'!P206,'Full meQuran'!P206,'Full Amiri'!P206,'Full PDMS'!P206,'Full AlKareem'!P206,'Full KFGQPC'!P206,'Full LPMQ'!P206,'Full AlQalam Zero TN'!P206)</f>
        <v>0</v>
      </c>
      <c r="Q206" s="52">
        <f>SUM('Full norehidayat'!Q206,'Full norehuda'!Q206,'Full norehira'!Q206,'Full meQuran'!Q206,'Full Amiri'!Q206,'Full PDMS'!Q206,'Full AlKareem'!Q206,'Full KFGQPC'!Q206,'Full LPMQ'!Q206,'Full AlQalam Zero TN'!Q206)</f>
        <v>0</v>
      </c>
      <c r="R206" s="52">
        <f>SUM('Full norehidayat'!R206,'Full norehuda'!R206,'Full norehira'!R206,'Full meQuran'!R206,'Full Amiri'!R206,'Full PDMS'!R206,'Full AlKareem'!R206,'Full KFGQPC'!R206,'Full LPMQ'!R206,'Full AlQalam Zero TN'!R206)</f>
        <v>0</v>
      </c>
      <c r="S206" s="52">
        <f>SUM('Full norehidayat'!S206,'Full norehuda'!S206,'Full norehira'!S206,'Full meQuran'!S206,'Full Amiri'!S206,'Full PDMS'!S206,'Full AlKareem'!S206,'Full KFGQPC'!S206,'Full LPMQ'!S206,'Full AlQalam Zero TN'!S206)</f>
        <v>0</v>
      </c>
      <c r="T206" s="52">
        <f>SUM('Full norehidayat'!T206,'Full norehuda'!T206,'Full norehira'!T206,'Full meQuran'!T206,'Full Amiri'!T206,'Full PDMS'!T206,'Full AlKareem'!T206,'Full KFGQPC'!T206,'Full LPMQ'!T206,'Full AlQalam Zero TN'!T206)</f>
        <v>0</v>
      </c>
      <c r="U206" s="52">
        <f>SUM('Full norehidayat'!U206,'Full norehuda'!U206,'Full norehira'!U206,'Full meQuran'!U206,'Full Amiri'!U206,'Full PDMS'!U206,'Full AlKareem'!U206,'Full KFGQPC'!U206,'Full LPMQ'!U206,'Full AlQalam Zero TN'!U206)</f>
        <v>0</v>
      </c>
      <c r="V206" s="52">
        <f>SUM('Full norehidayat'!V206,'Full norehuda'!V206,'Full norehira'!V206,'Full meQuran'!V206,'Full Amiri'!V206,'Full PDMS'!V206,'Full AlKareem'!V206,'Full KFGQPC'!V206,'Full LPMQ'!V206,'Full AlQalam Zero TN'!V206)</f>
        <v>0</v>
      </c>
      <c r="W206" s="52">
        <f>SUM('Full norehidayat'!W206,'Full norehuda'!W206,'Full norehira'!W206,'Full meQuran'!W206,'Full Amiri'!W206,'Full PDMS'!W206,'Full AlKareem'!W206,'Full KFGQPC'!W206,'Full LPMQ'!W206,'Full AlQalam Zero TN'!W206)</f>
        <v>0</v>
      </c>
      <c r="X206" s="52">
        <f>SUM('Full norehidayat'!X206,'Full norehuda'!X206,'Full norehira'!X206,'Full meQuran'!X206,'Full Amiri'!X206,'Full PDMS'!X206,'Full AlKareem'!X206,'Full KFGQPC'!X206,'Full LPMQ'!X206,'Full AlQalam Zero TN'!X206)</f>
        <v>0</v>
      </c>
      <c r="Y206" s="52">
        <f>SUM('Full norehidayat'!Y206,'Full norehuda'!Y206,'Full norehira'!Y206,'Full meQuran'!Y206,'Full Amiri'!Y206,'Full PDMS'!Y206,'Full AlKareem'!Y206,'Full KFGQPC'!Y206,'Full LPMQ'!Y206,'Full AlQalam Zero TN'!Y206)</f>
        <v>0</v>
      </c>
      <c r="Z206" s="52">
        <f>SUM('Full norehidayat'!Z206,'Full norehuda'!Z206,'Full norehira'!Z206,'Full meQuran'!Z206,'Full Amiri'!Z206,'Full PDMS'!Z206,'Full AlKareem'!Z206,'Full KFGQPC'!Z206,'Full LPMQ'!Z206,'Full AlQalam Zero TN'!Z206)</f>
        <v>0</v>
      </c>
      <c r="AA206" s="52">
        <f>SUM('Full norehidayat'!AA206,'Full norehuda'!AA206,'Full norehira'!AA206,'Full meQuran'!AA206,'Full Amiri'!AA206,'Full PDMS'!AA206,'Full AlKareem'!AA206,'Full KFGQPC'!AA206,'Full LPMQ'!AA206,'Full AlQalam Zero TN'!AA206)</f>
        <v>0</v>
      </c>
      <c r="AB206" s="52">
        <f>SUM('Full norehidayat'!AB206,'Full norehuda'!AB206,'Full norehira'!AB206,'Full meQuran'!AB206,'Full Amiri'!AB206,'Full PDMS'!AB206,'Full AlKareem'!AB206,'Full KFGQPC'!AB206,'Full LPMQ'!AB206,'Full AlQalam Zero TN'!AB206)</f>
        <v>0</v>
      </c>
      <c r="AC206" s="52">
        <f>SUM('Full norehidayat'!AC206,'Full norehuda'!AC206,'Full norehira'!AC206,'Full meQuran'!AC206,'Full Amiri'!AC206,'Full PDMS'!AC206,'Full AlKareem'!AC206,'Full KFGQPC'!AC206,'Full LPMQ'!AC206,'Full AlQalam Zero TN'!AC206)</f>
        <v>0</v>
      </c>
      <c r="AD206" s="42">
        <f>B206</f>
        <v>148</v>
      </c>
      <c r="AE206" s="42">
        <f>SUM(C206:AC206)</f>
        <v>0</v>
      </c>
      <c r="AF206" s="42">
        <f>SUM(B207:B233)</f>
        <v>2</v>
      </c>
      <c r="AG206" s="42">
        <v>0</v>
      </c>
      <c r="AH206" s="40">
        <f t="shared" ref="AH206:AH234" si="61">(SUM(AD206,AG206)/SUM(AD206,AE206,AF206,AG206))</f>
        <v>0.986666666666667</v>
      </c>
      <c r="AI206" s="40">
        <f t="shared" ref="AI206:AI234" si="62">AD206/(SUM(AD206,AE206))</f>
        <v>1</v>
      </c>
      <c r="AJ206" s="40">
        <f t="shared" ref="AJ206:AJ234" si="63">AD206/SUM(AD206,AF206)</f>
        <v>0.986666666666667</v>
      </c>
      <c r="AK206" s="40">
        <f t="shared" ref="AK206:AK234" si="64">2*AI206*AJ206/(SUM(AI206,AJ206))</f>
        <v>0.993288590604027</v>
      </c>
    </row>
    <row r="207" spans="1:37">
      <c r="A207" s="26" t="s">
        <v>40</v>
      </c>
      <c r="B207" s="52">
        <f>SUM('Full norehidayat'!B207,'Full norehuda'!B207,'Full norehira'!B207,'Full meQuran'!B207,'Full Amiri'!B207,'Full PDMS'!B207,'Full AlKareem'!B207,'Full KFGQPC'!B207,'Full LPMQ'!B207,'Full AlQalam Zero TN'!B207)</f>
        <v>0</v>
      </c>
      <c r="C207" s="51">
        <f>SUM('Full norehidayat'!C207,'Full norehuda'!C207,'Full norehira'!C207,'Full meQuran'!C207,'Full Amiri'!C207,'Full PDMS'!C207,'Full AlKareem'!C207,'Full KFGQPC'!C207,'Full LPMQ'!C207,'Full AlQalam Zero TN'!C207)</f>
        <v>200</v>
      </c>
      <c r="D207" s="52">
        <f>SUM('Full norehidayat'!D207,'Full norehuda'!D207,'Full norehira'!D207,'Full meQuran'!D207,'Full Amiri'!D207,'Full PDMS'!D207,'Full AlKareem'!D207,'Full KFGQPC'!D207,'Full LPMQ'!D207,'Full AlQalam Zero TN'!D207)</f>
        <v>0</v>
      </c>
      <c r="E207" s="52">
        <f>SUM('Full norehidayat'!E207,'Full norehuda'!E207,'Full norehira'!E207,'Full meQuran'!E207,'Full Amiri'!E207,'Full PDMS'!E207,'Full AlKareem'!E207,'Full KFGQPC'!E207,'Full LPMQ'!E207,'Full AlQalam Zero TN'!E207)</f>
        <v>0</v>
      </c>
      <c r="F207" s="52">
        <f>SUM('Full norehidayat'!F207,'Full norehuda'!F207,'Full norehira'!F207,'Full meQuran'!F207,'Full Amiri'!F207,'Full PDMS'!F207,'Full AlKareem'!F207,'Full KFGQPC'!F207,'Full LPMQ'!F207,'Full AlQalam Zero TN'!F207)</f>
        <v>0</v>
      </c>
      <c r="G207" s="52">
        <f>SUM('Full norehidayat'!G207,'Full norehuda'!G207,'Full norehira'!G207,'Full meQuran'!G207,'Full Amiri'!G207,'Full PDMS'!G207,'Full AlKareem'!G207,'Full KFGQPC'!G207,'Full LPMQ'!G207,'Full AlQalam Zero TN'!G207)</f>
        <v>0</v>
      </c>
      <c r="H207" s="52">
        <f>SUM('Full norehidayat'!H207,'Full norehuda'!H207,'Full norehira'!H207,'Full meQuran'!H207,'Full Amiri'!H207,'Full PDMS'!H207,'Full AlKareem'!H207,'Full KFGQPC'!H207,'Full LPMQ'!H207,'Full AlQalam Zero TN'!H207)</f>
        <v>0</v>
      </c>
      <c r="I207" s="52">
        <f>SUM('Full norehidayat'!I207,'Full norehuda'!I207,'Full norehira'!I207,'Full meQuran'!I207,'Full Amiri'!I207,'Full PDMS'!I207,'Full AlKareem'!I207,'Full KFGQPC'!I207,'Full LPMQ'!I207,'Full AlQalam Zero TN'!I207)</f>
        <v>0</v>
      </c>
      <c r="J207" s="52">
        <f>SUM('Full norehidayat'!J207,'Full norehuda'!J207,'Full norehira'!J207,'Full meQuran'!J207,'Full Amiri'!J207,'Full PDMS'!J207,'Full AlKareem'!J207,'Full KFGQPC'!J207,'Full LPMQ'!J207,'Full AlQalam Zero TN'!J207)</f>
        <v>0</v>
      </c>
      <c r="K207" s="52">
        <f>SUM('Full norehidayat'!K207,'Full norehuda'!K207,'Full norehira'!K207,'Full meQuran'!K207,'Full Amiri'!K207,'Full PDMS'!K207,'Full AlKareem'!K207,'Full KFGQPC'!K207,'Full LPMQ'!K207,'Full AlQalam Zero TN'!K207)</f>
        <v>0</v>
      </c>
      <c r="L207" s="52">
        <f>SUM('Full norehidayat'!L207,'Full norehuda'!L207,'Full norehira'!L207,'Full meQuran'!L207,'Full Amiri'!L207,'Full PDMS'!L207,'Full AlKareem'!L207,'Full KFGQPC'!L207,'Full LPMQ'!L207,'Full AlQalam Zero TN'!L207)</f>
        <v>0</v>
      </c>
      <c r="M207" s="52">
        <f>SUM('Full norehidayat'!M207,'Full norehuda'!M207,'Full norehira'!M207,'Full meQuran'!M207,'Full Amiri'!M207,'Full PDMS'!M207,'Full AlKareem'!M207,'Full KFGQPC'!M207,'Full LPMQ'!M207,'Full AlQalam Zero TN'!M207)</f>
        <v>0</v>
      </c>
      <c r="N207" s="52">
        <f>SUM('Full norehidayat'!N207,'Full norehuda'!N207,'Full norehira'!N207,'Full meQuran'!N207,'Full Amiri'!N207,'Full PDMS'!N207,'Full AlKareem'!N207,'Full KFGQPC'!N207,'Full LPMQ'!N207,'Full AlQalam Zero TN'!N207)</f>
        <v>0</v>
      </c>
      <c r="O207" s="52">
        <f>SUM('Full norehidayat'!O207,'Full norehuda'!O207,'Full norehira'!O207,'Full meQuran'!O207,'Full Amiri'!O207,'Full PDMS'!O207,'Full AlKareem'!O207,'Full KFGQPC'!O207,'Full LPMQ'!O207,'Full AlQalam Zero TN'!O207)</f>
        <v>0</v>
      </c>
      <c r="P207" s="52">
        <f>SUM('Full norehidayat'!P207,'Full norehuda'!P207,'Full norehira'!P207,'Full meQuran'!P207,'Full Amiri'!P207,'Full PDMS'!P207,'Full AlKareem'!P207,'Full KFGQPC'!P207,'Full LPMQ'!P207,'Full AlQalam Zero TN'!P207)</f>
        <v>0</v>
      </c>
      <c r="Q207" s="52">
        <f>SUM('Full norehidayat'!Q207,'Full norehuda'!Q207,'Full norehira'!Q207,'Full meQuran'!Q207,'Full Amiri'!Q207,'Full PDMS'!Q207,'Full AlKareem'!Q207,'Full KFGQPC'!Q207,'Full LPMQ'!Q207,'Full AlQalam Zero TN'!Q207)</f>
        <v>0</v>
      </c>
      <c r="R207" s="52">
        <f>SUM('Full norehidayat'!R207,'Full norehuda'!R207,'Full norehira'!R207,'Full meQuran'!R207,'Full Amiri'!R207,'Full PDMS'!R207,'Full AlKareem'!R207,'Full KFGQPC'!R207,'Full LPMQ'!R207,'Full AlQalam Zero TN'!R207)</f>
        <v>0</v>
      </c>
      <c r="S207" s="52">
        <f>SUM('Full norehidayat'!S207,'Full norehuda'!S207,'Full norehira'!S207,'Full meQuran'!S207,'Full Amiri'!S207,'Full PDMS'!S207,'Full AlKareem'!S207,'Full KFGQPC'!S207,'Full LPMQ'!S207,'Full AlQalam Zero TN'!S207)</f>
        <v>0</v>
      </c>
      <c r="T207" s="52">
        <f>SUM('Full norehidayat'!T207,'Full norehuda'!T207,'Full norehira'!T207,'Full meQuran'!T207,'Full Amiri'!T207,'Full PDMS'!T207,'Full AlKareem'!T207,'Full KFGQPC'!T207,'Full LPMQ'!T207,'Full AlQalam Zero TN'!T207)</f>
        <v>0</v>
      </c>
      <c r="U207" s="52">
        <f>SUM('Full norehidayat'!U207,'Full norehuda'!U207,'Full norehira'!U207,'Full meQuran'!U207,'Full Amiri'!U207,'Full PDMS'!U207,'Full AlKareem'!U207,'Full KFGQPC'!U207,'Full LPMQ'!U207,'Full AlQalam Zero TN'!U207)</f>
        <v>0</v>
      </c>
      <c r="V207" s="52">
        <f>SUM('Full norehidayat'!V207,'Full norehuda'!V207,'Full norehira'!V207,'Full meQuran'!V207,'Full Amiri'!V207,'Full PDMS'!V207,'Full AlKareem'!V207,'Full KFGQPC'!V207,'Full LPMQ'!V207,'Full AlQalam Zero TN'!V207)</f>
        <v>0</v>
      </c>
      <c r="W207" s="52">
        <f>SUM('Full norehidayat'!W207,'Full norehuda'!W207,'Full norehira'!W207,'Full meQuran'!W207,'Full Amiri'!W207,'Full PDMS'!W207,'Full AlKareem'!W207,'Full KFGQPC'!W207,'Full LPMQ'!W207,'Full AlQalam Zero TN'!W207)</f>
        <v>0</v>
      </c>
      <c r="X207" s="52">
        <f>SUM('Full norehidayat'!X207,'Full norehuda'!X207,'Full norehira'!X207,'Full meQuran'!X207,'Full Amiri'!X207,'Full PDMS'!X207,'Full AlKareem'!X207,'Full KFGQPC'!X207,'Full LPMQ'!X207,'Full AlQalam Zero TN'!X207)</f>
        <v>0</v>
      </c>
      <c r="Y207" s="52">
        <f>SUM('Full norehidayat'!Y207,'Full norehuda'!Y207,'Full norehira'!Y207,'Full meQuran'!Y207,'Full Amiri'!Y207,'Full PDMS'!Y207,'Full AlKareem'!Y207,'Full KFGQPC'!Y207,'Full LPMQ'!Y207,'Full AlQalam Zero TN'!Y207)</f>
        <v>0</v>
      </c>
      <c r="Z207" s="52">
        <f>SUM('Full norehidayat'!Z207,'Full norehuda'!Z207,'Full norehira'!Z207,'Full meQuran'!Z207,'Full Amiri'!Z207,'Full PDMS'!Z207,'Full AlKareem'!Z207,'Full KFGQPC'!Z207,'Full LPMQ'!Z207,'Full AlQalam Zero TN'!Z207)</f>
        <v>0</v>
      </c>
      <c r="AA207" s="52">
        <f>SUM('Full norehidayat'!AA207,'Full norehuda'!AA207,'Full norehira'!AA207,'Full meQuran'!AA207,'Full Amiri'!AA207,'Full PDMS'!AA207,'Full AlKareem'!AA207,'Full KFGQPC'!AA207,'Full LPMQ'!AA207,'Full AlQalam Zero TN'!AA207)</f>
        <v>0</v>
      </c>
      <c r="AB207" s="52">
        <f>SUM('Full norehidayat'!AB207,'Full norehuda'!AB207,'Full norehira'!AB207,'Full meQuran'!AB207,'Full Amiri'!AB207,'Full PDMS'!AB207,'Full AlKareem'!AB207,'Full KFGQPC'!AB207,'Full LPMQ'!AB207,'Full AlQalam Zero TN'!AB207)</f>
        <v>0</v>
      </c>
      <c r="AC207" s="52">
        <f>SUM('Full norehidayat'!AC207,'Full norehuda'!AC207,'Full norehira'!AC207,'Full meQuran'!AC207,'Full Amiri'!AC207,'Full PDMS'!AC207,'Full AlKareem'!AC207,'Full KFGQPC'!AC207,'Full LPMQ'!AC207,'Full AlQalam Zero TN'!AC207)</f>
        <v>0</v>
      </c>
      <c r="AD207" s="41">
        <f>C207</f>
        <v>200</v>
      </c>
      <c r="AE207" s="41">
        <f>SUM(D207:AC207,B207)</f>
        <v>0</v>
      </c>
      <c r="AF207" s="41">
        <f>SUM(C206,C208:C233)</f>
        <v>4</v>
      </c>
      <c r="AG207" s="41">
        <v>0</v>
      </c>
      <c r="AH207" s="43">
        <f t="shared" si="61"/>
        <v>0.980392156862745</v>
      </c>
      <c r="AI207" s="43">
        <f t="shared" si="62"/>
        <v>1</v>
      </c>
      <c r="AJ207" s="43">
        <f t="shared" si="63"/>
        <v>0.980392156862745</v>
      </c>
      <c r="AK207" s="43">
        <f t="shared" si="64"/>
        <v>0.99009900990099</v>
      </c>
    </row>
    <row r="208" spans="1:37">
      <c r="A208" s="26" t="s">
        <v>9</v>
      </c>
      <c r="B208" s="52">
        <f>SUM('Full norehidayat'!B208,'Full norehuda'!B208,'Full norehira'!B208,'Full meQuran'!B208,'Full Amiri'!B208,'Full PDMS'!B208,'Full AlKareem'!B208,'Full KFGQPC'!B208,'Full LPMQ'!B208,'Full AlQalam Zero TN'!B208)</f>
        <v>0</v>
      </c>
      <c r="C208" s="52">
        <f>SUM('Full norehidayat'!C208,'Full norehuda'!C208,'Full norehira'!C208,'Full meQuran'!C208,'Full Amiri'!C208,'Full PDMS'!C208,'Full AlKareem'!C208,'Full KFGQPC'!C208,'Full LPMQ'!C208,'Full AlQalam Zero TN'!C208)</f>
        <v>0</v>
      </c>
      <c r="D208" s="51">
        <f>SUM('Full norehidayat'!D208,'Full norehuda'!D208,'Full norehira'!D208,'Full meQuran'!D208,'Full Amiri'!D208,'Full PDMS'!D208,'Full AlKareem'!D208,'Full KFGQPC'!D208,'Full LPMQ'!D208,'Full AlQalam Zero TN'!D208)</f>
        <v>67</v>
      </c>
      <c r="E208" s="52">
        <f>SUM('Full norehidayat'!E208,'Full norehuda'!E208,'Full norehira'!E208,'Full meQuran'!E208,'Full Amiri'!E208,'Full PDMS'!E208,'Full AlKareem'!E208,'Full KFGQPC'!E208,'Full LPMQ'!E208,'Full AlQalam Zero TN'!E208)</f>
        <v>0</v>
      </c>
      <c r="F208" s="52">
        <f>SUM('Full norehidayat'!F208,'Full norehuda'!F208,'Full norehira'!F208,'Full meQuran'!F208,'Full Amiri'!F208,'Full PDMS'!F208,'Full AlKareem'!F208,'Full KFGQPC'!F208,'Full LPMQ'!F208,'Full AlQalam Zero TN'!F208)</f>
        <v>0</v>
      </c>
      <c r="G208" s="52">
        <f>SUM('Full norehidayat'!G208,'Full norehuda'!G208,'Full norehira'!G208,'Full meQuran'!G208,'Full Amiri'!G208,'Full PDMS'!G208,'Full AlKareem'!G208,'Full KFGQPC'!G208,'Full LPMQ'!G208,'Full AlQalam Zero TN'!G208)</f>
        <v>0</v>
      </c>
      <c r="H208" s="52">
        <f>SUM('Full norehidayat'!H208,'Full norehuda'!H208,'Full norehira'!H208,'Full meQuran'!H208,'Full Amiri'!H208,'Full PDMS'!H208,'Full AlKareem'!H208,'Full KFGQPC'!H208,'Full LPMQ'!H208,'Full AlQalam Zero TN'!H208)</f>
        <v>0</v>
      </c>
      <c r="I208" s="52">
        <f>SUM('Full norehidayat'!I208,'Full norehuda'!I208,'Full norehira'!I208,'Full meQuran'!I208,'Full Amiri'!I208,'Full PDMS'!I208,'Full AlKareem'!I208,'Full KFGQPC'!I208,'Full LPMQ'!I208,'Full AlQalam Zero TN'!I208)</f>
        <v>0</v>
      </c>
      <c r="J208" s="52">
        <f>SUM('Full norehidayat'!J208,'Full norehuda'!J208,'Full norehira'!J208,'Full meQuran'!J208,'Full Amiri'!J208,'Full PDMS'!J208,'Full AlKareem'!J208,'Full KFGQPC'!J208,'Full LPMQ'!J208,'Full AlQalam Zero TN'!J208)</f>
        <v>0</v>
      </c>
      <c r="K208" s="52">
        <f>SUM('Full norehidayat'!K208,'Full norehuda'!K208,'Full norehira'!K208,'Full meQuran'!K208,'Full Amiri'!K208,'Full PDMS'!K208,'Full AlKareem'!K208,'Full KFGQPC'!K208,'Full LPMQ'!K208,'Full AlQalam Zero TN'!K208)</f>
        <v>0</v>
      </c>
      <c r="L208" s="52">
        <f>SUM('Full norehidayat'!L208,'Full norehuda'!L208,'Full norehira'!L208,'Full meQuran'!L208,'Full Amiri'!L208,'Full PDMS'!L208,'Full AlKareem'!L208,'Full KFGQPC'!L208,'Full LPMQ'!L208,'Full AlQalam Zero TN'!L208)</f>
        <v>0</v>
      </c>
      <c r="M208" s="52">
        <f>SUM('Full norehidayat'!M208,'Full norehuda'!M208,'Full norehira'!M208,'Full meQuran'!M208,'Full Amiri'!M208,'Full PDMS'!M208,'Full AlKareem'!M208,'Full KFGQPC'!M208,'Full LPMQ'!M208,'Full AlQalam Zero TN'!M208)</f>
        <v>0</v>
      </c>
      <c r="N208" s="52">
        <f>SUM('Full norehidayat'!N208,'Full norehuda'!N208,'Full norehira'!N208,'Full meQuran'!N208,'Full Amiri'!N208,'Full PDMS'!N208,'Full AlKareem'!N208,'Full KFGQPC'!N208,'Full LPMQ'!N208,'Full AlQalam Zero TN'!N208)</f>
        <v>0</v>
      </c>
      <c r="O208" s="52">
        <f>SUM('Full norehidayat'!O208,'Full norehuda'!O208,'Full norehira'!O208,'Full meQuran'!O208,'Full Amiri'!O208,'Full PDMS'!O208,'Full AlKareem'!O208,'Full KFGQPC'!O208,'Full LPMQ'!O208,'Full AlQalam Zero TN'!O208)</f>
        <v>0</v>
      </c>
      <c r="P208" s="52">
        <f>SUM('Full norehidayat'!P208,'Full norehuda'!P208,'Full norehira'!P208,'Full meQuran'!P208,'Full Amiri'!P208,'Full PDMS'!P208,'Full AlKareem'!P208,'Full KFGQPC'!P208,'Full LPMQ'!P208,'Full AlQalam Zero TN'!P208)</f>
        <v>0</v>
      </c>
      <c r="Q208" s="52">
        <f>SUM('Full norehidayat'!Q208,'Full norehuda'!Q208,'Full norehira'!Q208,'Full meQuran'!Q208,'Full Amiri'!Q208,'Full PDMS'!Q208,'Full AlKareem'!Q208,'Full KFGQPC'!Q208,'Full LPMQ'!Q208,'Full AlQalam Zero TN'!Q208)</f>
        <v>0</v>
      </c>
      <c r="R208" s="52">
        <f>SUM('Full norehidayat'!R208,'Full norehuda'!R208,'Full norehira'!R208,'Full meQuran'!R208,'Full Amiri'!R208,'Full PDMS'!R208,'Full AlKareem'!R208,'Full KFGQPC'!R208,'Full LPMQ'!R208,'Full AlQalam Zero TN'!R208)</f>
        <v>0</v>
      </c>
      <c r="S208" s="52">
        <f>SUM('Full norehidayat'!S208,'Full norehuda'!S208,'Full norehira'!S208,'Full meQuran'!S208,'Full Amiri'!S208,'Full PDMS'!S208,'Full AlKareem'!S208,'Full KFGQPC'!S208,'Full LPMQ'!S208,'Full AlQalam Zero TN'!S208)</f>
        <v>0</v>
      </c>
      <c r="T208" s="52">
        <f>SUM('Full norehidayat'!T208,'Full norehuda'!T208,'Full norehira'!T208,'Full meQuran'!T208,'Full Amiri'!T208,'Full PDMS'!T208,'Full AlKareem'!T208,'Full KFGQPC'!T208,'Full LPMQ'!T208,'Full AlQalam Zero TN'!T208)</f>
        <v>0</v>
      </c>
      <c r="U208" s="52">
        <f>SUM('Full norehidayat'!U208,'Full norehuda'!U208,'Full norehira'!U208,'Full meQuran'!U208,'Full Amiri'!U208,'Full PDMS'!U208,'Full AlKareem'!U208,'Full KFGQPC'!U208,'Full LPMQ'!U208,'Full AlQalam Zero TN'!U208)</f>
        <v>0</v>
      </c>
      <c r="V208" s="52">
        <f>SUM('Full norehidayat'!V208,'Full norehuda'!V208,'Full norehira'!V208,'Full meQuran'!V208,'Full Amiri'!V208,'Full PDMS'!V208,'Full AlKareem'!V208,'Full KFGQPC'!V208,'Full LPMQ'!V208,'Full AlQalam Zero TN'!V208)</f>
        <v>0</v>
      </c>
      <c r="W208" s="52">
        <f>SUM('Full norehidayat'!W208,'Full norehuda'!W208,'Full norehira'!W208,'Full meQuran'!W208,'Full Amiri'!W208,'Full PDMS'!W208,'Full AlKareem'!W208,'Full KFGQPC'!W208,'Full LPMQ'!W208,'Full AlQalam Zero TN'!W208)</f>
        <v>0</v>
      </c>
      <c r="X208" s="52">
        <f>SUM('Full norehidayat'!X208,'Full norehuda'!X208,'Full norehira'!X208,'Full meQuran'!X208,'Full Amiri'!X208,'Full PDMS'!X208,'Full AlKareem'!X208,'Full KFGQPC'!X208,'Full LPMQ'!X208,'Full AlQalam Zero TN'!X208)</f>
        <v>0</v>
      </c>
      <c r="Y208" s="52">
        <f>SUM('Full norehidayat'!Y208,'Full norehuda'!Y208,'Full norehira'!Y208,'Full meQuran'!Y208,'Full Amiri'!Y208,'Full PDMS'!Y208,'Full AlKareem'!Y208,'Full KFGQPC'!Y208,'Full LPMQ'!Y208,'Full AlQalam Zero TN'!Y208)</f>
        <v>0</v>
      </c>
      <c r="Z208" s="52">
        <f>SUM('Full norehidayat'!Z208,'Full norehuda'!Z208,'Full norehira'!Z208,'Full meQuran'!Z208,'Full Amiri'!Z208,'Full PDMS'!Z208,'Full AlKareem'!Z208,'Full KFGQPC'!Z208,'Full LPMQ'!Z208,'Full AlQalam Zero TN'!Z208)</f>
        <v>1</v>
      </c>
      <c r="AA208" s="52">
        <f>SUM('Full norehidayat'!AA208,'Full norehuda'!AA208,'Full norehira'!AA208,'Full meQuran'!AA208,'Full Amiri'!AA208,'Full PDMS'!AA208,'Full AlKareem'!AA208,'Full KFGQPC'!AA208,'Full LPMQ'!AA208,'Full AlQalam Zero TN'!AA208)</f>
        <v>0</v>
      </c>
      <c r="AB208" s="52">
        <f>SUM('Full norehidayat'!AB208,'Full norehuda'!AB208,'Full norehira'!AB208,'Full meQuran'!AB208,'Full Amiri'!AB208,'Full PDMS'!AB208,'Full AlKareem'!AB208,'Full KFGQPC'!AB208,'Full LPMQ'!AB208,'Full AlQalam Zero TN'!AB208)</f>
        <v>0</v>
      </c>
      <c r="AC208" s="52">
        <f>SUM('Full norehidayat'!AC208,'Full norehuda'!AC208,'Full norehira'!AC208,'Full meQuran'!AC208,'Full Amiri'!AC208,'Full PDMS'!AC208,'Full AlKareem'!AC208,'Full KFGQPC'!AC208,'Full LPMQ'!AC208,'Full AlQalam Zero TN'!AC208)</f>
        <v>0</v>
      </c>
      <c r="AD208" s="42">
        <f>D208</f>
        <v>67</v>
      </c>
      <c r="AE208" s="42">
        <f>SUM(B208,C208,E208:AC208)</f>
        <v>1</v>
      </c>
      <c r="AF208" s="42">
        <f>SUM(D206,D207,D209:D233)</f>
        <v>0</v>
      </c>
      <c r="AG208" s="42">
        <v>0</v>
      </c>
      <c r="AH208" s="40">
        <f t="shared" si="61"/>
        <v>0.985294117647059</v>
      </c>
      <c r="AI208" s="40">
        <f t="shared" si="62"/>
        <v>0.985294117647059</v>
      </c>
      <c r="AJ208" s="40">
        <f t="shared" si="63"/>
        <v>1</v>
      </c>
      <c r="AK208" s="40">
        <f t="shared" si="64"/>
        <v>0.992592592592593</v>
      </c>
    </row>
    <row r="209" spans="1:37">
      <c r="A209" s="26" t="s">
        <v>10</v>
      </c>
      <c r="B209" s="52">
        <f>SUM('Full norehidayat'!B209,'Full norehuda'!B209,'Full norehira'!B209,'Full meQuran'!B209,'Full Amiri'!B209,'Full PDMS'!B209,'Full AlKareem'!B209,'Full KFGQPC'!B209,'Full LPMQ'!B209,'Full AlQalam Zero TN'!B209)</f>
        <v>0</v>
      </c>
      <c r="C209" s="52">
        <f>SUM('Full norehidayat'!C209,'Full norehuda'!C209,'Full norehira'!C209,'Full meQuran'!C209,'Full Amiri'!C209,'Full PDMS'!C209,'Full AlKareem'!C209,'Full KFGQPC'!C209,'Full LPMQ'!C209,'Full AlQalam Zero TN'!C209)</f>
        <v>0</v>
      </c>
      <c r="D209" s="52">
        <f>SUM('Full norehidayat'!D209,'Full norehuda'!D209,'Full norehira'!D209,'Full meQuran'!D209,'Full Amiri'!D209,'Full PDMS'!D209,'Full AlKareem'!D209,'Full KFGQPC'!D209,'Full LPMQ'!D209,'Full AlQalam Zero TN'!D209)</f>
        <v>0</v>
      </c>
      <c r="E209" s="51">
        <f>SUM('Full norehidayat'!E209,'Full norehuda'!E209,'Full norehira'!E209,'Full meQuran'!E209,'Full Amiri'!E209,'Full PDMS'!E209,'Full AlKareem'!E209,'Full KFGQPC'!E209,'Full LPMQ'!E209,'Full AlQalam Zero TN'!E209)</f>
        <v>19</v>
      </c>
      <c r="F209" s="52">
        <f>SUM('Full norehidayat'!F209,'Full norehuda'!F209,'Full norehira'!F209,'Full meQuran'!F209,'Full Amiri'!F209,'Full PDMS'!F209,'Full AlKareem'!F209,'Full KFGQPC'!F209,'Full LPMQ'!F209,'Full AlQalam Zero TN'!F209)</f>
        <v>0</v>
      </c>
      <c r="G209" s="52">
        <f>SUM('Full norehidayat'!G209,'Full norehuda'!G209,'Full norehira'!G209,'Full meQuran'!G209,'Full Amiri'!G209,'Full PDMS'!G209,'Full AlKareem'!G209,'Full KFGQPC'!G209,'Full LPMQ'!G209,'Full AlQalam Zero TN'!G209)</f>
        <v>0</v>
      </c>
      <c r="H209" s="52">
        <f>SUM('Full norehidayat'!H209,'Full norehuda'!H209,'Full norehira'!H209,'Full meQuran'!H209,'Full Amiri'!H209,'Full PDMS'!H209,'Full AlKareem'!H209,'Full KFGQPC'!H209,'Full LPMQ'!H209,'Full AlQalam Zero TN'!H209)</f>
        <v>0</v>
      </c>
      <c r="I209" s="52">
        <f>SUM('Full norehidayat'!I209,'Full norehuda'!I209,'Full norehira'!I209,'Full meQuran'!I209,'Full Amiri'!I209,'Full PDMS'!I209,'Full AlKareem'!I209,'Full KFGQPC'!I209,'Full LPMQ'!I209,'Full AlQalam Zero TN'!I209)</f>
        <v>0</v>
      </c>
      <c r="J209" s="52">
        <f>SUM('Full norehidayat'!J209,'Full norehuda'!J209,'Full norehira'!J209,'Full meQuran'!J209,'Full Amiri'!J209,'Full PDMS'!J209,'Full AlKareem'!J209,'Full KFGQPC'!J209,'Full LPMQ'!J209,'Full AlQalam Zero TN'!J209)</f>
        <v>0</v>
      </c>
      <c r="K209" s="52">
        <f>SUM('Full norehidayat'!K209,'Full norehuda'!K209,'Full norehira'!K209,'Full meQuran'!K209,'Full Amiri'!K209,'Full PDMS'!K209,'Full AlKareem'!K209,'Full KFGQPC'!K209,'Full LPMQ'!K209,'Full AlQalam Zero TN'!K209)</f>
        <v>0</v>
      </c>
      <c r="L209" s="52">
        <f>SUM('Full norehidayat'!L209,'Full norehuda'!L209,'Full norehira'!L209,'Full meQuran'!L209,'Full Amiri'!L209,'Full PDMS'!L209,'Full AlKareem'!L209,'Full KFGQPC'!L209,'Full LPMQ'!L209,'Full AlQalam Zero TN'!L209)</f>
        <v>0</v>
      </c>
      <c r="M209" s="52">
        <f>SUM('Full norehidayat'!M209,'Full norehuda'!M209,'Full norehira'!M209,'Full meQuran'!M209,'Full Amiri'!M209,'Full PDMS'!M209,'Full AlKareem'!M209,'Full KFGQPC'!M209,'Full LPMQ'!M209,'Full AlQalam Zero TN'!M209)</f>
        <v>0</v>
      </c>
      <c r="N209" s="52">
        <f>SUM('Full norehidayat'!N209,'Full norehuda'!N209,'Full norehira'!N209,'Full meQuran'!N209,'Full Amiri'!N209,'Full PDMS'!N209,'Full AlKareem'!N209,'Full KFGQPC'!N209,'Full LPMQ'!N209,'Full AlQalam Zero TN'!N209)</f>
        <v>0</v>
      </c>
      <c r="O209" s="52">
        <f>SUM('Full norehidayat'!O209,'Full norehuda'!O209,'Full norehira'!O209,'Full meQuran'!O209,'Full Amiri'!O209,'Full PDMS'!O209,'Full AlKareem'!O209,'Full KFGQPC'!O209,'Full LPMQ'!O209,'Full AlQalam Zero TN'!O209)</f>
        <v>0</v>
      </c>
      <c r="P209" s="52">
        <f>SUM('Full norehidayat'!P209,'Full norehuda'!P209,'Full norehira'!P209,'Full meQuran'!P209,'Full Amiri'!P209,'Full PDMS'!P209,'Full AlKareem'!P209,'Full KFGQPC'!P209,'Full LPMQ'!P209,'Full AlQalam Zero TN'!P209)</f>
        <v>0</v>
      </c>
      <c r="Q209" s="52">
        <f>SUM('Full norehidayat'!Q209,'Full norehuda'!Q209,'Full norehira'!Q209,'Full meQuran'!Q209,'Full Amiri'!Q209,'Full PDMS'!Q209,'Full AlKareem'!Q209,'Full KFGQPC'!Q209,'Full LPMQ'!Q209,'Full AlQalam Zero TN'!Q209)</f>
        <v>0</v>
      </c>
      <c r="R209" s="52">
        <f>SUM('Full norehidayat'!R209,'Full norehuda'!R209,'Full norehira'!R209,'Full meQuran'!R209,'Full Amiri'!R209,'Full PDMS'!R209,'Full AlKareem'!R209,'Full KFGQPC'!R209,'Full LPMQ'!R209,'Full AlQalam Zero TN'!R209)</f>
        <v>0</v>
      </c>
      <c r="S209" s="52">
        <f>SUM('Full norehidayat'!S209,'Full norehuda'!S209,'Full norehira'!S209,'Full meQuran'!S209,'Full Amiri'!S209,'Full PDMS'!S209,'Full AlKareem'!S209,'Full KFGQPC'!S209,'Full LPMQ'!S209,'Full AlQalam Zero TN'!S209)</f>
        <v>0</v>
      </c>
      <c r="T209" s="52">
        <f>SUM('Full norehidayat'!T209,'Full norehuda'!T209,'Full norehira'!T209,'Full meQuran'!T209,'Full Amiri'!T209,'Full PDMS'!T209,'Full AlKareem'!T209,'Full KFGQPC'!T209,'Full LPMQ'!T209,'Full AlQalam Zero TN'!T209)</f>
        <v>0</v>
      </c>
      <c r="U209" s="52">
        <f>SUM('Full norehidayat'!U209,'Full norehuda'!U209,'Full norehira'!U209,'Full meQuran'!U209,'Full Amiri'!U209,'Full PDMS'!U209,'Full AlKareem'!U209,'Full KFGQPC'!U209,'Full LPMQ'!U209,'Full AlQalam Zero TN'!U209)</f>
        <v>0</v>
      </c>
      <c r="V209" s="52">
        <f>SUM('Full norehidayat'!V209,'Full norehuda'!V209,'Full norehira'!V209,'Full meQuran'!V209,'Full Amiri'!V209,'Full PDMS'!V209,'Full AlKareem'!V209,'Full KFGQPC'!V209,'Full LPMQ'!V209,'Full AlQalam Zero TN'!V209)</f>
        <v>0</v>
      </c>
      <c r="W209" s="52">
        <f>SUM('Full norehidayat'!W209,'Full norehuda'!W209,'Full norehira'!W209,'Full meQuran'!W209,'Full Amiri'!W209,'Full PDMS'!W209,'Full AlKareem'!W209,'Full KFGQPC'!W209,'Full LPMQ'!W209,'Full AlQalam Zero TN'!W209)</f>
        <v>0</v>
      </c>
      <c r="X209" s="52">
        <f>SUM('Full norehidayat'!X209,'Full norehuda'!X209,'Full norehira'!X209,'Full meQuran'!X209,'Full Amiri'!X209,'Full PDMS'!X209,'Full AlKareem'!X209,'Full KFGQPC'!X209,'Full LPMQ'!X209,'Full AlQalam Zero TN'!X209)</f>
        <v>0</v>
      </c>
      <c r="Y209" s="52">
        <f>SUM('Full norehidayat'!Y209,'Full norehuda'!Y209,'Full norehira'!Y209,'Full meQuran'!Y209,'Full Amiri'!Y209,'Full PDMS'!Y209,'Full AlKareem'!Y209,'Full KFGQPC'!Y209,'Full LPMQ'!Y209,'Full AlQalam Zero TN'!Y209)</f>
        <v>0</v>
      </c>
      <c r="Z209" s="52">
        <f>SUM('Full norehidayat'!Z209,'Full norehuda'!Z209,'Full norehira'!Z209,'Full meQuran'!Z209,'Full Amiri'!Z209,'Full PDMS'!Z209,'Full AlKareem'!Z209,'Full KFGQPC'!Z209,'Full LPMQ'!Z209,'Full AlQalam Zero TN'!Z209)</f>
        <v>0</v>
      </c>
      <c r="AA209" s="52">
        <f>SUM('Full norehidayat'!AA209,'Full norehuda'!AA209,'Full norehira'!AA209,'Full meQuran'!AA209,'Full Amiri'!AA209,'Full PDMS'!AA209,'Full AlKareem'!AA209,'Full KFGQPC'!AA209,'Full LPMQ'!AA209,'Full AlQalam Zero TN'!AA209)</f>
        <v>0</v>
      </c>
      <c r="AB209" s="52">
        <f>SUM('Full norehidayat'!AB209,'Full norehuda'!AB209,'Full norehira'!AB209,'Full meQuran'!AB209,'Full Amiri'!AB209,'Full PDMS'!AB209,'Full AlKareem'!AB209,'Full KFGQPC'!AB209,'Full LPMQ'!AB209,'Full AlQalam Zero TN'!AB209)</f>
        <v>0</v>
      </c>
      <c r="AC209" s="52">
        <f>SUM('Full norehidayat'!AC209,'Full norehuda'!AC209,'Full norehira'!AC209,'Full meQuran'!AC209,'Full Amiri'!AC209,'Full PDMS'!AC209,'Full AlKareem'!AC209,'Full KFGQPC'!AC209,'Full LPMQ'!AC209,'Full AlQalam Zero TN'!AC209)</f>
        <v>0</v>
      </c>
      <c r="AD209" s="41">
        <f>E209</f>
        <v>19</v>
      </c>
      <c r="AE209" s="41">
        <f>SUM(B209:D209,F209:AC209)</f>
        <v>0</v>
      </c>
      <c r="AF209" s="41">
        <f>SUM(E206:E208,E210:E233)</f>
        <v>0</v>
      </c>
      <c r="AG209" s="41">
        <v>0</v>
      </c>
      <c r="AH209" s="43">
        <f t="shared" si="61"/>
        <v>1</v>
      </c>
      <c r="AI209" s="43">
        <f t="shared" si="62"/>
        <v>1</v>
      </c>
      <c r="AJ209" s="43">
        <f t="shared" si="63"/>
        <v>1</v>
      </c>
      <c r="AK209" s="43">
        <f t="shared" si="64"/>
        <v>1</v>
      </c>
    </row>
    <row r="210" spans="1:37">
      <c r="A210" s="26" t="s">
        <v>11</v>
      </c>
      <c r="B210" s="52">
        <f>SUM('Full norehidayat'!B210,'Full norehuda'!B210,'Full norehira'!B210,'Full meQuran'!B210,'Full Amiri'!B210,'Full PDMS'!B210,'Full AlKareem'!B210,'Full KFGQPC'!B210,'Full LPMQ'!B210,'Full AlQalam Zero TN'!B210)</f>
        <v>0</v>
      </c>
      <c r="C210" s="52">
        <f>SUM('Full norehidayat'!C210,'Full norehuda'!C210,'Full norehira'!C210,'Full meQuran'!C210,'Full Amiri'!C210,'Full PDMS'!C210,'Full AlKareem'!C210,'Full KFGQPC'!C210,'Full LPMQ'!C210,'Full AlQalam Zero TN'!C210)</f>
        <v>0</v>
      </c>
      <c r="D210" s="52">
        <f>SUM('Full norehidayat'!D210,'Full norehuda'!D210,'Full norehira'!D210,'Full meQuran'!D210,'Full Amiri'!D210,'Full PDMS'!D210,'Full AlKareem'!D210,'Full KFGQPC'!D210,'Full LPMQ'!D210,'Full AlQalam Zero TN'!D210)</f>
        <v>0</v>
      </c>
      <c r="E210" s="52">
        <f>SUM('Full norehidayat'!E210,'Full norehuda'!E210,'Full norehira'!E210,'Full meQuran'!E210,'Full Amiri'!E210,'Full PDMS'!E210,'Full AlKareem'!E210,'Full KFGQPC'!E210,'Full LPMQ'!E210,'Full AlQalam Zero TN'!E210)</f>
        <v>0</v>
      </c>
      <c r="F210" s="51">
        <f>SUM('Full norehidayat'!F210,'Full norehuda'!F210,'Full norehira'!F210,'Full meQuran'!F210,'Full Amiri'!F210,'Full PDMS'!F210,'Full AlKareem'!F210,'Full KFGQPC'!F210,'Full LPMQ'!F210,'Full AlQalam Zero TN'!F210)</f>
        <v>9</v>
      </c>
      <c r="G210" s="52">
        <f>SUM('Full norehidayat'!G210,'Full norehuda'!G210,'Full norehira'!G210,'Full meQuran'!G210,'Full Amiri'!G210,'Full PDMS'!G210,'Full AlKareem'!G210,'Full KFGQPC'!G210,'Full LPMQ'!G210,'Full AlQalam Zero TN'!G210)</f>
        <v>0</v>
      </c>
      <c r="H210" s="52">
        <f>SUM('Full norehidayat'!H210,'Full norehuda'!H210,'Full norehira'!H210,'Full meQuran'!H210,'Full Amiri'!H210,'Full PDMS'!H210,'Full AlKareem'!H210,'Full KFGQPC'!H210,'Full LPMQ'!H210,'Full AlQalam Zero TN'!H210)</f>
        <v>0</v>
      </c>
      <c r="I210" s="52">
        <f>SUM('Full norehidayat'!I210,'Full norehuda'!I210,'Full norehira'!I210,'Full meQuran'!I210,'Full Amiri'!I210,'Full PDMS'!I210,'Full AlKareem'!I210,'Full KFGQPC'!I210,'Full LPMQ'!I210,'Full AlQalam Zero TN'!I210)</f>
        <v>0</v>
      </c>
      <c r="J210" s="52">
        <f>SUM('Full norehidayat'!J210,'Full norehuda'!J210,'Full norehira'!J210,'Full meQuran'!J210,'Full Amiri'!J210,'Full PDMS'!J210,'Full AlKareem'!J210,'Full KFGQPC'!J210,'Full LPMQ'!J210,'Full AlQalam Zero TN'!J210)</f>
        <v>0</v>
      </c>
      <c r="K210" s="52">
        <f>SUM('Full norehidayat'!K210,'Full norehuda'!K210,'Full norehira'!K210,'Full meQuran'!K210,'Full Amiri'!K210,'Full PDMS'!K210,'Full AlKareem'!K210,'Full KFGQPC'!K210,'Full LPMQ'!K210,'Full AlQalam Zero TN'!K210)</f>
        <v>0</v>
      </c>
      <c r="L210" s="52">
        <f>SUM('Full norehidayat'!L210,'Full norehuda'!L210,'Full norehira'!L210,'Full meQuran'!L210,'Full Amiri'!L210,'Full PDMS'!L210,'Full AlKareem'!L210,'Full KFGQPC'!L210,'Full LPMQ'!L210,'Full AlQalam Zero TN'!L210)</f>
        <v>0</v>
      </c>
      <c r="M210" s="52">
        <f>SUM('Full norehidayat'!M210,'Full norehuda'!M210,'Full norehira'!M210,'Full meQuran'!M210,'Full Amiri'!M210,'Full PDMS'!M210,'Full AlKareem'!M210,'Full KFGQPC'!M210,'Full LPMQ'!M210,'Full AlQalam Zero TN'!M210)</f>
        <v>0</v>
      </c>
      <c r="N210" s="52">
        <f>SUM('Full norehidayat'!N210,'Full norehuda'!N210,'Full norehira'!N210,'Full meQuran'!N210,'Full Amiri'!N210,'Full PDMS'!N210,'Full AlKareem'!N210,'Full KFGQPC'!N210,'Full LPMQ'!N210,'Full AlQalam Zero TN'!N210)</f>
        <v>0</v>
      </c>
      <c r="O210" s="52">
        <f>SUM('Full norehidayat'!O210,'Full norehuda'!O210,'Full norehira'!O210,'Full meQuran'!O210,'Full Amiri'!O210,'Full PDMS'!O210,'Full AlKareem'!O210,'Full KFGQPC'!O210,'Full LPMQ'!O210,'Full AlQalam Zero TN'!O210)</f>
        <v>0</v>
      </c>
      <c r="P210" s="52">
        <f>SUM('Full norehidayat'!P210,'Full norehuda'!P210,'Full norehira'!P210,'Full meQuran'!P210,'Full Amiri'!P210,'Full PDMS'!P210,'Full AlKareem'!P210,'Full KFGQPC'!P210,'Full LPMQ'!P210,'Full AlQalam Zero TN'!P210)</f>
        <v>0</v>
      </c>
      <c r="Q210" s="52">
        <f>SUM('Full norehidayat'!Q210,'Full norehuda'!Q210,'Full norehira'!Q210,'Full meQuran'!Q210,'Full Amiri'!Q210,'Full PDMS'!Q210,'Full AlKareem'!Q210,'Full KFGQPC'!Q210,'Full LPMQ'!Q210,'Full AlQalam Zero TN'!Q210)</f>
        <v>0</v>
      </c>
      <c r="R210" s="52">
        <f>SUM('Full norehidayat'!R210,'Full norehuda'!R210,'Full norehira'!R210,'Full meQuran'!R210,'Full Amiri'!R210,'Full PDMS'!R210,'Full AlKareem'!R210,'Full KFGQPC'!R210,'Full LPMQ'!R210,'Full AlQalam Zero TN'!R210)</f>
        <v>0</v>
      </c>
      <c r="S210" s="52">
        <f>SUM('Full norehidayat'!S210,'Full norehuda'!S210,'Full norehira'!S210,'Full meQuran'!S210,'Full Amiri'!S210,'Full PDMS'!S210,'Full AlKareem'!S210,'Full KFGQPC'!S210,'Full LPMQ'!S210,'Full AlQalam Zero TN'!S210)</f>
        <v>0</v>
      </c>
      <c r="T210" s="52">
        <f>SUM('Full norehidayat'!T210,'Full norehuda'!T210,'Full norehira'!T210,'Full meQuran'!T210,'Full Amiri'!T210,'Full PDMS'!T210,'Full AlKareem'!T210,'Full KFGQPC'!T210,'Full LPMQ'!T210,'Full AlQalam Zero TN'!T210)</f>
        <v>0</v>
      </c>
      <c r="U210" s="52">
        <f>SUM('Full norehidayat'!U210,'Full norehuda'!U210,'Full norehira'!U210,'Full meQuran'!U210,'Full Amiri'!U210,'Full PDMS'!U210,'Full AlKareem'!U210,'Full KFGQPC'!U210,'Full LPMQ'!U210,'Full AlQalam Zero TN'!U210)</f>
        <v>0</v>
      </c>
      <c r="V210" s="52">
        <f>SUM('Full norehidayat'!V210,'Full norehuda'!V210,'Full norehira'!V210,'Full meQuran'!V210,'Full Amiri'!V210,'Full PDMS'!V210,'Full AlKareem'!V210,'Full KFGQPC'!V210,'Full LPMQ'!V210,'Full AlQalam Zero TN'!V210)</f>
        <v>0</v>
      </c>
      <c r="W210" s="52">
        <f>SUM('Full norehidayat'!W210,'Full norehuda'!W210,'Full norehira'!W210,'Full meQuran'!W210,'Full Amiri'!W210,'Full PDMS'!W210,'Full AlKareem'!W210,'Full KFGQPC'!W210,'Full LPMQ'!W210,'Full AlQalam Zero TN'!W210)</f>
        <v>0</v>
      </c>
      <c r="X210" s="52">
        <f>SUM('Full norehidayat'!X210,'Full norehuda'!X210,'Full norehira'!X210,'Full meQuran'!X210,'Full Amiri'!X210,'Full PDMS'!X210,'Full AlKareem'!X210,'Full KFGQPC'!X210,'Full LPMQ'!X210,'Full AlQalam Zero TN'!X210)</f>
        <v>0</v>
      </c>
      <c r="Y210" s="52">
        <f>SUM('Full norehidayat'!Y210,'Full norehuda'!Y210,'Full norehira'!Y210,'Full meQuran'!Y210,'Full Amiri'!Y210,'Full PDMS'!Y210,'Full AlKareem'!Y210,'Full KFGQPC'!Y210,'Full LPMQ'!Y210,'Full AlQalam Zero TN'!Y210)</f>
        <v>0</v>
      </c>
      <c r="Z210" s="52">
        <f>SUM('Full norehidayat'!Z210,'Full norehuda'!Z210,'Full norehira'!Z210,'Full meQuran'!Z210,'Full Amiri'!Z210,'Full PDMS'!Z210,'Full AlKareem'!Z210,'Full KFGQPC'!Z210,'Full LPMQ'!Z210,'Full AlQalam Zero TN'!Z210)</f>
        <v>0</v>
      </c>
      <c r="AA210" s="52">
        <f>SUM('Full norehidayat'!AA210,'Full norehuda'!AA210,'Full norehira'!AA210,'Full meQuran'!AA210,'Full Amiri'!AA210,'Full PDMS'!AA210,'Full AlKareem'!AA210,'Full KFGQPC'!AA210,'Full LPMQ'!AA210,'Full AlQalam Zero TN'!AA210)</f>
        <v>0</v>
      </c>
      <c r="AB210" s="52">
        <f>SUM('Full norehidayat'!AB210,'Full norehuda'!AB210,'Full norehira'!AB210,'Full meQuran'!AB210,'Full Amiri'!AB210,'Full PDMS'!AB210,'Full AlKareem'!AB210,'Full KFGQPC'!AB210,'Full LPMQ'!AB210,'Full AlQalam Zero TN'!AB210)</f>
        <v>0</v>
      </c>
      <c r="AC210" s="52">
        <f>SUM('Full norehidayat'!AC210,'Full norehuda'!AC210,'Full norehira'!AC210,'Full meQuran'!AC210,'Full Amiri'!AC210,'Full PDMS'!AC210,'Full AlKareem'!AC210,'Full KFGQPC'!AC210,'Full LPMQ'!AC210,'Full AlQalam Zero TN'!AC210)</f>
        <v>0</v>
      </c>
      <c r="AD210" s="42">
        <f>F210</f>
        <v>9</v>
      </c>
      <c r="AE210" s="42">
        <f>SUM(B210:E210,G210:AC210)</f>
        <v>0</v>
      </c>
      <c r="AF210" s="42">
        <f>SUM(F206:F209,F211:F233)</f>
        <v>0</v>
      </c>
      <c r="AG210" s="42">
        <v>0</v>
      </c>
      <c r="AH210" s="40">
        <f t="shared" si="61"/>
        <v>1</v>
      </c>
      <c r="AI210" s="40">
        <f t="shared" si="62"/>
        <v>1</v>
      </c>
      <c r="AJ210" s="40">
        <f t="shared" si="63"/>
        <v>1</v>
      </c>
      <c r="AK210" s="40">
        <f t="shared" si="64"/>
        <v>1</v>
      </c>
    </row>
    <row r="211" spans="1:37">
      <c r="A211" s="26" t="s">
        <v>12</v>
      </c>
      <c r="B211" s="52">
        <f>SUM('Full norehidayat'!B211,'Full norehuda'!B211,'Full norehira'!B211,'Full meQuran'!B211,'Full Amiri'!B211,'Full PDMS'!B211,'Full AlKareem'!B211,'Full KFGQPC'!B211,'Full LPMQ'!B211,'Full AlQalam Zero TN'!B211)</f>
        <v>2</v>
      </c>
      <c r="C211" s="52">
        <f>SUM('Full norehidayat'!C211,'Full norehuda'!C211,'Full norehira'!C211,'Full meQuran'!C211,'Full Amiri'!C211,'Full PDMS'!C211,'Full AlKareem'!C211,'Full KFGQPC'!C211,'Full LPMQ'!C211,'Full AlQalam Zero TN'!C211)</f>
        <v>0</v>
      </c>
      <c r="D211" s="52">
        <f>SUM('Full norehidayat'!D211,'Full norehuda'!D211,'Full norehira'!D211,'Full meQuran'!D211,'Full Amiri'!D211,'Full PDMS'!D211,'Full AlKareem'!D211,'Full KFGQPC'!D211,'Full LPMQ'!D211,'Full AlQalam Zero TN'!D211)</f>
        <v>0</v>
      </c>
      <c r="E211" s="52">
        <f>SUM('Full norehidayat'!E211,'Full norehuda'!E211,'Full norehira'!E211,'Full meQuran'!E211,'Full Amiri'!E211,'Full PDMS'!E211,'Full AlKareem'!E211,'Full KFGQPC'!E211,'Full LPMQ'!E211,'Full AlQalam Zero TN'!E211)</f>
        <v>0</v>
      </c>
      <c r="F211" s="52">
        <f>SUM('Full norehidayat'!F211,'Full norehuda'!F211,'Full norehira'!F211,'Full meQuran'!F211,'Full Amiri'!F211,'Full PDMS'!F211,'Full AlKareem'!F211,'Full KFGQPC'!F211,'Full LPMQ'!F211,'Full AlQalam Zero TN'!F211)</f>
        <v>0</v>
      </c>
      <c r="G211" s="51">
        <f>SUM('Full norehidayat'!G211,'Full norehuda'!G211,'Full norehira'!G211,'Full meQuran'!G211,'Full Amiri'!G211,'Full PDMS'!G211,'Full AlKareem'!G211,'Full KFGQPC'!G211,'Full LPMQ'!G211,'Full AlQalam Zero TN'!G211)</f>
        <v>19</v>
      </c>
      <c r="H211" s="52">
        <f>SUM('Full norehidayat'!H211,'Full norehuda'!H211,'Full norehira'!H211,'Full meQuran'!H211,'Full Amiri'!H211,'Full PDMS'!H211,'Full AlKareem'!H211,'Full KFGQPC'!H211,'Full LPMQ'!H211,'Full AlQalam Zero TN'!H211)</f>
        <v>0</v>
      </c>
      <c r="I211" s="52">
        <f>SUM('Full norehidayat'!I211,'Full norehuda'!I211,'Full norehira'!I211,'Full meQuran'!I211,'Full Amiri'!I211,'Full PDMS'!I211,'Full AlKareem'!I211,'Full KFGQPC'!I211,'Full LPMQ'!I211,'Full AlQalam Zero TN'!I211)</f>
        <v>0</v>
      </c>
      <c r="J211" s="52">
        <f>SUM('Full norehidayat'!J211,'Full norehuda'!J211,'Full norehira'!J211,'Full meQuran'!J211,'Full Amiri'!J211,'Full PDMS'!J211,'Full AlKareem'!J211,'Full KFGQPC'!J211,'Full LPMQ'!J211,'Full AlQalam Zero TN'!J211)</f>
        <v>0</v>
      </c>
      <c r="K211" s="52">
        <f>SUM('Full norehidayat'!K211,'Full norehuda'!K211,'Full norehira'!K211,'Full meQuran'!K211,'Full Amiri'!K211,'Full PDMS'!K211,'Full AlKareem'!K211,'Full KFGQPC'!K211,'Full LPMQ'!K211,'Full AlQalam Zero TN'!K211)</f>
        <v>0</v>
      </c>
      <c r="L211" s="52">
        <f>SUM('Full norehidayat'!L211,'Full norehuda'!L211,'Full norehira'!L211,'Full meQuran'!L211,'Full Amiri'!L211,'Full PDMS'!L211,'Full AlKareem'!L211,'Full KFGQPC'!L211,'Full LPMQ'!L211,'Full AlQalam Zero TN'!L211)</f>
        <v>0</v>
      </c>
      <c r="M211" s="52">
        <f>SUM('Full norehidayat'!M211,'Full norehuda'!M211,'Full norehira'!M211,'Full meQuran'!M211,'Full Amiri'!M211,'Full PDMS'!M211,'Full AlKareem'!M211,'Full KFGQPC'!M211,'Full LPMQ'!M211,'Full AlQalam Zero TN'!M211)</f>
        <v>0</v>
      </c>
      <c r="N211" s="52">
        <f>SUM('Full norehidayat'!N211,'Full norehuda'!N211,'Full norehira'!N211,'Full meQuran'!N211,'Full Amiri'!N211,'Full PDMS'!N211,'Full AlKareem'!N211,'Full KFGQPC'!N211,'Full LPMQ'!N211,'Full AlQalam Zero TN'!N211)</f>
        <v>0</v>
      </c>
      <c r="O211" s="52">
        <f>SUM('Full norehidayat'!O211,'Full norehuda'!O211,'Full norehira'!O211,'Full meQuran'!O211,'Full Amiri'!O211,'Full PDMS'!O211,'Full AlKareem'!O211,'Full KFGQPC'!O211,'Full LPMQ'!O211,'Full AlQalam Zero TN'!O211)</f>
        <v>0</v>
      </c>
      <c r="P211" s="52">
        <f>SUM('Full norehidayat'!P211,'Full norehuda'!P211,'Full norehira'!P211,'Full meQuran'!P211,'Full Amiri'!P211,'Full PDMS'!P211,'Full AlKareem'!P211,'Full KFGQPC'!P211,'Full LPMQ'!P211,'Full AlQalam Zero TN'!P211)</f>
        <v>0</v>
      </c>
      <c r="Q211" s="52">
        <f>SUM('Full norehidayat'!Q211,'Full norehuda'!Q211,'Full norehira'!Q211,'Full meQuran'!Q211,'Full Amiri'!Q211,'Full PDMS'!Q211,'Full AlKareem'!Q211,'Full KFGQPC'!Q211,'Full LPMQ'!Q211,'Full AlQalam Zero TN'!Q211)</f>
        <v>0</v>
      </c>
      <c r="R211" s="52">
        <f>SUM('Full norehidayat'!R211,'Full norehuda'!R211,'Full norehira'!R211,'Full meQuran'!R211,'Full Amiri'!R211,'Full PDMS'!R211,'Full AlKareem'!R211,'Full KFGQPC'!R211,'Full LPMQ'!R211,'Full AlQalam Zero TN'!R211)</f>
        <v>0</v>
      </c>
      <c r="S211" s="52">
        <f>SUM('Full norehidayat'!S211,'Full norehuda'!S211,'Full norehira'!S211,'Full meQuran'!S211,'Full Amiri'!S211,'Full PDMS'!S211,'Full AlKareem'!S211,'Full KFGQPC'!S211,'Full LPMQ'!S211,'Full AlQalam Zero TN'!S211)</f>
        <v>0</v>
      </c>
      <c r="T211" s="52">
        <f>SUM('Full norehidayat'!T211,'Full norehuda'!T211,'Full norehira'!T211,'Full meQuran'!T211,'Full Amiri'!T211,'Full PDMS'!T211,'Full AlKareem'!T211,'Full KFGQPC'!T211,'Full LPMQ'!T211,'Full AlQalam Zero TN'!T211)</f>
        <v>0</v>
      </c>
      <c r="U211" s="52">
        <f>SUM('Full norehidayat'!U211,'Full norehuda'!U211,'Full norehira'!U211,'Full meQuran'!U211,'Full Amiri'!U211,'Full PDMS'!U211,'Full AlKareem'!U211,'Full KFGQPC'!U211,'Full LPMQ'!U211,'Full AlQalam Zero TN'!U211)</f>
        <v>0</v>
      </c>
      <c r="V211" s="52">
        <f>SUM('Full norehidayat'!V211,'Full norehuda'!V211,'Full norehira'!V211,'Full meQuran'!V211,'Full Amiri'!V211,'Full PDMS'!V211,'Full AlKareem'!V211,'Full KFGQPC'!V211,'Full LPMQ'!V211,'Full AlQalam Zero TN'!V211)</f>
        <v>0</v>
      </c>
      <c r="W211" s="52">
        <f>SUM('Full norehidayat'!W211,'Full norehuda'!W211,'Full norehira'!W211,'Full meQuran'!W211,'Full Amiri'!W211,'Full PDMS'!W211,'Full AlKareem'!W211,'Full KFGQPC'!W211,'Full LPMQ'!W211,'Full AlQalam Zero TN'!W211)</f>
        <v>0</v>
      </c>
      <c r="X211" s="52">
        <f>SUM('Full norehidayat'!X211,'Full norehuda'!X211,'Full norehira'!X211,'Full meQuran'!X211,'Full Amiri'!X211,'Full PDMS'!X211,'Full AlKareem'!X211,'Full KFGQPC'!X211,'Full LPMQ'!X211,'Full AlQalam Zero TN'!X211)</f>
        <v>0</v>
      </c>
      <c r="Y211" s="52">
        <f>SUM('Full norehidayat'!Y211,'Full norehuda'!Y211,'Full norehira'!Y211,'Full meQuran'!Y211,'Full Amiri'!Y211,'Full PDMS'!Y211,'Full AlKareem'!Y211,'Full KFGQPC'!Y211,'Full LPMQ'!Y211,'Full AlQalam Zero TN'!Y211)</f>
        <v>0</v>
      </c>
      <c r="Z211" s="52">
        <f>SUM('Full norehidayat'!Z211,'Full norehuda'!Z211,'Full norehira'!Z211,'Full meQuran'!Z211,'Full Amiri'!Z211,'Full PDMS'!Z211,'Full AlKareem'!Z211,'Full KFGQPC'!Z211,'Full LPMQ'!Z211,'Full AlQalam Zero TN'!Z211)</f>
        <v>0</v>
      </c>
      <c r="AA211" s="52">
        <f>SUM('Full norehidayat'!AA211,'Full norehuda'!AA211,'Full norehira'!AA211,'Full meQuran'!AA211,'Full Amiri'!AA211,'Full PDMS'!AA211,'Full AlKareem'!AA211,'Full KFGQPC'!AA211,'Full LPMQ'!AA211,'Full AlQalam Zero TN'!AA211)</f>
        <v>0</v>
      </c>
      <c r="AB211" s="52">
        <f>SUM('Full norehidayat'!AB211,'Full norehuda'!AB211,'Full norehira'!AB211,'Full meQuran'!AB211,'Full Amiri'!AB211,'Full PDMS'!AB211,'Full AlKareem'!AB211,'Full KFGQPC'!AB211,'Full LPMQ'!AB211,'Full AlQalam Zero TN'!AB211)</f>
        <v>0</v>
      </c>
      <c r="AC211" s="52">
        <f>SUM('Full norehidayat'!AC211,'Full norehuda'!AC211,'Full norehira'!AC211,'Full meQuran'!AC211,'Full Amiri'!AC211,'Full PDMS'!AC211,'Full AlKareem'!AC211,'Full KFGQPC'!AC211,'Full LPMQ'!AC211,'Full AlQalam Zero TN'!AC211)</f>
        <v>0</v>
      </c>
      <c r="AD211" s="41">
        <f>G211</f>
        <v>19</v>
      </c>
      <c r="AE211" s="41">
        <f>SUM(B211:F211,H211:AC211)</f>
        <v>2</v>
      </c>
      <c r="AF211" s="41">
        <f>SUM(G206:G210,G212:G233)</f>
        <v>0</v>
      </c>
      <c r="AG211" s="41">
        <v>0</v>
      </c>
      <c r="AH211" s="43">
        <f t="shared" si="61"/>
        <v>0.904761904761905</v>
      </c>
      <c r="AI211" s="43">
        <f t="shared" si="62"/>
        <v>0.904761904761905</v>
      </c>
      <c r="AJ211" s="43">
        <f t="shared" si="63"/>
        <v>1</v>
      </c>
      <c r="AK211" s="43">
        <f t="shared" si="64"/>
        <v>0.95</v>
      </c>
    </row>
    <row r="212" spans="1:37">
      <c r="A212" s="26" t="s">
        <v>13</v>
      </c>
      <c r="B212" s="52">
        <f>SUM('Full norehidayat'!B212,'Full norehuda'!B212,'Full norehira'!B212,'Full meQuran'!B212,'Full Amiri'!B212,'Full PDMS'!B212,'Full AlKareem'!B212,'Full KFGQPC'!B212,'Full LPMQ'!B212,'Full AlQalam Zero TN'!B212)</f>
        <v>0</v>
      </c>
      <c r="C212" s="52">
        <f>SUM('Full norehidayat'!C212,'Full norehuda'!C212,'Full norehira'!C212,'Full meQuran'!C212,'Full Amiri'!C212,'Full PDMS'!C212,'Full AlKareem'!C212,'Full KFGQPC'!C212,'Full LPMQ'!C212,'Full AlQalam Zero TN'!C212)</f>
        <v>0</v>
      </c>
      <c r="D212" s="52">
        <f>SUM('Full norehidayat'!D212,'Full norehuda'!D212,'Full norehira'!D212,'Full meQuran'!D212,'Full Amiri'!D212,'Full PDMS'!D212,'Full AlKareem'!D212,'Full KFGQPC'!D212,'Full LPMQ'!D212,'Full AlQalam Zero TN'!D212)</f>
        <v>0</v>
      </c>
      <c r="E212" s="52">
        <f>SUM('Full norehidayat'!E212,'Full norehuda'!E212,'Full norehira'!E212,'Full meQuran'!E212,'Full Amiri'!E212,'Full PDMS'!E212,'Full AlKareem'!E212,'Full KFGQPC'!E212,'Full LPMQ'!E212,'Full AlQalam Zero TN'!E212)</f>
        <v>0</v>
      </c>
      <c r="F212" s="52">
        <f>SUM('Full norehidayat'!F212,'Full norehuda'!F212,'Full norehira'!F212,'Full meQuran'!F212,'Full Amiri'!F212,'Full PDMS'!F212,'Full AlKareem'!F212,'Full KFGQPC'!F212,'Full LPMQ'!F212,'Full AlQalam Zero TN'!F212)</f>
        <v>0</v>
      </c>
      <c r="G212" s="52">
        <f>SUM('Full norehidayat'!G212,'Full norehuda'!G212,'Full norehira'!G212,'Full meQuran'!G212,'Full Amiri'!G212,'Full PDMS'!G212,'Full AlKareem'!G212,'Full KFGQPC'!G212,'Full LPMQ'!G212,'Full AlQalam Zero TN'!G212)</f>
        <v>0</v>
      </c>
      <c r="H212" s="51">
        <f>SUM('Full norehidayat'!H212,'Full norehuda'!H212,'Full norehira'!H212,'Full meQuran'!H212,'Full Amiri'!H212,'Full PDMS'!H212,'Full AlKareem'!H212,'Full KFGQPC'!H212,'Full LPMQ'!H212,'Full AlQalam Zero TN'!H212)</f>
        <v>20</v>
      </c>
      <c r="I212" s="52">
        <f>SUM('Full norehidayat'!I212,'Full norehuda'!I212,'Full norehira'!I212,'Full meQuran'!I212,'Full Amiri'!I212,'Full PDMS'!I212,'Full AlKareem'!I212,'Full KFGQPC'!I212,'Full LPMQ'!I212,'Full AlQalam Zero TN'!I212)</f>
        <v>0</v>
      </c>
      <c r="J212" s="52">
        <f>SUM('Full norehidayat'!J212,'Full norehuda'!J212,'Full norehira'!J212,'Full meQuran'!J212,'Full Amiri'!J212,'Full PDMS'!J212,'Full AlKareem'!J212,'Full KFGQPC'!J212,'Full LPMQ'!J212,'Full AlQalam Zero TN'!J212)</f>
        <v>3</v>
      </c>
      <c r="K212" s="52">
        <f>SUM('Full norehidayat'!K212,'Full norehuda'!K212,'Full norehira'!K212,'Full meQuran'!K212,'Full Amiri'!K212,'Full PDMS'!K212,'Full AlKareem'!K212,'Full KFGQPC'!K212,'Full LPMQ'!K212,'Full AlQalam Zero TN'!K212)</f>
        <v>0</v>
      </c>
      <c r="L212" s="52">
        <f>SUM('Full norehidayat'!L212,'Full norehuda'!L212,'Full norehira'!L212,'Full meQuran'!L212,'Full Amiri'!L212,'Full PDMS'!L212,'Full AlKareem'!L212,'Full KFGQPC'!L212,'Full LPMQ'!L212,'Full AlQalam Zero TN'!L212)</f>
        <v>1</v>
      </c>
      <c r="M212" s="52">
        <f>SUM('Full norehidayat'!M212,'Full norehuda'!M212,'Full norehira'!M212,'Full meQuran'!M212,'Full Amiri'!M212,'Full PDMS'!M212,'Full AlKareem'!M212,'Full KFGQPC'!M212,'Full LPMQ'!M212,'Full AlQalam Zero TN'!M212)</f>
        <v>0</v>
      </c>
      <c r="N212" s="52">
        <f>SUM('Full norehidayat'!N212,'Full norehuda'!N212,'Full norehira'!N212,'Full meQuran'!N212,'Full Amiri'!N212,'Full PDMS'!N212,'Full AlKareem'!N212,'Full KFGQPC'!N212,'Full LPMQ'!N212,'Full AlQalam Zero TN'!N212)</f>
        <v>0</v>
      </c>
      <c r="O212" s="52">
        <f>SUM('Full norehidayat'!O212,'Full norehuda'!O212,'Full norehira'!O212,'Full meQuran'!O212,'Full Amiri'!O212,'Full PDMS'!O212,'Full AlKareem'!O212,'Full KFGQPC'!O212,'Full LPMQ'!O212,'Full AlQalam Zero TN'!O212)</f>
        <v>0</v>
      </c>
      <c r="P212" s="52">
        <f>SUM('Full norehidayat'!P212,'Full norehuda'!P212,'Full norehira'!P212,'Full meQuran'!P212,'Full Amiri'!P212,'Full PDMS'!P212,'Full AlKareem'!P212,'Full KFGQPC'!P212,'Full LPMQ'!P212,'Full AlQalam Zero TN'!P212)</f>
        <v>0</v>
      </c>
      <c r="Q212" s="52">
        <f>SUM('Full norehidayat'!Q212,'Full norehuda'!Q212,'Full norehira'!Q212,'Full meQuran'!Q212,'Full Amiri'!Q212,'Full PDMS'!Q212,'Full AlKareem'!Q212,'Full KFGQPC'!Q212,'Full LPMQ'!Q212,'Full AlQalam Zero TN'!Q212)</f>
        <v>0</v>
      </c>
      <c r="R212" s="52">
        <f>SUM('Full norehidayat'!R212,'Full norehuda'!R212,'Full norehira'!R212,'Full meQuran'!R212,'Full Amiri'!R212,'Full PDMS'!R212,'Full AlKareem'!R212,'Full KFGQPC'!R212,'Full LPMQ'!R212,'Full AlQalam Zero TN'!R212)</f>
        <v>0</v>
      </c>
      <c r="S212" s="52">
        <f>SUM('Full norehidayat'!S212,'Full norehuda'!S212,'Full norehira'!S212,'Full meQuran'!S212,'Full Amiri'!S212,'Full PDMS'!S212,'Full AlKareem'!S212,'Full KFGQPC'!S212,'Full LPMQ'!S212,'Full AlQalam Zero TN'!S212)</f>
        <v>0</v>
      </c>
      <c r="T212" s="52">
        <f>SUM('Full norehidayat'!T212,'Full norehuda'!T212,'Full norehira'!T212,'Full meQuran'!T212,'Full Amiri'!T212,'Full PDMS'!T212,'Full AlKareem'!T212,'Full KFGQPC'!T212,'Full LPMQ'!T212,'Full AlQalam Zero TN'!T212)</f>
        <v>0</v>
      </c>
      <c r="U212" s="52">
        <f>SUM('Full norehidayat'!U212,'Full norehuda'!U212,'Full norehira'!U212,'Full meQuran'!U212,'Full Amiri'!U212,'Full PDMS'!U212,'Full AlKareem'!U212,'Full KFGQPC'!U212,'Full LPMQ'!U212,'Full AlQalam Zero TN'!U212)</f>
        <v>0</v>
      </c>
      <c r="V212" s="52">
        <f>SUM('Full norehidayat'!V212,'Full norehuda'!V212,'Full norehira'!V212,'Full meQuran'!V212,'Full Amiri'!V212,'Full PDMS'!V212,'Full AlKareem'!V212,'Full KFGQPC'!V212,'Full LPMQ'!V212,'Full AlQalam Zero TN'!V212)</f>
        <v>0</v>
      </c>
      <c r="W212" s="52">
        <f>SUM('Full norehidayat'!W212,'Full norehuda'!W212,'Full norehira'!W212,'Full meQuran'!W212,'Full Amiri'!W212,'Full PDMS'!W212,'Full AlKareem'!W212,'Full KFGQPC'!W212,'Full LPMQ'!W212,'Full AlQalam Zero TN'!W212)</f>
        <v>1</v>
      </c>
      <c r="X212" s="52">
        <f>SUM('Full norehidayat'!X212,'Full norehuda'!X212,'Full norehira'!X212,'Full meQuran'!X212,'Full Amiri'!X212,'Full PDMS'!X212,'Full AlKareem'!X212,'Full KFGQPC'!X212,'Full LPMQ'!X212,'Full AlQalam Zero TN'!X212)</f>
        <v>0</v>
      </c>
      <c r="Y212" s="52">
        <f>SUM('Full norehidayat'!Y212,'Full norehuda'!Y212,'Full norehira'!Y212,'Full meQuran'!Y212,'Full Amiri'!Y212,'Full PDMS'!Y212,'Full AlKareem'!Y212,'Full KFGQPC'!Y212,'Full LPMQ'!Y212,'Full AlQalam Zero TN'!Y212)</f>
        <v>0</v>
      </c>
      <c r="Z212" s="52">
        <f>SUM('Full norehidayat'!Z212,'Full norehuda'!Z212,'Full norehira'!Z212,'Full meQuran'!Z212,'Full Amiri'!Z212,'Full PDMS'!Z212,'Full AlKareem'!Z212,'Full KFGQPC'!Z212,'Full LPMQ'!Z212,'Full AlQalam Zero TN'!Z212)</f>
        <v>0</v>
      </c>
      <c r="AA212" s="52">
        <f>SUM('Full norehidayat'!AA212,'Full norehuda'!AA212,'Full norehira'!AA212,'Full meQuran'!AA212,'Full Amiri'!AA212,'Full PDMS'!AA212,'Full AlKareem'!AA212,'Full KFGQPC'!AA212,'Full LPMQ'!AA212,'Full AlQalam Zero TN'!AA212)</f>
        <v>0</v>
      </c>
      <c r="AB212" s="52">
        <f>SUM('Full norehidayat'!AB212,'Full norehuda'!AB212,'Full norehira'!AB212,'Full meQuran'!AB212,'Full Amiri'!AB212,'Full PDMS'!AB212,'Full AlKareem'!AB212,'Full KFGQPC'!AB212,'Full LPMQ'!AB212,'Full AlQalam Zero TN'!AB212)</f>
        <v>0</v>
      </c>
      <c r="AC212" s="52">
        <f>SUM('Full norehidayat'!AC212,'Full norehuda'!AC212,'Full norehira'!AC212,'Full meQuran'!AC212,'Full Amiri'!AC212,'Full PDMS'!AC212,'Full AlKareem'!AC212,'Full KFGQPC'!AC212,'Full LPMQ'!AC212,'Full AlQalam Zero TN'!AC212)</f>
        <v>0</v>
      </c>
      <c r="AD212" s="42">
        <f>H212</f>
        <v>20</v>
      </c>
      <c r="AE212" s="42">
        <f>SUM(B212:G212,I212:AC212)</f>
        <v>5</v>
      </c>
      <c r="AF212" s="42">
        <f>SUM(H206:H211,H213:H233)</f>
        <v>0</v>
      </c>
      <c r="AG212" s="42">
        <v>0</v>
      </c>
      <c r="AH212" s="40">
        <f t="shared" si="61"/>
        <v>0.8</v>
      </c>
      <c r="AI212" s="40">
        <f t="shared" si="62"/>
        <v>0.8</v>
      </c>
      <c r="AJ212" s="40">
        <f t="shared" si="63"/>
        <v>1</v>
      </c>
      <c r="AK212" s="40">
        <f t="shared" si="64"/>
        <v>0.888888888888889</v>
      </c>
    </row>
    <row r="213" spans="1:37">
      <c r="A213" s="26" t="s">
        <v>14</v>
      </c>
      <c r="B213" s="52">
        <f>SUM('Full norehidayat'!B213,'Full norehuda'!B213,'Full norehira'!B213,'Full meQuran'!B213,'Full Amiri'!B213,'Full PDMS'!B213,'Full AlKareem'!B213,'Full KFGQPC'!B213,'Full LPMQ'!B213,'Full AlQalam Zero TN'!B213)</f>
        <v>0</v>
      </c>
      <c r="C213" s="52">
        <f>SUM('Full norehidayat'!C213,'Full norehuda'!C213,'Full norehira'!C213,'Full meQuran'!C213,'Full Amiri'!C213,'Full PDMS'!C213,'Full AlKareem'!C213,'Full KFGQPC'!C213,'Full LPMQ'!C213,'Full AlQalam Zero TN'!C213)</f>
        <v>0</v>
      </c>
      <c r="D213" s="52">
        <f>SUM('Full norehidayat'!D213,'Full norehuda'!D213,'Full norehira'!D213,'Full meQuran'!D213,'Full Amiri'!D213,'Full PDMS'!D213,'Full AlKareem'!D213,'Full KFGQPC'!D213,'Full LPMQ'!D213,'Full AlQalam Zero TN'!D213)</f>
        <v>0</v>
      </c>
      <c r="E213" s="52">
        <f>SUM('Full norehidayat'!E213,'Full norehuda'!E213,'Full norehira'!E213,'Full meQuran'!E213,'Full Amiri'!E213,'Full PDMS'!E213,'Full AlKareem'!E213,'Full KFGQPC'!E213,'Full LPMQ'!E213,'Full AlQalam Zero TN'!E213)</f>
        <v>0</v>
      </c>
      <c r="F213" s="52">
        <f>SUM('Full norehidayat'!F213,'Full norehuda'!F213,'Full norehira'!F213,'Full meQuran'!F213,'Full Amiri'!F213,'Full PDMS'!F213,'Full AlKareem'!F213,'Full KFGQPC'!F213,'Full LPMQ'!F213,'Full AlQalam Zero TN'!F213)</f>
        <v>0</v>
      </c>
      <c r="G213" s="52">
        <f>SUM('Full norehidayat'!G213,'Full norehuda'!G213,'Full norehira'!G213,'Full meQuran'!G213,'Full Amiri'!G213,'Full PDMS'!G213,'Full AlKareem'!G213,'Full KFGQPC'!G213,'Full LPMQ'!G213,'Full AlQalam Zero TN'!G213)</f>
        <v>0</v>
      </c>
      <c r="H213" s="52">
        <f>SUM('Full norehidayat'!H213,'Full norehuda'!H213,'Full norehira'!H213,'Full meQuran'!H213,'Full Amiri'!H213,'Full PDMS'!H213,'Full AlKareem'!H213,'Full KFGQPC'!H213,'Full LPMQ'!H213,'Full AlQalam Zero TN'!H213)</f>
        <v>0</v>
      </c>
      <c r="I213" s="51">
        <f>SUM('Full norehidayat'!I213,'Full norehuda'!I213,'Full norehira'!I213,'Full meQuran'!I213,'Full Amiri'!I213,'Full PDMS'!I213,'Full AlKareem'!I213,'Full KFGQPC'!I213,'Full LPMQ'!I213,'Full AlQalam Zero TN'!I213)</f>
        <v>45</v>
      </c>
      <c r="J213" s="52">
        <f>SUM('Full norehidayat'!J213,'Full norehuda'!J213,'Full norehira'!J213,'Full meQuran'!J213,'Full Amiri'!J213,'Full PDMS'!J213,'Full AlKareem'!J213,'Full KFGQPC'!J213,'Full LPMQ'!J213,'Full AlQalam Zero TN'!J213)</f>
        <v>0</v>
      </c>
      <c r="K213" s="52">
        <f>SUM('Full norehidayat'!K213,'Full norehuda'!K213,'Full norehira'!K213,'Full meQuran'!K213,'Full Amiri'!K213,'Full PDMS'!K213,'Full AlKareem'!K213,'Full KFGQPC'!K213,'Full LPMQ'!K213,'Full AlQalam Zero TN'!K213)</f>
        <v>0</v>
      </c>
      <c r="L213" s="52">
        <f>SUM('Full norehidayat'!L213,'Full norehuda'!L213,'Full norehira'!L213,'Full meQuran'!L213,'Full Amiri'!L213,'Full PDMS'!L213,'Full AlKareem'!L213,'Full KFGQPC'!L213,'Full LPMQ'!L213,'Full AlQalam Zero TN'!L213)</f>
        <v>0</v>
      </c>
      <c r="M213" s="52">
        <f>SUM('Full norehidayat'!M213,'Full norehuda'!M213,'Full norehira'!M213,'Full meQuran'!M213,'Full Amiri'!M213,'Full PDMS'!M213,'Full AlKareem'!M213,'Full KFGQPC'!M213,'Full LPMQ'!M213,'Full AlQalam Zero TN'!M213)</f>
        <v>0</v>
      </c>
      <c r="N213" s="52">
        <f>SUM('Full norehidayat'!N213,'Full norehuda'!N213,'Full norehira'!N213,'Full meQuran'!N213,'Full Amiri'!N213,'Full PDMS'!N213,'Full AlKareem'!N213,'Full KFGQPC'!N213,'Full LPMQ'!N213,'Full AlQalam Zero TN'!N213)</f>
        <v>0</v>
      </c>
      <c r="O213" s="52">
        <f>SUM('Full norehidayat'!O213,'Full norehuda'!O213,'Full norehira'!O213,'Full meQuran'!O213,'Full Amiri'!O213,'Full PDMS'!O213,'Full AlKareem'!O213,'Full KFGQPC'!O213,'Full LPMQ'!O213,'Full AlQalam Zero TN'!O213)</f>
        <v>0</v>
      </c>
      <c r="P213" s="52">
        <f>SUM('Full norehidayat'!P213,'Full norehuda'!P213,'Full norehira'!P213,'Full meQuran'!P213,'Full Amiri'!P213,'Full PDMS'!P213,'Full AlKareem'!P213,'Full KFGQPC'!P213,'Full LPMQ'!P213,'Full AlQalam Zero TN'!P213)</f>
        <v>0</v>
      </c>
      <c r="Q213" s="52">
        <f>SUM('Full norehidayat'!Q213,'Full norehuda'!Q213,'Full norehira'!Q213,'Full meQuran'!Q213,'Full Amiri'!Q213,'Full PDMS'!Q213,'Full AlKareem'!Q213,'Full KFGQPC'!Q213,'Full LPMQ'!Q213,'Full AlQalam Zero TN'!Q213)</f>
        <v>0</v>
      </c>
      <c r="R213" s="52">
        <f>SUM('Full norehidayat'!R213,'Full norehuda'!R213,'Full norehira'!R213,'Full meQuran'!R213,'Full Amiri'!R213,'Full PDMS'!R213,'Full AlKareem'!R213,'Full KFGQPC'!R213,'Full LPMQ'!R213,'Full AlQalam Zero TN'!R213)</f>
        <v>0</v>
      </c>
      <c r="S213" s="52">
        <f>SUM('Full norehidayat'!S213,'Full norehuda'!S213,'Full norehira'!S213,'Full meQuran'!S213,'Full Amiri'!S213,'Full PDMS'!S213,'Full AlKareem'!S213,'Full KFGQPC'!S213,'Full LPMQ'!S213,'Full AlQalam Zero TN'!S213)</f>
        <v>0</v>
      </c>
      <c r="T213" s="52">
        <f>SUM('Full norehidayat'!T213,'Full norehuda'!T213,'Full norehira'!T213,'Full meQuran'!T213,'Full Amiri'!T213,'Full PDMS'!T213,'Full AlKareem'!T213,'Full KFGQPC'!T213,'Full LPMQ'!T213,'Full AlQalam Zero TN'!T213)</f>
        <v>0</v>
      </c>
      <c r="U213" s="52">
        <f>SUM('Full norehidayat'!U213,'Full norehuda'!U213,'Full norehira'!U213,'Full meQuran'!U213,'Full Amiri'!U213,'Full PDMS'!U213,'Full AlKareem'!U213,'Full KFGQPC'!U213,'Full LPMQ'!U213,'Full AlQalam Zero TN'!U213)</f>
        <v>0</v>
      </c>
      <c r="V213" s="52">
        <f>SUM('Full norehidayat'!V213,'Full norehuda'!V213,'Full norehira'!V213,'Full meQuran'!V213,'Full Amiri'!V213,'Full PDMS'!V213,'Full AlKareem'!V213,'Full KFGQPC'!V213,'Full LPMQ'!V213,'Full AlQalam Zero TN'!V213)</f>
        <v>0</v>
      </c>
      <c r="W213" s="52">
        <f>SUM('Full norehidayat'!W213,'Full norehuda'!W213,'Full norehira'!W213,'Full meQuran'!W213,'Full Amiri'!W213,'Full PDMS'!W213,'Full AlKareem'!W213,'Full KFGQPC'!W213,'Full LPMQ'!W213,'Full AlQalam Zero TN'!W213)</f>
        <v>0</v>
      </c>
      <c r="X213" s="52">
        <f>SUM('Full norehidayat'!X213,'Full norehuda'!X213,'Full norehira'!X213,'Full meQuran'!X213,'Full Amiri'!X213,'Full PDMS'!X213,'Full AlKareem'!X213,'Full KFGQPC'!X213,'Full LPMQ'!X213,'Full AlQalam Zero TN'!X213)</f>
        <v>0</v>
      </c>
      <c r="Y213" s="52">
        <f>SUM('Full norehidayat'!Y213,'Full norehuda'!Y213,'Full norehira'!Y213,'Full meQuran'!Y213,'Full Amiri'!Y213,'Full PDMS'!Y213,'Full AlKareem'!Y213,'Full KFGQPC'!Y213,'Full LPMQ'!Y213,'Full AlQalam Zero TN'!Y213)</f>
        <v>0</v>
      </c>
      <c r="Z213" s="52">
        <f>SUM('Full norehidayat'!Z213,'Full norehuda'!Z213,'Full norehira'!Z213,'Full meQuran'!Z213,'Full Amiri'!Z213,'Full PDMS'!Z213,'Full AlKareem'!Z213,'Full KFGQPC'!Z213,'Full LPMQ'!Z213,'Full AlQalam Zero TN'!Z213)</f>
        <v>0</v>
      </c>
      <c r="AA213" s="52">
        <f>SUM('Full norehidayat'!AA213,'Full norehuda'!AA213,'Full norehira'!AA213,'Full meQuran'!AA213,'Full Amiri'!AA213,'Full PDMS'!AA213,'Full AlKareem'!AA213,'Full KFGQPC'!AA213,'Full LPMQ'!AA213,'Full AlQalam Zero TN'!AA213)</f>
        <v>0</v>
      </c>
      <c r="AB213" s="52">
        <f>SUM('Full norehidayat'!AB213,'Full norehuda'!AB213,'Full norehira'!AB213,'Full meQuran'!AB213,'Full Amiri'!AB213,'Full PDMS'!AB213,'Full AlKareem'!AB213,'Full KFGQPC'!AB213,'Full LPMQ'!AB213,'Full AlQalam Zero TN'!AB213)</f>
        <v>0</v>
      </c>
      <c r="AC213" s="52">
        <f>SUM('Full norehidayat'!AC213,'Full norehuda'!AC213,'Full norehira'!AC213,'Full meQuran'!AC213,'Full Amiri'!AC213,'Full PDMS'!AC213,'Full AlKareem'!AC213,'Full KFGQPC'!AC213,'Full LPMQ'!AC213,'Full AlQalam Zero TN'!AC213)</f>
        <v>0</v>
      </c>
      <c r="AD213" s="41">
        <f>I213</f>
        <v>45</v>
      </c>
      <c r="AE213" s="41">
        <f>SUM(B213:H213,J213:AC213)</f>
        <v>0</v>
      </c>
      <c r="AF213" s="41">
        <f>SUM(I206:I212,I214:I233)</f>
        <v>4</v>
      </c>
      <c r="AG213" s="42">
        <v>0</v>
      </c>
      <c r="AH213" s="43">
        <f t="shared" si="61"/>
        <v>0.918367346938776</v>
      </c>
      <c r="AI213" s="43">
        <f t="shared" si="62"/>
        <v>1</v>
      </c>
      <c r="AJ213" s="43">
        <f t="shared" si="63"/>
        <v>0.918367346938776</v>
      </c>
      <c r="AK213" s="43">
        <f t="shared" si="64"/>
        <v>0.957446808510638</v>
      </c>
    </row>
    <row r="214" spans="1:37">
      <c r="A214" s="26" t="s">
        <v>48</v>
      </c>
      <c r="B214" s="52">
        <f>SUM('Full norehidayat'!B214,'Full norehuda'!B214,'Full norehira'!B214,'Full meQuran'!B214,'Full Amiri'!B214,'Full PDMS'!B214,'Full AlKareem'!B214,'Full KFGQPC'!B214,'Full LPMQ'!B214,'Full AlQalam Zero TN'!B214)</f>
        <v>0</v>
      </c>
      <c r="C214" s="52">
        <f>SUM('Full norehidayat'!C214,'Full norehuda'!C214,'Full norehira'!C214,'Full meQuran'!C214,'Full Amiri'!C214,'Full PDMS'!C214,'Full AlKareem'!C214,'Full KFGQPC'!C214,'Full LPMQ'!C214,'Full AlQalam Zero TN'!C214)</f>
        <v>0</v>
      </c>
      <c r="D214" s="52">
        <f>SUM('Full norehidayat'!D214,'Full norehuda'!D214,'Full norehira'!D214,'Full meQuran'!D214,'Full Amiri'!D214,'Full PDMS'!D214,'Full AlKareem'!D214,'Full KFGQPC'!D214,'Full LPMQ'!D214,'Full AlQalam Zero TN'!D214)</f>
        <v>0</v>
      </c>
      <c r="E214" s="52">
        <f>SUM('Full norehidayat'!E214,'Full norehuda'!E214,'Full norehira'!E214,'Full meQuran'!E214,'Full Amiri'!E214,'Full PDMS'!E214,'Full AlKareem'!E214,'Full KFGQPC'!E214,'Full LPMQ'!E214,'Full AlQalam Zero TN'!E214)</f>
        <v>0</v>
      </c>
      <c r="F214" s="52">
        <f>SUM('Full norehidayat'!F214,'Full norehuda'!F214,'Full norehira'!F214,'Full meQuran'!F214,'Full Amiri'!F214,'Full PDMS'!F214,'Full AlKareem'!F214,'Full KFGQPC'!F214,'Full LPMQ'!F214,'Full AlQalam Zero TN'!F214)</f>
        <v>0</v>
      </c>
      <c r="G214" s="52">
        <f>SUM('Full norehidayat'!G214,'Full norehuda'!G214,'Full norehira'!G214,'Full meQuran'!G214,'Full Amiri'!G214,'Full PDMS'!G214,'Full AlKareem'!G214,'Full KFGQPC'!G214,'Full LPMQ'!G214,'Full AlQalam Zero TN'!G214)</f>
        <v>0</v>
      </c>
      <c r="H214" s="52">
        <f>SUM('Full norehidayat'!H214,'Full norehuda'!H214,'Full norehira'!H214,'Full meQuran'!H214,'Full Amiri'!H214,'Full PDMS'!H214,'Full AlKareem'!H214,'Full KFGQPC'!H214,'Full LPMQ'!H214,'Full AlQalam Zero TN'!H214)</f>
        <v>0</v>
      </c>
      <c r="I214" s="52">
        <f>SUM('Full norehidayat'!I214,'Full norehuda'!I214,'Full norehira'!I214,'Full meQuran'!I214,'Full Amiri'!I214,'Full PDMS'!I214,'Full AlKareem'!I214,'Full KFGQPC'!I214,'Full LPMQ'!I214,'Full AlQalam Zero TN'!I214)</f>
        <v>0</v>
      </c>
      <c r="J214" s="51">
        <f>SUM('Full norehidayat'!J214,'Full norehuda'!J214,'Full norehira'!J214,'Full meQuran'!J214,'Full Amiri'!J214,'Full PDMS'!J214,'Full AlKareem'!J214,'Full KFGQPC'!J214,'Full LPMQ'!J214,'Full AlQalam Zero TN'!J214)</f>
        <v>25</v>
      </c>
      <c r="K214" s="52">
        <f>SUM('Full norehidayat'!K214,'Full norehuda'!K214,'Full norehira'!K214,'Full meQuran'!K214,'Full Amiri'!K214,'Full PDMS'!K214,'Full AlKareem'!K214,'Full KFGQPC'!K214,'Full LPMQ'!K214,'Full AlQalam Zero TN'!K214)</f>
        <v>0</v>
      </c>
      <c r="L214" s="52">
        <f>SUM('Full norehidayat'!L214,'Full norehuda'!L214,'Full norehira'!L214,'Full meQuran'!L214,'Full Amiri'!L214,'Full PDMS'!L214,'Full AlKareem'!L214,'Full KFGQPC'!L214,'Full LPMQ'!L214,'Full AlQalam Zero TN'!L214)</f>
        <v>1</v>
      </c>
      <c r="M214" s="52">
        <f>SUM('Full norehidayat'!M214,'Full norehuda'!M214,'Full norehira'!M214,'Full meQuran'!M214,'Full Amiri'!M214,'Full PDMS'!M214,'Full AlKareem'!M214,'Full KFGQPC'!M214,'Full LPMQ'!M214,'Full AlQalam Zero TN'!M214)</f>
        <v>0</v>
      </c>
      <c r="N214" s="52">
        <f>SUM('Full norehidayat'!N214,'Full norehuda'!N214,'Full norehira'!N214,'Full meQuran'!N214,'Full Amiri'!N214,'Full PDMS'!N214,'Full AlKareem'!N214,'Full KFGQPC'!N214,'Full LPMQ'!N214,'Full AlQalam Zero TN'!N214)</f>
        <v>0</v>
      </c>
      <c r="O214" s="52">
        <f>SUM('Full norehidayat'!O214,'Full norehuda'!O214,'Full norehira'!O214,'Full meQuran'!O214,'Full Amiri'!O214,'Full PDMS'!O214,'Full AlKareem'!O214,'Full KFGQPC'!O214,'Full LPMQ'!O214,'Full AlQalam Zero TN'!O214)</f>
        <v>0</v>
      </c>
      <c r="P214" s="52">
        <f>SUM('Full norehidayat'!P214,'Full norehuda'!P214,'Full norehira'!P214,'Full meQuran'!P214,'Full Amiri'!P214,'Full PDMS'!P214,'Full AlKareem'!P214,'Full KFGQPC'!P214,'Full LPMQ'!P214,'Full AlQalam Zero TN'!P214)</f>
        <v>0</v>
      </c>
      <c r="Q214" s="52">
        <f>SUM('Full norehidayat'!Q214,'Full norehuda'!Q214,'Full norehira'!Q214,'Full meQuran'!Q214,'Full Amiri'!Q214,'Full PDMS'!Q214,'Full AlKareem'!Q214,'Full KFGQPC'!Q214,'Full LPMQ'!Q214,'Full AlQalam Zero TN'!Q214)</f>
        <v>0</v>
      </c>
      <c r="R214" s="52">
        <f>SUM('Full norehidayat'!R214,'Full norehuda'!R214,'Full norehira'!R214,'Full meQuran'!R214,'Full Amiri'!R214,'Full PDMS'!R214,'Full AlKareem'!R214,'Full KFGQPC'!R214,'Full LPMQ'!R214,'Full AlQalam Zero TN'!R214)</f>
        <v>0</v>
      </c>
      <c r="S214" s="52">
        <f>SUM('Full norehidayat'!S214,'Full norehuda'!S214,'Full norehira'!S214,'Full meQuran'!S214,'Full Amiri'!S214,'Full PDMS'!S214,'Full AlKareem'!S214,'Full KFGQPC'!S214,'Full LPMQ'!S214,'Full AlQalam Zero TN'!S214)</f>
        <v>0</v>
      </c>
      <c r="T214" s="52">
        <f>SUM('Full norehidayat'!T214,'Full norehuda'!T214,'Full norehira'!T214,'Full meQuran'!T214,'Full Amiri'!T214,'Full PDMS'!T214,'Full AlKareem'!T214,'Full KFGQPC'!T214,'Full LPMQ'!T214,'Full AlQalam Zero TN'!T214)</f>
        <v>0</v>
      </c>
      <c r="U214" s="52">
        <f>SUM('Full norehidayat'!U214,'Full norehuda'!U214,'Full norehira'!U214,'Full meQuran'!U214,'Full Amiri'!U214,'Full PDMS'!U214,'Full AlKareem'!U214,'Full KFGQPC'!U214,'Full LPMQ'!U214,'Full AlQalam Zero TN'!U214)</f>
        <v>0</v>
      </c>
      <c r="V214" s="52">
        <f>SUM('Full norehidayat'!V214,'Full norehuda'!V214,'Full norehira'!V214,'Full meQuran'!V214,'Full Amiri'!V214,'Full PDMS'!V214,'Full AlKareem'!V214,'Full KFGQPC'!V214,'Full LPMQ'!V214,'Full AlQalam Zero TN'!V214)</f>
        <v>0</v>
      </c>
      <c r="W214" s="52">
        <f>SUM('Full norehidayat'!W214,'Full norehuda'!W214,'Full norehira'!W214,'Full meQuran'!W214,'Full Amiri'!W214,'Full PDMS'!W214,'Full AlKareem'!W214,'Full KFGQPC'!W214,'Full LPMQ'!W214,'Full AlQalam Zero TN'!W214)</f>
        <v>0</v>
      </c>
      <c r="X214" s="52">
        <f>SUM('Full norehidayat'!X214,'Full norehuda'!X214,'Full norehira'!X214,'Full meQuran'!X214,'Full Amiri'!X214,'Full PDMS'!X214,'Full AlKareem'!X214,'Full KFGQPC'!X214,'Full LPMQ'!X214,'Full AlQalam Zero TN'!X214)</f>
        <v>0</v>
      </c>
      <c r="Y214" s="52">
        <f>SUM('Full norehidayat'!Y214,'Full norehuda'!Y214,'Full norehira'!Y214,'Full meQuran'!Y214,'Full Amiri'!Y214,'Full PDMS'!Y214,'Full AlKareem'!Y214,'Full KFGQPC'!Y214,'Full LPMQ'!Y214,'Full AlQalam Zero TN'!Y214)</f>
        <v>0</v>
      </c>
      <c r="Z214" s="52">
        <f>SUM('Full norehidayat'!Z214,'Full norehuda'!Z214,'Full norehira'!Z214,'Full meQuran'!Z214,'Full Amiri'!Z214,'Full PDMS'!Z214,'Full AlKareem'!Z214,'Full KFGQPC'!Z214,'Full LPMQ'!Z214,'Full AlQalam Zero TN'!Z214)</f>
        <v>0</v>
      </c>
      <c r="AA214" s="52">
        <f>SUM('Full norehidayat'!AA214,'Full norehuda'!AA214,'Full norehira'!AA214,'Full meQuran'!AA214,'Full Amiri'!AA214,'Full PDMS'!AA214,'Full AlKareem'!AA214,'Full KFGQPC'!AA214,'Full LPMQ'!AA214,'Full AlQalam Zero TN'!AA214)</f>
        <v>0</v>
      </c>
      <c r="AB214" s="52">
        <f>SUM('Full norehidayat'!AB214,'Full norehuda'!AB214,'Full norehira'!AB214,'Full meQuran'!AB214,'Full Amiri'!AB214,'Full PDMS'!AB214,'Full AlKareem'!AB214,'Full KFGQPC'!AB214,'Full LPMQ'!AB214,'Full AlQalam Zero TN'!AB214)</f>
        <v>0</v>
      </c>
      <c r="AC214" s="52">
        <f>SUM('Full norehidayat'!AC214,'Full norehuda'!AC214,'Full norehira'!AC214,'Full meQuran'!AC214,'Full Amiri'!AC214,'Full PDMS'!AC214,'Full AlKareem'!AC214,'Full KFGQPC'!AC214,'Full LPMQ'!AC214,'Full AlQalam Zero TN'!AC214)</f>
        <v>0</v>
      </c>
      <c r="AD214" s="42">
        <f>J214</f>
        <v>25</v>
      </c>
      <c r="AE214" s="42">
        <f>SUM(B214:I214,K214:AC214)</f>
        <v>1</v>
      </c>
      <c r="AF214" s="42">
        <f>SUM(J206:J213,J215:J233)</f>
        <v>3</v>
      </c>
      <c r="AG214" s="41">
        <v>0</v>
      </c>
      <c r="AH214" s="40">
        <f t="shared" si="61"/>
        <v>0.862068965517241</v>
      </c>
      <c r="AI214" s="40">
        <f t="shared" si="62"/>
        <v>0.961538461538462</v>
      </c>
      <c r="AJ214" s="40">
        <f t="shared" si="63"/>
        <v>0.892857142857143</v>
      </c>
      <c r="AK214" s="40">
        <f t="shared" si="64"/>
        <v>0.925925925925926</v>
      </c>
    </row>
    <row r="215" spans="1:37">
      <c r="A215" s="26" t="s">
        <v>16</v>
      </c>
      <c r="B215" s="52">
        <f>SUM('Full norehidayat'!B215,'Full norehuda'!B215,'Full norehira'!B215,'Full meQuran'!B215,'Full Amiri'!B215,'Full PDMS'!B215,'Full AlKareem'!B215,'Full KFGQPC'!B215,'Full LPMQ'!B215,'Full AlQalam Zero TN'!B215)</f>
        <v>0</v>
      </c>
      <c r="C215" s="52">
        <f>SUM('Full norehidayat'!C215,'Full norehuda'!C215,'Full norehira'!C215,'Full meQuran'!C215,'Full Amiri'!C215,'Full PDMS'!C215,'Full AlKareem'!C215,'Full KFGQPC'!C215,'Full LPMQ'!C215,'Full AlQalam Zero TN'!C215)</f>
        <v>0</v>
      </c>
      <c r="D215" s="52">
        <f>SUM('Full norehidayat'!D215,'Full norehuda'!D215,'Full norehira'!D215,'Full meQuran'!D215,'Full Amiri'!D215,'Full PDMS'!D215,'Full AlKareem'!D215,'Full KFGQPC'!D215,'Full LPMQ'!D215,'Full AlQalam Zero TN'!D215)</f>
        <v>0</v>
      </c>
      <c r="E215" s="52">
        <f>SUM('Full norehidayat'!E215,'Full norehuda'!E215,'Full norehira'!E215,'Full meQuran'!E215,'Full Amiri'!E215,'Full PDMS'!E215,'Full AlKareem'!E215,'Full KFGQPC'!E215,'Full LPMQ'!E215,'Full AlQalam Zero TN'!E215)</f>
        <v>0</v>
      </c>
      <c r="F215" s="52">
        <f>SUM('Full norehidayat'!F215,'Full norehuda'!F215,'Full norehira'!F215,'Full meQuran'!F215,'Full Amiri'!F215,'Full PDMS'!F215,'Full AlKareem'!F215,'Full KFGQPC'!F215,'Full LPMQ'!F215,'Full AlQalam Zero TN'!F215)</f>
        <v>0</v>
      </c>
      <c r="G215" s="52">
        <f>SUM('Full norehidayat'!G215,'Full norehuda'!G215,'Full norehira'!G215,'Full meQuran'!G215,'Full Amiri'!G215,'Full PDMS'!G215,'Full AlKareem'!G215,'Full KFGQPC'!G215,'Full LPMQ'!G215,'Full AlQalam Zero TN'!G215)</f>
        <v>0</v>
      </c>
      <c r="H215" s="52">
        <f>SUM('Full norehidayat'!H215,'Full norehuda'!H215,'Full norehira'!H215,'Full meQuran'!H215,'Full Amiri'!H215,'Full PDMS'!H215,'Full AlKareem'!H215,'Full KFGQPC'!H215,'Full LPMQ'!H215,'Full AlQalam Zero TN'!H215)</f>
        <v>0</v>
      </c>
      <c r="I215" s="52">
        <f>SUM('Full norehidayat'!I215,'Full norehuda'!I215,'Full norehira'!I215,'Full meQuran'!I215,'Full Amiri'!I215,'Full PDMS'!I215,'Full AlKareem'!I215,'Full KFGQPC'!I215,'Full LPMQ'!I215,'Full AlQalam Zero TN'!I215)</f>
        <v>0</v>
      </c>
      <c r="J215" s="52">
        <f>SUM('Full norehidayat'!J215,'Full norehuda'!J215,'Full norehira'!J215,'Full meQuran'!J215,'Full Amiri'!J215,'Full PDMS'!J215,'Full AlKareem'!J215,'Full KFGQPC'!J215,'Full LPMQ'!J215,'Full AlQalam Zero TN'!J215)</f>
        <v>0</v>
      </c>
      <c r="K215" s="51">
        <f>SUM('Full norehidayat'!K215,'Full norehuda'!K215,'Full norehira'!K215,'Full meQuran'!K215,'Full Amiri'!K215,'Full PDMS'!K215,'Full AlKareem'!K215,'Full KFGQPC'!K215,'Full LPMQ'!K215,'Full AlQalam Zero TN'!K215)</f>
        <v>95</v>
      </c>
      <c r="L215" s="52">
        <f>SUM('Full norehidayat'!L215,'Full norehuda'!L215,'Full norehira'!L215,'Full meQuran'!L215,'Full Amiri'!L215,'Full PDMS'!L215,'Full AlKareem'!L215,'Full KFGQPC'!L215,'Full LPMQ'!L215,'Full AlQalam Zero TN'!L215)</f>
        <v>0</v>
      </c>
      <c r="M215" s="52">
        <f>SUM('Full norehidayat'!M215,'Full norehuda'!M215,'Full norehira'!M215,'Full meQuran'!M215,'Full Amiri'!M215,'Full PDMS'!M215,'Full AlKareem'!M215,'Full KFGQPC'!M215,'Full LPMQ'!M215,'Full AlQalam Zero TN'!M215)</f>
        <v>0</v>
      </c>
      <c r="N215" s="52">
        <f>SUM('Full norehidayat'!N215,'Full norehuda'!N215,'Full norehira'!N215,'Full meQuran'!N215,'Full Amiri'!N215,'Full PDMS'!N215,'Full AlKareem'!N215,'Full KFGQPC'!N215,'Full LPMQ'!N215,'Full AlQalam Zero TN'!N215)</f>
        <v>0</v>
      </c>
      <c r="O215" s="52">
        <f>SUM('Full norehidayat'!O215,'Full norehuda'!O215,'Full norehira'!O215,'Full meQuran'!O215,'Full Amiri'!O215,'Full PDMS'!O215,'Full AlKareem'!O215,'Full KFGQPC'!O215,'Full LPMQ'!O215,'Full AlQalam Zero TN'!O215)</f>
        <v>0</v>
      </c>
      <c r="P215" s="52">
        <f>SUM('Full norehidayat'!P215,'Full norehuda'!P215,'Full norehira'!P215,'Full meQuran'!P215,'Full Amiri'!P215,'Full PDMS'!P215,'Full AlKareem'!P215,'Full KFGQPC'!P215,'Full LPMQ'!P215,'Full AlQalam Zero TN'!P215)</f>
        <v>0</v>
      </c>
      <c r="Q215" s="52">
        <f>SUM('Full norehidayat'!Q215,'Full norehuda'!Q215,'Full norehira'!Q215,'Full meQuran'!Q215,'Full Amiri'!Q215,'Full PDMS'!Q215,'Full AlKareem'!Q215,'Full KFGQPC'!Q215,'Full LPMQ'!Q215,'Full AlQalam Zero TN'!Q215)</f>
        <v>0</v>
      </c>
      <c r="R215" s="52">
        <f>SUM('Full norehidayat'!R215,'Full norehuda'!R215,'Full norehira'!R215,'Full meQuran'!R215,'Full Amiri'!R215,'Full PDMS'!R215,'Full AlKareem'!R215,'Full KFGQPC'!R215,'Full LPMQ'!R215,'Full AlQalam Zero TN'!R215)</f>
        <v>0</v>
      </c>
      <c r="S215" s="52">
        <f>SUM('Full norehidayat'!S215,'Full norehuda'!S215,'Full norehira'!S215,'Full meQuran'!S215,'Full Amiri'!S215,'Full PDMS'!S215,'Full AlKareem'!S215,'Full KFGQPC'!S215,'Full LPMQ'!S215,'Full AlQalam Zero TN'!S215)</f>
        <v>0</v>
      </c>
      <c r="T215" s="52">
        <f>SUM('Full norehidayat'!T215,'Full norehuda'!T215,'Full norehira'!T215,'Full meQuran'!T215,'Full Amiri'!T215,'Full PDMS'!T215,'Full AlKareem'!T215,'Full KFGQPC'!T215,'Full LPMQ'!T215,'Full AlQalam Zero TN'!T215)</f>
        <v>0</v>
      </c>
      <c r="U215" s="52">
        <f>SUM('Full norehidayat'!U215,'Full norehuda'!U215,'Full norehira'!U215,'Full meQuran'!U215,'Full Amiri'!U215,'Full PDMS'!U215,'Full AlKareem'!U215,'Full KFGQPC'!U215,'Full LPMQ'!U215,'Full AlQalam Zero TN'!U215)</f>
        <v>0</v>
      </c>
      <c r="V215" s="52">
        <f>SUM('Full norehidayat'!V215,'Full norehuda'!V215,'Full norehira'!V215,'Full meQuran'!V215,'Full Amiri'!V215,'Full PDMS'!V215,'Full AlKareem'!V215,'Full KFGQPC'!V215,'Full LPMQ'!V215,'Full AlQalam Zero TN'!V215)</f>
        <v>0</v>
      </c>
      <c r="W215" s="52">
        <f>SUM('Full norehidayat'!W215,'Full norehuda'!W215,'Full norehira'!W215,'Full meQuran'!W215,'Full Amiri'!W215,'Full PDMS'!W215,'Full AlKareem'!W215,'Full KFGQPC'!W215,'Full LPMQ'!W215,'Full AlQalam Zero TN'!W215)</f>
        <v>0</v>
      </c>
      <c r="X215" s="52">
        <f>SUM('Full norehidayat'!X215,'Full norehuda'!X215,'Full norehira'!X215,'Full meQuran'!X215,'Full Amiri'!X215,'Full PDMS'!X215,'Full AlKareem'!X215,'Full KFGQPC'!X215,'Full LPMQ'!X215,'Full AlQalam Zero TN'!X215)</f>
        <v>0</v>
      </c>
      <c r="Y215" s="52">
        <f>SUM('Full norehidayat'!Y215,'Full norehuda'!Y215,'Full norehira'!Y215,'Full meQuran'!Y215,'Full Amiri'!Y215,'Full PDMS'!Y215,'Full AlKareem'!Y215,'Full KFGQPC'!Y215,'Full LPMQ'!Y215,'Full AlQalam Zero TN'!Y215)</f>
        <v>0</v>
      </c>
      <c r="Z215" s="52">
        <f>SUM('Full norehidayat'!Z215,'Full norehuda'!Z215,'Full norehira'!Z215,'Full meQuran'!Z215,'Full Amiri'!Z215,'Full PDMS'!Z215,'Full AlKareem'!Z215,'Full KFGQPC'!Z215,'Full LPMQ'!Z215,'Full AlQalam Zero TN'!Z215)</f>
        <v>0</v>
      </c>
      <c r="AA215" s="52">
        <f>SUM('Full norehidayat'!AA215,'Full norehuda'!AA215,'Full norehira'!AA215,'Full meQuran'!AA215,'Full Amiri'!AA215,'Full PDMS'!AA215,'Full AlKareem'!AA215,'Full KFGQPC'!AA215,'Full LPMQ'!AA215,'Full AlQalam Zero TN'!AA215)</f>
        <v>0</v>
      </c>
      <c r="AB215" s="52">
        <f>SUM('Full norehidayat'!AB215,'Full norehuda'!AB215,'Full norehira'!AB215,'Full meQuran'!AB215,'Full Amiri'!AB215,'Full PDMS'!AB215,'Full AlKareem'!AB215,'Full KFGQPC'!AB215,'Full LPMQ'!AB215,'Full AlQalam Zero TN'!AB215)</f>
        <v>0</v>
      </c>
      <c r="AC215" s="52">
        <f>SUM('Full norehidayat'!AC215,'Full norehuda'!AC215,'Full norehira'!AC215,'Full meQuran'!AC215,'Full Amiri'!AC215,'Full PDMS'!AC215,'Full AlKareem'!AC215,'Full KFGQPC'!AC215,'Full LPMQ'!AC215,'Full AlQalam Zero TN'!AC215)</f>
        <v>0</v>
      </c>
      <c r="AD215" s="41">
        <f>K215</f>
        <v>95</v>
      </c>
      <c r="AE215" s="41">
        <f>SUM(B215:J215,L215:AC215)</f>
        <v>0</v>
      </c>
      <c r="AF215" s="41">
        <f>SUM(K206:K214,K216:K233)</f>
        <v>1</v>
      </c>
      <c r="AG215" s="42">
        <v>0</v>
      </c>
      <c r="AH215" s="43">
        <f t="shared" si="61"/>
        <v>0.989583333333333</v>
      </c>
      <c r="AI215" s="43">
        <f t="shared" si="62"/>
        <v>1</v>
      </c>
      <c r="AJ215" s="43">
        <f t="shared" si="63"/>
        <v>0.989583333333333</v>
      </c>
      <c r="AK215" s="43">
        <f t="shared" si="64"/>
        <v>0.994764397905759</v>
      </c>
    </row>
    <row r="216" spans="1:37">
      <c r="A216" s="26" t="s">
        <v>17</v>
      </c>
      <c r="B216" s="52">
        <f>SUM('Full norehidayat'!B216,'Full norehuda'!B216,'Full norehira'!B216,'Full meQuran'!B216,'Full Amiri'!B216,'Full PDMS'!B216,'Full AlKareem'!B216,'Full KFGQPC'!B216,'Full LPMQ'!B216,'Full AlQalam Zero TN'!B216)</f>
        <v>0</v>
      </c>
      <c r="C216" s="52">
        <f>SUM('Full norehidayat'!C216,'Full norehuda'!C216,'Full norehira'!C216,'Full meQuran'!C216,'Full Amiri'!C216,'Full PDMS'!C216,'Full AlKareem'!C216,'Full KFGQPC'!C216,'Full LPMQ'!C216,'Full AlQalam Zero TN'!C216)</f>
        <v>0</v>
      </c>
      <c r="D216" s="52">
        <f>SUM('Full norehidayat'!D216,'Full norehuda'!D216,'Full norehira'!D216,'Full meQuran'!D216,'Full Amiri'!D216,'Full PDMS'!D216,'Full AlKareem'!D216,'Full KFGQPC'!D216,'Full LPMQ'!D216,'Full AlQalam Zero TN'!D216)</f>
        <v>0</v>
      </c>
      <c r="E216" s="52">
        <f>SUM('Full norehidayat'!E216,'Full norehuda'!E216,'Full norehira'!E216,'Full meQuran'!E216,'Full Amiri'!E216,'Full PDMS'!E216,'Full AlKareem'!E216,'Full KFGQPC'!E216,'Full LPMQ'!E216,'Full AlQalam Zero TN'!E216)</f>
        <v>0</v>
      </c>
      <c r="F216" s="52">
        <f>SUM('Full norehidayat'!F216,'Full norehuda'!F216,'Full norehira'!F216,'Full meQuran'!F216,'Full Amiri'!F216,'Full PDMS'!F216,'Full AlKareem'!F216,'Full KFGQPC'!F216,'Full LPMQ'!F216,'Full AlQalam Zero TN'!F216)</f>
        <v>0</v>
      </c>
      <c r="G216" s="52">
        <f>SUM('Full norehidayat'!G216,'Full norehuda'!G216,'Full norehira'!G216,'Full meQuran'!G216,'Full Amiri'!G216,'Full PDMS'!G216,'Full AlKareem'!G216,'Full KFGQPC'!G216,'Full LPMQ'!G216,'Full AlQalam Zero TN'!G216)</f>
        <v>0</v>
      </c>
      <c r="H216" s="52">
        <f>SUM('Full norehidayat'!H216,'Full norehuda'!H216,'Full norehira'!H216,'Full meQuran'!H216,'Full Amiri'!H216,'Full PDMS'!H216,'Full AlKareem'!H216,'Full KFGQPC'!H216,'Full LPMQ'!H216,'Full AlQalam Zero TN'!H216)</f>
        <v>0</v>
      </c>
      <c r="I216" s="52">
        <f>SUM('Full norehidayat'!I216,'Full norehuda'!I216,'Full norehira'!I216,'Full meQuran'!I216,'Full Amiri'!I216,'Full PDMS'!I216,'Full AlKareem'!I216,'Full KFGQPC'!I216,'Full LPMQ'!I216,'Full AlQalam Zero TN'!I216)</f>
        <v>0</v>
      </c>
      <c r="J216" s="52">
        <f>SUM('Full norehidayat'!J216,'Full norehuda'!J216,'Full norehira'!J216,'Full meQuran'!J216,'Full Amiri'!J216,'Full PDMS'!J216,'Full AlKareem'!J216,'Full KFGQPC'!J216,'Full LPMQ'!J216,'Full AlQalam Zero TN'!J216)</f>
        <v>0</v>
      </c>
      <c r="K216" s="52">
        <f>SUM('Full norehidayat'!K216,'Full norehuda'!K216,'Full norehira'!K216,'Full meQuran'!K216,'Full Amiri'!K216,'Full PDMS'!K216,'Full AlKareem'!K216,'Full KFGQPC'!K216,'Full LPMQ'!K216,'Full AlQalam Zero TN'!K216)</f>
        <v>1</v>
      </c>
      <c r="L216" s="51">
        <f>SUM('Full norehidayat'!L216,'Full norehuda'!L216,'Full norehira'!L216,'Full meQuran'!L216,'Full Amiri'!L216,'Full PDMS'!L216,'Full AlKareem'!L216,'Full KFGQPC'!L216,'Full LPMQ'!L216,'Full AlQalam Zero TN'!L216)</f>
        <v>6</v>
      </c>
      <c r="M216" s="52">
        <f>SUM('Full norehidayat'!M216,'Full norehuda'!M216,'Full norehira'!M216,'Full meQuran'!M216,'Full Amiri'!M216,'Full PDMS'!M216,'Full AlKareem'!M216,'Full KFGQPC'!M216,'Full LPMQ'!M216,'Full AlQalam Zero TN'!M216)</f>
        <v>0</v>
      </c>
      <c r="N216" s="52">
        <f>SUM('Full norehidayat'!N216,'Full norehuda'!N216,'Full norehira'!N216,'Full meQuran'!N216,'Full Amiri'!N216,'Full PDMS'!N216,'Full AlKareem'!N216,'Full KFGQPC'!N216,'Full LPMQ'!N216,'Full AlQalam Zero TN'!N216)</f>
        <v>0</v>
      </c>
      <c r="O216" s="52">
        <f>SUM('Full norehidayat'!O216,'Full norehuda'!O216,'Full norehira'!O216,'Full meQuran'!O216,'Full Amiri'!O216,'Full PDMS'!O216,'Full AlKareem'!O216,'Full KFGQPC'!O216,'Full LPMQ'!O216,'Full AlQalam Zero TN'!O216)</f>
        <v>0</v>
      </c>
      <c r="P216" s="52">
        <f>SUM('Full norehidayat'!P216,'Full norehuda'!P216,'Full norehira'!P216,'Full meQuran'!P216,'Full Amiri'!P216,'Full PDMS'!P216,'Full AlKareem'!P216,'Full KFGQPC'!P216,'Full LPMQ'!P216,'Full AlQalam Zero TN'!P216)</f>
        <v>0</v>
      </c>
      <c r="Q216" s="52">
        <f>SUM('Full norehidayat'!Q216,'Full norehuda'!Q216,'Full norehira'!Q216,'Full meQuran'!Q216,'Full Amiri'!Q216,'Full PDMS'!Q216,'Full AlKareem'!Q216,'Full KFGQPC'!Q216,'Full LPMQ'!Q216,'Full AlQalam Zero TN'!Q216)</f>
        <v>0</v>
      </c>
      <c r="R216" s="52">
        <f>SUM('Full norehidayat'!R216,'Full norehuda'!R216,'Full norehira'!R216,'Full meQuran'!R216,'Full Amiri'!R216,'Full PDMS'!R216,'Full AlKareem'!R216,'Full KFGQPC'!R216,'Full LPMQ'!R216,'Full AlQalam Zero TN'!R216)</f>
        <v>0</v>
      </c>
      <c r="S216" s="52">
        <f>SUM('Full norehidayat'!S216,'Full norehuda'!S216,'Full norehira'!S216,'Full meQuran'!S216,'Full Amiri'!S216,'Full PDMS'!S216,'Full AlKareem'!S216,'Full KFGQPC'!S216,'Full LPMQ'!S216,'Full AlQalam Zero TN'!S216)</f>
        <v>0</v>
      </c>
      <c r="T216" s="52">
        <f>SUM('Full norehidayat'!T216,'Full norehuda'!T216,'Full norehira'!T216,'Full meQuran'!T216,'Full Amiri'!T216,'Full PDMS'!T216,'Full AlKareem'!T216,'Full KFGQPC'!T216,'Full LPMQ'!T216,'Full AlQalam Zero TN'!T216)</f>
        <v>0</v>
      </c>
      <c r="U216" s="52">
        <f>SUM('Full norehidayat'!U216,'Full norehuda'!U216,'Full norehira'!U216,'Full meQuran'!U216,'Full Amiri'!U216,'Full PDMS'!U216,'Full AlKareem'!U216,'Full KFGQPC'!U216,'Full LPMQ'!U216,'Full AlQalam Zero TN'!U216)</f>
        <v>0</v>
      </c>
      <c r="V216" s="52">
        <f>SUM('Full norehidayat'!V216,'Full norehuda'!V216,'Full norehira'!V216,'Full meQuran'!V216,'Full Amiri'!V216,'Full PDMS'!V216,'Full AlKareem'!V216,'Full KFGQPC'!V216,'Full LPMQ'!V216,'Full AlQalam Zero TN'!V216)</f>
        <v>0</v>
      </c>
      <c r="W216" s="52">
        <f>SUM('Full norehidayat'!W216,'Full norehuda'!W216,'Full norehira'!W216,'Full meQuran'!W216,'Full Amiri'!W216,'Full PDMS'!W216,'Full AlKareem'!W216,'Full KFGQPC'!W216,'Full LPMQ'!W216,'Full AlQalam Zero TN'!W216)</f>
        <v>0</v>
      </c>
      <c r="X216" s="52">
        <f>SUM('Full norehidayat'!X216,'Full norehuda'!X216,'Full norehira'!X216,'Full meQuran'!X216,'Full Amiri'!X216,'Full PDMS'!X216,'Full AlKareem'!X216,'Full KFGQPC'!X216,'Full LPMQ'!X216,'Full AlQalam Zero TN'!X216)</f>
        <v>0</v>
      </c>
      <c r="Y216" s="52">
        <f>SUM('Full norehidayat'!Y216,'Full norehuda'!Y216,'Full norehira'!Y216,'Full meQuran'!Y216,'Full Amiri'!Y216,'Full PDMS'!Y216,'Full AlKareem'!Y216,'Full KFGQPC'!Y216,'Full LPMQ'!Y216,'Full AlQalam Zero TN'!Y216)</f>
        <v>0</v>
      </c>
      <c r="Z216" s="52">
        <f>SUM('Full norehidayat'!Z216,'Full norehuda'!Z216,'Full norehira'!Z216,'Full meQuran'!Z216,'Full Amiri'!Z216,'Full PDMS'!Z216,'Full AlKareem'!Z216,'Full KFGQPC'!Z216,'Full LPMQ'!Z216,'Full AlQalam Zero TN'!Z216)</f>
        <v>0</v>
      </c>
      <c r="AA216" s="52">
        <f>SUM('Full norehidayat'!AA216,'Full norehuda'!AA216,'Full norehira'!AA216,'Full meQuran'!AA216,'Full Amiri'!AA216,'Full PDMS'!AA216,'Full AlKareem'!AA216,'Full KFGQPC'!AA216,'Full LPMQ'!AA216,'Full AlQalam Zero TN'!AA216)</f>
        <v>0</v>
      </c>
      <c r="AB216" s="52">
        <f>SUM('Full norehidayat'!AB216,'Full norehuda'!AB216,'Full norehira'!AB216,'Full meQuran'!AB216,'Full Amiri'!AB216,'Full PDMS'!AB216,'Full AlKareem'!AB216,'Full KFGQPC'!AB216,'Full LPMQ'!AB216,'Full AlQalam Zero TN'!AB216)</f>
        <v>0</v>
      </c>
      <c r="AC216" s="52">
        <f>SUM('Full norehidayat'!AC216,'Full norehuda'!AC216,'Full norehira'!AC216,'Full meQuran'!AC216,'Full Amiri'!AC216,'Full PDMS'!AC216,'Full AlKareem'!AC216,'Full KFGQPC'!AC216,'Full LPMQ'!AC216,'Full AlQalam Zero TN'!AC216)</f>
        <v>0</v>
      </c>
      <c r="AD216" s="42">
        <f>L216</f>
        <v>6</v>
      </c>
      <c r="AE216" s="42">
        <f>SUM(B216:K216,M216:AC216)</f>
        <v>1</v>
      </c>
      <c r="AF216" s="42">
        <f>SUM(L206:L215,L217:L233)</f>
        <v>2</v>
      </c>
      <c r="AG216" s="41">
        <v>0</v>
      </c>
      <c r="AH216" s="40">
        <f t="shared" si="61"/>
        <v>0.666666666666667</v>
      </c>
      <c r="AI216" s="40">
        <f t="shared" si="62"/>
        <v>0.857142857142857</v>
      </c>
      <c r="AJ216" s="40">
        <f t="shared" si="63"/>
        <v>0.75</v>
      </c>
      <c r="AK216" s="40">
        <f t="shared" si="64"/>
        <v>0.8</v>
      </c>
    </row>
    <row r="217" spans="1:37">
      <c r="A217" s="26" t="s">
        <v>18</v>
      </c>
      <c r="B217" s="52">
        <f>SUM('Full norehidayat'!B217,'Full norehuda'!B217,'Full norehira'!B217,'Full meQuran'!B217,'Full Amiri'!B217,'Full PDMS'!B217,'Full AlKareem'!B217,'Full KFGQPC'!B217,'Full LPMQ'!B217,'Full AlQalam Zero TN'!B217)</f>
        <v>0</v>
      </c>
      <c r="C217" s="52">
        <f>SUM('Full norehidayat'!C217,'Full norehuda'!C217,'Full norehira'!C217,'Full meQuran'!C217,'Full Amiri'!C217,'Full PDMS'!C217,'Full AlKareem'!C217,'Full KFGQPC'!C217,'Full LPMQ'!C217,'Full AlQalam Zero TN'!C217)</f>
        <v>0</v>
      </c>
      <c r="D217" s="52">
        <f>SUM('Full norehidayat'!D217,'Full norehuda'!D217,'Full norehira'!D217,'Full meQuran'!D217,'Full Amiri'!D217,'Full PDMS'!D217,'Full AlKareem'!D217,'Full KFGQPC'!D217,'Full LPMQ'!D217,'Full AlQalam Zero TN'!D217)</f>
        <v>0</v>
      </c>
      <c r="E217" s="52">
        <f>SUM('Full norehidayat'!E217,'Full norehuda'!E217,'Full norehira'!E217,'Full meQuran'!E217,'Full Amiri'!E217,'Full PDMS'!E217,'Full AlKareem'!E217,'Full KFGQPC'!E217,'Full LPMQ'!E217,'Full AlQalam Zero TN'!E217)</f>
        <v>0</v>
      </c>
      <c r="F217" s="52">
        <f>SUM('Full norehidayat'!F217,'Full norehuda'!F217,'Full norehira'!F217,'Full meQuran'!F217,'Full Amiri'!F217,'Full PDMS'!F217,'Full AlKareem'!F217,'Full KFGQPC'!F217,'Full LPMQ'!F217,'Full AlQalam Zero TN'!F217)</f>
        <v>0</v>
      </c>
      <c r="G217" s="52">
        <f>SUM('Full norehidayat'!G217,'Full norehuda'!G217,'Full norehira'!G217,'Full meQuran'!G217,'Full Amiri'!G217,'Full PDMS'!G217,'Full AlKareem'!G217,'Full KFGQPC'!G217,'Full LPMQ'!G217,'Full AlQalam Zero TN'!G217)</f>
        <v>0</v>
      </c>
      <c r="H217" s="52">
        <f>SUM('Full norehidayat'!H217,'Full norehuda'!H217,'Full norehira'!H217,'Full meQuran'!H217,'Full Amiri'!H217,'Full PDMS'!H217,'Full AlKareem'!H217,'Full KFGQPC'!H217,'Full LPMQ'!H217,'Full AlQalam Zero TN'!H217)</f>
        <v>0</v>
      </c>
      <c r="I217" s="52">
        <f>SUM('Full norehidayat'!I217,'Full norehuda'!I217,'Full norehira'!I217,'Full meQuran'!I217,'Full Amiri'!I217,'Full PDMS'!I217,'Full AlKareem'!I217,'Full KFGQPC'!I217,'Full LPMQ'!I217,'Full AlQalam Zero TN'!I217)</f>
        <v>0</v>
      </c>
      <c r="J217" s="52">
        <f>SUM('Full norehidayat'!J217,'Full norehuda'!J217,'Full norehira'!J217,'Full meQuran'!J217,'Full Amiri'!J217,'Full PDMS'!J217,'Full AlKareem'!J217,'Full KFGQPC'!J217,'Full LPMQ'!J217,'Full AlQalam Zero TN'!J217)</f>
        <v>0</v>
      </c>
      <c r="K217" s="52">
        <f>SUM('Full norehidayat'!K217,'Full norehuda'!K217,'Full norehira'!K217,'Full meQuran'!K217,'Full Amiri'!K217,'Full PDMS'!K217,'Full AlKareem'!K217,'Full KFGQPC'!K217,'Full LPMQ'!K217,'Full AlQalam Zero TN'!K217)</f>
        <v>0</v>
      </c>
      <c r="L217" s="52">
        <f>SUM('Full norehidayat'!L217,'Full norehuda'!L217,'Full norehira'!L217,'Full meQuran'!L217,'Full Amiri'!L217,'Full PDMS'!L217,'Full AlKareem'!L217,'Full KFGQPC'!L217,'Full LPMQ'!L217,'Full AlQalam Zero TN'!L217)</f>
        <v>0</v>
      </c>
      <c r="M217" s="51">
        <f>SUM('Full norehidayat'!M217,'Full norehuda'!M217,'Full norehira'!M217,'Full meQuran'!M217,'Full Amiri'!M217,'Full PDMS'!M217,'Full AlKareem'!M217,'Full KFGQPC'!M217,'Full LPMQ'!M217,'Full AlQalam Zero TN'!M217)</f>
        <v>20</v>
      </c>
      <c r="N217" s="52">
        <f>SUM('Full norehidayat'!N217,'Full norehuda'!N217,'Full norehira'!N217,'Full meQuran'!N217,'Full Amiri'!N217,'Full PDMS'!N217,'Full AlKareem'!N217,'Full KFGQPC'!N217,'Full LPMQ'!N217,'Full AlQalam Zero TN'!N217)</f>
        <v>0</v>
      </c>
      <c r="O217" s="52">
        <f>SUM('Full norehidayat'!O217,'Full norehuda'!O217,'Full norehira'!O217,'Full meQuran'!O217,'Full Amiri'!O217,'Full PDMS'!O217,'Full AlKareem'!O217,'Full KFGQPC'!O217,'Full LPMQ'!O217,'Full AlQalam Zero TN'!O217)</f>
        <v>0</v>
      </c>
      <c r="P217" s="52">
        <f>SUM('Full norehidayat'!P217,'Full norehuda'!P217,'Full norehira'!P217,'Full meQuran'!P217,'Full Amiri'!P217,'Full PDMS'!P217,'Full AlKareem'!P217,'Full KFGQPC'!P217,'Full LPMQ'!P217,'Full AlQalam Zero TN'!P217)</f>
        <v>0</v>
      </c>
      <c r="Q217" s="52">
        <f>SUM('Full norehidayat'!Q217,'Full norehuda'!Q217,'Full norehira'!Q217,'Full meQuran'!Q217,'Full Amiri'!Q217,'Full PDMS'!Q217,'Full AlKareem'!Q217,'Full KFGQPC'!Q217,'Full LPMQ'!Q217,'Full AlQalam Zero TN'!Q217)</f>
        <v>0</v>
      </c>
      <c r="R217" s="52">
        <f>SUM('Full norehidayat'!R217,'Full norehuda'!R217,'Full norehira'!R217,'Full meQuran'!R217,'Full Amiri'!R217,'Full PDMS'!R217,'Full AlKareem'!R217,'Full KFGQPC'!R217,'Full LPMQ'!R217,'Full AlQalam Zero TN'!R217)</f>
        <v>0</v>
      </c>
      <c r="S217" s="52">
        <f>SUM('Full norehidayat'!S217,'Full norehuda'!S217,'Full norehira'!S217,'Full meQuran'!S217,'Full Amiri'!S217,'Full PDMS'!S217,'Full AlKareem'!S217,'Full KFGQPC'!S217,'Full LPMQ'!S217,'Full AlQalam Zero TN'!S217)</f>
        <v>0</v>
      </c>
      <c r="T217" s="52">
        <f>SUM('Full norehidayat'!T217,'Full norehuda'!T217,'Full norehira'!T217,'Full meQuran'!T217,'Full Amiri'!T217,'Full PDMS'!T217,'Full AlKareem'!T217,'Full KFGQPC'!T217,'Full LPMQ'!T217,'Full AlQalam Zero TN'!T217)</f>
        <v>0</v>
      </c>
      <c r="U217" s="52">
        <f>SUM('Full norehidayat'!U217,'Full norehuda'!U217,'Full norehira'!U217,'Full meQuran'!U217,'Full Amiri'!U217,'Full PDMS'!U217,'Full AlKareem'!U217,'Full KFGQPC'!U217,'Full LPMQ'!U217,'Full AlQalam Zero TN'!U217)</f>
        <v>0</v>
      </c>
      <c r="V217" s="52">
        <f>SUM('Full norehidayat'!V217,'Full norehuda'!V217,'Full norehira'!V217,'Full meQuran'!V217,'Full Amiri'!V217,'Full PDMS'!V217,'Full AlKareem'!V217,'Full KFGQPC'!V217,'Full LPMQ'!V217,'Full AlQalam Zero TN'!V217)</f>
        <v>0</v>
      </c>
      <c r="W217" s="52">
        <f>SUM('Full norehidayat'!W217,'Full norehuda'!W217,'Full norehira'!W217,'Full meQuran'!W217,'Full Amiri'!W217,'Full PDMS'!W217,'Full AlKareem'!W217,'Full KFGQPC'!W217,'Full LPMQ'!W217,'Full AlQalam Zero TN'!W217)</f>
        <v>0</v>
      </c>
      <c r="X217" s="52">
        <f>SUM('Full norehidayat'!X217,'Full norehuda'!X217,'Full norehira'!X217,'Full meQuran'!X217,'Full Amiri'!X217,'Full PDMS'!X217,'Full AlKareem'!X217,'Full KFGQPC'!X217,'Full LPMQ'!X217,'Full AlQalam Zero TN'!X217)</f>
        <v>0</v>
      </c>
      <c r="Y217" s="52">
        <f>SUM('Full norehidayat'!Y217,'Full norehuda'!Y217,'Full norehira'!Y217,'Full meQuran'!Y217,'Full Amiri'!Y217,'Full PDMS'!Y217,'Full AlKareem'!Y217,'Full KFGQPC'!Y217,'Full LPMQ'!Y217,'Full AlQalam Zero TN'!Y217)</f>
        <v>0</v>
      </c>
      <c r="Z217" s="52">
        <f>SUM('Full norehidayat'!Z217,'Full norehuda'!Z217,'Full norehira'!Z217,'Full meQuran'!Z217,'Full Amiri'!Z217,'Full PDMS'!Z217,'Full AlKareem'!Z217,'Full KFGQPC'!Z217,'Full LPMQ'!Z217,'Full AlQalam Zero TN'!Z217)</f>
        <v>0</v>
      </c>
      <c r="AA217" s="52">
        <f>SUM('Full norehidayat'!AA217,'Full norehuda'!AA217,'Full norehira'!AA217,'Full meQuran'!AA217,'Full Amiri'!AA217,'Full PDMS'!AA217,'Full AlKareem'!AA217,'Full KFGQPC'!AA217,'Full LPMQ'!AA217,'Full AlQalam Zero TN'!AA217)</f>
        <v>0</v>
      </c>
      <c r="AB217" s="52">
        <f>SUM('Full norehidayat'!AB217,'Full norehuda'!AB217,'Full norehira'!AB217,'Full meQuran'!AB217,'Full Amiri'!AB217,'Full PDMS'!AB217,'Full AlKareem'!AB217,'Full KFGQPC'!AB217,'Full LPMQ'!AB217,'Full AlQalam Zero TN'!AB217)</f>
        <v>0</v>
      </c>
      <c r="AC217" s="52">
        <f>SUM('Full norehidayat'!AC217,'Full norehuda'!AC217,'Full norehira'!AC217,'Full meQuran'!AC217,'Full Amiri'!AC217,'Full PDMS'!AC217,'Full AlKareem'!AC217,'Full KFGQPC'!AC217,'Full LPMQ'!AC217,'Full AlQalam Zero TN'!AC217)</f>
        <v>0</v>
      </c>
      <c r="AD217" s="41">
        <f>M217</f>
        <v>20</v>
      </c>
      <c r="AE217" s="41">
        <f>SUM(B217:L217,N217:AC217)</f>
        <v>0</v>
      </c>
      <c r="AF217" s="41">
        <f>SUM(M206:M216,M218:M233)</f>
        <v>0</v>
      </c>
      <c r="AG217" s="42">
        <v>0</v>
      </c>
      <c r="AH217" s="43">
        <f t="shared" si="61"/>
        <v>1</v>
      </c>
      <c r="AI217" s="43">
        <f t="shared" si="62"/>
        <v>1</v>
      </c>
      <c r="AJ217" s="43">
        <f t="shared" si="63"/>
        <v>1</v>
      </c>
      <c r="AK217" s="43">
        <f t="shared" si="64"/>
        <v>1</v>
      </c>
    </row>
    <row r="218" spans="1:37">
      <c r="A218" s="26" t="s">
        <v>19</v>
      </c>
      <c r="B218" s="52">
        <f>SUM('Full norehidayat'!B218,'Full norehuda'!B218,'Full norehira'!B218,'Full meQuran'!B218,'Full Amiri'!B218,'Full PDMS'!B218,'Full AlKareem'!B218,'Full KFGQPC'!B218,'Full LPMQ'!B218,'Full AlQalam Zero TN'!B218)</f>
        <v>0</v>
      </c>
      <c r="C218" s="52">
        <f>SUM('Full norehidayat'!C218,'Full norehuda'!C218,'Full norehira'!C218,'Full meQuran'!C218,'Full Amiri'!C218,'Full PDMS'!C218,'Full AlKareem'!C218,'Full KFGQPC'!C218,'Full LPMQ'!C218,'Full AlQalam Zero TN'!C218)</f>
        <v>0</v>
      </c>
      <c r="D218" s="52">
        <f>SUM('Full norehidayat'!D218,'Full norehuda'!D218,'Full norehira'!D218,'Full meQuran'!D218,'Full Amiri'!D218,'Full PDMS'!D218,'Full AlKareem'!D218,'Full KFGQPC'!D218,'Full LPMQ'!D218,'Full AlQalam Zero TN'!D218)</f>
        <v>0</v>
      </c>
      <c r="E218" s="52">
        <f>SUM('Full norehidayat'!E218,'Full norehuda'!E218,'Full norehira'!E218,'Full meQuran'!E218,'Full Amiri'!E218,'Full PDMS'!E218,'Full AlKareem'!E218,'Full KFGQPC'!E218,'Full LPMQ'!E218,'Full AlQalam Zero TN'!E218)</f>
        <v>0</v>
      </c>
      <c r="F218" s="52">
        <f>SUM('Full norehidayat'!F218,'Full norehuda'!F218,'Full norehira'!F218,'Full meQuran'!F218,'Full Amiri'!F218,'Full PDMS'!F218,'Full AlKareem'!F218,'Full KFGQPC'!F218,'Full LPMQ'!F218,'Full AlQalam Zero TN'!F218)</f>
        <v>0</v>
      </c>
      <c r="G218" s="52">
        <f>SUM('Full norehidayat'!G218,'Full norehuda'!G218,'Full norehira'!G218,'Full meQuran'!G218,'Full Amiri'!G218,'Full PDMS'!G218,'Full AlKareem'!G218,'Full KFGQPC'!G218,'Full LPMQ'!G218,'Full AlQalam Zero TN'!G218)</f>
        <v>0</v>
      </c>
      <c r="H218" s="52">
        <f>SUM('Full norehidayat'!H218,'Full norehuda'!H218,'Full norehira'!H218,'Full meQuran'!H218,'Full Amiri'!H218,'Full PDMS'!H218,'Full AlKareem'!H218,'Full KFGQPC'!H218,'Full LPMQ'!H218,'Full AlQalam Zero TN'!H218)</f>
        <v>0</v>
      </c>
      <c r="I218" s="52">
        <f>SUM('Full norehidayat'!I218,'Full norehuda'!I218,'Full norehira'!I218,'Full meQuran'!I218,'Full Amiri'!I218,'Full PDMS'!I218,'Full AlKareem'!I218,'Full KFGQPC'!I218,'Full LPMQ'!I218,'Full AlQalam Zero TN'!I218)</f>
        <v>0</v>
      </c>
      <c r="J218" s="52">
        <f>SUM('Full norehidayat'!J218,'Full norehuda'!J218,'Full norehira'!J218,'Full meQuran'!J218,'Full Amiri'!J218,'Full PDMS'!J218,'Full AlKareem'!J218,'Full KFGQPC'!J218,'Full LPMQ'!J218,'Full AlQalam Zero TN'!J218)</f>
        <v>0</v>
      </c>
      <c r="K218" s="52">
        <f>SUM('Full norehidayat'!K218,'Full norehuda'!K218,'Full norehira'!K218,'Full meQuran'!K218,'Full Amiri'!K218,'Full PDMS'!K218,'Full AlKareem'!K218,'Full KFGQPC'!K218,'Full LPMQ'!K218,'Full AlQalam Zero TN'!K218)</f>
        <v>0</v>
      </c>
      <c r="L218" s="52">
        <f>SUM('Full norehidayat'!L218,'Full norehuda'!L218,'Full norehira'!L218,'Full meQuran'!L218,'Full Amiri'!L218,'Full PDMS'!L218,'Full AlKareem'!L218,'Full KFGQPC'!L218,'Full LPMQ'!L218,'Full AlQalam Zero TN'!L218)</f>
        <v>0</v>
      </c>
      <c r="M218" s="52">
        <f>SUM('Full norehidayat'!M218,'Full norehuda'!M218,'Full norehira'!M218,'Full meQuran'!M218,'Full Amiri'!M218,'Full PDMS'!M218,'Full AlKareem'!M218,'Full KFGQPC'!M218,'Full LPMQ'!M218,'Full AlQalam Zero TN'!M218)</f>
        <v>0</v>
      </c>
      <c r="N218" s="51">
        <f>SUM('Full norehidayat'!N218,'Full norehuda'!N218,'Full norehira'!N218,'Full meQuran'!N218,'Full Amiri'!N218,'Full PDMS'!N218,'Full AlKareem'!N218,'Full KFGQPC'!N218,'Full LPMQ'!N218,'Full AlQalam Zero TN'!N218)</f>
        <v>18</v>
      </c>
      <c r="O218" s="52">
        <f>SUM('Full norehidayat'!O218,'Full norehuda'!O218,'Full norehira'!O218,'Full meQuran'!O218,'Full Amiri'!O218,'Full PDMS'!O218,'Full AlKareem'!O218,'Full KFGQPC'!O218,'Full LPMQ'!O218,'Full AlQalam Zero TN'!O218)</f>
        <v>0</v>
      </c>
      <c r="P218" s="52">
        <f>SUM('Full norehidayat'!P218,'Full norehuda'!P218,'Full norehira'!P218,'Full meQuran'!P218,'Full Amiri'!P218,'Full PDMS'!P218,'Full AlKareem'!P218,'Full KFGQPC'!P218,'Full LPMQ'!P218,'Full AlQalam Zero TN'!P218)</f>
        <v>0</v>
      </c>
      <c r="Q218" s="52">
        <f>SUM('Full norehidayat'!Q218,'Full norehuda'!Q218,'Full norehira'!Q218,'Full meQuran'!Q218,'Full Amiri'!Q218,'Full PDMS'!Q218,'Full AlKareem'!Q218,'Full KFGQPC'!Q218,'Full LPMQ'!Q218,'Full AlQalam Zero TN'!Q218)</f>
        <v>0</v>
      </c>
      <c r="R218" s="52">
        <f>SUM('Full norehidayat'!R218,'Full norehuda'!R218,'Full norehira'!R218,'Full meQuran'!R218,'Full Amiri'!R218,'Full PDMS'!R218,'Full AlKareem'!R218,'Full KFGQPC'!R218,'Full LPMQ'!R218,'Full AlQalam Zero TN'!R218)</f>
        <v>0</v>
      </c>
      <c r="S218" s="52">
        <f>SUM('Full norehidayat'!S218,'Full norehuda'!S218,'Full norehira'!S218,'Full meQuran'!S218,'Full Amiri'!S218,'Full PDMS'!S218,'Full AlKareem'!S218,'Full KFGQPC'!S218,'Full LPMQ'!S218,'Full AlQalam Zero TN'!S218)</f>
        <v>0</v>
      </c>
      <c r="T218" s="52">
        <f>SUM('Full norehidayat'!T218,'Full norehuda'!T218,'Full norehira'!T218,'Full meQuran'!T218,'Full Amiri'!T218,'Full PDMS'!T218,'Full AlKareem'!T218,'Full KFGQPC'!T218,'Full LPMQ'!T218,'Full AlQalam Zero TN'!T218)</f>
        <v>0</v>
      </c>
      <c r="U218" s="52">
        <f>SUM('Full norehidayat'!U218,'Full norehuda'!U218,'Full norehira'!U218,'Full meQuran'!U218,'Full Amiri'!U218,'Full PDMS'!U218,'Full AlKareem'!U218,'Full KFGQPC'!U218,'Full LPMQ'!U218,'Full AlQalam Zero TN'!U218)</f>
        <v>0</v>
      </c>
      <c r="V218" s="52">
        <f>SUM('Full norehidayat'!V218,'Full norehuda'!V218,'Full norehira'!V218,'Full meQuran'!V218,'Full Amiri'!V218,'Full PDMS'!V218,'Full AlKareem'!V218,'Full KFGQPC'!V218,'Full LPMQ'!V218,'Full AlQalam Zero TN'!V218)</f>
        <v>0</v>
      </c>
      <c r="W218" s="52">
        <f>SUM('Full norehidayat'!W218,'Full norehuda'!W218,'Full norehira'!W218,'Full meQuran'!W218,'Full Amiri'!W218,'Full PDMS'!W218,'Full AlKareem'!W218,'Full KFGQPC'!W218,'Full LPMQ'!W218,'Full AlQalam Zero TN'!W218)</f>
        <v>0</v>
      </c>
      <c r="X218" s="52">
        <f>SUM('Full norehidayat'!X218,'Full norehuda'!X218,'Full norehira'!X218,'Full meQuran'!X218,'Full Amiri'!X218,'Full PDMS'!X218,'Full AlKareem'!X218,'Full KFGQPC'!X218,'Full LPMQ'!X218,'Full AlQalam Zero TN'!X218)</f>
        <v>0</v>
      </c>
      <c r="Y218" s="52">
        <f>SUM('Full norehidayat'!Y218,'Full norehuda'!Y218,'Full norehira'!Y218,'Full meQuran'!Y218,'Full Amiri'!Y218,'Full PDMS'!Y218,'Full AlKareem'!Y218,'Full KFGQPC'!Y218,'Full LPMQ'!Y218,'Full AlQalam Zero TN'!Y218)</f>
        <v>0</v>
      </c>
      <c r="Z218" s="52">
        <f>SUM('Full norehidayat'!Z218,'Full norehuda'!Z218,'Full norehira'!Z218,'Full meQuran'!Z218,'Full Amiri'!Z218,'Full PDMS'!Z218,'Full AlKareem'!Z218,'Full KFGQPC'!Z218,'Full LPMQ'!Z218,'Full AlQalam Zero TN'!Z218)</f>
        <v>0</v>
      </c>
      <c r="AA218" s="52">
        <f>SUM('Full norehidayat'!AA218,'Full norehuda'!AA218,'Full norehira'!AA218,'Full meQuran'!AA218,'Full Amiri'!AA218,'Full PDMS'!AA218,'Full AlKareem'!AA218,'Full KFGQPC'!AA218,'Full LPMQ'!AA218,'Full AlQalam Zero TN'!AA218)</f>
        <v>0</v>
      </c>
      <c r="AB218" s="52">
        <f>SUM('Full norehidayat'!AB218,'Full norehuda'!AB218,'Full norehira'!AB218,'Full meQuran'!AB218,'Full Amiri'!AB218,'Full PDMS'!AB218,'Full AlKareem'!AB218,'Full KFGQPC'!AB218,'Full LPMQ'!AB218,'Full AlQalam Zero TN'!AB218)</f>
        <v>0</v>
      </c>
      <c r="AC218" s="52">
        <f>SUM('Full norehidayat'!AC218,'Full norehuda'!AC218,'Full norehira'!AC218,'Full meQuran'!AC218,'Full Amiri'!AC218,'Full PDMS'!AC218,'Full AlKareem'!AC218,'Full KFGQPC'!AC218,'Full LPMQ'!AC218,'Full AlQalam Zero TN'!AC218)</f>
        <v>0</v>
      </c>
      <c r="AD218" s="42">
        <f>N218</f>
        <v>18</v>
      </c>
      <c r="AE218" s="42">
        <f>SUM(B218:M218,O218:AC218)</f>
        <v>0</v>
      </c>
      <c r="AF218" s="42">
        <f>SUM(N206:N217,N219:N233)</f>
        <v>0</v>
      </c>
      <c r="AG218" s="41">
        <v>0</v>
      </c>
      <c r="AH218" s="40">
        <f t="shared" si="61"/>
        <v>1</v>
      </c>
      <c r="AI218" s="40">
        <f t="shared" si="62"/>
        <v>1</v>
      </c>
      <c r="AJ218" s="40">
        <f t="shared" si="63"/>
        <v>1</v>
      </c>
      <c r="AK218" s="40">
        <f t="shared" si="64"/>
        <v>1</v>
      </c>
    </row>
    <row r="219" spans="1:37">
      <c r="A219" s="26" t="s">
        <v>20</v>
      </c>
      <c r="B219" s="52">
        <f>SUM('Full norehidayat'!B219,'Full norehuda'!B219,'Full norehira'!B219,'Full meQuran'!B219,'Full Amiri'!B219,'Full PDMS'!B219,'Full AlKareem'!B219,'Full KFGQPC'!B219,'Full LPMQ'!B219,'Full AlQalam Zero TN'!B219)</f>
        <v>0</v>
      </c>
      <c r="C219" s="52">
        <f>SUM('Full norehidayat'!C219,'Full norehuda'!C219,'Full norehira'!C219,'Full meQuran'!C219,'Full Amiri'!C219,'Full PDMS'!C219,'Full AlKareem'!C219,'Full KFGQPC'!C219,'Full LPMQ'!C219,'Full AlQalam Zero TN'!C219)</f>
        <v>0</v>
      </c>
      <c r="D219" s="52">
        <f>SUM('Full norehidayat'!D219,'Full norehuda'!D219,'Full norehira'!D219,'Full meQuran'!D219,'Full Amiri'!D219,'Full PDMS'!D219,'Full AlKareem'!D219,'Full KFGQPC'!D219,'Full LPMQ'!D219,'Full AlQalam Zero TN'!D219)</f>
        <v>0</v>
      </c>
      <c r="E219" s="52">
        <f>SUM('Full norehidayat'!E219,'Full norehuda'!E219,'Full norehira'!E219,'Full meQuran'!E219,'Full Amiri'!E219,'Full PDMS'!E219,'Full AlKareem'!E219,'Full KFGQPC'!E219,'Full LPMQ'!E219,'Full AlQalam Zero TN'!E219)</f>
        <v>0</v>
      </c>
      <c r="F219" s="52">
        <f>SUM('Full norehidayat'!F219,'Full norehuda'!F219,'Full norehira'!F219,'Full meQuran'!F219,'Full Amiri'!F219,'Full PDMS'!F219,'Full AlKareem'!F219,'Full KFGQPC'!F219,'Full LPMQ'!F219,'Full AlQalam Zero TN'!F219)</f>
        <v>0</v>
      </c>
      <c r="G219" s="52">
        <f>SUM('Full norehidayat'!G219,'Full norehuda'!G219,'Full norehira'!G219,'Full meQuran'!G219,'Full Amiri'!G219,'Full PDMS'!G219,'Full AlKareem'!G219,'Full KFGQPC'!G219,'Full LPMQ'!G219,'Full AlQalam Zero TN'!G219)</f>
        <v>0</v>
      </c>
      <c r="H219" s="52">
        <f>SUM('Full norehidayat'!H219,'Full norehuda'!H219,'Full norehira'!H219,'Full meQuran'!H219,'Full Amiri'!H219,'Full PDMS'!H219,'Full AlKareem'!H219,'Full KFGQPC'!H219,'Full LPMQ'!H219,'Full AlQalam Zero TN'!H219)</f>
        <v>0</v>
      </c>
      <c r="I219" s="52">
        <f>SUM('Full norehidayat'!I219,'Full norehuda'!I219,'Full norehira'!I219,'Full meQuran'!I219,'Full Amiri'!I219,'Full PDMS'!I219,'Full AlKareem'!I219,'Full KFGQPC'!I219,'Full LPMQ'!I219,'Full AlQalam Zero TN'!I219)</f>
        <v>0</v>
      </c>
      <c r="J219" s="52">
        <f>SUM('Full norehidayat'!J219,'Full norehuda'!J219,'Full norehira'!J219,'Full meQuran'!J219,'Full Amiri'!J219,'Full PDMS'!J219,'Full AlKareem'!J219,'Full KFGQPC'!J219,'Full LPMQ'!J219,'Full AlQalam Zero TN'!J219)</f>
        <v>0</v>
      </c>
      <c r="K219" s="52">
        <f>SUM('Full norehidayat'!K219,'Full norehuda'!K219,'Full norehira'!K219,'Full meQuran'!K219,'Full Amiri'!K219,'Full PDMS'!K219,'Full AlKareem'!K219,'Full KFGQPC'!K219,'Full LPMQ'!K219,'Full AlQalam Zero TN'!K219)</f>
        <v>0</v>
      </c>
      <c r="L219" s="52">
        <f>SUM('Full norehidayat'!L219,'Full norehuda'!L219,'Full norehira'!L219,'Full meQuran'!L219,'Full Amiri'!L219,'Full PDMS'!L219,'Full AlKareem'!L219,'Full KFGQPC'!L219,'Full LPMQ'!L219,'Full AlQalam Zero TN'!L219)</f>
        <v>0</v>
      </c>
      <c r="M219" s="52">
        <f>SUM('Full norehidayat'!M219,'Full norehuda'!M219,'Full norehira'!M219,'Full meQuran'!M219,'Full Amiri'!M219,'Full PDMS'!M219,'Full AlKareem'!M219,'Full KFGQPC'!M219,'Full LPMQ'!M219,'Full AlQalam Zero TN'!M219)</f>
        <v>0</v>
      </c>
      <c r="N219" s="52">
        <f>SUM('Full norehidayat'!N219,'Full norehuda'!N219,'Full norehira'!N219,'Full meQuran'!N219,'Full Amiri'!N219,'Full PDMS'!N219,'Full AlKareem'!N219,'Full KFGQPC'!N219,'Full LPMQ'!N219,'Full AlQalam Zero TN'!N219)</f>
        <v>0</v>
      </c>
      <c r="O219" s="51">
        <f>SUM('Full norehidayat'!O219,'Full norehuda'!O219,'Full norehira'!O219,'Full meQuran'!O219,'Full Amiri'!O219,'Full PDMS'!O219,'Full AlKareem'!O219,'Full KFGQPC'!O219,'Full LPMQ'!O219,'Full AlQalam Zero TN'!O219)</f>
        <v>20</v>
      </c>
      <c r="P219" s="52">
        <f>SUM('Full norehidayat'!P219,'Full norehuda'!P219,'Full norehira'!P219,'Full meQuran'!P219,'Full Amiri'!P219,'Full PDMS'!P219,'Full AlKareem'!P219,'Full KFGQPC'!P219,'Full LPMQ'!P219,'Full AlQalam Zero TN'!P219)</f>
        <v>0</v>
      </c>
      <c r="Q219" s="52">
        <f>SUM('Full norehidayat'!Q219,'Full norehuda'!Q219,'Full norehira'!Q219,'Full meQuran'!Q219,'Full Amiri'!Q219,'Full PDMS'!Q219,'Full AlKareem'!Q219,'Full KFGQPC'!Q219,'Full LPMQ'!Q219,'Full AlQalam Zero TN'!Q219)</f>
        <v>0</v>
      </c>
      <c r="R219" s="52">
        <f>SUM('Full norehidayat'!R219,'Full norehuda'!R219,'Full norehira'!R219,'Full meQuran'!R219,'Full Amiri'!R219,'Full PDMS'!R219,'Full AlKareem'!R219,'Full KFGQPC'!R219,'Full LPMQ'!R219,'Full AlQalam Zero TN'!R219)</f>
        <v>0</v>
      </c>
      <c r="S219" s="52">
        <f>SUM('Full norehidayat'!S219,'Full norehuda'!S219,'Full norehira'!S219,'Full meQuran'!S219,'Full Amiri'!S219,'Full PDMS'!S219,'Full AlKareem'!S219,'Full KFGQPC'!S219,'Full LPMQ'!S219,'Full AlQalam Zero TN'!S219)</f>
        <v>0</v>
      </c>
      <c r="T219" s="52">
        <f>SUM('Full norehidayat'!T219,'Full norehuda'!T219,'Full norehira'!T219,'Full meQuran'!T219,'Full Amiri'!T219,'Full PDMS'!T219,'Full AlKareem'!T219,'Full KFGQPC'!T219,'Full LPMQ'!T219,'Full AlQalam Zero TN'!T219)</f>
        <v>0</v>
      </c>
      <c r="U219" s="52">
        <f>SUM('Full norehidayat'!U219,'Full norehuda'!U219,'Full norehira'!U219,'Full meQuran'!U219,'Full Amiri'!U219,'Full PDMS'!U219,'Full AlKareem'!U219,'Full KFGQPC'!U219,'Full LPMQ'!U219,'Full AlQalam Zero TN'!U219)</f>
        <v>0</v>
      </c>
      <c r="V219" s="52">
        <f>SUM('Full norehidayat'!V219,'Full norehuda'!V219,'Full norehira'!V219,'Full meQuran'!V219,'Full Amiri'!V219,'Full PDMS'!V219,'Full AlKareem'!V219,'Full KFGQPC'!V219,'Full LPMQ'!V219,'Full AlQalam Zero TN'!V219)</f>
        <v>0</v>
      </c>
      <c r="W219" s="52">
        <f>SUM('Full norehidayat'!W219,'Full norehuda'!W219,'Full norehira'!W219,'Full meQuran'!W219,'Full Amiri'!W219,'Full PDMS'!W219,'Full AlKareem'!W219,'Full KFGQPC'!W219,'Full LPMQ'!W219,'Full AlQalam Zero TN'!W219)</f>
        <v>0</v>
      </c>
      <c r="X219" s="52">
        <f>SUM('Full norehidayat'!X219,'Full norehuda'!X219,'Full norehira'!X219,'Full meQuran'!X219,'Full Amiri'!X219,'Full PDMS'!X219,'Full AlKareem'!X219,'Full KFGQPC'!X219,'Full LPMQ'!X219,'Full AlQalam Zero TN'!X219)</f>
        <v>0</v>
      </c>
      <c r="Y219" s="52">
        <f>SUM('Full norehidayat'!Y219,'Full norehuda'!Y219,'Full norehira'!Y219,'Full meQuran'!Y219,'Full Amiri'!Y219,'Full PDMS'!Y219,'Full AlKareem'!Y219,'Full KFGQPC'!Y219,'Full LPMQ'!Y219,'Full AlQalam Zero TN'!Y219)</f>
        <v>0</v>
      </c>
      <c r="Z219" s="52">
        <f>SUM('Full norehidayat'!Z219,'Full norehuda'!Z219,'Full norehira'!Z219,'Full meQuran'!Z219,'Full Amiri'!Z219,'Full PDMS'!Z219,'Full AlKareem'!Z219,'Full KFGQPC'!Z219,'Full LPMQ'!Z219,'Full AlQalam Zero TN'!Z219)</f>
        <v>0</v>
      </c>
      <c r="AA219" s="52">
        <f>SUM('Full norehidayat'!AA219,'Full norehuda'!AA219,'Full norehira'!AA219,'Full meQuran'!AA219,'Full Amiri'!AA219,'Full PDMS'!AA219,'Full AlKareem'!AA219,'Full KFGQPC'!AA219,'Full LPMQ'!AA219,'Full AlQalam Zero TN'!AA219)</f>
        <v>0</v>
      </c>
      <c r="AB219" s="52">
        <f>SUM('Full norehidayat'!AB219,'Full norehuda'!AB219,'Full norehira'!AB219,'Full meQuran'!AB219,'Full Amiri'!AB219,'Full PDMS'!AB219,'Full AlKareem'!AB219,'Full KFGQPC'!AB219,'Full LPMQ'!AB219,'Full AlQalam Zero TN'!AB219)</f>
        <v>0</v>
      </c>
      <c r="AC219" s="52">
        <f>SUM('Full norehidayat'!AC219,'Full norehuda'!AC219,'Full norehira'!AC219,'Full meQuran'!AC219,'Full Amiri'!AC219,'Full PDMS'!AC219,'Full AlKareem'!AC219,'Full KFGQPC'!AC219,'Full LPMQ'!AC219,'Full AlQalam Zero TN'!AC219)</f>
        <v>0</v>
      </c>
      <c r="AD219" s="41">
        <f>O219</f>
        <v>20</v>
      </c>
      <c r="AE219" s="41">
        <f>SUM(B219:N219,P219:AC219)</f>
        <v>0</v>
      </c>
      <c r="AF219" s="41">
        <f>SUM(O206:O218,O220:O233)</f>
        <v>0</v>
      </c>
      <c r="AG219" s="42">
        <v>0</v>
      </c>
      <c r="AH219" s="43">
        <f t="shared" si="61"/>
        <v>1</v>
      </c>
      <c r="AI219" s="43">
        <f t="shared" si="62"/>
        <v>1</v>
      </c>
      <c r="AJ219" s="43">
        <f t="shared" si="63"/>
        <v>1</v>
      </c>
      <c r="AK219" s="43">
        <f t="shared" si="64"/>
        <v>1</v>
      </c>
    </row>
    <row r="220" spans="1:37">
      <c r="A220" s="26" t="s">
        <v>21</v>
      </c>
      <c r="B220" s="52">
        <f>SUM('Full norehidayat'!B220,'Full norehuda'!B220,'Full norehira'!B220,'Full meQuran'!B220,'Full Amiri'!B220,'Full PDMS'!B220,'Full AlKareem'!B220,'Full KFGQPC'!B220,'Full LPMQ'!B220,'Full AlQalam Zero TN'!B220)</f>
        <v>0</v>
      </c>
      <c r="C220" s="52">
        <f>SUM('Full norehidayat'!C220,'Full norehuda'!C220,'Full norehira'!C220,'Full meQuran'!C220,'Full Amiri'!C220,'Full PDMS'!C220,'Full AlKareem'!C220,'Full KFGQPC'!C220,'Full LPMQ'!C220,'Full AlQalam Zero TN'!C220)</f>
        <v>0</v>
      </c>
      <c r="D220" s="52">
        <f>SUM('Full norehidayat'!D220,'Full norehuda'!D220,'Full norehira'!D220,'Full meQuran'!D220,'Full Amiri'!D220,'Full PDMS'!D220,'Full AlKareem'!D220,'Full KFGQPC'!D220,'Full LPMQ'!D220,'Full AlQalam Zero TN'!D220)</f>
        <v>0</v>
      </c>
      <c r="E220" s="52">
        <f>SUM('Full norehidayat'!E220,'Full norehuda'!E220,'Full norehira'!E220,'Full meQuran'!E220,'Full Amiri'!E220,'Full PDMS'!E220,'Full AlKareem'!E220,'Full KFGQPC'!E220,'Full LPMQ'!E220,'Full AlQalam Zero TN'!E220)</f>
        <v>0</v>
      </c>
      <c r="F220" s="52">
        <f>SUM('Full norehidayat'!F220,'Full norehuda'!F220,'Full norehira'!F220,'Full meQuran'!F220,'Full Amiri'!F220,'Full PDMS'!F220,'Full AlKareem'!F220,'Full KFGQPC'!F220,'Full LPMQ'!F220,'Full AlQalam Zero TN'!F220)</f>
        <v>0</v>
      </c>
      <c r="G220" s="52">
        <f>SUM('Full norehidayat'!G220,'Full norehuda'!G220,'Full norehira'!G220,'Full meQuran'!G220,'Full Amiri'!G220,'Full PDMS'!G220,'Full AlKareem'!G220,'Full KFGQPC'!G220,'Full LPMQ'!G220,'Full AlQalam Zero TN'!G220)</f>
        <v>0</v>
      </c>
      <c r="H220" s="52">
        <f>SUM('Full norehidayat'!H220,'Full norehuda'!H220,'Full norehira'!H220,'Full meQuran'!H220,'Full Amiri'!H220,'Full PDMS'!H220,'Full AlKareem'!H220,'Full KFGQPC'!H220,'Full LPMQ'!H220,'Full AlQalam Zero TN'!H220)</f>
        <v>0</v>
      </c>
      <c r="I220" s="52">
        <f>SUM('Full norehidayat'!I220,'Full norehuda'!I220,'Full norehira'!I220,'Full meQuran'!I220,'Full Amiri'!I220,'Full PDMS'!I220,'Full AlKareem'!I220,'Full KFGQPC'!I220,'Full LPMQ'!I220,'Full AlQalam Zero TN'!I220)</f>
        <v>0</v>
      </c>
      <c r="J220" s="52">
        <f>SUM('Full norehidayat'!J220,'Full norehuda'!J220,'Full norehira'!J220,'Full meQuran'!J220,'Full Amiri'!J220,'Full PDMS'!J220,'Full AlKareem'!J220,'Full KFGQPC'!J220,'Full LPMQ'!J220,'Full AlQalam Zero TN'!J220)</f>
        <v>0</v>
      </c>
      <c r="K220" s="52">
        <f>SUM('Full norehidayat'!K220,'Full norehuda'!K220,'Full norehira'!K220,'Full meQuran'!K220,'Full Amiri'!K220,'Full PDMS'!K220,'Full AlKareem'!K220,'Full KFGQPC'!K220,'Full LPMQ'!K220,'Full AlQalam Zero TN'!K220)</f>
        <v>0</v>
      </c>
      <c r="L220" s="52">
        <f>SUM('Full norehidayat'!L220,'Full norehuda'!L220,'Full norehira'!L220,'Full meQuran'!L220,'Full Amiri'!L220,'Full PDMS'!L220,'Full AlKareem'!L220,'Full KFGQPC'!L220,'Full LPMQ'!L220,'Full AlQalam Zero TN'!L220)</f>
        <v>0</v>
      </c>
      <c r="M220" s="52">
        <f>SUM('Full norehidayat'!M220,'Full norehuda'!M220,'Full norehira'!M220,'Full meQuran'!M220,'Full Amiri'!M220,'Full PDMS'!M220,'Full AlKareem'!M220,'Full KFGQPC'!M220,'Full LPMQ'!M220,'Full AlQalam Zero TN'!M220)</f>
        <v>0</v>
      </c>
      <c r="N220" s="52">
        <f>SUM('Full norehidayat'!N220,'Full norehuda'!N220,'Full norehira'!N220,'Full meQuran'!N220,'Full Amiri'!N220,'Full PDMS'!N220,'Full AlKareem'!N220,'Full KFGQPC'!N220,'Full LPMQ'!N220,'Full AlQalam Zero TN'!N220)</f>
        <v>0</v>
      </c>
      <c r="O220" s="52">
        <f>SUM('Full norehidayat'!O220,'Full norehuda'!O220,'Full norehira'!O220,'Full meQuran'!O220,'Full Amiri'!O220,'Full PDMS'!O220,'Full AlKareem'!O220,'Full KFGQPC'!O220,'Full LPMQ'!O220,'Full AlQalam Zero TN'!O220)</f>
        <v>0</v>
      </c>
      <c r="P220" s="51">
        <f>SUM('Full norehidayat'!P220,'Full norehuda'!P220,'Full norehira'!P220,'Full meQuran'!P220,'Full Amiri'!P220,'Full PDMS'!P220,'Full AlKareem'!P220,'Full KFGQPC'!P220,'Full LPMQ'!P220,'Full AlQalam Zero TN'!P220)</f>
        <v>9</v>
      </c>
      <c r="Q220" s="52">
        <f>SUM('Full norehidayat'!Q220,'Full norehuda'!Q220,'Full norehira'!Q220,'Full meQuran'!Q220,'Full Amiri'!Q220,'Full PDMS'!Q220,'Full AlKareem'!Q220,'Full KFGQPC'!Q220,'Full LPMQ'!Q220,'Full AlQalam Zero TN'!Q220)</f>
        <v>0</v>
      </c>
      <c r="R220" s="52">
        <f>SUM('Full norehidayat'!R220,'Full norehuda'!R220,'Full norehira'!R220,'Full meQuran'!R220,'Full Amiri'!R220,'Full PDMS'!R220,'Full AlKareem'!R220,'Full KFGQPC'!R220,'Full LPMQ'!R220,'Full AlQalam Zero TN'!R220)</f>
        <v>0</v>
      </c>
      <c r="S220" s="52">
        <f>SUM('Full norehidayat'!S220,'Full norehuda'!S220,'Full norehira'!S220,'Full meQuran'!S220,'Full Amiri'!S220,'Full PDMS'!S220,'Full AlKareem'!S220,'Full KFGQPC'!S220,'Full LPMQ'!S220,'Full AlQalam Zero TN'!S220)</f>
        <v>0</v>
      </c>
      <c r="T220" s="52">
        <f>SUM('Full norehidayat'!T220,'Full norehuda'!T220,'Full norehira'!T220,'Full meQuran'!T220,'Full Amiri'!T220,'Full PDMS'!T220,'Full AlKareem'!T220,'Full KFGQPC'!T220,'Full LPMQ'!T220,'Full AlQalam Zero TN'!T220)</f>
        <v>0</v>
      </c>
      <c r="U220" s="52">
        <f>SUM('Full norehidayat'!U220,'Full norehuda'!U220,'Full norehira'!U220,'Full meQuran'!U220,'Full Amiri'!U220,'Full PDMS'!U220,'Full AlKareem'!U220,'Full KFGQPC'!U220,'Full LPMQ'!U220,'Full AlQalam Zero TN'!U220)</f>
        <v>0</v>
      </c>
      <c r="V220" s="52">
        <f>SUM('Full norehidayat'!V220,'Full norehuda'!V220,'Full norehira'!V220,'Full meQuran'!V220,'Full Amiri'!V220,'Full PDMS'!V220,'Full AlKareem'!V220,'Full KFGQPC'!V220,'Full LPMQ'!V220,'Full AlQalam Zero TN'!V220)</f>
        <v>0</v>
      </c>
      <c r="W220" s="52">
        <f>SUM('Full norehidayat'!W220,'Full norehuda'!W220,'Full norehira'!W220,'Full meQuran'!W220,'Full Amiri'!W220,'Full PDMS'!W220,'Full AlKareem'!W220,'Full KFGQPC'!W220,'Full LPMQ'!W220,'Full AlQalam Zero TN'!W220)</f>
        <v>0</v>
      </c>
      <c r="X220" s="52">
        <f>SUM('Full norehidayat'!X220,'Full norehuda'!X220,'Full norehira'!X220,'Full meQuran'!X220,'Full Amiri'!X220,'Full PDMS'!X220,'Full AlKareem'!X220,'Full KFGQPC'!X220,'Full LPMQ'!X220,'Full AlQalam Zero TN'!X220)</f>
        <v>0</v>
      </c>
      <c r="Y220" s="52">
        <f>SUM('Full norehidayat'!Y220,'Full norehuda'!Y220,'Full norehira'!Y220,'Full meQuran'!Y220,'Full Amiri'!Y220,'Full PDMS'!Y220,'Full AlKareem'!Y220,'Full KFGQPC'!Y220,'Full LPMQ'!Y220,'Full AlQalam Zero TN'!Y220)</f>
        <v>0</v>
      </c>
      <c r="Z220" s="52">
        <f>SUM('Full norehidayat'!Z220,'Full norehuda'!Z220,'Full norehira'!Z220,'Full meQuran'!Z220,'Full Amiri'!Z220,'Full PDMS'!Z220,'Full AlKareem'!Z220,'Full KFGQPC'!Z220,'Full LPMQ'!Z220,'Full AlQalam Zero TN'!Z220)</f>
        <v>0</v>
      </c>
      <c r="AA220" s="52">
        <f>SUM('Full norehidayat'!AA220,'Full norehuda'!AA220,'Full norehira'!AA220,'Full meQuran'!AA220,'Full Amiri'!AA220,'Full PDMS'!AA220,'Full AlKareem'!AA220,'Full KFGQPC'!AA220,'Full LPMQ'!AA220,'Full AlQalam Zero TN'!AA220)</f>
        <v>0</v>
      </c>
      <c r="AB220" s="52">
        <f>SUM('Full norehidayat'!AB220,'Full norehuda'!AB220,'Full norehira'!AB220,'Full meQuran'!AB220,'Full Amiri'!AB220,'Full PDMS'!AB220,'Full AlKareem'!AB220,'Full KFGQPC'!AB220,'Full LPMQ'!AB220,'Full AlQalam Zero TN'!AB220)</f>
        <v>0</v>
      </c>
      <c r="AC220" s="52">
        <f>SUM('Full norehidayat'!AC220,'Full norehuda'!AC220,'Full norehira'!AC220,'Full meQuran'!AC220,'Full Amiri'!AC220,'Full PDMS'!AC220,'Full AlKareem'!AC220,'Full KFGQPC'!AC220,'Full LPMQ'!AC220,'Full AlQalam Zero TN'!AC220)</f>
        <v>0</v>
      </c>
      <c r="AD220" s="42">
        <f>P220</f>
        <v>9</v>
      </c>
      <c r="AE220" s="42">
        <f>SUM(B220:O220,Q220:AC220)</f>
        <v>0</v>
      </c>
      <c r="AF220" s="42">
        <f>SUM(P206:P219,P221:P233)</f>
        <v>1</v>
      </c>
      <c r="AG220" s="42">
        <v>0</v>
      </c>
      <c r="AH220" s="40">
        <f t="shared" si="61"/>
        <v>0.9</v>
      </c>
      <c r="AI220" s="40">
        <f t="shared" si="62"/>
        <v>1</v>
      </c>
      <c r="AJ220" s="40">
        <f t="shared" si="63"/>
        <v>0.9</v>
      </c>
      <c r="AK220" s="40">
        <f t="shared" si="64"/>
        <v>0.947368421052632</v>
      </c>
    </row>
    <row r="221" spans="1:37">
      <c r="A221" s="26" t="s">
        <v>22</v>
      </c>
      <c r="B221" s="52">
        <f>SUM('Full norehidayat'!B221,'Full norehuda'!B221,'Full norehira'!B221,'Full meQuran'!B221,'Full Amiri'!B221,'Full PDMS'!B221,'Full AlKareem'!B221,'Full KFGQPC'!B221,'Full LPMQ'!B221,'Full AlQalam Zero TN'!B221)</f>
        <v>0</v>
      </c>
      <c r="C221" s="52">
        <f>SUM('Full norehidayat'!C221,'Full norehuda'!C221,'Full norehira'!C221,'Full meQuran'!C221,'Full Amiri'!C221,'Full PDMS'!C221,'Full AlKareem'!C221,'Full KFGQPC'!C221,'Full LPMQ'!C221,'Full AlQalam Zero TN'!C221)</f>
        <v>0</v>
      </c>
      <c r="D221" s="52">
        <f>SUM('Full norehidayat'!D221,'Full norehuda'!D221,'Full norehira'!D221,'Full meQuran'!D221,'Full Amiri'!D221,'Full PDMS'!D221,'Full AlKareem'!D221,'Full KFGQPC'!D221,'Full LPMQ'!D221,'Full AlQalam Zero TN'!D221)</f>
        <v>0</v>
      </c>
      <c r="E221" s="52">
        <f>SUM('Full norehidayat'!E221,'Full norehuda'!E221,'Full norehira'!E221,'Full meQuran'!E221,'Full Amiri'!E221,'Full PDMS'!E221,'Full AlKareem'!E221,'Full KFGQPC'!E221,'Full LPMQ'!E221,'Full AlQalam Zero TN'!E221)</f>
        <v>0</v>
      </c>
      <c r="F221" s="52">
        <f>SUM('Full norehidayat'!F221,'Full norehuda'!F221,'Full norehira'!F221,'Full meQuran'!F221,'Full Amiri'!F221,'Full PDMS'!F221,'Full AlKareem'!F221,'Full KFGQPC'!F221,'Full LPMQ'!F221,'Full AlQalam Zero TN'!F221)</f>
        <v>0</v>
      </c>
      <c r="G221" s="52">
        <f>SUM('Full norehidayat'!G221,'Full norehuda'!G221,'Full norehira'!G221,'Full meQuran'!G221,'Full Amiri'!G221,'Full PDMS'!G221,'Full AlKareem'!G221,'Full KFGQPC'!G221,'Full LPMQ'!G221,'Full AlQalam Zero TN'!G221)</f>
        <v>0</v>
      </c>
      <c r="H221" s="52">
        <f>SUM('Full norehidayat'!H221,'Full norehuda'!H221,'Full norehira'!H221,'Full meQuran'!H221,'Full Amiri'!H221,'Full PDMS'!H221,'Full AlKareem'!H221,'Full KFGQPC'!H221,'Full LPMQ'!H221,'Full AlQalam Zero TN'!H221)</f>
        <v>0</v>
      </c>
      <c r="I221" s="52">
        <f>SUM('Full norehidayat'!I221,'Full norehuda'!I221,'Full norehira'!I221,'Full meQuran'!I221,'Full Amiri'!I221,'Full PDMS'!I221,'Full AlKareem'!I221,'Full KFGQPC'!I221,'Full LPMQ'!I221,'Full AlQalam Zero TN'!I221)</f>
        <v>0</v>
      </c>
      <c r="J221" s="52">
        <f>SUM('Full norehidayat'!J221,'Full norehuda'!J221,'Full norehira'!J221,'Full meQuran'!J221,'Full Amiri'!J221,'Full PDMS'!J221,'Full AlKareem'!J221,'Full KFGQPC'!J221,'Full LPMQ'!J221,'Full AlQalam Zero TN'!J221)</f>
        <v>0</v>
      </c>
      <c r="K221" s="52">
        <f>SUM('Full norehidayat'!K221,'Full norehuda'!K221,'Full norehira'!K221,'Full meQuran'!K221,'Full Amiri'!K221,'Full PDMS'!K221,'Full AlKareem'!K221,'Full KFGQPC'!K221,'Full LPMQ'!K221,'Full AlQalam Zero TN'!K221)</f>
        <v>0</v>
      </c>
      <c r="L221" s="52">
        <f>SUM('Full norehidayat'!L221,'Full norehuda'!L221,'Full norehira'!L221,'Full meQuran'!L221,'Full Amiri'!L221,'Full PDMS'!L221,'Full AlKareem'!L221,'Full KFGQPC'!L221,'Full LPMQ'!L221,'Full AlQalam Zero TN'!L221)</f>
        <v>0</v>
      </c>
      <c r="M221" s="52">
        <f>SUM('Full norehidayat'!M221,'Full norehuda'!M221,'Full norehira'!M221,'Full meQuran'!M221,'Full Amiri'!M221,'Full PDMS'!M221,'Full AlKareem'!M221,'Full KFGQPC'!M221,'Full LPMQ'!M221,'Full AlQalam Zero TN'!M221)</f>
        <v>0</v>
      </c>
      <c r="N221" s="52">
        <f>SUM('Full norehidayat'!N221,'Full norehuda'!N221,'Full norehira'!N221,'Full meQuran'!N221,'Full Amiri'!N221,'Full PDMS'!N221,'Full AlKareem'!N221,'Full KFGQPC'!N221,'Full LPMQ'!N221,'Full AlQalam Zero TN'!N221)</f>
        <v>0</v>
      </c>
      <c r="O221" s="52">
        <f>SUM('Full norehidayat'!O221,'Full norehuda'!O221,'Full norehira'!O221,'Full meQuran'!O221,'Full Amiri'!O221,'Full PDMS'!O221,'Full AlKareem'!O221,'Full KFGQPC'!O221,'Full LPMQ'!O221,'Full AlQalam Zero TN'!O221)</f>
        <v>0</v>
      </c>
      <c r="P221" s="52">
        <f>SUM('Full norehidayat'!P221,'Full norehuda'!P221,'Full norehira'!P221,'Full meQuran'!P221,'Full Amiri'!P221,'Full PDMS'!P221,'Full AlKareem'!P221,'Full KFGQPC'!P221,'Full LPMQ'!P221,'Full AlQalam Zero TN'!P221)</f>
        <v>0</v>
      </c>
      <c r="Q221" s="51">
        <f>SUM('Full norehidayat'!Q221,'Full norehuda'!Q221,'Full norehira'!Q221,'Full meQuran'!Q221,'Full Amiri'!Q221,'Full PDMS'!Q221,'Full AlKareem'!Q221,'Full KFGQPC'!Q221,'Full LPMQ'!Q221,'Full AlQalam Zero TN'!Q221)</f>
        <v>10</v>
      </c>
      <c r="R221" s="52">
        <f>SUM('Full norehidayat'!R221,'Full norehuda'!R221,'Full norehira'!R221,'Full meQuran'!R221,'Full Amiri'!R221,'Full PDMS'!R221,'Full AlKareem'!R221,'Full KFGQPC'!R221,'Full LPMQ'!R221,'Full AlQalam Zero TN'!R221)</f>
        <v>0</v>
      </c>
      <c r="S221" s="52">
        <f>SUM('Full norehidayat'!S221,'Full norehuda'!S221,'Full norehira'!S221,'Full meQuran'!S221,'Full Amiri'!S221,'Full PDMS'!S221,'Full AlKareem'!S221,'Full KFGQPC'!S221,'Full LPMQ'!S221,'Full AlQalam Zero TN'!S221)</f>
        <v>0</v>
      </c>
      <c r="T221" s="52">
        <f>SUM('Full norehidayat'!T221,'Full norehuda'!T221,'Full norehira'!T221,'Full meQuran'!T221,'Full Amiri'!T221,'Full PDMS'!T221,'Full AlKareem'!T221,'Full KFGQPC'!T221,'Full LPMQ'!T221,'Full AlQalam Zero TN'!T221)</f>
        <v>0</v>
      </c>
      <c r="U221" s="52">
        <f>SUM('Full norehidayat'!U221,'Full norehuda'!U221,'Full norehira'!U221,'Full meQuran'!U221,'Full Amiri'!U221,'Full PDMS'!U221,'Full AlKareem'!U221,'Full KFGQPC'!U221,'Full LPMQ'!U221,'Full AlQalam Zero TN'!U221)</f>
        <v>0</v>
      </c>
      <c r="V221" s="52">
        <f>SUM('Full norehidayat'!V221,'Full norehuda'!V221,'Full norehira'!V221,'Full meQuran'!V221,'Full Amiri'!V221,'Full PDMS'!V221,'Full AlKareem'!V221,'Full KFGQPC'!V221,'Full LPMQ'!V221,'Full AlQalam Zero TN'!V221)</f>
        <v>0</v>
      </c>
      <c r="W221" s="52">
        <f>SUM('Full norehidayat'!W221,'Full norehuda'!W221,'Full norehira'!W221,'Full meQuran'!W221,'Full Amiri'!W221,'Full PDMS'!W221,'Full AlKareem'!W221,'Full KFGQPC'!W221,'Full LPMQ'!W221,'Full AlQalam Zero TN'!W221)</f>
        <v>0</v>
      </c>
      <c r="X221" s="52">
        <f>SUM('Full norehidayat'!X221,'Full norehuda'!X221,'Full norehira'!X221,'Full meQuran'!X221,'Full Amiri'!X221,'Full PDMS'!X221,'Full AlKareem'!X221,'Full KFGQPC'!X221,'Full LPMQ'!X221,'Full AlQalam Zero TN'!X221)</f>
        <v>0</v>
      </c>
      <c r="Y221" s="52">
        <f>SUM('Full norehidayat'!Y221,'Full norehuda'!Y221,'Full norehira'!Y221,'Full meQuran'!Y221,'Full Amiri'!Y221,'Full PDMS'!Y221,'Full AlKareem'!Y221,'Full KFGQPC'!Y221,'Full LPMQ'!Y221,'Full AlQalam Zero TN'!Y221)</f>
        <v>0</v>
      </c>
      <c r="Z221" s="52">
        <f>SUM('Full norehidayat'!Z221,'Full norehuda'!Z221,'Full norehira'!Z221,'Full meQuran'!Z221,'Full Amiri'!Z221,'Full PDMS'!Z221,'Full AlKareem'!Z221,'Full KFGQPC'!Z221,'Full LPMQ'!Z221,'Full AlQalam Zero TN'!Z221)</f>
        <v>0</v>
      </c>
      <c r="AA221" s="52">
        <f>SUM('Full norehidayat'!AA221,'Full norehuda'!AA221,'Full norehira'!AA221,'Full meQuran'!AA221,'Full Amiri'!AA221,'Full PDMS'!AA221,'Full AlKareem'!AA221,'Full KFGQPC'!AA221,'Full LPMQ'!AA221,'Full AlQalam Zero TN'!AA221)</f>
        <v>0</v>
      </c>
      <c r="AB221" s="52">
        <f>SUM('Full norehidayat'!AB221,'Full norehuda'!AB221,'Full norehira'!AB221,'Full meQuran'!AB221,'Full Amiri'!AB221,'Full PDMS'!AB221,'Full AlKareem'!AB221,'Full KFGQPC'!AB221,'Full LPMQ'!AB221,'Full AlQalam Zero TN'!AB221)</f>
        <v>0</v>
      </c>
      <c r="AC221" s="52">
        <f>SUM('Full norehidayat'!AC221,'Full norehuda'!AC221,'Full norehira'!AC221,'Full meQuran'!AC221,'Full Amiri'!AC221,'Full PDMS'!AC221,'Full AlKareem'!AC221,'Full KFGQPC'!AC221,'Full LPMQ'!AC221,'Full AlQalam Zero TN'!AC221)</f>
        <v>0</v>
      </c>
      <c r="AD221" s="41">
        <f>Q221</f>
        <v>10</v>
      </c>
      <c r="AE221" s="41">
        <f>SUM(B221:P221,R221:AC221)</f>
        <v>0</v>
      </c>
      <c r="AF221" s="41">
        <f>SUM(Q206:Q220,Q222:Q233)</f>
        <v>0</v>
      </c>
      <c r="AG221" s="41">
        <v>0</v>
      </c>
      <c r="AH221" s="43">
        <f t="shared" si="61"/>
        <v>1</v>
      </c>
      <c r="AI221" s="43">
        <f t="shared" si="62"/>
        <v>1</v>
      </c>
      <c r="AJ221" s="43">
        <f t="shared" si="63"/>
        <v>1</v>
      </c>
      <c r="AK221" s="43">
        <f t="shared" si="64"/>
        <v>1</v>
      </c>
    </row>
    <row r="222" spans="1:37">
      <c r="A222" s="26" t="s">
        <v>23</v>
      </c>
      <c r="B222" s="52">
        <f>SUM('Full norehidayat'!B222,'Full norehuda'!B222,'Full norehira'!B222,'Full meQuran'!B222,'Full Amiri'!B222,'Full PDMS'!B222,'Full AlKareem'!B222,'Full KFGQPC'!B222,'Full LPMQ'!B222,'Full AlQalam Zero TN'!B222)</f>
        <v>0</v>
      </c>
      <c r="C222" s="52">
        <f>SUM('Full norehidayat'!C222,'Full norehuda'!C222,'Full norehira'!C222,'Full meQuran'!C222,'Full Amiri'!C222,'Full PDMS'!C222,'Full AlKareem'!C222,'Full KFGQPC'!C222,'Full LPMQ'!C222,'Full AlQalam Zero TN'!C222)</f>
        <v>0</v>
      </c>
      <c r="D222" s="52">
        <f>SUM('Full norehidayat'!D222,'Full norehuda'!D222,'Full norehira'!D222,'Full meQuran'!D222,'Full Amiri'!D222,'Full PDMS'!D222,'Full AlKareem'!D222,'Full KFGQPC'!D222,'Full LPMQ'!D222,'Full AlQalam Zero TN'!D222)</f>
        <v>0</v>
      </c>
      <c r="E222" s="52">
        <f>SUM('Full norehidayat'!E222,'Full norehuda'!E222,'Full norehira'!E222,'Full meQuran'!E222,'Full Amiri'!E222,'Full PDMS'!E222,'Full AlKareem'!E222,'Full KFGQPC'!E222,'Full LPMQ'!E222,'Full AlQalam Zero TN'!E222)</f>
        <v>0</v>
      </c>
      <c r="F222" s="52">
        <f>SUM('Full norehidayat'!F222,'Full norehuda'!F222,'Full norehira'!F222,'Full meQuran'!F222,'Full Amiri'!F222,'Full PDMS'!F222,'Full AlKareem'!F222,'Full KFGQPC'!F222,'Full LPMQ'!F222,'Full AlQalam Zero TN'!F222)</f>
        <v>0</v>
      </c>
      <c r="G222" s="52">
        <f>SUM('Full norehidayat'!G222,'Full norehuda'!G222,'Full norehira'!G222,'Full meQuran'!G222,'Full Amiri'!G222,'Full PDMS'!G222,'Full AlKareem'!G222,'Full KFGQPC'!G222,'Full LPMQ'!G222,'Full AlQalam Zero TN'!G222)</f>
        <v>0</v>
      </c>
      <c r="H222" s="52">
        <f>SUM('Full norehidayat'!H222,'Full norehuda'!H222,'Full norehira'!H222,'Full meQuran'!H222,'Full Amiri'!H222,'Full PDMS'!H222,'Full AlKareem'!H222,'Full KFGQPC'!H222,'Full LPMQ'!H222,'Full AlQalam Zero TN'!H222)</f>
        <v>0</v>
      </c>
      <c r="I222" s="52">
        <f>SUM('Full norehidayat'!I222,'Full norehuda'!I222,'Full norehira'!I222,'Full meQuran'!I222,'Full Amiri'!I222,'Full PDMS'!I222,'Full AlKareem'!I222,'Full KFGQPC'!I222,'Full LPMQ'!I222,'Full AlQalam Zero TN'!I222)</f>
        <v>0</v>
      </c>
      <c r="J222" s="52">
        <f>SUM('Full norehidayat'!J222,'Full norehuda'!J222,'Full norehira'!J222,'Full meQuran'!J222,'Full Amiri'!J222,'Full PDMS'!J222,'Full AlKareem'!J222,'Full KFGQPC'!J222,'Full LPMQ'!J222,'Full AlQalam Zero TN'!J222)</f>
        <v>0</v>
      </c>
      <c r="K222" s="52">
        <f>SUM('Full norehidayat'!K222,'Full norehuda'!K222,'Full norehira'!K222,'Full meQuran'!K222,'Full Amiri'!K222,'Full PDMS'!K222,'Full AlKareem'!K222,'Full KFGQPC'!K222,'Full LPMQ'!K222,'Full AlQalam Zero TN'!K222)</f>
        <v>0</v>
      </c>
      <c r="L222" s="52">
        <f>SUM('Full norehidayat'!L222,'Full norehuda'!L222,'Full norehira'!L222,'Full meQuran'!L222,'Full Amiri'!L222,'Full PDMS'!L222,'Full AlKareem'!L222,'Full KFGQPC'!L222,'Full LPMQ'!L222,'Full AlQalam Zero TN'!L222)</f>
        <v>0</v>
      </c>
      <c r="M222" s="52">
        <f>SUM('Full norehidayat'!M222,'Full norehuda'!M222,'Full norehira'!M222,'Full meQuran'!M222,'Full Amiri'!M222,'Full PDMS'!M222,'Full AlKareem'!M222,'Full KFGQPC'!M222,'Full LPMQ'!M222,'Full AlQalam Zero TN'!M222)</f>
        <v>0</v>
      </c>
      <c r="N222" s="52">
        <f>SUM('Full norehidayat'!N222,'Full norehuda'!N222,'Full norehira'!N222,'Full meQuran'!N222,'Full Amiri'!N222,'Full PDMS'!N222,'Full AlKareem'!N222,'Full KFGQPC'!N222,'Full LPMQ'!N222,'Full AlQalam Zero TN'!N222)</f>
        <v>0</v>
      </c>
      <c r="O222" s="52">
        <f>SUM('Full norehidayat'!O222,'Full norehuda'!O222,'Full norehira'!O222,'Full meQuran'!O222,'Full Amiri'!O222,'Full PDMS'!O222,'Full AlKareem'!O222,'Full KFGQPC'!O222,'Full LPMQ'!O222,'Full AlQalam Zero TN'!O222)</f>
        <v>0</v>
      </c>
      <c r="P222" s="52">
        <f>SUM('Full norehidayat'!P222,'Full norehuda'!P222,'Full norehira'!P222,'Full meQuran'!P222,'Full Amiri'!P222,'Full PDMS'!P222,'Full AlKareem'!P222,'Full KFGQPC'!P222,'Full LPMQ'!P222,'Full AlQalam Zero TN'!P222)</f>
        <v>0</v>
      </c>
      <c r="Q222" s="52">
        <f>SUM('Full norehidayat'!Q222,'Full norehuda'!Q222,'Full norehira'!Q222,'Full meQuran'!Q222,'Full Amiri'!Q222,'Full PDMS'!Q222,'Full AlKareem'!Q222,'Full KFGQPC'!Q222,'Full LPMQ'!Q222,'Full AlQalam Zero TN'!Q222)</f>
        <v>0</v>
      </c>
      <c r="R222" s="51">
        <f>SUM('Full norehidayat'!R222,'Full norehuda'!R222,'Full norehira'!R222,'Full meQuran'!R222,'Full Amiri'!R222,'Full PDMS'!R222,'Full AlKareem'!R222,'Full KFGQPC'!R222,'Full LPMQ'!R222,'Full AlQalam Zero TN'!R222)</f>
        <v>9</v>
      </c>
      <c r="S222" s="52">
        <f>SUM('Full norehidayat'!S222,'Full norehuda'!S222,'Full norehira'!S222,'Full meQuran'!S222,'Full Amiri'!S222,'Full PDMS'!S222,'Full AlKareem'!S222,'Full KFGQPC'!S222,'Full LPMQ'!S222,'Full AlQalam Zero TN'!S222)</f>
        <v>0</v>
      </c>
      <c r="T222" s="52">
        <f>SUM('Full norehidayat'!T222,'Full norehuda'!T222,'Full norehira'!T222,'Full meQuran'!T222,'Full Amiri'!T222,'Full PDMS'!T222,'Full AlKareem'!T222,'Full KFGQPC'!T222,'Full LPMQ'!T222,'Full AlQalam Zero TN'!T222)</f>
        <v>0</v>
      </c>
      <c r="U222" s="52">
        <f>SUM('Full norehidayat'!U222,'Full norehuda'!U222,'Full norehira'!U222,'Full meQuran'!U222,'Full Amiri'!U222,'Full PDMS'!U222,'Full AlKareem'!U222,'Full KFGQPC'!U222,'Full LPMQ'!U222,'Full AlQalam Zero TN'!U222)</f>
        <v>0</v>
      </c>
      <c r="V222" s="52">
        <f>SUM('Full norehidayat'!V222,'Full norehuda'!V222,'Full norehira'!V222,'Full meQuran'!V222,'Full Amiri'!V222,'Full PDMS'!V222,'Full AlKareem'!V222,'Full KFGQPC'!V222,'Full LPMQ'!V222,'Full AlQalam Zero TN'!V222)</f>
        <v>0</v>
      </c>
      <c r="W222" s="52">
        <f>SUM('Full norehidayat'!W222,'Full norehuda'!W222,'Full norehira'!W222,'Full meQuran'!W222,'Full Amiri'!W222,'Full PDMS'!W222,'Full AlKareem'!W222,'Full KFGQPC'!W222,'Full LPMQ'!W222,'Full AlQalam Zero TN'!W222)</f>
        <v>0</v>
      </c>
      <c r="X222" s="52">
        <f>SUM('Full norehidayat'!X222,'Full norehuda'!X222,'Full norehira'!X222,'Full meQuran'!X222,'Full Amiri'!X222,'Full PDMS'!X222,'Full AlKareem'!X222,'Full KFGQPC'!X222,'Full LPMQ'!X222,'Full AlQalam Zero TN'!X222)</f>
        <v>0</v>
      </c>
      <c r="Y222" s="52">
        <f>SUM('Full norehidayat'!Y222,'Full norehuda'!Y222,'Full norehira'!Y222,'Full meQuran'!Y222,'Full Amiri'!Y222,'Full PDMS'!Y222,'Full AlKareem'!Y222,'Full KFGQPC'!Y222,'Full LPMQ'!Y222,'Full AlQalam Zero TN'!Y222)</f>
        <v>0</v>
      </c>
      <c r="Z222" s="52">
        <f>SUM('Full norehidayat'!Z222,'Full norehuda'!Z222,'Full norehira'!Z222,'Full meQuran'!Z222,'Full Amiri'!Z222,'Full PDMS'!Z222,'Full AlKareem'!Z222,'Full KFGQPC'!Z222,'Full LPMQ'!Z222,'Full AlQalam Zero TN'!Z222)</f>
        <v>0</v>
      </c>
      <c r="AA222" s="52">
        <f>SUM('Full norehidayat'!AA222,'Full norehuda'!AA222,'Full norehira'!AA222,'Full meQuran'!AA222,'Full Amiri'!AA222,'Full PDMS'!AA222,'Full AlKareem'!AA222,'Full KFGQPC'!AA222,'Full LPMQ'!AA222,'Full AlQalam Zero TN'!AA222)</f>
        <v>0</v>
      </c>
      <c r="AB222" s="52">
        <f>SUM('Full norehidayat'!AB222,'Full norehuda'!AB222,'Full norehira'!AB222,'Full meQuran'!AB222,'Full Amiri'!AB222,'Full PDMS'!AB222,'Full AlKareem'!AB222,'Full KFGQPC'!AB222,'Full LPMQ'!AB222,'Full AlQalam Zero TN'!AB222)</f>
        <v>0</v>
      </c>
      <c r="AC222" s="52">
        <f>SUM('Full norehidayat'!AC222,'Full norehuda'!AC222,'Full norehira'!AC222,'Full meQuran'!AC222,'Full Amiri'!AC222,'Full PDMS'!AC222,'Full AlKareem'!AC222,'Full KFGQPC'!AC222,'Full LPMQ'!AC222,'Full AlQalam Zero TN'!AC222)</f>
        <v>0</v>
      </c>
      <c r="AD222" s="42">
        <f>R222</f>
        <v>9</v>
      </c>
      <c r="AE222" s="42">
        <f>SUM(B222:Q222,S222:AC222)</f>
        <v>0</v>
      </c>
      <c r="AF222" s="42">
        <f>SUM(R206:R221,R223:R233)</f>
        <v>0</v>
      </c>
      <c r="AG222" s="42">
        <v>0</v>
      </c>
      <c r="AH222" s="40">
        <f t="shared" si="61"/>
        <v>1</v>
      </c>
      <c r="AI222" s="40">
        <f t="shared" si="62"/>
        <v>1</v>
      </c>
      <c r="AJ222" s="40">
        <f t="shared" si="63"/>
        <v>1</v>
      </c>
      <c r="AK222" s="40">
        <f t="shared" si="64"/>
        <v>1</v>
      </c>
    </row>
    <row r="223" spans="1:37">
      <c r="A223" s="26" t="s">
        <v>24</v>
      </c>
      <c r="B223" s="52">
        <f>SUM('Full norehidayat'!B223,'Full norehuda'!B223,'Full norehira'!B223,'Full meQuran'!B223,'Full Amiri'!B223,'Full PDMS'!B223,'Full AlKareem'!B223,'Full KFGQPC'!B223,'Full LPMQ'!B223,'Full AlQalam Zero TN'!B223)</f>
        <v>0</v>
      </c>
      <c r="C223" s="52">
        <f>SUM('Full norehidayat'!C223,'Full norehuda'!C223,'Full norehira'!C223,'Full meQuran'!C223,'Full Amiri'!C223,'Full PDMS'!C223,'Full AlKareem'!C223,'Full KFGQPC'!C223,'Full LPMQ'!C223,'Full AlQalam Zero TN'!C223)</f>
        <v>0</v>
      </c>
      <c r="D223" s="52">
        <f>SUM('Full norehidayat'!D223,'Full norehuda'!D223,'Full norehira'!D223,'Full meQuran'!D223,'Full Amiri'!D223,'Full PDMS'!D223,'Full AlKareem'!D223,'Full KFGQPC'!D223,'Full LPMQ'!D223,'Full AlQalam Zero TN'!D223)</f>
        <v>0</v>
      </c>
      <c r="E223" s="52">
        <f>SUM('Full norehidayat'!E223,'Full norehuda'!E223,'Full norehira'!E223,'Full meQuran'!E223,'Full Amiri'!E223,'Full PDMS'!E223,'Full AlKareem'!E223,'Full KFGQPC'!E223,'Full LPMQ'!E223,'Full AlQalam Zero TN'!E223)</f>
        <v>0</v>
      </c>
      <c r="F223" s="52">
        <f>SUM('Full norehidayat'!F223,'Full norehuda'!F223,'Full norehira'!F223,'Full meQuran'!F223,'Full Amiri'!F223,'Full PDMS'!F223,'Full AlKareem'!F223,'Full KFGQPC'!F223,'Full LPMQ'!F223,'Full AlQalam Zero TN'!F223)</f>
        <v>0</v>
      </c>
      <c r="G223" s="52">
        <f>SUM('Full norehidayat'!G223,'Full norehuda'!G223,'Full norehira'!G223,'Full meQuran'!G223,'Full Amiri'!G223,'Full PDMS'!G223,'Full AlKareem'!G223,'Full KFGQPC'!G223,'Full LPMQ'!G223,'Full AlQalam Zero TN'!G223)</f>
        <v>0</v>
      </c>
      <c r="H223" s="52">
        <f>SUM('Full norehidayat'!H223,'Full norehuda'!H223,'Full norehira'!H223,'Full meQuran'!H223,'Full Amiri'!H223,'Full PDMS'!H223,'Full AlKareem'!H223,'Full KFGQPC'!H223,'Full LPMQ'!H223,'Full AlQalam Zero TN'!H223)</f>
        <v>0</v>
      </c>
      <c r="I223" s="52">
        <f>SUM('Full norehidayat'!I223,'Full norehuda'!I223,'Full norehira'!I223,'Full meQuran'!I223,'Full Amiri'!I223,'Full PDMS'!I223,'Full AlKareem'!I223,'Full KFGQPC'!I223,'Full LPMQ'!I223,'Full AlQalam Zero TN'!I223)</f>
        <v>0</v>
      </c>
      <c r="J223" s="52">
        <f>SUM('Full norehidayat'!J223,'Full norehuda'!J223,'Full norehira'!J223,'Full meQuran'!J223,'Full Amiri'!J223,'Full PDMS'!J223,'Full AlKareem'!J223,'Full KFGQPC'!J223,'Full LPMQ'!J223,'Full AlQalam Zero TN'!J223)</f>
        <v>0</v>
      </c>
      <c r="K223" s="52">
        <f>SUM('Full norehidayat'!K223,'Full norehuda'!K223,'Full norehira'!K223,'Full meQuran'!K223,'Full Amiri'!K223,'Full PDMS'!K223,'Full AlKareem'!K223,'Full KFGQPC'!K223,'Full LPMQ'!K223,'Full AlQalam Zero TN'!K223)</f>
        <v>0</v>
      </c>
      <c r="L223" s="52">
        <f>SUM('Full norehidayat'!L223,'Full norehuda'!L223,'Full norehira'!L223,'Full meQuran'!L223,'Full Amiri'!L223,'Full PDMS'!L223,'Full AlKareem'!L223,'Full KFGQPC'!L223,'Full LPMQ'!L223,'Full AlQalam Zero TN'!L223)</f>
        <v>0</v>
      </c>
      <c r="M223" s="52">
        <f>SUM('Full norehidayat'!M223,'Full norehuda'!M223,'Full norehira'!M223,'Full meQuran'!M223,'Full Amiri'!M223,'Full PDMS'!M223,'Full AlKareem'!M223,'Full KFGQPC'!M223,'Full LPMQ'!M223,'Full AlQalam Zero TN'!M223)</f>
        <v>0</v>
      </c>
      <c r="N223" s="52">
        <f>SUM('Full norehidayat'!N223,'Full norehuda'!N223,'Full norehira'!N223,'Full meQuran'!N223,'Full Amiri'!N223,'Full PDMS'!N223,'Full AlKareem'!N223,'Full KFGQPC'!N223,'Full LPMQ'!N223,'Full AlQalam Zero TN'!N223)</f>
        <v>0</v>
      </c>
      <c r="O223" s="52">
        <f>SUM('Full norehidayat'!O223,'Full norehuda'!O223,'Full norehira'!O223,'Full meQuran'!O223,'Full Amiri'!O223,'Full PDMS'!O223,'Full AlKareem'!O223,'Full KFGQPC'!O223,'Full LPMQ'!O223,'Full AlQalam Zero TN'!O223)</f>
        <v>0</v>
      </c>
      <c r="P223" s="52">
        <f>SUM('Full norehidayat'!P223,'Full norehuda'!P223,'Full norehira'!P223,'Full meQuran'!P223,'Full Amiri'!P223,'Full PDMS'!P223,'Full AlKareem'!P223,'Full KFGQPC'!P223,'Full LPMQ'!P223,'Full AlQalam Zero TN'!P223)</f>
        <v>0</v>
      </c>
      <c r="Q223" s="52">
        <f>SUM('Full norehidayat'!Q223,'Full norehuda'!Q223,'Full norehira'!Q223,'Full meQuran'!Q223,'Full Amiri'!Q223,'Full PDMS'!Q223,'Full AlKareem'!Q223,'Full KFGQPC'!Q223,'Full LPMQ'!Q223,'Full AlQalam Zero TN'!Q223)</f>
        <v>0</v>
      </c>
      <c r="R223" s="52">
        <f>SUM('Full norehidayat'!R223,'Full norehuda'!R223,'Full norehira'!R223,'Full meQuran'!R223,'Full Amiri'!R223,'Full PDMS'!R223,'Full AlKareem'!R223,'Full KFGQPC'!R223,'Full LPMQ'!R223,'Full AlQalam Zero TN'!R223)</f>
        <v>0</v>
      </c>
      <c r="S223" s="51">
        <f>SUM('Full norehidayat'!S223,'Full norehuda'!S223,'Full norehira'!S223,'Full meQuran'!S223,'Full Amiri'!S223,'Full PDMS'!S223,'Full AlKareem'!S223,'Full KFGQPC'!S223,'Full LPMQ'!S223,'Full AlQalam Zero TN'!S223)</f>
        <v>20</v>
      </c>
      <c r="T223" s="52">
        <f>SUM('Full norehidayat'!T223,'Full norehuda'!T223,'Full norehira'!T223,'Full meQuran'!T223,'Full Amiri'!T223,'Full PDMS'!T223,'Full AlKareem'!T223,'Full KFGQPC'!T223,'Full LPMQ'!T223,'Full AlQalam Zero TN'!T223)</f>
        <v>0</v>
      </c>
      <c r="U223" s="52">
        <f>SUM('Full norehidayat'!U223,'Full norehuda'!U223,'Full norehira'!U223,'Full meQuran'!U223,'Full Amiri'!U223,'Full PDMS'!U223,'Full AlKareem'!U223,'Full KFGQPC'!U223,'Full LPMQ'!U223,'Full AlQalam Zero TN'!U223)</f>
        <v>0</v>
      </c>
      <c r="V223" s="52">
        <f>SUM('Full norehidayat'!V223,'Full norehuda'!V223,'Full norehira'!V223,'Full meQuran'!V223,'Full Amiri'!V223,'Full PDMS'!V223,'Full AlKareem'!V223,'Full KFGQPC'!V223,'Full LPMQ'!V223,'Full AlQalam Zero TN'!V223)</f>
        <v>0</v>
      </c>
      <c r="W223" s="52">
        <f>SUM('Full norehidayat'!W223,'Full norehuda'!W223,'Full norehira'!W223,'Full meQuran'!W223,'Full Amiri'!W223,'Full PDMS'!W223,'Full AlKareem'!W223,'Full KFGQPC'!W223,'Full LPMQ'!W223,'Full AlQalam Zero TN'!W223)</f>
        <v>0</v>
      </c>
      <c r="X223" s="52">
        <f>SUM('Full norehidayat'!X223,'Full norehuda'!X223,'Full norehira'!X223,'Full meQuran'!X223,'Full Amiri'!X223,'Full PDMS'!X223,'Full AlKareem'!X223,'Full KFGQPC'!X223,'Full LPMQ'!X223,'Full AlQalam Zero TN'!X223)</f>
        <v>0</v>
      </c>
      <c r="Y223" s="52">
        <f>SUM('Full norehidayat'!Y223,'Full norehuda'!Y223,'Full norehira'!Y223,'Full meQuran'!Y223,'Full Amiri'!Y223,'Full PDMS'!Y223,'Full AlKareem'!Y223,'Full KFGQPC'!Y223,'Full LPMQ'!Y223,'Full AlQalam Zero TN'!Y223)</f>
        <v>0</v>
      </c>
      <c r="Z223" s="52">
        <f>SUM('Full norehidayat'!Z223,'Full norehuda'!Z223,'Full norehira'!Z223,'Full meQuran'!Z223,'Full Amiri'!Z223,'Full PDMS'!Z223,'Full AlKareem'!Z223,'Full KFGQPC'!Z223,'Full LPMQ'!Z223,'Full AlQalam Zero TN'!Z223)</f>
        <v>0</v>
      </c>
      <c r="AA223" s="52">
        <f>SUM('Full norehidayat'!AA223,'Full norehuda'!AA223,'Full norehira'!AA223,'Full meQuran'!AA223,'Full Amiri'!AA223,'Full PDMS'!AA223,'Full AlKareem'!AA223,'Full KFGQPC'!AA223,'Full LPMQ'!AA223,'Full AlQalam Zero TN'!AA223)</f>
        <v>0</v>
      </c>
      <c r="AB223" s="52">
        <f>SUM('Full norehidayat'!AB223,'Full norehuda'!AB223,'Full norehira'!AB223,'Full meQuran'!AB223,'Full Amiri'!AB223,'Full PDMS'!AB223,'Full AlKareem'!AB223,'Full KFGQPC'!AB223,'Full LPMQ'!AB223,'Full AlQalam Zero TN'!AB223)</f>
        <v>0</v>
      </c>
      <c r="AC223" s="52">
        <f>SUM('Full norehidayat'!AC223,'Full norehuda'!AC223,'Full norehira'!AC223,'Full meQuran'!AC223,'Full Amiri'!AC223,'Full PDMS'!AC223,'Full AlKareem'!AC223,'Full KFGQPC'!AC223,'Full LPMQ'!AC223,'Full AlQalam Zero TN'!AC223)</f>
        <v>0</v>
      </c>
      <c r="AD223" s="41">
        <f>S223</f>
        <v>20</v>
      </c>
      <c r="AE223" s="41">
        <f>SUM(B223:R223,T223:AC223)</f>
        <v>0</v>
      </c>
      <c r="AF223" s="41">
        <f>SUM(S206:S222,S224:S233)</f>
        <v>0</v>
      </c>
      <c r="AG223" s="41">
        <v>0</v>
      </c>
      <c r="AH223" s="43">
        <f t="shared" si="61"/>
        <v>1</v>
      </c>
      <c r="AI223" s="43">
        <f t="shared" si="62"/>
        <v>1</v>
      </c>
      <c r="AJ223" s="43">
        <f t="shared" si="63"/>
        <v>1</v>
      </c>
      <c r="AK223" s="43">
        <f t="shared" si="64"/>
        <v>1</v>
      </c>
    </row>
    <row r="224" spans="1:37">
      <c r="A224" s="26" t="s">
        <v>25</v>
      </c>
      <c r="B224" s="52">
        <f>SUM('Full norehidayat'!B224,'Full norehuda'!B224,'Full norehira'!B224,'Full meQuran'!B224,'Full Amiri'!B224,'Full PDMS'!B224,'Full AlKareem'!B224,'Full KFGQPC'!B224,'Full LPMQ'!B224,'Full AlQalam Zero TN'!B224)</f>
        <v>0</v>
      </c>
      <c r="C224" s="52">
        <f>SUM('Full norehidayat'!C224,'Full norehuda'!C224,'Full norehira'!C224,'Full meQuran'!C224,'Full Amiri'!C224,'Full PDMS'!C224,'Full AlKareem'!C224,'Full KFGQPC'!C224,'Full LPMQ'!C224,'Full AlQalam Zero TN'!C224)</f>
        <v>0</v>
      </c>
      <c r="D224" s="52">
        <f>SUM('Full norehidayat'!D224,'Full norehuda'!D224,'Full norehira'!D224,'Full meQuran'!D224,'Full Amiri'!D224,'Full PDMS'!D224,'Full AlKareem'!D224,'Full KFGQPC'!D224,'Full LPMQ'!D224,'Full AlQalam Zero TN'!D224)</f>
        <v>0</v>
      </c>
      <c r="E224" s="52">
        <f>SUM('Full norehidayat'!E224,'Full norehuda'!E224,'Full norehira'!E224,'Full meQuran'!E224,'Full Amiri'!E224,'Full PDMS'!E224,'Full AlKareem'!E224,'Full KFGQPC'!E224,'Full LPMQ'!E224,'Full AlQalam Zero TN'!E224)</f>
        <v>0</v>
      </c>
      <c r="F224" s="52">
        <f>SUM('Full norehidayat'!F224,'Full norehuda'!F224,'Full norehira'!F224,'Full meQuran'!F224,'Full Amiri'!F224,'Full PDMS'!F224,'Full AlKareem'!F224,'Full KFGQPC'!F224,'Full LPMQ'!F224,'Full AlQalam Zero TN'!F224)</f>
        <v>0</v>
      </c>
      <c r="G224" s="52">
        <f>SUM('Full norehidayat'!G224,'Full norehuda'!G224,'Full norehira'!G224,'Full meQuran'!G224,'Full Amiri'!G224,'Full PDMS'!G224,'Full AlKareem'!G224,'Full KFGQPC'!G224,'Full LPMQ'!G224,'Full AlQalam Zero TN'!G224)</f>
        <v>0</v>
      </c>
      <c r="H224" s="52">
        <f>SUM('Full norehidayat'!H224,'Full norehuda'!H224,'Full norehira'!H224,'Full meQuran'!H224,'Full Amiri'!H224,'Full PDMS'!H224,'Full AlKareem'!H224,'Full KFGQPC'!H224,'Full LPMQ'!H224,'Full AlQalam Zero TN'!H224)</f>
        <v>0</v>
      </c>
      <c r="I224" s="52">
        <f>SUM('Full norehidayat'!I224,'Full norehuda'!I224,'Full norehira'!I224,'Full meQuran'!I224,'Full Amiri'!I224,'Full PDMS'!I224,'Full AlKareem'!I224,'Full KFGQPC'!I224,'Full LPMQ'!I224,'Full AlQalam Zero TN'!I224)</f>
        <v>0</v>
      </c>
      <c r="J224" s="52">
        <f>SUM('Full norehidayat'!J224,'Full norehuda'!J224,'Full norehira'!J224,'Full meQuran'!J224,'Full Amiri'!J224,'Full PDMS'!J224,'Full AlKareem'!J224,'Full KFGQPC'!J224,'Full LPMQ'!J224,'Full AlQalam Zero TN'!J224)</f>
        <v>0</v>
      </c>
      <c r="K224" s="52">
        <f>SUM('Full norehidayat'!K224,'Full norehuda'!K224,'Full norehira'!K224,'Full meQuran'!K224,'Full Amiri'!K224,'Full PDMS'!K224,'Full AlKareem'!K224,'Full KFGQPC'!K224,'Full LPMQ'!K224,'Full AlQalam Zero TN'!K224)</f>
        <v>0</v>
      </c>
      <c r="L224" s="52">
        <f>SUM('Full norehidayat'!L224,'Full norehuda'!L224,'Full norehira'!L224,'Full meQuran'!L224,'Full Amiri'!L224,'Full PDMS'!L224,'Full AlKareem'!L224,'Full KFGQPC'!L224,'Full LPMQ'!L224,'Full AlQalam Zero TN'!L224)</f>
        <v>0</v>
      </c>
      <c r="M224" s="52">
        <f>SUM('Full norehidayat'!M224,'Full norehuda'!M224,'Full norehira'!M224,'Full meQuran'!M224,'Full Amiri'!M224,'Full PDMS'!M224,'Full AlKareem'!M224,'Full KFGQPC'!M224,'Full LPMQ'!M224,'Full AlQalam Zero TN'!M224)</f>
        <v>0</v>
      </c>
      <c r="N224" s="52">
        <f>SUM('Full norehidayat'!N224,'Full norehuda'!N224,'Full norehira'!N224,'Full meQuran'!N224,'Full Amiri'!N224,'Full PDMS'!N224,'Full AlKareem'!N224,'Full KFGQPC'!N224,'Full LPMQ'!N224,'Full AlQalam Zero TN'!N224)</f>
        <v>0</v>
      </c>
      <c r="O224" s="52">
        <f>SUM('Full norehidayat'!O224,'Full norehuda'!O224,'Full norehira'!O224,'Full meQuran'!O224,'Full Amiri'!O224,'Full PDMS'!O224,'Full AlKareem'!O224,'Full KFGQPC'!O224,'Full LPMQ'!O224,'Full AlQalam Zero TN'!O224)</f>
        <v>0</v>
      </c>
      <c r="P224" s="52">
        <f>SUM('Full norehidayat'!P224,'Full norehuda'!P224,'Full norehira'!P224,'Full meQuran'!P224,'Full Amiri'!P224,'Full PDMS'!P224,'Full AlKareem'!P224,'Full KFGQPC'!P224,'Full LPMQ'!P224,'Full AlQalam Zero TN'!P224)</f>
        <v>0</v>
      </c>
      <c r="Q224" s="52">
        <f>SUM('Full norehidayat'!Q224,'Full norehuda'!Q224,'Full norehira'!Q224,'Full meQuran'!Q224,'Full Amiri'!Q224,'Full PDMS'!Q224,'Full AlKareem'!Q224,'Full KFGQPC'!Q224,'Full LPMQ'!Q224,'Full AlQalam Zero TN'!Q224)</f>
        <v>0</v>
      </c>
      <c r="R224" s="52">
        <f>SUM('Full norehidayat'!R224,'Full norehuda'!R224,'Full norehira'!R224,'Full meQuran'!R224,'Full Amiri'!R224,'Full PDMS'!R224,'Full AlKareem'!R224,'Full KFGQPC'!R224,'Full LPMQ'!R224,'Full AlQalam Zero TN'!R224)</f>
        <v>0</v>
      </c>
      <c r="S224" s="52">
        <f>SUM('Full norehidayat'!S224,'Full norehuda'!S224,'Full norehira'!S224,'Full meQuran'!S224,'Full Amiri'!S224,'Full PDMS'!S224,'Full AlKareem'!S224,'Full KFGQPC'!S224,'Full LPMQ'!S224,'Full AlQalam Zero TN'!S224)</f>
        <v>0</v>
      </c>
      <c r="T224" s="51">
        <f>SUM('Full norehidayat'!T224,'Full norehuda'!T224,'Full norehira'!T224,'Full meQuran'!T224,'Full Amiri'!T224,'Full PDMS'!T224,'Full AlKareem'!T224,'Full KFGQPC'!T224,'Full LPMQ'!T224,'Full AlQalam Zero TN'!T224)</f>
        <v>19</v>
      </c>
      <c r="U224" s="52">
        <f>SUM('Full norehidayat'!U224,'Full norehuda'!U224,'Full norehira'!U224,'Full meQuran'!U224,'Full Amiri'!U224,'Full PDMS'!U224,'Full AlKareem'!U224,'Full KFGQPC'!U224,'Full LPMQ'!U224,'Full AlQalam Zero TN'!U224)</f>
        <v>0</v>
      </c>
      <c r="V224" s="52">
        <f>SUM('Full norehidayat'!V224,'Full norehuda'!V224,'Full norehira'!V224,'Full meQuran'!V224,'Full Amiri'!V224,'Full PDMS'!V224,'Full AlKareem'!V224,'Full KFGQPC'!V224,'Full LPMQ'!V224,'Full AlQalam Zero TN'!V224)</f>
        <v>0</v>
      </c>
      <c r="W224" s="52">
        <f>SUM('Full norehidayat'!W224,'Full norehuda'!W224,'Full norehira'!W224,'Full meQuran'!W224,'Full Amiri'!W224,'Full PDMS'!W224,'Full AlKareem'!W224,'Full KFGQPC'!W224,'Full LPMQ'!W224,'Full AlQalam Zero TN'!W224)</f>
        <v>0</v>
      </c>
      <c r="X224" s="52">
        <f>SUM('Full norehidayat'!X224,'Full norehuda'!X224,'Full norehira'!X224,'Full meQuran'!X224,'Full Amiri'!X224,'Full PDMS'!X224,'Full AlKareem'!X224,'Full KFGQPC'!X224,'Full LPMQ'!X224,'Full AlQalam Zero TN'!X224)</f>
        <v>0</v>
      </c>
      <c r="Y224" s="52">
        <f>SUM('Full norehidayat'!Y224,'Full norehuda'!Y224,'Full norehira'!Y224,'Full meQuran'!Y224,'Full Amiri'!Y224,'Full PDMS'!Y224,'Full AlKareem'!Y224,'Full KFGQPC'!Y224,'Full LPMQ'!Y224,'Full AlQalam Zero TN'!Y224)</f>
        <v>0</v>
      </c>
      <c r="Z224" s="52">
        <f>SUM('Full norehidayat'!Z224,'Full norehuda'!Z224,'Full norehira'!Z224,'Full meQuran'!Z224,'Full Amiri'!Z224,'Full PDMS'!Z224,'Full AlKareem'!Z224,'Full KFGQPC'!Z224,'Full LPMQ'!Z224,'Full AlQalam Zero TN'!Z224)</f>
        <v>0</v>
      </c>
      <c r="AA224" s="52">
        <f>SUM('Full norehidayat'!AA224,'Full norehuda'!AA224,'Full norehira'!AA224,'Full meQuran'!AA224,'Full Amiri'!AA224,'Full PDMS'!AA224,'Full AlKareem'!AA224,'Full KFGQPC'!AA224,'Full LPMQ'!AA224,'Full AlQalam Zero TN'!AA224)</f>
        <v>0</v>
      </c>
      <c r="AB224" s="52">
        <f>SUM('Full norehidayat'!AB224,'Full norehuda'!AB224,'Full norehira'!AB224,'Full meQuran'!AB224,'Full Amiri'!AB224,'Full PDMS'!AB224,'Full AlKareem'!AB224,'Full KFGQPC'!AB224,'Full LPMQ'!AB224,'Full AlQalam Zero TN'!AB224)</f>
        <v>0</v>
      </c>
      <c r="AC224" s="52">
        <f>SUM('Full norehidayat'!AC224,'Full norehuda'!AC224,'Full norehira'!AC224,'Full meQuran'!AC224,'Full Amiri'!AC224,'Full PDMS'!AC224,'Full AlKareem'!AC224,'Full KFGQPC'!AC224,'Full LPMQ'!AC224,'Full AlQalam Zero TN'!AC224)</f>
        <v>0</v>
      </c>
      <c r="AD224" s="42">
        <f>T224</f>
        <v>19</v>
      </c>
      <c r="AE224" s="42">
        <f>SUM(B224:S224,U224:AC224)</f>
        <v>0</v>
      </c>
      <c r="AF224" s="42">
        <f>SUM(T206:T223,T225:T233)</f>
        <v>0</v>
      </c>
      <c r="AG224" s="42">
        <v>0</v>
      </c>
      <c r="AH224" s="40">
        <f t="shared" si="61"/>
        <v>1</v>
      </c>
      <c r="AI224" s="40">
        <f t="shared" si="62"/>
        <v>1</v>
      </c>
      <c r="AJ224" s="40">
        <f t="shared" si="63"/>
        <v>1</v>
      </c>
      <c r="AK224" s="40">
        <f t="shared" si="64"/>
        <v>1</v>
      </c>
    </row>
    <row r="225" spans="1:37">
      <c r="A225" s="26" t="s">
        <v>26</v>
      </c>
      <c r="B225" s="52">
        <f>SUM('Full norehidayat'!B225,'Full norehuda'!B225,'Full norehira'!B225,'Full meQuran'!B225,'Full Amiri'!B225,'Full PDMS'!B225,'Full AlKareem'!B225,'Full KFGQPC'!B225,'Full LPMQ'!B225,'Full AlQalam Zero TN'!B225)</f>
        <v>0</v>
      </c>
      <c r="C225" s="52">
        <f>SUM('Full norehidayat'!C225,'Full norehuda'!C225,'Full norehira'!C225,'Full meQuran'!C225,'Full Amiri'!C225,'Full PDMS'!C225,'Full AlKareem'!C225,'Full KFGQPC'!C225,'Full LPMQ'!C225,'Full AlQalam Zero TN'!C225)</f>
        <v>0</v>
      </c>
      <c r="D225" s="52">
        <f>SUM('Full norehidayat'!D225,'Full norehuda'!D225,'Full norehira'!D225,'Full meQuran'!D225,'Full Amiri'!D225,'Full PDMS'!D225,'Full AlKareem'!D225,'Full KFGQPC'!D225,'Full LPMQ'!D225,'Full AlQalam Zero TN'!D225)</f>
        <v>0</v>
      </c>
      <c r="E225" s="52">
        <f>SUM('Full norehidayat'!E225,'Full norehuda'!E225,'Full norehira'!E225,'Full meQuran'!E225,'Full Amiri'!E225,'Full PDMS'!E225,'Full AlKareem'!E225,'Full KFGQPC'!E225,'Full LPMQ'!E225,'Full AlQalam Zero TN'!E225)</f>
        <v>0</v>
      </c>
      <c r="F225" s="52">
        <f>SUM('Full norehidayat'!F225,'Full norehuda'!F225,'Full norehira'!F225,'Full meQuran'!F225,'Full Amiri'!F225,'Full PDMS'!F225,'Full AlKareem'!F225,'Full KFGQPC'!F225,'Full LPMQ'!F225,'Full AlQalam Zero TN'!F225)</f>
        <v>0</v>
      </c>
      <c r="G225" s="52">
        <f>SUM('Full norehidayat'!G225,'Full norehuda'!G225,'Full norehira'!G225,'Full meQuran'!G225,'Full Amiri'!G225,'Full PDMS'!G225,'Full AlKareem'!G225,'Full KFGQPC'!G225,'Full LPMQ'!G225,'Full AlQalam Zero TN'!G225)</f>
        <v>0</v>
      </c>
      <c r="H225" s="52">
        <f>SUM('Full norehidayat'!H225,'Full norehuda'!H225,'Full norehira'!H225,'Full meQuran'!H225,'Full Amiri'!H225,'Full PDMS'!H225,'Full AlKareem'!H225,'Full KFGQPC'!H225,'Full LPMQ'!H225,'Full AlQalam Zero TN'!H225)</f>
        <v>0</v>
      </c>
      <c r="I225" s="52">
        <f>SUM('Full norehidayat'!I225,'Full norehuda'!I225,'Full norehira'!I225,'Full meQuran'!I225,'Full Amiri'!I225,'Full PDMS'!I225,'Full AlKareem'!I225,'Full KFGQPC'!I225,'Full LPMQ'!I225,'Full AlQalam Zero TN'!I225)</f>
        <v>0</v>
      </c>
      <c r="J225" s="52">
        <f>SUM('Full norehidayat'!J225,'Full norehuda'!J225,'Full norehira'!J225,'Full meQuran'!J225,'Full Amiri'!J225,'Full PDMS'!J225,'Full AlKareem'!J225,'Full KFGQPC'!J225,'Full LPMQ'!J225,'Full AlQalam Zero TN'!J225)</f>
        <v>0</v>
      </c>
      <c r="K225" s="52">
        <f>SUM('Full norehidayat'!K225,'Full norehuda'!K225,'Full norehira'!K225,'Full meQuran'!K225,'Full Amiri'!K225,'Full PDMS'!K225,'Full AlKareem'!K225,'Full KFGQPC'!K225,'Full LPMQ'!K225,'Full AlQalam Zero TN'!K225)</f>
        <v>0</v>
      </c>
      <c r="L225" s="52">
        <f>SUM('Full norehidayat'!L225,'Full norehuda'!L225,'Full norehira'!L225,'Full meQuran'!L225,'Full Amiri'!L225,'Full PDMS'!L225,'Full AlKareem'!L225,'Full KFGQPC'!L225,'Full LPMQ'!L225,'Full AlQalam Zero TN'!L225)</f>
        <v>0</v>
      </c>
      <c r="M225" s="52">
        <f>SUM('Full norehidayat'!M225,'Full norehuda'!M225,'Full norehira'!M225,'Full meQuran'!M225,'Full Amiri'!M225,'Full PDMS'!M225,'Full AlKareem'!M225,'Full KFGQPC'!M225,'Full LPMQ'!M225,'Full AlQalam Zero TN'!M225)</f>
        <v>0</v>
      </c>
      <c r="N225" s="52">
        <f>SUM('Full norehidayat'!N225,'Full norehuda'!N225,'Full norehira'!N225,'Full meQuran'!N225,'Full Amiri'!N225,'Full PDMS'!N225,'Full AlKareem'!N225,'Full KFGQPC'!N225,'Full LPMQ'!N225,'Full AlQalam Zero TN'!N225)</f>
        <v>0</v>
      </c>
      <c r="O225" s="52">
        <f>SUM('Full norehidayat'!O225,'Full norehuda'!O225,'Full norehira'!O225,'Full meQuran'!O225,'Full Amiri'!O225,'Full PDMS'!O225,'Full AlKareem'!O225,'Full KFGQPC'!O225,'Full LPMQ'!O225,'Full AlQalam Zero TN'!O225)</f>
        <v>0</v>
      </c>
      <c r="P225" s="52">
        <f>SUM('Full norehidayat'!P225,'Full norehuda'!P225,'Full norehira'!P225,'Full meQuran'!P225,'Full Amiri'!P225,'Full PDMS'!P225,'Full AlKareem'!P225,'Full KFGQPC'!P225,'Full LPMQ'!P225,'Full AlQalam Zero TN'!P225)</f>
        <v>0</v>
      </c>
      <c r="Q225" s="52">
        <f>SUM('Full norehidayat'!Q225,'Full norehuda'!Q225,'Full norehira'!Q225,'Full meQuran'!Q225,'Full Amiri'!Q225,'Full PDMS'!Q225,'Full AlKareem'!Q225,'Full KFGQPC'!Q225,'Full LPMQ'!Q225,'Full AlQalam Zero TN'!Q225)</f>
        <v>0</v>
      </c>
      <c r="R225" s="52">
        <f>SUM('Full norehidayat'!R225,'Full norehuda'!R225,'Full norehira'!R225,'Full meQuran'!R225,'Full Amiri'!R225,'Full PDMS'!R225,'Full AlKareem'!R225,'Full KFGQPC'!R225,'Full LPMQ'!R225,'Full AlQalam Zero TN'!R225)</f>
        <v>0</v>
      </c>
      <c r="S225" s="52">
        <f>SUM('Full norehidayat'!S225,'Full norehuda'!S225,'Full norehira'!S225,'Full meQuran'!S225,'Full Amiri'!S225,'Full PDMS'!S225,'Full AlKareem'!S225,'Full KFGQPC'!S225,'Full LPMQ'!S225,'Full AlQalam Zero TN'!S225)</f>
        <v>0</v>
      </c>
      <c r="T225" s="52">
        <f>SUM('Full norehidayat'!T225,'Full norehuda'!T225,'Full norehira'!T225,'Full meQuran'!T225,'Full Amiri'!T225,'Full PDMS'!T225,'Full AlKareem'!T225,'Full KFGQPC'!T225,'Full LPMQ'!T225,'Full AlQalam Zero TN'!T225)</f>
        <v>0</v>
      </c>
      <c r="U225" s="51">
        <f>SUM('Full norehidayat'!U225,'Full norehuda'!U225,'Full norehira'!U225,'Full meQuran'!U225,'Full Amiri'!U225,'Full PDMS'!U225,'Full AlKareem'!U225,'Full KFGQPC'!U225,'Full LPMQ'!U225,'Full AlQalam Zero TN'!U225)</f>
        <v>51</v>
      </c>
      <c r="V225" s="52">
        <f>SUM('Full norehidayat'!V225,'Full norehuda'!V225,'Full norehira'!V225,'Full meQuran'!V225,'Full Amiri'!V225,'Full PDMS'!V225,'Full AlKareem'!V225,'Full KFGQPC'!V225,'Full LPMQ'!V225,'Full AlQalam Zero TN'!V225)</f>
        <v>0</v>
      </c>
      <c r="W225" s="52">
        <f>SUM('Full norehidayat'!W225,'Full norehuda'!W225,'Full norehira'!W225,'Full meQuran'!W225,'Full Amiri'!W225,'Full PDMS'!W225,'Full AlKareem'!W225,'Full KFGQPC'!W225,'Full LPMQ'!W225,'Full AlQalam Zero TN'!W225)</f>
        <v>0</v>
      </c>
      <c r="X225" s="52">
        <f>SUM('Full norehidayat'!X225,'Full norehuda'!X225,'Full norehira'!X225,'Full meQuran'!X225,'Full Amiri'!X225,'Full PDMS'!X225,'Full AlKareem'!X225,'Full KFGQPC'!X225,'Full LPMQ'!X225,'Full AlQalam Zero TN'!X225)</f>
        <v>0</v>
      </c>
      <c r="Y225" s="52">
        <f>SUM('Full norehidayat'!Y225,'Full norehuda'!Y225,'Full norehira'!Y225,'Full meQuran'!Y225,'Full Amiri'!Y225,'Full PDMS'!Y225,'Full AlKareem'!Y225,'Full KFGQPC'!Y225,'Full LPMQ'!Y225,'Full AlQalam Zero TN'!Y225)</f>
        <v>0</v>
      </c>
      <c r="Z225" s="52">
        <f>SUM('Full norehidayat'!Z225,'Full norehuda'!Z225,'Full norehira'!Z225,'Full meQuran'!Z225,'Full Amiri'!Z225,'Full PDMS'!Z225,'Full AlKareem'!Z225,'Full KFGQPC'!Z225,'Full LPMQ'!Z225,'Full AlQalam Zero TN'!Z225)</f>
        <v>0</v>
      </c>
      <c r="AA225" s="52">
        <f>SUM('Full norehidayat'!AA225,'Full norehuda'!AA225,'Full norehira'!AA225,'Full meQuran'!AA225,'Full Amiri'!AA225,'Full PDMS'!AA225,'Full AlKareem'!AA225,'Full KFGQPC'!AA225,'Full LPMQ'!AA225,'Full AlQalam Zero TN'!AA225)</f>
        <v>0</v>
      </c>
      <c r="AB225" s="52">
        <f>SUM('Full norehidayat'!AB225,'Full norehuda'!AB225,'Full norehira'!AB225,'Full meQuran'!AB225,'Full Amiri'!AB225,'Full PDMS'!AB225,'Full AlKareem'!AB225,'Full KFGQPC'!AB225,'Full LPMQ'!AB225,'Full AlQalam Zero TN'!AB225)</f>
        <v>1</v>
      </c>
      <c r="AC225" s="52">
        <f>SUM('Full norehidayat'!AC225,'Full norehuda'!AC225,'Full norehira'!AC225,'Full meQuran'!AC225,'Full Amiri'!AC225,'Full PDMS'!AC225,'Full AlKareem'!AC225,'Full KFGQPC'!AC225,'Full LPMQ'!AC225,'Full AlQalam Zero TN'!AC225)</f>
        <v>0</v>
      </c>
      <c r="AD225" s="41">
        <f>U225</f>
        <v>51</v>
      </c>
      <c r="AE225" s="41">
        <f>SUM(B225:T225,V225:AC225)</f>
        <v>1</v>
      </c>
      <c r="AF225" s="41">
        <f>SUM(U206:U224,U226:U233)</f>
        <v>0</v>
      </c>
      <c r="AG225" s="41">
        <v>0</v>
      </c>
      <c r="AH225" s="43">
        <f t="shared" si="61"/>
        <v>0.980769230769231</v>
      </c>
      <c r="AI225" s="43">
        <f t="shared" si="62"/>
        <v>0.980769230769231</v>
      </c>
      <c r="AJ225" s="43">
        <f t="shared" si="63"/>
        <v>1</v>
      </c>
      <c r="AK225" s="43">
        <f t="shared" si="64"/>
        <v>0.990291262135922</v>
      </c>
    </row>
    <row r="226" spans="1:37">
      <c r="A226" s="26" t="s">
        <v>27</v>
      </c>
      <c r="B226" s="52">
        <f>SUM('Full norehidayat'!B226,'Full norehuda'!B226,'Full norehira'!B226,'Full meQuran'!B226,'Full Amiri'!B226,'Full PDMS'!B226,'Full AlKareem'!B226,'Full KFGQPC'!B226,'Full LPMQ'!B226,'Full AlQalam Zero TN'!B226)</f>
        <v>0</v>
      </c>
      <c r="C226" s="52">
        <f>SUM('Full norehidayat'!C226,'Full norehuda'!C226,'Full norehira'!C226,'Full meQuran'!C226,'Full Amiri'!C226,'Full PDMS'!C226,'Full AlKareem'!C226,'Full KFGQPC'!C226,'Full LPMQ'!C226,'Full AlQalam Zero TN'!C226)</f>
        <v>0</v>
      </c>
      <c r="D226" s="52">
        <f>SUM('Full norehidayat'!D226,'Full norehuda'!D226,'Full norehira'!D226,'Full meQuran'!D226,'Full Amiri'!D226,'Full PDMS'!D226,'Full AlKareem'!D226,'Full KFGQPC'!D226,'Full LPMQ'!D226,'Full AlQalam Zero TN'!D226)</f>
        <v>0</v>
      </c>
      <c r="E226" s="52">
        <f>SUM('Full norehidayat'!E226,'Full norehuda'!E226,'Full norehira'!E226,'Full meQuran'!E226,'Full Amiri'!E226,'Full PDMS'!E226,'Full AlKareem'!E226,'Full KFGQPC'!E226,'Full LPMQ'!E226,'Full AlQalam Zero TN'!E226)</f>
        <v>0</v>
      </c>
      <c r="F226" s="52">
        <f>SUM('Full norehidayat'!F226,'Full norehuda'!F226,'Full norehira'!F226,'Full meQuran'!F226,'Full Amiri'!F226,'Full PDMS'!F226,'Full AlKareem'!F226,'Full KFGQPC'!F226,'Full LPMQ'!F226,'Full AlQalam Zero TN'!F226)</f>
        <v>0</v>
      </c>
      <c r="G226" s="52">
        <f>SUM('Full norehidayat'!G226,'Full norehuda'!G226,'Full norehira'!G226,'Full meQuran'!G226,'Full Amiri'!G226,'Full PDMS'!G226,'Full AlKareem'!G226,'Full KFGQPC'!G226,'Full LPMQ'!G226,'Full AlQalam Zero TN'!G226)</f>
        <v>0</v>
      </c>
      <c r="H226" s="52">
        <f>SUM('Full norehidayat'!H226,'Full norehuda'!H226,'Full norehira'!H226,'Full meQuran'!H226,'Full Amiri'!H226,'Full PDMS'!H226,'Full AlKareem'!H226,'Full KFGQPC'!H226,'Full LPMQ'!H226,'Full AlQalam Zero TN'!H226)</f>
        <v>0</v>
      </c>
      <c r="I226" s="52">
        <f>SUM('Full norehidayat'!I226,'Full norehuda'!I226,'Full norehira'!I226,'Full meQuran'!I226,'Full Amiri'!I226,'Full PDMS'!I226,'Full AlKareem'!I226,'Full KFGQPC'!I226,'Full LPMQ'!I226,'Full AlQalam Zero TN'!I226)</f>
        <v>0</v>
      </c>
      <c r="J226" s="52">
        <f>SUM('Full norehidayat'!J226,'Full norehuda'!J226,'Full norehira'!J226,'Full meQuran'!J226,'Full Amiri'!J226,'Full PDMS'!J226,'Full AlKareem'!J226,'Full KFGQPC'!J226,'Full LPMQ'!J226,'Full AlQalam Zero TN'!J226)</f>
        <v>0</v>
      </c>
      <c r="K226" s="52">
        <f>SUM('Full norehidayat'!K226,'Full norehuda'!K226,'Full norehira'!K226,'Full meQuran'!K226,'Full Amiri'!K226,'Full PDMS'!K226,'Full AlKareem'!K226,'Full KFGQPC'!K226,'Full LPMQ'!K226,'Full AlQalam Zero TN'!K226)</f>
        <v>0</v>
      </c>
      <c r="L226" s="52">
        <f>SUM('Full norehidayat'!L226,'Full norehuda'!L226,'Full norehira'!L226,'Full meQuran'!L226,'Full Amiri'!L226,'Full PDMS'!L226,'Full AlKareem'!L226,'Full KFGQPC'!L226,'Full LPMQ'!L226,'Full AlQalam Zero TN'!L226)</f>
        <v>0</v>
      </c>
      <c r="M226" s="52">
        <f>SUM('Full norehidayat'!M226,'Full norehuda'!M226,'Full norehira'!M226,'Full meQuran'!M226,'Full Amiri'!M226,'Full PDMS'!M226,'Full AlKareem'!M226,'Full KFGQPC'!M226,'Full LPMQ'!M226,'Full AlQalam Zero TN'!M226)</f>
        <v>0</v>
      </c>
      <c r="N226" s="52">
        <f>SUM('Full norehidayat'!N226,'Full norehuda'!N226,'Full norehira'!N226,'Full meQuran'!N226,'Full Amiri'!N226,'Full PDMS'!N226,'Full AlKareem'!N226,'Full KFGQPC'!N226,'Full LPMQ'!N226,'Full AlQalam Zero TN'!N226)</f>
        <v>0</v>
      </c>
      <c r="O226" s="52">
        <f>SUM('Full norehidayat'!O226,'Full norehuda'!O226,'Full norehira'!O226,'Full meQuran'!O226,'Full Amiri'!O226,'Full PDMS'!O226,'Full AlKareem'!O226,'Full KFGQPC'!O226,'Full LPMQ'!O226,'Full AlQalam Zero TN'!O226)</f>
        <v>0</v>
      </c>
      <c r="P226" s="52">
        <f>SUM('Full norehidayat'!P226,'Full norehuda'!P226,'Full norehira'!P226,'Full meQuran'!P226,'Full Amiri'!P226,'Full PDMS'!P226,'Full AlKareem'!P226,'Full KFGQPC'!P226,'Full LPMQ'!P226,'Full AlQalam Zero TN'!P226)</f>
        <v>0</v>
      </c>
      <c r="Q226" s="52">
        <f>SUM('Full norehidayat'!Q226,'Full norehuda'!Q226,'Full norehira'!Q226,'Full meQuran'!Q226,'Full Amiri'!Q226,'Full PDMS'!Q226,'Full AlKareem'!Q226,'Full KFGQPC'!Q226,'Full LPMQ'!Q226,'Full AlQalam Zero TN'!Q226)</f>
        <v>0</v>
      </c>
      <c r="R226" s="52">
        <f>SUM('Full norehidayat'!R226,'Full norehuda'!R226,'Full norehira'!R226,'Full meQuran'!R226,'Full Amiri'!R226,'Full PDMS'!R226,'Full AlKareem'!R226,'Full KFGQPC'!R226,'Full LPMQ'!R226,'Full AlQalam Zero TN'!R226)</f>
        <v>0</v>
      </c>
      <c r="S226" s="52">
        <f>SUM('Full norehidayat'!S226,'Full norehuda'!S226,'Full norehira'!S226,'Full meQuran'!S226,'Full Amiri'!S226,'Full PDMS'!S226,'Full AlKareem'!S226,'Full KFGQPC'!S226,'Full LPMQ'!S226,'Full AlQalam Zero TN'!S226)</f>
        <v>0</v>
      </c>
      <c r="T226" s="52">
        <f>SUM('Full norehidayat'!T226,'Full norehuda'!T226,'Full norehira'!T226,'Full meQuran'!T226,'Full Amiri'!T226,'Full PDMS'!T226,'Full AlKareem'!T226,'Full KFGQPC'!T226,'Full LPMQ'!T226,'Full AlQalam Zero TN'!T226)</f>
        <v>0</v>
      </c>
      <c r="U226" s="52">
        <f>SUM('Full norehidayat'!U226,'Full norehuda'!U226,'Full norehira'!U226,'Full meQuran'!U226,'Full Amiri'!U226,'Full PDMS'!U226,'Full AlKareem'!U226,'Full KFGQPC'!U226,'Full LPMQ'!U226,'Full AlQalam Zero TN'!U226)</f>
        <v>0</v>
      </c>
      <c r="V226" s="51">
        <f>SUM('Full norehidayat'!V226,'Full norehuda'!V226,'Full norehira'!V226,'Full meQuran'!V226,'Full Amiri'!V226,'Full PDMS'!V226,'Full AlKareem'!V226,'Full KFGQPC'!V226,'Full LPMQ'!V226,'Full AlQalam Zero TN'!V226)</f>
        <v>21</v>
      </c>
      <c r="W226" s="52">
        <f>SUM('Full norehidayat'!W226,'Full norehuda'!W226,'Full norehira'!W226,'Full meQuran'!W226,'Full Amiri'!W226,'Full PDMS'!W226,'Full AlKareem'!W226,'Full KFGQPC'!W226,'Full LPMQ'!W226,'Full AlQalam Zero TN'!W226)</f>
        <v>0</v>
      </c>
      <c r="X226" s="52">
        <f>SUM('Full norehidayat'!X226,'Full norehuda'!X226,'Full norehira'!X226,'Full meQuran'!X226,'Full Amiri'!X226,'Full PDMS'!X226,'Full AlKareem'!X226,'Full KFGQPC'!X226,'Full LPMQ'!X226,'Full AlQalam Zero TN'!X226)</f>
        <v>0</v>
      </c>
      <c r="Y226" s="52">
        <f>SUM('Full norehidayat'!Y226,'Full norehuda'!Y226,'Full norehira'!Y226,'Full meQuran'!Y226,'Full Amiri'!Y226,'Full PDMS'!Y226,'Full AlKareem'!Y226,'Full KFGQPC'!Y226,'Full LPMQ'!Y226,'Full AlQalam Zero TN'!Y226)</f>
        <v>0</v>
      </c>
      <c r="Z226" s="52">
        <f>SUM('Full norehidayat'!Z226,'Full norehuda'!Z226,'Full norehira'!Z226,'Full meQuran'!Z226,'Full Amiri'!Z226,'Full PDMS'!Z226,'Full AlKareem'!Z226,'Full KFGQPC'!Z226,'Full LPMQ'!Z226,'Full AlQalam Zero TN'!Z226)</f>
        <v>0</v>
      </c>
      <c r="AA226" s="52">
        <f>SUM('Full norehidayat'!AA226,'Full norehuda'!AA226,'Full norehira'!AA226,'Full meQuran'!AA226,'Full Amiri'!AA226,'Full PDMS'!AA226,'Full AlKareem'!AA226,'Full KFGQPC'!AA226,'Full LPMQ'!AA226,'Full AlQalam Zero TN'!AA226)</f>
        <v>0</v>
      </c>
      <c r="AB226" s="52">
        <f>SUM('Full norehidayat'!AB226,'Full norehuda'!AB226,'Full norehira'!AB226,'Full meQuran'!AB226,'Full Amiri'!AB226,'Full PDMS'!AB226,'Full AlKareem'!AB226,'Full KFGQPC'!AB226,'Full LPMQ'!AB226,'Full AlQalam Zero TN'!AB226)</f>
        <v>0</v>
      </c>
      <c r="AC226" s="52">
        <f>SUM('Full norehidayat'!AC226,'Full norehuda'!AC226,'Full norehira'!AC226,'Full meQuran'!AC226,'Full Amiri'!AC226,'Full PDMS'!AC226,'Full AlKareem'!AC226,'Full KFGQPC'!AC226,'Full LPMQ'!AC226,'Full AlQalam Zero TN'!AC226)</f>
        <v>0</v>
      </c>
      <c r="AD226" s="42">
        <f>V226</f>
        <v>21</v>
      </c>
      <c r="AE226" s="42">
        <f>SUM(B226:U226,W226:AC226)</f>
        <v>0</v>
      </c>
      <c r="AF226" s="42">
        <f>SUM(V206:V225,V227:V233)</f>
        <v>0</v>
      </c>
      <c r="AG226" s="42">
        <v>0</v>
      </c>
      <c r="AH226" s="40">
        <f t="shared" si="61"/>
        <v>1</v>
      </c>
      <c r="AI226" s="40">
        <f t="shared" si="62"/>
        <v>1</v>
      </c>
      <c r="AJ226" s="40">
        <f t="shared" si="63"/>
        <v>1</v>
      </c>
      <c r="AK226" s="40">
        <f t="shared" si="64"/>
        <v>1</v>
      </c>
    </row>
    <row r="227" spans="1:37">
      <c r="A227" s="26" t="s">
        <v>28</v>
      </c>
      <c r="B227" s="52">
        <f>SUM('Full norehidayat'!B227,'Full norehuda'!B227,'Full norehira'!B227,'Full meQuran'!B227,'Full Amiri'!B227,'Full PDMS'!B227,'Full AlKareem'!B227,'Full KFGQPC'!B227,'Full LPMQ'!B227,'Full AlQalam Zero TN'!B227)</f>
        <v>0</v>
      </c>
      <c r="C227" s="52">
        <f>SUM('Full norehidayat'!C227,'Full norehuda'!C227,'Full norehira'!C227,'Full meQuran'!C227,'Full Amiri'!C227,'Full PDMS'!C227,'Full AlKareem'!C227,'Full KFGQPC'!C227,'Full LPMQ'!C227,'Full AlQalam Zero TN'!C227)</f>
        <v>0</v>
      </c>
      <c r="D227" s="52">
        <f>SUM('Full norehidayat'!D227,'Full norehuda'!D227,'Full norehira'!D227,'Full meQuran'!D227,'Full Amiri'!D227,'Full PDMS'!D227,'Full AlKareem'!D227,'Full KFGQPC'!D227,'Full LPMQ'!D227,'Full AlQalam Zero TN'!D227)</f>
        <v>0</v>
      </c>
      <c r="E227" s="52">
        <f>SUM('Full norehidayat'!E227,'Full norehuda'!E227,'Full norehira'!E227,'Full meQuran'!E227,'Full Amiri'!E227,'Full PDMS'!E227,'Full AlKareem'!E227,'Full KFGQPC'!E227,'Full LPMQ'!E227,'Full AlQalam Zero TN'!E227)</f>
        <v>0</v>
      </c>
      <c r="F227" s="52">
        <f>SUM('Full norehidayat'!F227,'Full norehuda'!F227,'Full norehira'!F227,'Full meQuran'!F227,'Full Amiri'!F227,'Full PDMS'!F227,'Full AlKareem'!F227,'Full KFGQPC'!F227,'Full LPMQ'!F227,'Full AlQalam Zero TN'!F227)</f>
        <v>0</v>
      </c>
      <c r="G227" s="52">
        <f>SUM('Full norehidayat'!G227,'Full norehuda'!G227,'Full norehira'!G227,'Full meQuran'!G227,'Full Amiri'!G227,'Full PDMS'!G227,'Full AlKareem'!G227,'Full KFGQPC'!G227,'Full LPMQ'!G227,'Full AlQalam Zero TN'!G227)</f>
        <v>0</v>
      </c>
      <c r="H227" s="52">
        <f>SUM('Full norehidayat'!H227,'Full norehuda'!H227,'Full norehira'!H227,'Full meQuran'!H227,'Full Amiri'!H227,'Full PDMS'!H227,'Full AlKareem'!H227,'Full KFGQPC'!H227,'Full LPMQ'!H227,'Full AlQalam Zero TN'!H227)</f>
        <v>0</v>
      </c>
      <c r="I227" s="52">
        <f>SUM('Full norehidayat'!I227,'Full norehuda'!I227,'Full norehira'!I227,'Full meQuran'!I227,'Full Amiri'!I227,'Full PDMS'!I227,'Full AlKareem'!I227,'Full KFGQPC'!I227,'Full LPMQ'!I227,'Full AlQalam Zero TN'!I227)</f>
        <v>0</v>
      </c>
      <c r="J227" s="52">
        <f>SUM('Full norehidayat'!J227,'Full norehuda'!J227,'Full norehira'!J227,'Full meQuran'!J227,'Full Amiri'!J227,'Full PDMS'!J227,'Full AlKareem'!J227,'Full KFGQPC'!J227,'Full LPMQ'!J227,'Full AlQalam Zero TN'!J227)</f>
        <v>0</v>
      </c>
      <c r="K227" s="52">
        <f>SUM('Full norehidayat'!K227,'Full norehuda'!K227,'Full norehira'!K227,'Full meQuran'!K227,'Full Amiri'!K227,'Full PDMS'!K227,'Full AlKareem'!K227,'Full KFGQPC'!K227,'Full LPMQ'!K227,'Full AlQalam Zero TN'!K227)</f>
        <v>0</v>
      </c>
      <c r="L227" s="52">
        <f>SUM('Full norehidayat'!L227,'Full norehuda'!L227,'Full norehira'!L227,'Full meQuran'!L227,'Full Amiri'!L227,'Full PDMS'!L227,'Full AlKareem'!L227,'Full KFGQPC'!L227,'Full LPMQ'!L227,'Full AlQalam Zero TN'!L227)</f>
        <v>0</v>
      </c>
      <c r="M227" s="52">
        <f>SUM('Full norehidayat'!M227,'Full norehuda'!M227,'Full norehira'!M227,'Full meQuran'!M227,'Full Amiri'!M227,'Full PDMS'!M227,'Full AlKareem'!M227,'Full KFGQPC'!M227,'Full LPMQ'!M227,'Full AlQalam Zero TN'!M227)</f>
        <v>0</v>
      </c>
      <c r="N227" s="52">
        <f>SUM('Full norehidayat'!N227,'Full norehuda'!N227,'Full norehira'!N227,'Full meQuran'!N227,'Full Amiri'!N227,'Full PDMS'!N227,'Full AlKareem'!N227,'Full KFGQPC'!N227,'Full LPMQ'!N227,'Full AlQalam Zero TN'!N227)</f>
        <v>0</v>
      </c>
      <c r="O227" s="52">
        <f>SUM('Full norehidayat'!O227,'Full norehuda'!O227,'Full norehira'!O227,'Full meQuran'!O227,'Full Amiri'!O227,'Full PDMS'!O227,'Full AlKareem'!O227,'Full KFGQPC'!O227,'Full LPMQ'!O227,'Full AlQalam Zero TN'!O227)</f>
        <v>0</v>
      </c>
      <c r="P227" s="52">
        <f>SUM('Full norehidayat'!P227,'Full norehuda'!P227,'Full norehira'!P227,'Full meQuran'!P227,'Full Amiri'!P227,'Full PDMS'!P227,'Full AlKareem'!P227,'Full KFGQPC'!P227,'Full LPMQ'!P227,'Full AlQalam Zero TN'!P227)</f>
        <v>0</v>
      </c>
      <c r="Q227" s="52">
        <f>SUM('Full norehidayat'!Q227,'Full norehuda'!Q227,'Full norehira'!Q227,'Full meQuran'!Q227,'Full Amiri'!Q227,'Full PDMS'!Q227,'Full AlKareem'!Q227,'Full KFGQPC'!Q227,'Full LPMQ'!Q227,'Full AlQalam Zero TN'!Q227)</f>
        <v>0</v>
      </c>
      <c r="R227" s="52">
        <f>SUM('Full norehidayat'!R227,'Full norehuda'!R227,'Full norehira'!R227,'Full meQuran'!R227,'Full Amiri'!R227,'Full PDMS'!R227,'Full AlKareem'!R227,'Full KFGQPC'!R227,'Full LPMQ'!R227,'Full AlQalam Zero TN'!R227)</f>
        <v>0</v>
      </c>
      <c r="S227" s="52">
        <f>SUM('Full norehidayat'!S227,'Full norehuda'!S227,'Full norehira'!S227,'Full meQuran'!S227,'Full Amiri'!S227,'Full PDMS'!S227,'Full AlKareem'!S227,'Full KFGQPC'!S227,'Full LPMQ'!S227,'Full AlQalam Zero TN'!S227)</f>
        <v>0</v>
      </c>
      <c r="T227" s="52">
        <f>SUM('Full norehidayat'!T227,'Full norehuda'!T227,'Full norehira'!T227,'Full meQuran'!T227,'Full Amiri'!T227,'Full PDMS'!T227,'Full AlKareem'!T227,'Full KFGQPC'!T227,'Full LPMQ'!T227,'Full AlQalam Zero TN'!T227)</f>
        <v>0</v>
      </c>
      <c r="U227" s="52">
        <f>SUM('Full norehidayat'!U227,'Full norehuda'!U227,'Full norehira'!U227,'Full meQuran'!U227,'Full Amiri'!U227,'Full PDMS'!U227,'Full AlKareem'!U227,'Full KFGQPC'!U227,'Full LPMQ'!U227,'Full AlQalam Zero TN'!U227)</f>
        <v>0</v>
      </c>
      <c r="V227" s="52">
        <f>SUM('Full norehidayat'!V227,'Full norehuda'!V227,'Full norehira'!V227,'Full meQuran'!V227,'Full Amiri'!V227,'Full PDMS'!V227,'Full AlKareem'!V227,'Full KFGQPC'!V227,'Full LPMQ'!V227,'Full AlQalam Zero TN'!V227)</f>
        <v>0</v>
      </c>
      <c r="W227" s="51">
        <f>SUM('Full norehidayat'!W227,'Full norehuda'!W227,'Full norehira'!W227,'Full meQuran'!W227,'Full Amiri'!W227,'Full PDMS'!W227,'Full AlKareem'!W227,'Full KFGQPC'!W227,'Full LPMQ'!W227,'Full AlQalam Zero TN'!W227)</f>
        <v>56</v>
      </c>
      <c r="X227" s="52">
        <f>SUM('Full norehidayat'!X227,'Full norehuda'!X227,'Full norehira'!X227,'Full meQuran'!X227,'Full Amiri'!X227,'Full PDMS'!X227,'Full AlKareem'!X227,'Full KFGQPC'!X227,'Full LPMQ'!X227,'Full AlQalam Zero TN'!X227)</f>
        <v>0</v>
      </c>
      <c r="Y227" s="52">
        <f>SUM('Full norehidayat'!Y227,'Full norehuda'!Y227,'Full norehira'!Y227,'Full meQuran'!Y227,'Full Amiri'!Y227,'Full PDMS'!Y227,'Full AlKareem'!Y227,'Full KFGQPC'!Y227,'Full LPMQ'!Y227,'Full AlQalam Zero TN'!Y227)</f>
        <v>0</v>
      </c>
      <c r="Z227" s="52">
        <f>SUM('Full norehidayat'!Z227,'Full norehuda'!Z227,'Full norehira'!Z227,'Full meQuran'!Z227,'Full Amiri'!Z227,'Full PDMS'!Z227,'Full AlKareem'!Z227,'Full KFGQPC'!Z227,'Full LPMQ'!Z227,'Full AlQalam Zero TN'!Z227)</f>
        <v>0</v>
      </c>
      <c r="AA227" s="52">
        <f>SUM('Full norehidayat'!AA227,'Full norehuda'!AA227,'Full norehira'!AA227,'Full meQuran'!AA227,'Full Amiri'!AA227,'Full PDMS'!AA227,'Full AlKareem'!AA227,'Full KFGQPC'!AA227,'Full LPMQ'!AA227,'Full AlQalam Zero TN'!AA227)</f>
        <v>0</v>
      </c>
      <c r="AB227" s="52">
        <f>SUM('Full norehidayat'!AB227,'Full norehuda'!AB227,'Full norehira'!AB227,'Full meQuran'!AB227,'Full Amiri'!AB227,'Full PDMS'!AB227,'Full AlKareem'!AB227,'Full KFGQPC'!AB227,'Full LPMQ'!AB227,'Full AlQalam Zero TN'!AB227)</f>
        <v>0</v>
      </c>
      <c r="AC227" s="52">
        <f>SUM('Full norehidayat'!AC227,'Full norehuda'!AC227,'Full norehira'!AC227,'Full meQuran'!AC227,'Full Amiri'!AC227,'Full PDMS'!AC227,'Full AlKareem'!AC227,'Full KFGQPC'!AC227,'Full LPMQ'!AC227,'Full AlQalam Zero TN'!AC227)</f>
        <v>0</v>
      </c>
      <c r="AD227" s="41">
        <f>W227</f>
        <v>56</v>
      </c>
      <c r="AE227" s="41">
        <f>SUM(B227:V227,X227:AC227)</f>
        <v>0</v>
      </c>
      <c r="AF227" s="41">
        <f>SUM(W206:W226,W228:W233)</f>
        <v>1</v>
      </c>
      <c r="AG227" s="42">
        <v>0</v>
      </c>
      <c r="AH227" s="43">
        <f t="shared" si="61"/>
        <v>0.982456140350877</v>
      </c>
      <c r="AI227" s="43">
        <f t="shared" si="62"/>
        <v>1</v>
      </c>
      <c r="AJ227" s="43">
        <f t="shared" si="63"/>
        <v>0.982456140350877</v>
      </c>
      <c r="AK227" s="43">
        <f t="shared" si="64"/>
        <v>0.991150442477876</v>
      </c>
    </row>
    <row r="228" spans="1:37">
      <c r="A228" s="26" t="s">
        <v>29</v>
      </c>
      <c r="B228" s="52">
        <f>SUM('Full norehidayat'!B228,'Full norehuda'!B228,'Full norehira'!B228,'Full meQuran'!B228,'Full Amiri'!B228,'Full PDMS'!B228,'Full AlKareem'!B228,'Full KFGQPC'!B228,'Full LPMQ'!B228,'Full AlQalam Zero TN'!B228)</f>
        <v>0</v>
      </c>
      <c r="C228" s="52">
        <f>SUM('Full norehidayat'!C228,'Full norehuda'!C228,'Full norehira'!C228,'Full meQuran'!C228,'Full Amiri'!C228,'Full PDMS'!C228,'Full AlKareem'!C228,'Full KFGQPC'!C228,'Full LPMQ'!C228,'Full AlQalam Zero TN'!C228)</f>
        <v>0</v>
      </c>
      <c r="D228" s="52">
        <f>SUM('Full norehidayat'!D228,'Full norehuda'!D228,'Full norehira'!D228,'Full meQuran'!D228,'Full Amiri'!D228,'Full PDMS'!D228,'Full AlKareem'!D228,'Full KFGQPC'!D228,'Full LPMQ'!D228,'Full AlQalam Zero TN'!D228)</f>
        <v>0</v>
      </c>
      <c r="E228" s="52">
        <f>SUM('Full norehidayat'!E228,'Full norehuda'!E228,'Full norehira'!E228,'Full meQuran'!E228,'Full Amiri'!E228,'Full PDMS'!E228,'Full AlKareem'!E228,'Full KFGQPC'!E228,'Full LPMQ'!E228,'Full AlQalam Zero TN'!E228)</f>
        <v>0</v>
      </c>
      <c r="F228" s="52">
        <f>SUM('Full norehidayat'!F228,'Full norehuda'!F228,'Full norehira'!F228,'Full meQuran'!F228,'Full Amiri'!F228,'Full PDMS'!F228,'Full AlKareem'!F228,'Full KFGQPC'!F228,'Full LPMQ'!F228,'Full AlQalam Zero TN'!F228)</f>
        <v>0</v>
      </c>
      <c r="G228" s="52">
        <f>SUM('Full norehidayat'!G228,'Full norehuda'!G228,'Full norehira'!G228,'Full meQuran'!G228,'Full Amiri'!G228,'Full PDMS'!G228,'Full AlKareem'!G228,'Full KFGQPC'!G228,'Full LPMQ'!G228,'Full AlQalam Zero TN'!G228)</f>
        <v>0</v>
      </c>
      <c r="H228" s="52">
        <f>SUM('Full norehidayat'!H228,'Full norehuda'!H228,'Full norehira'!H228,'Full meQuran'!H228,'Full Amiri'!H228,'Full PDMS'!H228,'Full AlKareem'!H228,'Full KFGQPC'!H228,'Full LPMQ'!H228,'Full AlQalam Zero TN'!H228)</f>
        <v>0</v>
      </c>
      <c r="I228" s="52">
        <f>SUM('Full norehidayat'!I228,'Full norehuda'!I228,'Full norehira'!I228,'Full meQuran'!I228,'Full Amiri'!I228,'Full PDMS'!I228,'Full AlKareem'!I228,'Full KFGQPC'!I228,'Full LPMQ'!I228,'Full AlQalam Zero TN'!I228)</f>
        <v>4</v>
      </c>
      <c r="J228" s="52">
        <f>SUM('Full norehidayat'!J228,'Full norehuda'!J228,'Full norehira'!J228,'Full meQuran'!J228,'Full Amiri'!J228,'Full PDMS'!J228,'Full AlKareem'!J228,'Full KFGQPC'!J228,'Full LPMQ'!J228,'Full AlQalam Zero TN'!J228)</f>
        <v>0</v>
      </c>
      <c r="K228" s="52">
        <f>SUM('Full norehidayat'!K228,'Full norehuda'!K228,'Full norehira'!K228,'Full meQuran'!K228,'Full Amiri'!K228,'Full PDMS'!K228,'Full AlKareem'!K228,'Full KFGQPC'!K228,'Full LPMQ'!K228,'Full AlQalam Zero TN'!K228)</f>
        <v>0</v>
      </c>
      <c r="L228" s="52">
        <f>SUM('Full norehidayat'!L228,'Full norehuda'!L228,'Full norehira'!L228,'Full meQuran'!L228,'Full Amiri'!L228,'Full PDMS'!L228,'Full AlKareem'!L228,'Full KFGQPC'!L228,'Full LPMQ'!L228,'Full AlQalam Zero TN'!L228)</f>
        <v>0</v>
      </c>
      <c r="M228" s="52">
        <f>SUM('Full norehidayat'!M228,'Full norehuda'!M228,'Full norehira'!M228,'Full meQuran'!M228,'Full Amiri'!M228,'Full PDMS'!M228,'Full AlKareem'!M228,'Full KFGQPC'!M228,'Full LPMQ'!M228,'Full AlQalam Zero TN'!M228)</f>
        <v>0</v>
      </c>
      <c r="N228" s="52">
        <f>SUM('Full norehidayat'!N228,'Full norehuda'!N228,'Full norehira'!N228,'Full meQuran'!N228,'Full Amiri'!N228,'Full PDMS'!N228,'Full AlKareem'!N228,'Full KFGQPC'!N228,'Full LPMQ'!N228,'Full AlQalam Zero TN'!N228)</f>
        <v>0</v>
      </c>
      <c r="O228" s="52">
        <f>SUM('Full norehidayat'!O228,'Full norehuda'!O228,'Full norehira'!O228,'Full meQuran'!O228,'Full Amiri'!O228,'Full PDMS'!O228,'Full AlKareem'!O228,'Full KFGQPC'!O228,'Full LPMQ'!O228,'Full AlQalam Zero TN'!O228)</f>
        <v>0</v>
      </c>
      <c r="P228" s="52">
        <f>SUM('Full norehidayat'!P228,'Full norehuda'!P228,'Full norehira'!P228,'Full meQuran'!P228,'Full Amiri'!P228,'Full PDMS'!P228,'Full AlKareem'!P228,'Full KFGQPC'!P228,'Full LPMQ'!P228,'Full AlQalam Zero TN'!P228)</f>
        <v>0</v>
      </c>
      <c r="Q228" s="52">
        <f>SUM('Full norehidayat'!Q228,'Full norehuda'!Q228,'Full norehira'!Q228,'Full meQuran'!Q228,'Full Amiri'!Q228,'Full PDMS'!Q228,'Full AlKareem'!Q228,'Full KFGQPC'!Q228,'Full LPMQ'!Q228,'Full AlQalam Zero TN'!Q228)</f>
        <v>0</v>
      </c>
      <c r="R228" s="52">
        <f>SUM('Full norehidayat'!R228,'Full norehuda'!R228,'Full norehira'!R228,'Full meQuran'!R228,'Full Amiri'!R228,'Full PDMS'!R228,'Full AlKareem'!R228,'Full KFGQPC'!R228,'Full LPMQ'!R228,'Full AlQalam Zero TN'!R228)</f>
        <v>0</v>
      </c>
      <c r="S228" s="52">
        <f>SUM('Full norehidayat'!S228,'Full norehuda'!S228,'Full norehira'!S228,'Full meQuran'!S228,'Full Amiri'!S228,'Full PDMS'!S228,'Full AlKareem'!S228,'Full KFGQPC'!S228,'Full LPMQ'!S228,'Full AlQalam Zero TN'!S228)</f>
        <v>0</v>
      </c>
      <c r="T228" s="52">
        <f>SUM('Full norehidayat'!T228,'Full norehuda'!T228,'Full norehira'!T228,'Full meQuran'!T228,'Full Amiri'!T228,'Full PDMS'!T228,'Full AlKareem'!T228,'Full KFGQPC'!T228,'Full LPMQ'!T228,'Full AlQalam Zero TN'!T228)</f>
        <v>0</v>
      </c>
      <c r="U228" s="52">
        <f>SUM('Full norehidayat'!U228,'Full norehuda'!U228,'Full norehira'!U228,'Full meQuran'!U228,'Full Amiri'!U228,'Full PDMS'!U228,'Full AlKareem'!U228,'Full KFGQPC'!U228,'Full LPMQ'!U228,'Full AlQalam Zero TN'!U228)</f>
        <v>0</v>
      </c>
      <c r="V228" s="52">
        <f>SUM('Full norehidayat'!V228,'Full norehuda'!V228,'Full norehira'!V228,'Full meQuran'!V228,'Full Amiri'!V228,'Full PDMS'!V228,'Full AlKareem'!V228,'Full KFGQPC'!V228,'Full LPMQ'!V228,'Full AlQalam Zero TN'!V228)</f>
        <v>0</v>
      </c>
      <c r="W228" s="52">
        <f>SUM('Full norehidayat'!W228,'Full norehuda'!W228,'Full norehira'!W228,'Full meQuran'!W228,'Full Amiri'!W228,'Full PDMS'!W228,'Full AlKareem'!W228,'Full KFGQPC'!W228,'Full LPMQ'!W228,'Full AlQalam Zero TN'!W228)</f>
        <v>0</v>
      </c>
      <c r="X228" s="51">
        <f>SUM('Full norehidayat'!X228,'Full norehuda'!X228,'Full norehira'!X228,'Full meQuran'!X228,'Full Amiri'!X228,'Full PDMS'!X228,'Full AlKareem'!X228,'Full KFGQPC'!X228,'Full LPMQ'!X228,'Full AlQalam Zero TN'!X228)</f>
        <v>31</v>
      </c>
      <c r="Y228" s="52">
        <f>SUM('Full norehidayat'!Y228,'Full norehuda'!Y228,'Full norehira'!Y228,'Full meQuran'!Y228,'Full Amiri'!Y228,'Full PDMS'!Y228,'Full AlKareem'!Y228,'Full KFGQPC'!Y228,'Full LPMQ'!Y228,'Full AlQalam Zero TN'!Y228)</f>
        <v>0</v>
      </c>
      <c r="Z228" s="52">
        <f>SUM('Full norehidayat'!Z228,'Full norehuda'!Z228,'Full norehira'!Z228,'Full meQuran'!Z228,'Full Amiri'!Z228,'Full PDMS'!Z228,'Full AlKareem'!Z228,'Full KFGQPC'!Z228,'Full LPMQ'!Z228,'Full AlQalam Zero TN'!Z228)</f>
        <v>0</v>
      </c>
      <c r="AA228" s="52">
        <f>SUM('Full norehidayat'!AA228,'Full norehuda'!AA228,'Full norehira'!AA228,'Full meQuran'!AA228,'Full Amiri'!AA228,'Full PDMS'!AA228,'Full AlKareem'!AA228,'Full KFGQPC'!AA228,'Full LPMQ'!AA228,'Full AlQalam Zero TN'!AA228)</f>
        <v>0</v>
      </c>
      <c r="AB228" s="52">
        <f>SUM('Full norehidayat'!AB228,'Full norehuda'!AB228,'Full norehira'!AB228,'Full meQuran'!AB228,'Full Amiri'!AB228,'Full PDMS'!AB228,'Full AlKareem'!AB228,'Full KFGQPC'!AB228,'Full LPMQ'!AB228,'Full AlQalam Zero TN'!AB228)</f>
        <v>0</v>
      </c>
      <c r="AC228" s="52">
        <f>SUM('Full norehidayat'!AC228,'Full norehuda'!AC228,'Full norehira'!AC228,'Full meQuran'!AC228,'Full Amiri'!AC228,'Full PDMS'!AC228,'Full AlKareem'!AC228,'Full KFGQPC'!AC228,'Full LPMQ'!AC228,'Full AlQalam Zero TN'!AC228)</f>
        <v>0</v>
      </c>
      <c r="AD228" s="42">
        <f>X228</f>
        <v>31</v>
      </c>
      <c r="AE228" s="42">
        <f>SUM(B228:W228,Y228:AC228)</f>
        <v>4</v>
      </c>
      <c r="AF228" s="42">
        <f>SUM(X206:X227,X229:X233)</f>
        <v>6</v>
      </c>
      <c r="AG228" s="41">
        <v>0</v>
      </c>
      <c r="AH228" s="40">
        <f t="shared" si="61"/>
        <v>0.75609756097561</v>
      </c>
      <c r="AI228" s="40">
        <f t="shared" si="62"/>
        <v>0.885714285714286</v>
      </c>
      <c r="AJ228" s="40">
        <f t="shared" si="63"/>
        <v>0.837837837837838</v>
      </c>
      <c r="AK228" s="40">
        <f t="shared" si="64"/>
        <v>0.861111111111111</v>
      </c>
    </row>
    <row r="229" spans="1:37">
      <c r="A229" s="26" t="s">
        <v>30</v>
      </c>
      <c r="B229" s="52">
        <f>SUM('Full norehidayat'!B229,'Full norehuda'!B229,'Full norehira'!B229,'Full meQuran'!B229,'Full Amiri'!B229,'Full PDMS'!B229,'Full AlKareem'!B229,'Full KFGQPC'!B229,'Full LPMQ'!B229,'Full AlQalam Zero TN'!B229)</f>
        <v>0</v>
      </c>
      <c r="C229" s="52">
        <f>SUM('Full norehidayat'!C229,'Full norehuda'!C229,'Full norehira'!C229,'Full meQuran'!C229,'Full Amiri'!C229,'Full PDMS'!C229,'Full AlKareem'!C229,'Full KFGQPC'!C229,'Full LPMQ'!C229,'Full AlQalam Zero TN'!C229)</f>
        <v>0</v>
      </c>
      <c r="D229" s="52">
        <f>SUM('Full norehidayat'!D229,'Full norehuda'!D229,'Full norehira'!D229,'Full meQuran'!D229,'Full Amiri'!D229,'Full PDMS'!D229,'Full AlKareem'!D229,'Full KFGQPC'!D229,'Full LPMQ'!D229,'Full AlQalam Zero TN'!D229)</f>
        <v>0</v>
      </c>
      <c r="E229" s="52">
        <f>SUM('Full norehidayat'!E229,'Full norehuda'!E229,'Full norehira'!E229,'Full meQuran'!E229,'Full Amiri'!E229,'Full PDMS'!E229,'Full AlKareem'!E229,'Full KFGQPC'!E229,'Full LPMQ'!E229,'Full AlQalam Zero TN'!E229)</f>
        <v>0</v>
      </c>
      <c r="F229" s="52">
        <f>SUM('Full norehidayat'!F229,'Full norehuda'!F229,'Full norehira'!F229,'Full meQuran'!F229,'Full Amiri'!F229,'Full PDMS'!F229,'Full AlKareem'!F229,'Full KFGQPC'!F229,'Full LPMQ'!F229,'Full AlQalam Zero TN'!F229)</f>
        <v>0</v>
      </c>
      <c r="G229" s="52">
        <f>SUM('Full norehidayat'!G229,'Full norehuda'!G229,'Full norehira'!G229,'Full meQuran'!G229,'Full Amiri'!G229,'Full PDMS'!G229,'Full AlKareem'!G229,'Full KFGQPC'!G229,'Full LPMQ'!G229,'Full AlQalam Zero TN'!G229)</f>
        <v>0</v>
      </c>
      <c r="H229" s="52">
        <f>SUM('Full norehidayat'!H229,'Full norehuda'!H229,'Full norehira'!H229,'Full meQuran'!H229,'Full Amiri'!H229,'Full PDMS'!H229,'Full AlKareem'!H229,'Full KFGQPC'!H229,'Full LPMQ'!H229,'Full AlQalam Zero TN'!H229)</f>
        <v>0</v>
      </c>
      <c r="I229" s="52">
        <f>SUM('Full norehidayat'!I229,'Full norehuda'!I229,'Full norehira'!I229,'Full meQuran'!I229,'Full Amiri'!I229,'Full PDMS'!I229,'Full AlKareem'!I229,'Full KFGQPC'!I229,'Full LPMQ'!I229,'Full AlQalam Zero TN'!I229)</f>
        <v>0</v>
      </c>
      <c r="J229" s="52">
        <f>SUM('Full norehidayat'!J229,'Full norehuda'!J229,'Full norehira'!J229,'Full meQuran'!J229,'Full Amiri'!J229,'Full PDMS'!J229,'Full AlKareem'!J229,'Full KFGQPC'!J229,'Full LPMQ'!J229,'Full AlQalam Zero TN'!J229)</f>
        <v>0</v>
      </c>
      <c r="K229" s="52">
        <f>SUM('Full norehidayat'!K229,'Full norehuda'!K229,'Full norehira'!K229,'Full meQuran'!K229,'Full Amiri'!K229,'Full PDMS'!K229,'Full AlKareem'!K229,'Full KFGQPC'!K229,'Full LPMQ'!K229,'Full AlQalam Zero TN'!K229)</f>
        <v>0</v>
      </c>
      <c r="L229" s="52">
        <f>SUM('Full norehidayat'!L229,'Full norehuda'!L229,'Full norehira'!L229,'Full meQuran'!L229,'Full Amiri'!L229,'Full PDMS'!L229,'Full AlKareem'!L229,'Full KFGQPC'!L229,'Full LPMQ'!L229,'Full AlQalam Zero TN'!L229)</f>
        <v>0</v>
      </c>
      <c r="M229" s="52">
        <f>SUM('Full norehidayat'!M229,'Full norehuda'!M229,'Full norehira'!M229,'Full meQuran'!M229,'Full Amiri'!M229,'Full PDMS'!M229,'Full AlKareem'!M229,'Full KFGQPC'!M229,'Full LPMQ'!M229,'Full AlQalam Zero TN'!M229)</f>
        <v>0</v>
      </c>
      <c r="N229" s="52">
        <f>SUM('Full norehidayat'!N229,'Full norehuda'!N229,'Full norehira'!N229,'Full meQuran'!N229,'Full Amiri'!N229,'Full PDMS'!N229,'Full AlKareem'!N229,'Full KFGQPC'!N229,'Full LPMQ'!N229,'Full AlQalam Zero TN'!N229)</f>
        <v>0</v>
      </c>
      <c r="O229" s="52">
        <f>SUM('Full norehidayat'!O229,'Full norehuda'!O229,'Full norehira'!O229,'Full meQuran'!O229,'Full Amiri'!O229,'Full PDMS'!O229,'Full AlKareem'!O229,'Full KFGQPC'!O229,'Full LPMQ'!O229,'Full AlQalam Zero TN'!O229)</f>
        <v>0</v>
      </c>
      <c r="P229" s="52">
        <f>SUM('Full norehidayat'!P229,'Full norehuda'!P229,'Full norehira'!P229,'Full meQuran'!P229,'Full Amiri'!P229,'Full PDMS'!P229,'Full AlKareem'!P229,'Full KFGQPC'!P229,'Full LPMQ'!P229,'Full AlQalam Zero TN'!P229)</f>
        <v>0</v>
      </c>
      <c r="Q229" s="52">
        <f>SUM('Full norehidayat'!Q229,'Full norehuda'!Q229,'Full norehira'!Q229,'Full meQuran'!Q229,'Full Amiri'!Q229,'Full PDMS'!Q229,'Full AlKareem'!Q229,'Full KFGQPC'!Q229,'Full LPMQ'!Q229,'Full AlQalam Zero TN'!Q229)</f>
        <v>0</v>
      </c>
      <c r="R229" s="52">
        <f>SUM('Full norehidayat'!R229,'Full norehuda'!R229,'Full norehira'!R229,'Full meQuran'!R229,'Full Amiri'!R229,'Full PDMS'!R229,'Full AlKareem'!R229,'Full KFGQPC'!R229,'Full LPMQ'!R229,'Full AlQalam Zero TN'!R229)</f>
        <v>0</v>
      </c>
      <c r="S229" s="52">
        <f>SUM('Full norehidayat'!S229,'Full norehuda'!S229,'Full norehira'!S229,'Full meQuran'!S229,'Full Amiri'!S229,'Full PDMS'!S229,'Full AlKareem'!S229,'Full KFGQPC'!S229,'Full LPMQ'!S229,'Full AlQalam Zero TN'!S229)</f>
        <v>0</v>
      </c>
      <c r="T229" s="52">
        <f>SUM('Full norehidayat'!T229,'Full norehuda'!T229,'Full norehira'!T229,'Full meQuran'!T229,'Full Amiri'!T229,'Full PDMS'!T229,'Full AlKareem'!T229,'Full KFGQPC'!T229,'Full LPMQ'!T229,'Full AlQalam Zero TN'!T229)</f>
        <v>0</v>
      </c>
      <c r="U229" s="52">
        <f>SUM('Full norehidayat'!U229,'Full norehuda'!U229,'Full norehira'!U229,'Full meQuran'!U229,'Full Amiri'!U229,'Full PDMS'!U229,'Full AlKareem'!U229,'Full KFGQPC'!U229,'Full LPMQ'!U229,'Full AlQalam Zero TN'!U229)</f>
        <v>0</v>
      </c>
      <c r="V229" s="52">
        <f>SUM('Full norehidayat'!V229,'Full norehuda'!V229,'Full norehira'!V229,'Full meQuran'!V229,'Full Amiri'!V229,'Full PDMS'!V229,'Full AlKareem'!V229,'Full KFGQPC'!V229,'Full LPMQ'!V229,'Full AlQalam Zero TN'!V229)</f>
        <v>0</v>
      </c>
      <c r="W229" s="52">
        <f>SUM('Full norehidayat'!W229,'Full norehuda'!W229,'Full norehira'!W229,'Full meQuran'!W229,'Full Amiri'!W229,'Full PDMS'!W229,'Full AlKareem'!W229,'Full KFGQPC'!W229,'Full LPMQ'!W229,'Full AlQalam Zero TN'!W229)</f>
        <v>0</v>
      </c>
      <c r="X229" s="52">
        <f>SUM('Full norehidayat'!X229,'Full norehuda'!X229,'Full norehira'!X229,'Full meQuran'!X229,'Full Amiri'!X229,'Full PDMS'!X229,'Full AlKareem'!X229,'Full KFGQPC'!X229,'Full LPMQ'!X229,'Full AlQalam Zero TN'!X229)</f>
        <v>4</v>
      </c>
      <c r="Y229" s="51">
        <f>SUM('Full norehidayat'!Y229,'Full norehuda'!Y229,'Full norehira'!Y229,'Full meQuran'!Y229,'Full Amiri'!Y229,'Full PDMS'!Y229,'Full AlKareem'!Y229,'Full KFGQPC'!Y229,'Full LPMQ'!Y229,'Full AlQalam Zero TN'!Y229)</f>
        <v>210</v>
      </c>
      <c r="Z229" s="52">
        <f>SUM('Full norehidayat'!Z229,'Full norehuda'!Z229,'Full norehira'!Z229,'Full meQuran'!Z229,'Full Amiri'!Z229,'Full PDMS'!Z229,'Full AlKareem'!Z229,'Full KFGQPC'!Z229,'Full LPMQ'!Z229,'Full AlQalam Zero TN'!Z229)</f>
        <v>0</v>
      </c>
      <c r="AA229" s="52">
        <f>SUM('Full norehidayat'!AA229,'Full norehuda'!AA229,'Full norehira'!AA229,'Full meQuran'!AA229,'Full Amiri'!AA229,'Full PDMS'!AA229,'Full AlKareem'!AA229,'Full KFGQPC'!AA229,'Full LPMQ'!AA229,'Full AlQalam Zero TN'!AA229)</f>
        <v>0</v>
      </c>
      <c r="AB229" s="52">
        <f>SUM('Full norehidayat'!AB229,'Full norehuda'!AB229,'Full norehira'!AB229,'Full meQuran'!AB229,'Full Amiri'!AB229,'Full PDMS'!AB229,'Full AlKareem'!AB229,'Full KFGQPC'!AB229,'Full LPMQ'!AB229,'Full AlQalam Zero TN'!AB229)</f>
        <v>0</v>
      </c>
      <c r="AC229" s="52">
        <f>SUM('Full norehidayat'!AC229,'Full norehuda'!AC229,'Full norehira'!AC229,'Full meQuran'!AC229,'Full Amiri'!AC229,'Full PDMS'!AC229,'Full AlKareem'!AC229,'Full KFGQPC'!AC229,'Full LPMQ'!AC229,'Full AlQalam Zero TN'!AC229)</f>
        <v>0</v>
      </c>
      <c r="AD229" s="41">
        <f>Y229</f>
        <v>210</v>
      </c>
      <c r="AE229" s="41">
        <f>SUM(B229:X229,Z229:AC229)</f>
        <v>4</v>
      </c>
      <c r="AF229" s="41">
        <f>SUM(Y206:Y228,Y230:Y233)</f>
        <v>0</v>
      </c>
      <c r="AG229" s="42">
        <v>0</v>
      </c>
      <c r="AH229" s="43">
        <f t="shared" si="61"/>
        <v>0.981308411214953</v>
      </c>
      <c r="AI229" s="43">
        <f t="shared" si="62"/>
        <v>0.981308411214953</v>
      </c>
      <c r="AJ229" s="43">
        <f t="shared" si="63"/>
        <v>1</v>
      </c>
      <c r="AK229" s="43">
        <f t="shared" si="64"/>
        <v>0.990566037735849</v>
      </c>
    </row>
    <row r="230" spans="1:37">
      <c r="A230" s="26" t="s">
        <v>31</v>
      </c>
      <c r="B230" s="52">
        <f>SUM('Full norehidayat'!B230,'Full norehuda'!B230,'Full norehira'!B230,'Full meQuran'!B230,'Full Amiri'!B230,'Full PDMS'!B230,'Full AlKareem'!B230,'Full KFGQPC'!B230,'Full LPMQ'!B230,'Full AlQalam Zero TN'!B230)</f>
        <v>0</v>
      </c>
      <c r="C230" s="52">
        <f>SUM('Full norehidayat'!C230,'Full norehuda'!C230,'Full norehira'!C230,'Full meQuran'!C230,'Full Amiri'!C230,'Full PDMS'!C230,'Full AlKareem'!C230,'Full KFGQPC'!C230,'Full LPMQ'!C230,'Full AlQalam Zero TN'!C230)</f>
        <v>4</v>
      </c>
      <c r="D230" s="52">
        <f>SUM('Full norehidayat'!D230,'Full norehuda'!D230,'Full norehira'!D230,'Full meQuran'!D230,'Full Amiri'!D230,'Full PDMS'!D230,'Full AlKareem'!D230,'Full KFGQPC'!D230,'Full LPMQ'!D230,'Full AlQalam Zero TN'!D230)</f>
        <v>0</v>
      </c>
      <c r="E230" s="52">
        <f>SUM('Full norehidayat'!E230,'Full norehuda'!E230,'Full norehira'!E230,'Full meQuran'!E230,'Full Amiri'!E230,'Full PDMS'!E230,'Full AlKareem'!E230,'Full KFGQPC'!E230,'Full LPMQ'!E230,'Full AlQalam Zero TN'!E230)</f>
        <v>0</v>
      </c>
      <c r="F230" s="52">
        <f>SUM('Full norehidayat'!F230,'Full norehuda'!F230,'Full norehira'!F230,'Full meQuran'!F230,'Full Amiri'!F230,'Full PDMS'!F230,'Full AlKareem'!F230,'Full KFGQPC'!F230,'Full LPMQ'!F230,'Full AlQalam Zero TN'!F230)</f>
        <v>0</v>
      </c>
      <c r="G230" s="52">
        <f>SUM('Full norehidayat'!G230,'Full norehuda'!G230,'Full norehira'!G230,'Full meQuran'!G230,'Full Amiri'!G230,'Full PDMS'!G230,'Full AlKareem'!G230,'Full KFGQPC'!G230,'Full LPMQ'!G230,'Full AlQalam Zero TN'!G230)</f>
        <v>0</v>
      </c>
      <c r="H230" s="52">
        <f>SUM('Full norehidayat'!H230,'Full norehuda'!H230,'Full norehira'!H230,'Full meQuran'!H230,'Full Amiri'!H230,'Full PDMS'!H230,'Full AlKareem'!H230,'Full KFGQPC'!H230,'Full LPMQ'!H230,'Full AlQalam Zero TN'!H230)</f>
        <v>0</v>
      </c>
      <c r="I230" s="52">
        <f>SUM('Full norehidayat'!I230,'Full norehuda'!I230,'Full norehira'!I230,'Full meQuran'!I230,'Full Amiri'!I230,'Full PDMS'!I230,'Full AlKareem'!I230,'Full KFGQPC'!I230,'Full LPMQ'!I230,'Full AlQalam Zero TN'!I230)</f>
        <v>0</v>
      </c>
      <c r="J230" s="52">
        <f>SUM('Full norehidayat'!J230,'Full norehuda'!J230,'Full norehira'!J230,'Full meQuran'!J230,'Full Amiri'!J230,'Full PDMS'!J230,'Full AlKareem'!J230,'Full KFGQPC'!J230,'Full LPMQ'!J230,'Full AlQalam Zero TN'!J230)</f>
        <v>0</v>
      </c>
      <c r="K230" s="52">
        <f>SUM('Full norehidayat'!K230,'Full norehuda'!K230,'Full norehira'!K230,'Full meQuran'!K230,'Full Amiri'!K230,'Full PDMS'!K230,'Full AlKareem'!K230,'Full KFGQPC'!K230,'Full LPMQ'!K230,'Full AlQalam Zero TN'!K230)</f>
        <v>0</v>
      </c>
      <c r="L230" s="52">
        <f>SUM('Full norehidayat'!L230,'Full norehuda'!L230,'Full norehira'!L230,'Full meQuran'!L230,'Full Amiri'!L230,'Full PDMS'!L230,'Full AlKareem'!L230,'Full KFGQPC'!L230,'Full LPMQ'!L230,'Full AlQalam Zero TN'!L230)</f>
        <v>0</v>
      </c>
      <c r="M230" s="52">
        <f>SUM('Full norehidayat'!M230,'Full norehuda'!M230,'Full norehira'!M230,'Full meQuran'!M230,'Full Amiri'!M230,'Full PDMS'!M230,'Full AlKareem'!M230,'Full KFGQPC'!M230,'Full LPMQ'!M230,'Full AlQalam Zero TN'!M230)</f>
        <v>0</v>
      </c>
      <c r="N230" s="52">
        <f>SUM('Full norehidayat'!N230,'Full norehuda'!N230,'Full norehira'!N230,'Full meQuran'!N230,'Full Amiri'!N230,'Full PDMS'!N230,'Full AlKareem'!N230,'Full KFGQPC'!N230,'Full LPMQ'!N230,'Full AlQalam Zero TN'!N230)</f>
        <v>0</v>
      </c>
      <c r="O230" s="52">
        <f>SUM('Full norehidayat'!O230,'Full norehuda'!O230,'Full norehira'!O230,'Full meQuran'!O230,'Full Amiri'!O230,'Full PDMS'!O230,'Full AlKareem'!O230,'Full KFGQPC'!O230,'Full LPMQ'!O230,'Full AlQalam Zero TN'!O230)</f>
        <v>0</v>
      </c>
      <c r="P230" s="52">
        <f>SUM('Full norehidayat'!P230,'Full norehuda'!P230,'Full norehira'!P230,'Full meQuran'!P230,'Full Amiri'!P230,'Full PDMS'!P230,'Full AlKareem'!P230,'Full KFGQPC'!P230,'Full LPMQ'!P230,'Full AlQalam Zero TN'!P230)</f>
        <v>1</v>
      </c>
      <c r="Q230" s="52">
        <f>SUM('Full norehidayat'!Q230,'Full norehuda'!Q230,'Full norehira'!Q230,'Full meQuran'!Q230,'Full Amiri'!Q230,'Full PDMS'!Q230,'Full AlKareem'!Q230,'Full KFGQPC'!Q230,'Full LPMQ'!Q230,'Full AlQalam Zero TN'!Q230)</f>
        <v>0</v>
      </c>
      <c r="R230" s="52">
        <f>SUM('Full norehidayat'!R230,'Full norehuda'!R230,'Full norehira'!R230,'Full meQuran'!R230,'Full Amiri'!R230,'Full PDMS'!R230,'Full AlKareem'!R230,'Full KFGQPC'!R230,'Full LPMQ'!R230,'Full AlQalam Zero TN'!R230)</f>
        <v>0</v>
      </c>
      <c r="S230" s="52">
        <f>SUM('Full norehidayat'!S230,'Full norehuda'!S230,'Full norehira'!S230,'Full meQuran'!S230,'Full Amiri'!S230,'Full PDMS'!S230,'Full AlKareem'!S230,'Full KFGQPC'!S230,'Full LPMQ'!S230,'Full AlQalam Zero TN'!S230)</f>
        <v>0</v>
      </c>
      <c r="T230" s="52">
        <f>SUM('Full norehidayat'!T230,'Full norehuda'!T230,'Full norehira'!T230,'Full meQuran'!T230,'Full Amiri'!T230,'Full PDMS'!T230,'Full AlKareem'!T230,'Full KFGQPC'!T230,'Full LPMQ'!T230,'Full AlQalam Zero TN'!T230)</f>
        <v>0</v>
      </c>
      <c r="U230" s="52">
        <f>SUM('Full norehidayat'!U230,'Full norehuda'!U230,'Full norehira'!U230,'Full meQuran'!U230,'Full Amiri'!U230,'Full PDMS'!U230,'Full AlKareem'!U230,'Full KFGQPC'!U230,'Full LPMQ'!U230,'Full AlQalam Zero TN'!U230)</f>
        <v>0</v>
      </c>
      <c r="V230" s="52">
        <f>SUM('Full norehidayat'!V230,'Full norehuda'!V230,'Full norehira'!V230,'Full meQuran'!V230,'Full Amiri'!V230,'Full PDMS'!V230,'Full AlKareem'!V230,'Full KFGQPC'!V230,'Full LPMQ'!V230,'Full AlQalam Zero TN'!V230)</f>
        <v>0</v>
      </c>
      <c r="W230" s="52">
        <f>SUM('Full norehidayat'!W230,'Full norehuda'!W230,'Full norehira'!W230,'Full meQuran'!W230,'Full Amiri'!W230,'Full PDMS'!W230,'Full AlKareem'!W230,'Full KFGQPC'!W230,'Full LPMQ'!W230,'Full AlQalam Zero TN'!W230)</f>
        <v>0</v>
      </c>
      <c r="X230" s="52">
        <f>SUM('Full norehidayat'!X230,'Full norehuda'!X230,'Full norehira'!X230,'Full meQuran'!X230,'Full Amiri'!X230,'Full PDMS'!X230,'Full AlKareem'!X230,'Full KFGQPC'!X230,'Full LPMQ'!X230,'Full AlQalam Zero TN'!X230)</f>
        <v>2</v>
      </c>
      <c r="Y230" s="52">
        <f>SUM('Full norehidayat'!Y230,'Full norehuda'!Y230,'Full norehira'!Y230,'Full meQuran'!Y230,'Full Amiri'!Y230,'Full PDMS'!Y230,'Full AlKareem'!Y230,'Full KFGQPC'!Y230,'Full LPMQ'!Y230,'Full AlQalam Zero TN'!Y230)</f>
        <v>0</v>
      </c>
      <c r="Z230" s="51">
        <f>SUM('Full norehidayat'!Z230,'Full norehuda'!Z230,'Full norehira'!Z230,'Full meQuran'!Z230,'Full Amiri'!Z230,'Full PDMS'!Z230,'Full AlKareem'!Z230,'Full KFGQPC'!Z230,'Full LPMQ'!Z230,'Full AlQalam Zero TN'!Z230)</f>
        <v>37</v>
      </c>
      <c r="AA230" s="52">
        <f>SUM('Full norehidayat'!AA230,'Full norehuda'!AA230,'Full norehira'!AA230,'Full meQuran'!AA230,'Full Amiri'!AA230,'Full PDMS'!AA230,'Full AlKareem'!AA230,'Full KFGQPC'!AA230,'Full LPMQ'!AA230,'Full AlQalam Zero TN'!AA230)</f>
        <v>0</v>
      </c>
      <c r="AB230" s="52">
        <f>SUM('Full norehidayat'!AB230,'Full norehuda'!AB230,'Full norehira'!AB230,'Full meQuran'!AB230,'Full Amiri'!AB230,'Full PDMS'!AB230,'Full AlKareem'!AB230,'Full KFGQPC'!AB230,'Full LPMQ'!AB230,'Full AlQalam Zero TN'!AB230)</f>
        <v>0</v>
      </c>
      <c r="AC230" s="52">
        <f>SUM('Full norehidayat'!AC230,'Full norehuda'!AC230,'Full norehira'!AC230,'Full meQuran'!AC230,'Full Amiri'!AC230,'Full PDMS'!AC230,'Full AlKareem'!AC230,'Full KFGQPC'!AC230,'Full LPMQ'!AC230,'Full AlQalam Zero TN'!AC230)</f>
        <v>0</v>
      </c>
      <c r="AD230" s="42">
        <f>Z230</f>
        <v>37</v>
      </c>
      <c r="AE230" s="42">
        <f>SUM(B230:Y230,AA230:AC230)</f>
        <v>7</v>
      </c>
      <c r="AF230" s="42">
        <f>SUM(Z206:Z229,Z231:Z233)</f>
        <v>1</v>
      </c>
      <c r="AG230" s="41">
        <v>0</v>
      </c>
      <c r="AH230" s="40">
        <f t="shared" si="61"/>
        <v>0.822222222222222</v>
      </c>
      <c r="AI230" s="40">
        <f t="shared" si="62"/>
        <v>0.840909090909091</v>
      </c>
      <c r="AJ230" s="40">
        <f t="shared" si="63"/>
        <v>0.973684210526316</v>
      </c>
      <c r="AK230" s="40">
        <f t="shared" si="64"/>
        <v>0.902439024390244</v>
      </c>
    </row>
    <row r="231" spans="1:37">
      <c r="A231" s="26" t="s">
        <v>32</v>
      </c>
      <c r="B231" s="52">
        <f>SUM('Full norehidayat'!B231,'Full norehuda'!B231,'Full norehira'!B231,'Full meQuran'!B231,'Full Amiri'!B231,'Full PDMS'!B231,'Full AlKareem'!B231,'Full KFGQPC'!B231,'Full LPMQ'!B231,'Full AlQalam Zero TN'!B231)</f>
        <v>0</v>
      </c>
      <c r="C231" s="52">
        <f>SUM('Full norehidayat'!C231,'Full norehuda'!C231,'Full norehira'!C231,'Full meQuran'!C231,'Full Amiri'!C231,'Full PDMS'!C231,'Full AlKareem'!C231,'Full KFGQPC'!C231,'Full LPMQ'!C231,'Full AlQalam Zero TN'!C231)</f>
        <v>0</v>
      </c>
      <c r="D231" s="52">
        <f>SUM('Full norehidayat'!D231,'Full norehuda'!D231,'Full norehira'!D231,'Full meQuran'!D231,'Full Amiri'!D231,'Full PDMS'!D231,'Full AlKareem'!D231,'Full KFGQPC'!D231,'Full LPMQ'!D231,'Full AlQalam Zero TN'!D231)</f>
        <v>0</v>
      </c>
      <c r="E231" s="52">
        <f>SUM('Full norehidayat'!E231,'Full norehuda'!E231,'Full norehira'!E231,'Full meQuran'!E231,'Full Amiri'!E231,'Full PDMS'!E231,'Full AlKareem'!E231,'Full KFGQPC'!E231,'Full LPMQ'!E231,'Full AlQalam Zero TN'!E231)</f>
        <v>0</v>
      </c>
      <c r="F231" s="52">
        <f>SUM('Full norehidayat'!F231,'Full norehuda'!F231,'Full norehira'!F231,'Full meQuran'!F231,'Full Amiri'!F231,'Full PDMS'!F231,'Full AlKareem'!F231,'Full KFGQPC'!F231,'Full LPMQ'!F231,'Full AlQalam Zero TN'!F231)</f>
        <v>0</v>
      </c>
      <c r="G231" s="52">
        <f>SUM('Full norehidayat'!G231,'Full norehuda'!G231,'Full norehira'!G231,'Full meQuran'!G231,'Full Amiri'!G231,'Full PDMS'!G231,'Full AlKareem'!G231,'Full KFGQPC'!G231,'Full LPMQ'!G231,'Full AlQalam Zero TN'!G231)</f>
        <v>0</v>
      </c>
      <c r="H231" s="52">
        <f>SUM('Full norehidayat'!H231,'Full norehuda'!H231,'Full norehira'!H231,'Full meQuran'!H231,'Full Amiri'!H231,'Full PDMS'!H231,'Full AlKareem'!H231,'Full KFGQPC'!H231,'Full LPMQ'!H231,'Full AlQalam Zero TN'!H231)</f>
        <v>0</v>
      </c>
      <c r="I231" s="52">
        <f>SUM('Full norehidayat'!I231,'Full norehuda'!I231,'Full norehira'!I231,'Full meQuran'!I231,'Full Amiri'!I231,'Full PDMS'!I231,'Full AlKareem'!I231,'Full KFGQPC'!I231,'Full LPMQ'!I231,'Full AlQalam Zero TN'!I231)</f>
        <v>0</v>
      </c>
      <c r="J231" s="52">
        <f>SUM('Full norehidayat'!J231,'Full norehuda'!J231,'Full norehira'!J231,'Full meQuran'!J231,'Full Amiri'!J231,'Full PDMS'!J231,'Full AlKareem'!J231,'Full KFGQPC'!J231,'Full LPMQ'!J231,'Full AlQalam Zero TN'!J231)</f>
        <v>0</v>
      </c>
      <c r="K231" s="52">
        <f>SUM('Full norehidayat'!K231,'Full norehuda'!K231,'Full norehira'!K231,'Full meQuran'!K231,'Full Amiri'!K231,'Full PDMS'!K231,'Full AlKareem'!K231,'Full KFGQPC'!K231,'Full LPMQ'!K231,'Full AlQalam Zero TN'!K231)</f>
        <v>0</v>
      </c>
      <c r="L231" s="52">
        <f>SUM('Full norehidayat'!L231,'Full norehuda'!L231,'Full norehira'!L231,'Full meQuran'!L231,'Full Amiri'!L231,'Full PDMS'!L231,'Full AlKareem'!L231,'Full KFGQPC'!L231,'Full LPMQ'!L231,'Full AlQalam Zero TN'!L231)</f>
        <v>0</v>
      </c>
      <c r="M231" s="52">
        <f>SUM('Full norehidayat'!M231,'Full norehuda'!M231,'Full norehira'!M231,'Full meQuran'!M231,'Full Amiri'!M231,'Full PDMS'!M231,'Full AlKareem'!M231,'Full KFGQPC'!M231,'Full LPMQ'!M231,'Full AlQalam Zero TN'!M231)</f>
        <v>0</v>
      </c>
      <c r="N231" s="52">
        <f>SUM('Full norehidayat'!N231,'Full norehuda'!N231,'Full norehira'!N231,'Full meQuran'!N231,'Full Amiri'!N231,'Full PDMS'!N231,'Full AlKareem'!N231,'Full KFGQPC'!N231,'Full LPMQ'!N231,'Full AlQalam Zero TN'!N231)</f>
        <v>0</v>
      </c>
      <c r="O231" s="52">
        <f>SUM('Full norehidayat'!O231,'Full norehuda'!O231,'Full norehira'!O231,'Full meQuran'!O231,'Full Amiri'!O231,'Full PDMS'!O231,'Full AlKareem'!O231,'Full KFGQPC'!O231,'Full LPMQ'!O231,'Full AlQalam Zero TN'!O231)</f>
        <v>0</v>
      </c>
      <c r="P231" s="52">
        <f>SUM('Full norehidayat'!P231,'Full norehuda'!P231,'Full norehira'!P231,'Full meQuran'!P231,'Full Amiri'!P231,'Full PDMS'!P231,'Full AlKareem'!P231,'Full KFGQPC'!P231,'Full LPMQ'!P231,'Full AlQalam Zero TN'!P231)</f>
        <v>0</v>
      </c>
      <c r="Q231" s="52">
        <f>SUM('Full norehidayat'!Q231,'Full norehuda'!Q231,'Full norehira'!Q231,'Full meQuran'!Q231,'Full Amiri'!Q231,'Full PDMS'!Q231,'Full AlKareem'!Q231,'Full KFGQPC'!Q231,'Full LPMQ'!Q231,'Full AlQalam Zero TN'!Q231)</f>
        <v>0</v>
      </c>
      <c r="R231" s="52">
        <f>SUM('Full norehidayat'!R231,'Full norehuda'!R231,'Full norehira'!R231,'Full meQuran'!R231,'Full Amiri'!R231,'Full PDMS'!R231,'Full AlKareem'!R231,'Full KFGQPC'!R231,'Full LPMQ'!R231,'Full AlQalam Zero TN'!R231)</f>
        <v>0</v>
      </c>
      <c r="S231" s="52">
        <f>SUM('Full norehidayat'!S231,'Full norehuda'!S231,'Full norehira'!S231,'Full meQuran'!S231,'Full Amiri'!S231,'Full PDMS'!S231,'Full AlKareem'!S231,'Full KFGQPC'!S231,'Full LPMQ'!S231,'Full AlQalam Zero TN'!S231)</f>
        <v>0</v>
      </c>
      <c r="T231" s="52">
        <f>SUM('Full norehidayat'!T231,'Full norehuda'!T231,'Full norehira'!T231,'Full meQuran'!T231,'Full Amiri'!T231,'Full PDMS'!T231,'Full AlKareem'!T231,'Full KFGQPC'!T231,'Full LPMQ'!T231,'Full AlQalam Zero TN'!T231)</f>
        <v>0</v>
      </c>
      <c r="U231" s="52">
        <f>SUM('Full norehidayat'!U231,'Full norehuda'!U231,'Full norehira'!U231,'Full meQuran'!U231,'Full Amiri'!U231,'Full PDMS'!U231,'Full AlKareem'!U231,'Full KFGQPC'!U231,'Full LPMQ'!U231,'Full AlQalam Zero TN'!U231)</f>
        <v>0</v>
      </c>
      <c r="V231" s="52">
        <f>SUM('Full norehidayat'!V231,'Full norehuda'!V231,'Full norehira'!V231,'Full meQuran'!V231,'Full Amiri'!V231,'Full PDMS'!V231,'Full AlKareem'!V231,'Full KFGQPC'!V231,'Full LPMQ'!V231,'Full AlQalam Zero TN'!V231)</f>
        <v>0</v>
      </c>
      <c r="W231" s="52">
        <f>SUM('Full norehidayat'!W231,'Full norehuda'!W231,'Full norehira'!W231,'Full meQuran'!W231,'Full Amiri'!W231,'Full PDMS'!W231,'Full AlKareem'!W231,'Full KFGQPC'!W231,'Full LPMQ'!W231,'Full AlQalam Zero TN'!W231)</f>
        <v>0</v>
      </c>
      <c r="X231" s="52">
        <f>SUM('Full norehidayat'!X231,'Full norehuda'!X231,'Full norehira'!X231,'Full meQuran'!X231,'Full Amiri'!X231,'Full PDMS'!X231,'Full AlKareem'!X231,'Full KFGQPC'!X231,'Full LPMQ'!X231,'Full AlQalam Zero TN'!X231)</f>
        <v>0</v>
      </c>
      <c r="Y231" s="52">
        <f>SUM('Full norehidayat'!Y231,'Full norehuda'!Y231,'Full norehira'!Y231,'Full meQuran'!Y231,'Full Amiri'!Y231,'Full PDMS'!Y231,'Full AlKareem'!Y231,'Full KFGQPC'!Y231,'Full LPMQ'!Y231,'Full AlQalam Zero TN'!Y231)</f>
        <v>0</v>
      </c>
      <c r="Z231" s="52">
        <f>SUM('Full norehidayat'!Z231,'Full norehuda'!Z231,'Full norehira'!Z231,'Full meQuran'!Z231,'Full Amiri'!Z231,'Full PDMS'!Z231,'Full AlKareem'!Z231,'Full KFGQPC'!Z231,'Full LPMQ'!Z231,'Full AlQalam Zero TN'!Z231)</f>
        <v>0</v>
      </c>
      <c r="AA231" s="51">
        <f>SUM('Full norehidayat'!AA231,'Full norehuda'!AA231,'Full norehira'!AA231,'Full meQuran'!AA231,'Full Amiri'!AA231,'Full PDMS'!AA231,'Full AlKareem'!AA231,'Full KFGQPC'!AA231,'Full LPMQ'!AA231,'Full AlQalam Zero TN'!AA231)</f>
        <v>59</v>
      </c>
      <c r="AB231" s="52">
        <f>SUM('Full norehidayat'!AB231,'Full norehuda'!AB231,'Full norehira'!AB231,'Full meQuran'!AB231,'Full Amiri'!AB231,'Full PDMS'!AB231,'Full AlKareem'!AB231,'Full KFGQPC'!AB231,'Full LPMQ'!AB231,'Full AlQalam Zero TN'!AB231)</f>
        <v>0</v>
      </c>
      <c r="AC231" s="52">
        <f>SUM('Full norehidayat'!AC231,'Full norehuda'!AC231,'Full norehira'!AC231,'Full meQuran'!AC231,'Full Amiri'!AC231,'Full PDMS'!AC231,'Full AlKareem'!AC231,'Full KFGQPC'!AC231,'Full LPMQ'!AC231,'Full AlQalam Zero TN'!AC231)</f>
        <v>0</v>
      </c>
      <c r="AD231" s="41">
        <f>AA231</f>
        <v>59</v>
      </c>
      <c r="AE231" s="41">
        <f>SUM(B231:Z231,AB231:AC231)</f>
        <v>0</v>
      </c>
      <c r="AF231" s="41">
        <f>SUM(AA206:AA230,AA232:AA233)</f>
        <v>0</v>
      </c>
      <c r="AG231" s="42">
        <v>0</v>
      </c>
      <c r="AH231" s="43">
        <f t="shared" si="61"/>
        <v>1</v>
      </c>
      <c r="AI231" s="43">
        <f t="shared" si="62"/>
        <v>1</v>
      </c>
      <c r="AJ231" s="43">
        <f t="shared" si="63"/>
        <v>1</v>
      </c>
      <c r="AK231" s="43">
        <f t="shared" si="64"/>
        <v>1</v>
      </c>
    </row>
    <row r="232" spans="1:37">
      <c r="A232" s="26" t="s">
        <v>33</v>
      </c>
      <c r="B232" s="52">
        <f>SUM('Full norehidayat'!B232,'Full norehuda'!B232,'Full norehira'!B232,'Full meQuran'!B232,'Full Amiri'!B232,'Full PDMS'!B232,'Full AlKareem'!B232,'Full KFGQPC'!B232,'Full LPMQ'!B232,'Full AlQalam Zero TN'!B232)</f>
        <v>0</v>
      </c>
      <c r="C232" s="52">
        <f>SUM('Full norehidayat'!C232,'Full norehuda'!C232,'Full norehira'!C232,'Full meQuran'!C232,'Full Amiri'!C232,'Full PDMS'!C232,'Full AlKareem'!C232,'Full KFGQPC'!C232,'Full LPMQ'!C232,'Full AlQalam Zero TN'!C232)</f>
        <v>0</v>
      </c>
      <c r="D232" s="52">
        <f>SUM('Full norehidayat'!D232,'Full norehuda'!D232,'Full norehira'!D232,'Full meQuran'!D232,'Full Amiri'!D232,'Full PDMS'!D232,'Full AlKareem'!D232,'Full KFGQPC'!D232,'Full LPMQ'!D232,'Full AlQalam Zero TN'!D232)</f>
        <v>0</v>
      </c>
      <c r="E232" s="52">
        <f>SUM('Full norehidayat'!E232,'Full norehuda'!E232,'Full norehira'!E232,'Full meQuran'!E232,'Full Amiri'!E232,'Full PDMS'!E232,'Full AlKareem'!E232,'Full KFGQPC'!E232,'Full LPMQ'!E232,'Full AlQalam Zero TN'!E232)</f>
        <v>0</v>
      </c>
      <c r="F232" s="52">
        <f>SUM('Full norehidayat'!F232,'Full norehuda'!F232,'Full norehira'!F232,'Full meQuran'!F232,'Full Amiri'!F232,'Full PDMS'!F232,'Full AlKareem'!F232,'Full KFGQPC'!F232,'Full LPMQ'!F232,'Full AlQalam Zero TN'!F232)</f>
        <v>0</v>
      </c>
      <c r="G232" s="52">
        <f>SUM('Full norehidayat'!G232,'Full norehuda'!G232,'Full norehira'!G232,'Full meQuran'!G232,'Full Amiri'!G232,'Full PDMS'!G232,'Full AlKareem'!G232,'Full KFGQPC'!G232,'Full LPMQ'!G232,'Full AlQalam Zero TN'!G232)</f>
        <v>0</v>
      </c>
      <c r="H232" s="52">
        <f>SUM('Full norehidayat'!H232,'Full norehuda'!H232,'Full norehira'!H232,'Full meQuran'!H232,'Full Amiri'!H232,'Full PDMS'!H232,'Full AlKareem'!H232,'Full KFGQPC'!H232,'Full LPMQ'!H232,'Full AlQalam Zero TN'!H232)</f>
        <v>0</v>
      </c>
      <c r="I232" s="52">
        <f>SUM('Full norehidayat'!I232,'Full norehuda'!I232,'Full norehira'!I232,'Full meQuran'!I232,'Full Amiri'!I232,'Full PDMS'!I232,'Full AlKareem'!I232,'Full KFGQPC'!I232,'Full LPMQ'!I232,'Full AlQalam Zero TN'!I232)</f>
        <v>0</v>
      </c>
      <c r="J232" s="52">
        <f>SUM('Full norehidayat'!J232,'Full norehuda'!J232,'Full norehira'!J232,'Full meQuran'!J232,'Full Amiri'!J232,'Full PDMS'!J232,'Full AlKareem'!J232,'Full KFGQPC'!J232,'Full LPMQ'!J232,'Full AlQalam Zero TN'!J232)</f>
        <v>0</v>
      </c>
      <c r="K232" s="52">
        <f>SUM('Full norehidayat'!K232,'Full norehuda'!K232,'Full norehira'!K232,'Full meQuran'!K232,'Full Amiri'!K232,'Full PDMS'!K232,'Full AlKareem'!K232,'Full KFGQPC'!K232,'Full LPMQ'!K232,'Full AlQalam Zero TN'!K232)</f>
        <v>0</v>
      </c>
      <c r="L232" s="52">
        <f>SUM('Full norehidayat'!L232,'Full norehuda'!L232,'Full norehira'!L232,'Full meQuran'!L232,'Full Amiri'!L232,'Full PDMS'!L232,'Full AlKareem'!L232,'Full KFGQPC'!L232,'Full LPMQ'!L232,'Full AlQalam Zero TN'!L232)</f>
        <v>0</v>
      </c>
      <c r="M232" s="52">
        <f>SUM('Full norehidayat'!M232,'Full norehuda'!M232,'Full norehira'!M232,'Full meQuran'!M232,'Full Amiri'!M232,'Full PDMS'!M232,'Full AlKareem'!M232,'Full KFGQPC'!M232,'Full LPMQ'!M232,'Full AlQalam Zero TN'!M232)</f>
        <v>0</v>
      </c>
      <c r="N232" s="52">
        <f>SUM('Full norehidayat'!N232,'Full norehuda'!N232,'Full norehira'!N232,'Full meQuran'!N232,'Full Amiri'!N232,'Full PDMS'!N232,'Full AlKareem'!N232,'Full KFGQPC'!N232,'Full LPMQ'!N232,'Full AlQalam Zero TN'!N232)</f>
        <v>0</v>
      </c>
      <c r="O232" s="52">
        <f>SUM('Full norehidayat'!O232,'Full norehuda'!O232,'Full norehira'!O232,'Full meQuran'!O232,'Full Amiri'!O232,'Full PDMS'!O232,'Full AlKareem'!O232,'Full KFGQPC'!O232,'Full LPMQ'!O232,'Full AlQalam Zero TN'!O232)</f>
        <v>0</v>
      </c>
      <c r="P232" s="52">
        <f>SUM('Full norehidayat'!P232,'Full norehuda'!P232,'Full norehira'!P232,'Full meQuran'!P232,'Full Amiri'!P232,'Full PDMS'!P232,'Full AlKareem'!P232,'Full KFGQPC'!P232,'Full LPMQ'!P232,'Full AlQalam Zero TN'!P232)</f>
        <v>0</v>
      </c>
      <c r="Q232" s="52">
        <f>SUM('Full norehidayat'!Q232,'Full norehuda'!Q232,'Full norehira'!Q232,'Full meQuran'!Q232,'Full Amiri'!Q232,'Full PDMS'!Q232,'Full AlKareem'!Q232,'Full KFGQPC'!Q232,'Full LPMQ'!Q232,'Full AlQalam Zero TN'!Q232)</f>
        <v>0</v>
      </c>
      <c r="R232" s="52">
        <f>SUM('Full norehidayat'!R232,'Full norehuda'!R232,'Full norehira'!R232,'Full meQuran'!R232,'Full Amiri'!R232,'Full PDMS'!R232,'Full AlKareem'!R232,'Full KFGQPC'!R232,'Full LPMQ'!R232,'Full AlQalam Zero TN'!R232)</f>
        <v>0</v>
      </c>
      <c r="S232" s="52">
        <f>SUM('Full norehidayat'!S232,'Full norehuda'!S232,'Full norehira'!S232,'Full meQuran'!S232,'Full Amiri'!S232,'Full PDMS'!S232,'Full AlKareem'!S232,'Full KFGQPC'!S232,'Full LPMQ'!S232,'Full AlQalam Zero TN'!S232)</f>
        <v>0</v>
      </c>
      <c r="T232" s="52">
        <f>SUM('Full norehidayat'!T232,'Full norehuda'!T232,'Full norehira'!T232,'Full meQuran'!T232,'Full Amiri'!T232,'Full PDMS'!T232,'Full AlKareem'!T232,'Full KFGQPC'!T232,'Full LPMQ'!T232,'Full AlQalam Zero TN'!T232)</f>
        <v>0</v>
      </c>
      <c r="U232" s="52">
        <f>SUM('Full norehidayat'!U232,'Full norehuda'!U232,'Full norehira'!U232,'Full meQuran'!U232,'Full Amiri'!U232,'Full PDMS'!U232,'Full AlKareem'!U232,'Full KFGQPC'!U232,'Full LPMQ'!U232,'Full AlQalam Zero TN'!U232)</f>
        <v>0</v>
      </c>
      <c r="V232" s="52">
        <f>SUM('Full norehidayat'!V232,'Full norehuda'!V232,'Full norehira'!V232,'Full meQuran'!V232,'Full Amiri'!V232,'Full PDMS'!V232,'Full AlKareem'!V232,'Full KFGQPC'!V232,'Full LPMQ'!V232,'Full AlQalam Zero TN'!V232)</f>
        <v>0</v>
      </c>
      <c r="W232" s="52">
        <f>SUM('Full norehidayat'!W232,'Full norehuda'!W232,'Full norehira'!W232,'Full meQuran'!W232,'Full Amiri'!W232,'Full PDMS'!W232,'Full AlKareem'!W232,'Full KFGQPC'!W232,'Full LPMQ'!W232,'Full AlQalam Zero TN'!W232)</f>
        <v>0</v>
      </c>
      <c r="X232" s="52">
        <f>SUM('Full norehidayat'!X232,'Full norehuda'!X232,'Full norehira'!X232,'Full meQuran'!X232,'Full Amiri'!X232,'Full PDMS'!X232,'Full AlKareem'!X232,'Full KFGQPC'!X232,'Full LPMQ'!X232,'Full AlQalam Zero TN'!X232)</f>
        <v>0</v>
      </c>
      <c r="Y232" s="52">
        <f>SUM('Full norehidayat'!Y232,'Full norehuda'!Y232,'Full norehira'!Y232,'Full meQuran'!Y232,'Full Amiri'!Y232,'Full PDMS'!Y232,'Full AlKareem'!Y232,'Full KFGQPC'!Y232,'Full LPMQ'!Y232,'Full AlQalam Zero TN'!Y232)</f>
        <v>0</v>
      </c>
      <c r="Z232" s="52">
        <f>SUM('Full norehidayat'!Z232,'Full norehuda'!Z232,'Full norehira'!Z232,'Full meQuran'!Z232,'Full Amiri'!Z232,'Full PDMS'!Z232,'Full AlKareem'!Z232,'Full KFGQPC'!Z232,'Full LPMQ'!Z232,'Full AlQalam Zero TN'!Z232)</f>
        <v>0</v>
      </c>
      <c r="AA232" s="52">
        <f>SUM('Full norehidayat'!AA232,'Full norehuda'!AA232,'Full norehira'!AA232,'Full meQuran'!AA232,'Full Amiri'!AA232,'Full PDMS'!AA232,'Full AlKareem'!AA232,'Full KFGQPC'!AA232,'Full LPMQ'!AA232,'Full AlQalam Zero TN'!AA232)</f>
        <v>0</v>
      </c>
      <c r="AB232" s="51">
        <f>SUM('Full norehidayat'!AB232,'Full norehuda'!AB232,'Full norehira'!AB232,'Full meQuran'!AB232,'Full Amiri'!AB232,'Full PDMS'!AB232,'Full AlKareem'!AB232,'Full KFGQPC'!AB232,'Full LPMQ'!AB232,'Full AlQalam Zero TN'!AB232)</f>
        <v>24</v>
      </c>
      <c r="AC232" s="52">
        <f>SUM('Full norehidayat'!AC232,'Full norehuda'!AC232,'Full norehira'!AC232,'Full meQuran'!AC232,'Full Amiri'!AC232,'Full PDMS'!AC232,'Full AlKareem'!AC232,'Full KFGQPC'!AC232,'Full LPMQ'!AC232,'Full AlQalam Zero TN'!AC232)</f>
        <v>0</v>
      </c>
      <c r="AD232" s="42">
        <f>AB232</f>
        <v>24</v>
      </c>
      <c r="AE232" s="42">
        <f>SUM(B232:AA232,AC232)</f>
        <v>0</v>
      </c>
      <c r="AF232" s="42">
        <f>SUM(AB206:AB231,AB233)</f>
        <v>1</v>
      </c>
      <c r="AG232" s="42">
        <v>0</v>
      </c>
      <c r="AH232" s="40">
        <f t="shared" si="61"/>
        <v>0.96</v>
      </c>
      <c r="AI232" s="40">
        <f t="shared" si="62"/>
        <v>1</v>
      </c>
      <c r="AJ232" s="40">
        <f t="shared" si="63"/>
        <v>0.96</v>
      </c>
      <c r="AK232" s="40">
        <f t="shared" si="64"/>
        <v>0.979591836734694</v>
      </c>
    </row>
    <row r="233" spans="1:37">
      <c r="A233" s="29" t="s">
        <v>34</v>
      </c>
      <c r="B233" s="52">
        <f>SUM('Full norehidayat'!B233,'Full norehuda'!B233,'Full norehira'!B233,'Full meQuran'!B233,'Full Amiri'!B233,'Full PDMS'!B233,'Full AlKareem'!B233,'Full KFGQPC'!B233,'Full LPMQ'!B233,'Full AlQalam Zero TN'!B233)</f>
        <v>0</v>
      </c>
      <c r="C233" s="52">
        <f>SUM('Full norehidayat'!C233,'Full norehuda'!C233,'Full norehira'!C233,'Full meQuran'!C233,'Full Amiri'!C233,'Full PDMS'!C233,'Full AlKareem'!C233,'Full KFGQPC'!C233,'Full LPMQ'!C233,'Full AlQalam Zero TN'!C233)</f>
        <v>0</v>
      </c>
      <c r="D233" s="52">
        <f>SUM('Full norehidayat'!D233,'Full norehuda'!D233,'Full norehira'!D233,'Full meQuran'!D233,'Full Amiri'!D233,'Full PDMS'!D233,'Full AlKareem'!D233,'Full KFGQPC'!D233,'Full LPMQ'!D233,'Full AlQalam Zero TN'!D233)</f>
        <v>0</v>
      </c>
      <c r="E233" s="52">
        <f>SUM('Full norehidayat'!E233,'Full norehuda'!E233,'Full norehira'!E233,'Full meQuran'!E233,'Full Amiri'!E233,'Full PDMS'!E233,'Full AlKareem'!E233,'Full KFGQPC'!E233,'Full LPMQ'!E233,'Full AlQalam Zero TN'!E233)</f>
        <v>0</v>
      </c>
      <c r="F233" s="52">
        <f>SUM('Full norehidayat'!F233,'Full norehuda'!F233,'Full norehira'!F233,'Full meQuran'!F233,'Full Amiri'!F233,'Full PDMS'!F233,'Full AlKareem'!F233,'Full KFGQPC'!F233,'Full LPMQ'!F233,'Full AlQalam Zero TN'!F233)</f>
        <v>0</v>
      </c>
      <c r="G233" s="52">
        <f>SUM('Full norehidayat'!G233,'Full norehuda'!G233,'Full norehira'!G233,'Full meQuran'!G233,'Full Amiri'!G233,'Full PDMS'!G233,'Full AlKareem'!G233,'Full KFGQPC'!G233,'Full LPMQ'!G233,'Full AlQalam Zero TN'!G233)</f>
        <v>0</v>
      </c>
      <c r="H233" s="52">
        <f>SUM('Full norehidayat'!H233,'Full norehuda'!H233,'Full norehira'!H233,'Full meQuran'!H233,'Full Amiri'!H233,'Full PDMS'!H233,'Full AlKareem'!H233,'Full KFGQPC'!H233,'Full LPMQ'!H233,'Full AlQalam Zero TN'!H233)</f>
        <v>0</v>
      </c>
      <c r="I233" s="52">
        <f>SUM('Full norehidayat'!I233,'Full norehuda'!I233,'Full norehira'!I233,'Full meQuran'!I233,'Full Amiri'!I233,'Full PDMS'!I233,'Full AlKareem'!I233,'Full KFGQPC'!I233,'Full LPMQ'!I233,'Full AlQalam Zero TN'!I233)</f>
        <v>0</v>
      </c>
      <c r="J233" s="52">
        <f>SUM('Full norehidayat'!J233,'Full norehuda'!J233,'Full norehira'!J233,'Full meQuran'!J233,'Full Amiri'!J233,'Full PDMS'!J233,'Full AlKareem'!J233,'Full KFGQPC'!J233,'Full LPMQ'!J233,'Full AlQalam Zero TN'!J233)</f>
        <v>0</v>
      </c>
      <c r="K233" s="52">
        <f>SUM('Full norehidayat'!K233,'Full norehuda'!K233,'Full norehira'!K233,'Full meQuran'!K233,'Full Amiri'!K233,'Full PDMS'!K233,'Full AlKareem'!K233,'Full KFGQPC'!K233,'Full LPMQ'!K233,'Full AlQalam Zero TN'!K233)</f>
        <v>0</v>
      </c>
      <c r="L233" s="52">
        <f>SUM('Full norehidayat'!L233,'Full norehuda'!L233,'Full norehira'!L233,'Full meQuran'!L233,'Full Amiri'!L233,'Full PDMS'!L233,'Full AlKareem'!L233,'Full KFGQPC'!L233,'Full LPMQ'!L233,'Full AlQalam Zero TN'!L233)</f>
        <v>0</v>
      </c>
      <c r="M233" s="52">
        <f>SUM('Full norehidayat'!M233,'Full norehuda'!M233,'Full norehira'!M233,'Full meQuran'!M233,'Full Amiri'!M233,'Full PDMS'!M233,'Full AlKareem'!M233,'Full KFGQPC'!M233,'Full LPMQ'!M233,'Full AlQalam Zero TN'!M233)</f>
        <v>0</v>
      </c>
      <c r="N233" s="52">
        <f>SUM('Full norehidayat'!N233,'Full norehuda'!N233,'Full norehira'!N233,'Full meQuran'!N233,'Full Amiri'!N233,'Full PDMS'!N233,'Full AlKareem'!N233,'Full KFGQPC'!N233,'Full LPMQ'!N233,'Full AlQalam Zero TN'!N233)</f>
        <v>0</v>
      </c>
      <c r="O233" s="52">
        <f>SUM('Full norehidayat'!O233,'Full norehuda'!O233,'Full norehira'!O233,'Full meQuran'!O233,'Full Amiri'!O233,'Full PDMS'!O233,'Full AlKareem'!O233,'Full KFGQPC'!O233,'Full LPMQ'!O233,'Full AlQalam Zero TN'!O233)</f>
        <v>0</v>
      </c>
      <c r="P233" s="52">
        <f>SUM('Full norehidayat'!P233,'Full norehuda'!P233,'Full norehira'!P233,'Full meQuran'!P233,'Full Amiri'!P233,'Full PDMS'!P233,'Full AlKareem'!P233,'Full KFGQPC'!P233,'Full LPMQ'!P233,'Full AlQalam Zero TN'!P233)</f>
        <v>0</v>
      </c>
      <c r="Q233" s="52">
        <f>SUM('Full norehidayat'!Q233,'Full norehuda'!Q233,'Full norehira'!Q233,'Full meQuran'!Q233,'Full Amiri'!Q233,'Full PDMS'!Q233,'Full AlKareem'!Q233,'Full KFGQPC'!Q233,'Full LPMQ'!Q233,'Full AlQalam Zero TN'!Q233)</f>
        <v>0</v>
      </c>
      <c r="R233" s="52">
        <f>SUM('Full norehidayat'!R233,'Full norehuda'!R233,'Full norehira'!R233,'Full meQuran'!R233,'Full Amiri'!R233,'Full PDMS'!R233,'Full AlKareem'!R233,'Full KFGQPC'!R233,'Full LPMQ'!R233,'Full AlQalam Zero TN'!R233)</f>
        <v>0</v>
      </c>
      <c r="S233" s="52">
        <f>SUM('Full norehidayat'!S233,'Full norehuda'!S233,'Full norehira'!S233,'Full meQuran'!S233,'Full Amiri'!S233,'Full PDMS'!S233,'Full AlKareem'!S233,'Full KFGQPC'!S233,'Full LPMQ'!S233,'Full AlQalam Zero TN'!S233)</f>
        <v>0</v>
      </c>
      <c r="T233" s="52">
        <f>SUM('Full norehidayat'!T233,'Full norehuda'!T233,'Full norehira'!T233,'Full meQuran'!T233,'Full Amiri'!T233,'Full PDMS'!T233,'Full AlKareem'!T233,'Full KFGQPC'!T233,'Full LPMQ'!T233,'Full AlQalam Zero TN'!T233)</f>
        <v>0</v>
      </c>
      <c r="U233" s="52">
        <f>SUM('Full norehidayat'!U233,'Full norehuda'!U233,'Full norehira'!U233,'Full meQuran'!U233,'Full Amiri'!U233,'Full PDMS'!U233,'Full AlKareem'!U233,'Full KFGQPC'!U233,'Full LPMQ'!U233,'Full AlQalam Zero TN'!U233)</f>
        <v>0</v>
      </c>
      <c r="V233" s="52">
        <f>SUM('Full norehidayat'!V233,'Full norehuda'!V233,'Full norehira'!V233,'Full meQuran'!V233,'Full Amiri'!V233,'Full PDMS'!V233,'Full AlKareem'!V233,'Full KFGQPC'!V233,'Full LPMQ'!V233,'Full AlQalam Zero TN'!V233)</f>
        <v>0</v>
      </c>
      <c r="W233" s="52">
        <f>SUM('Full norehidayat'!W233,'Full norehuda'!W233,'Full norehira'!W233,'Full meQuran'!W233,'Full Amiri'!W233,'Full PDMS'!W233,'Full AlKareem'!W233,'Full KFGQPC'!W233,'Full LPMQ'!W233,'Full AlQalam Zero TN'!W233)</f>
        <v>0</v>
      </c>
      <c r="X233" s="52">
        <f>SUM('Full norehidayat'!X233,'Full norehuda'!X233,'Full norehira'!X233,'Full meQuran'!X233,'Full Amiri'!X233,'Full PDMS'!X233,'Full AlKareem'!X233,'Full KFGQPC'!X233,'Full LPMQ'!X233,'Full AlQalam Zero TN'!X233)</f>
        <v>0</v>
      </c>
      <c r="Y233" s="52">
        <f>SUM('Full norehidayat'!Y233,'Full norehuda'!Y233,'Full norehira'!Y233,'Full meQuran'!Y233,'Full Amiri'!Y233,'Full PDMS'!Y233,'Full AlKareem'!Y233,'Full KFGQPC'!Y233,'Full LPMQ'!Y233,'Full AlQalam Zero TN'!Y233)</f>
        <v>0</v>
      </c>
      <c r="Z233" s="52">
        <f>SUM('Full norehidayat'!Z233,'Full norehuda'!Z233,'Full norehira'!Z233,'Full meQuran'!Z233,'Full Amiri'!Z233,'Full PDMS'!Z233,'Full AlKareem'!Z233,'Full KFGQPC'!Z233,'Full LPMQ'!Z233,'Full AlQalam Zero TN'!Z233)</f>
        <v>0</v>
      </c>
      <c r="AA233" s="52">
        <f>SUM('Full norehidayat'!AA233,'Full norehuda'!AA233,'Full norehira'!AA233,'Full meQuran'!AA233,'Full Amiri'!AA233,'Full PDMS'!AA233,'Full AlKareem'!AA233,'Full KFGQPC'!AA233,'Full LPMQ'!AA233,'Full AlQalam Zero TN'!AA233)</f>
        <v>0</v>
      </c>
      <c r="AB233" s="52">
        <f>SUM('Full norehidayat'!AB233,'Full norehuda'!AB233,'Full norehira'!AB233,'Full meQuran'!AB233,'Full Amiri'!AB233,'Full PDMS'!AB233,'Full AlKareem'!AB233,'Full KFGQPC'!AB233,'Full LPMQ'!AB233,'Full AlQalam Zero TN'!AB233)</f>
        <v>0</v>
      </c>
      <c r="AC233" s="51">
        <f>SUM('Full norehidayat'!AC233,'Full norehuda'!AC233,'Full norehira'!AC233,'Full meQuran'!AC233,'Full Amiri'!AC233,'Full PDMS'!AC233,'Full AlKareem'!AC233,'Full KFGQPC'!AC233,'Full LPMQ'!AC233,'Full AlQalam Zero TN'!AC233)</f>
        <v>10</v>
      </c>
      <c r="AD233" s="41">
        <f>AC233</f>
        <v>10</v>
      </c>
      <c r="AE233" s="41">
        <f>SUM(B233:AB233)</f>
        <v>0</v>
      </c>
      <c r="AF233" s="41">
        <f>SUM(AC206:AC232)</f>
        <v>0</v>
      </c>
      <c r="AG233" s="41">
        <v>0</v>
      </c>
      <c r="AH233" s="43">
        <f t="shared" si="61"/>
        <v>1</v>
      </c>
      <c r="AI233" s="43">
        <f t="shared" si="62"/>
        <v>1</v>
      </c>
      <c r="AJ233" s="43">
        <f t="shared" si="63"/>
        <v>1</v>
      </c>
      <c r="AK233" s="43">
        <f t="shared" si="64"/>
        <v>1</v>
      </c>
    </row>
    <row r="234" spans="28:37">
      <c r="AB234" s="37" t="s">
        <v>74</v>
      </c>
      <c r="AC234" s="37"/>
      <c r="AD234" s="42">
        <f t="shared" ref="AD234:AF234" si="65">SUM(AD206:AD233)</f>
        <v>1277</v>
      </c>
      <c r="AE234" s="42">
        <f t="shared" si="65"/>
        <v>26</v>
      </c>
      <c r="AF234" s="42">
        <f t="shared" si="65"/>
        <v>26</v>
      </c>
      <c r="AG234" s="42">
        <v>0</v>
      </c>
      <c r="AH234" s="40">
        <f t="shared" si="61"/>
        <v>0.960872836719338</v>
      </c>
      <c r="AI234" s="40">
        <f t="shared" si="62"/>
        <v>0.980046047582502</v>
      </c>
      <c r="AJ234" s="40">
        <f t="shared" si="63"/>
        <v>0.980046047582502</v>
      </c>
      <c r="AK234" s="40">
        <f t="shared" si="64"/>
        <v>0.980046047582502</v>
      </c>
    </row>
    <row r="236" spans="1:37">
      <c r="A236" s="7" t="s">
        <v>76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4">
      <c r="A237" s="8" t="str">
        <f>A236</f>
        <v>0.875</v>
      </c>
      <c r="B237" s="9" t="s">
        <v>3</v>
      </c>
      <c r="C237" s="9"/>
      <c r="D237" s="9"/>
    </row>
    <row r="238" ht="14.25" spans="1:24">
      <c r="A238" s="10" t="str">
        <f>A46</f>
        <v>Qaf</v>
      </c>
      <c r="B238" s="11" t="s">
        <v>49</v>
      </c>
      <c r="C238" s="11" t="s">
        <v>50</v>
      </c>
      <c r="D238" s="11" t="s">
        <v>51</v>
      </c>
      <c r="E238" s="11" t="s">
        <v>52</v>
      </c>
      <c r="F238" s="11" t="s">
        <v>53</v>
      </c>
      <c r="G238" s="11" t="s">
        <v>54</v>
      </c>
      <c r="H238" s="11" t="s">
        <v>55</v>
      </c>
      <c r="I238" s="11" t="s">
        <v>56</v>
      </c>
      <c r="J238" s="32" t="s">
        <v>57</v>
      </c>
      <c r="Q238" s="41" t="s">
        <v>35</v>
      </c>
      <c r="R238" s="41" t="s">
        <v>36</v>
      </c>
      <c r="S238" s="41" t="s">
        <v>37</v>
      </c>
      <c r="T238" s="41" t="s">
        <v>38</v>
      </c>
      <c r="U238" s="43" t="s">
        <v>70</v>
      </c>
      <c r="V238" s="43" t="s">
        <v>71</v>
      </c>
      <c r="W238" s="43" t="s">
        <v>72</v>
      </c>
      <c r="X238" s="43" t="s">
        <v>73</v>
      </c>
    </row>
    <row r="239" ht="14.25" spans="1:24">
      <c r="A239" s="12" t="s">
        <v>49</v>
      </c>
      <c r="B239" s="13"/>
      <c r="C239" s="14"/>
      <c r="D239" s="14"/>
      <c r="E239" s="14"/>
      <c r="F239" s="14"/>
      <c r="G239" s="14"/>
      <c r="H239" s="14"/>
      <c r="I239" s="14"/>
      <c r="J239" s="33"/>
      <c r="L239" s="1" t="s">
        <v>49</v>
      </c>
      <c r="M239" s="9" t="s">
        <v>58</v>
      </c>
      <c r="N239" s="9"/>
      <c r="O239" s="9"/>
      <c r="P239" s="9"/>
      <c r="Q239" s="42">
        <f>B239</f>
        <v>0</v>
      </c>
      <c r="R239" s="42">
        <f>SUM(C239:J239)</f>
        <v>0</v>
      </c>
      <c r="S239" s="42">
        <f>SUM(B240:B247)</f>
        <v>0</v>
      </c>
      <c r="T239" s="42">
        <v>0</v>
      </c>
      <c r="U239" s="40" t="e">
        <f t="shared" ref="U239:U246" si="66">(SUM(Q239,T239)/SUM(Q239,R239,S239,T239))</f>
        <v>#DIV/0!</v>
      </c>
      <c r="V239" s="40" t="e">
        <f t="shared" ref="V239:V246" si="67">Q239/(SUM(Q239,R239))</f>
        <v>#DIV/0!</v>
      </c>
      <c r="W239" s="40" t="e">
        <f t="shared" ref="W239:W246" si="68">Q239/SUM(Q239,S239)</f>
        <v>#DIV/0!</v>
      </c>
      <c r="X239" s="40" t="e">
        <f t="shared" ref="X239:X246" si="69">2*V239*W239/(SUM(V239,W239))</f>
        <v>#DIV/0!</v>
      </c>
    </row>
    <row r="240" spans="1:24">
      <c r="A240" s="15" t="s">
        <v>50</v>
      </c>
      <c r="B240" s="16"/>
      <c r="C240" s="17"/>
      <c r="D240" s="16"/>
      <c r="E240" s="16"/>
      <c r="F240" s="16"/>
      <c r="G240" s="16"/>
      <c r="H240" s="16"/>
      <c r="I240" s="16"/>
      <c r="J240" s="16"/>
      <c r="L240" s="1" t="s">
        <v>50</v>
      </c>
      <c r="M240" s="9" t="s">
        <v>59</v>
      </c>
      <c r="N240" s="9"/>
      <c r="O240" s="9"/>
      <c r="P240" s="9"/>
      <c r="Q240" s="41">
        <f>C240</f>
        <v>0</v>
      </c>
      <c r="R240" s="41">
        <f>SUM(B240,D240:J240)</f>
        <v>0</v>
      </c>
      <c r="S240" s="41">
        <f>SUM(C239,C241:C247)</f>
        <v>0</v>
      </c>
      <c r="T240" s="41">
        <v>0</v>
      </c>
      <c r="U240" s="43" t="e">
        <f t="shared" si="66"/>
        <v>#DIV/0!</v>
      </c>
      <c r="V240" s="43" t="e">
        <f t="shared" si="67"/>
        <v>#DIV/0!</v>
      </c>
      <c r="W240" s="43" t="e">
        <f t="shared" si="68"/>
        <v>#DIV/0!</v>
      </c>
      <c r="X240" s="43" t="e">
        <f t="shared" si="69"/>
        <v>#DIV/0!</v>
      </c>
    </row>
    <row r="241" spans="1:24">
      <c r="A241" s="15" t="s">
        <v>51</v>
      </c>
      <c r="B241" s="16"/>
      <c r="C241" s="16"/>
      <c r="D241" s="17"/>
      <c r="E241" s="16"/>
      <c r="F241" s="16"/>
      <c r="G241" s="16"/>
      <c r="H241" s="16"/>
      <c r="I241" s="16"/>
      <c r="J241" s="34"/>
      <c r="L241" s="1" t="s">
        <v>51</v>
      </c>
      <c r="M241" s="9" t="s">
        <v>60</v>
      </c>
      <c r="N241" s="9"/>
      <c r="O241" s="9"/>
      <c r="P241" s="9"/>
      <c r="Q241" s="42">
        <f>D241</f>
        <v>0</v>
      </c>
      <c r="R241" s="42">
        <f>SUM(B241:C241,E241:J241)</f>
        <v>0</v>
      </c>
      <c r="S241" s="42">
        <f>SUM(D239:D240,D242:D247)</f>
        <v>0</v>
      </c>
      <c r="T241" s="42">
        <v>0</v>
      </c>
      <c r="U241" s="40" t="e">
        <f t="shared" si="66"/>
        <v>#DIV/0!</v>
      </c>
      <c r="V241" s="40" t="e">
        <f t="shared" si="67"/>
        <v>#DIV/0!</v>
      </c>
      <c r="W241" s="40" t="e">
        <f t="shared" si="68"/>
        <v>#DIV/0!</v>
      </c>
      <c r="X241" s="40" t="e">
        <f t="shared" si="69"/>
        <v>#DIV/0!</v>
      </c>
    </row>
    <row r="242" spans="1:24">
      <c r="A242" s="15" t="s">
        <v>52</v>
      </c>
      <c r="B242" s="16"/>
      <c r="C242" s="16"/>
      <c r="D242" s="16"/>
      <c r="E242" s="17"/>
      <c r="F242" s="16"/>
      <c r="G242" s="16"/>
      <c r="H242" s="16"/>
      <c r="I242" s="16"/>
      <c r="J242" s="34"/>
      <c r="L242" s="1" t="s">
        <v>52</v>
      </c>
      <c r="M242" s="9" t="s">
        <v>61</v>
      </c>
      <c r="N242" s="9"/>
      <c r="O242" s="9"/>
      <c r="P242" s="9"/>
      <c r="Q242" s="41">
        <f>E242</f>
        <v>0</v>
      </c>
      <c r="R242" s="41">
        <f>SUM(B242:D242,F242:J242)</f>
        <v>0</v>
      </c>
      <c r="S242" s="41">
        <f>SUM(E239:E241,E243:E247)</f>
        <v>0</v>
      </c>
      <c r="T242" s="41">
        <v>0</v>
      </c>
      <c r="U242" s="43" t="e">
        <f t="shared" si="66"/>
        <v>#DIV/0!</v>
      </c>
      <c r="V242" s="43" t="e">
        <f t="shared" si="67"/>
        <v>#DIV/0!</v>
      </c>
      <c r="W242" s="43" t="e">
        <f t="shared" si="68"/>
        <v>#DIV/0!</v>
      </c>
      <c r="X242" s="43" t="e">
        <f t="shared" si="69"/>
        <v>#DIV/0!</v>
      </c>
    </row>
    <row r="243" spans="1:24">
      <c r="A243" s="15" t="s">
        <v>53</v>
      </c>
      <c r="B243" s="16"/>
      <c r="C243" s="16"/>
      <c r="D243" s="16"/>
      <c r="E243" s="16"/>
      <c r="F243" s="17"/>
      <c r="G243" s="16"/>
      <c r="H243" s="16"/>
      <c r="I243" s="16"/>
      <c r="J243" s="34"/>
      <c r="L243" s="1" t="s">
        <v>53</v>
      </c>
      <c r="M243" s="9" t="s">
        <v>62</v>
      </c>
      <c r="N243" s="9"/>
      <c r="O243" s="9"/>
      <c r="P243" s="9"/>
      <c r="Q243" s="42">
        <f>F243</f>
        <v>0</v>
      </c>
      <c r="R243" s="42">
        <f>SUM(B243:E243,G243:J243)</f>
        <v>0</v>
      </c>
      <c r="S243" s="42">
        <f>SUM(F239:F242,F244:F247)</f>
        <v>0</v>
      </c>
      <c r="T243" s="42">
        <v>0</v>
      </c>
      <c r="U243" s="40" t="e">
        <f t="shared" si="66"/>
        <v>#DIV/0!</v>
      </c>
      <c r="V243" s="40" t="e">
        <f t="shared" si="67"/>
        <v>#DIV/0!</v>
      </c>
      <c r="W243" s="40" t="e">
        <f t="shared" si="68"/>
        <v>#DIV/0!</v>
      </c>
      <c r="X243" s="40" t="e">
        <f t="shared" si="69"/>
        <v>#DIV/0!</v>
      </c>
    </row>
    <row r="244" spans="1:24">
      <c r="A244" s="15" t="s">
        <v>54</v>
      </c>
      <c r="B244" s="16"/>
      <c r="C244" s="16"/>
      <c r="D244" s="16"/>
      <c r="E244" s="16"/>
      <c r="F244" s="16"/>
      <c r="G244" s="17"/>
      <c r="H244" s="16"/>
      <c r="I244" s="16"/>
      <c r="J244" s="34"/>
      <c r="L244" s="1" t="s">
        <v>54</v>
      </c>
      <c r="M244" s="9" t="s">
        <v>63</v>
      </c>
      <c r="N244" s="9"/>
      <c r="O244" s="9"/>
      <c r="P244" s="9"/>
      <c r="Q244" s="41">
        <f>G244</f>
        <v>0</v>
      </c>
      <c r="R244" s="41">
        <f>SUM(B244:F244,H244:J244)</f>
        <v>0</v>
      </c>
      <c r="S244" s="41">
        <f>SUM(G239:G243,G245:G247)</f>
        <v>0</v>
      </c>
      <c r="T244" s="41">
        <v>0</v>
      </c>
      <c r="U244" s="43" t="e">
        <f t="shared" si="66"/>
        <v>#DIV/0!</v>
      </c>
      <c r="V244" s="43" t="e">
        <f t="shared" si="67"/>
        <v>#DIV/0!</v>
      </c>
      <c r="W244" s="43" t="e">
        <f t="shared" si="68"/>
        <v>#DIV/0!</v>
      </c>
      <c r="X244" s="43" t="e">
        <f t="shared" si="69"/>
        <v>#DIV/0!</v>
      </c>
    </row>
    <row r="245" spans="1:24">
      <c r="A245" s="15" t="s">
        <v>55</v>
      </c>
      <c r="B245" s="16"/>
      <c r="C245" s="16"/>
      <c r="D245" s="16"/>
      <c r="E245" s="16"/>
      <c r="F245" s="16"/>
      <c r="G245" s="16"/>
      <c r="H245" s="17"/>
      <c r="I245" s="16"/>
      <c r="J245" s="34"/>
      <c r="L245" s="1" t="s">
        <v>55</v>
      </c>
      <c r="M245" s="9" t="s">
        <v>64</v>
      </c>
      <c r="N245" s="9"/>
      <c r="O245" s="9"/>
      <c r="P245" s="9"/>
      <c r="Q245" s="42">
        <f>H245</f>
        <v>0</v>
      </c>
      <c r="R245" s="42">
        <f>SUM(B245:G245,I245:J245)</f>
        <v>0</v>
      </c>
      <c r="S245" s="42">
        <f>SUM(H239:H244,H246:H247)</f>
        <v>0</v>
      </c>
      <c r="T245" s="42">
        <v>0</v>
      </c>
      <c r="U245" s="40" t="e">
        <f t="shared" si="66"/>
        <v>#DIV/0!</v>
      </c>
      <c r="V245" s="40" t="e">
        <f t="shared" si="67"/>
        <v>#DIV/0!</v>
      </c>
      <c r="W245" s="40" t="e">
        <f t="shared" si="68"/>
        <v>#DIV/0!</v>
      </c>
      <c r="X245" s="40" t="e">
        <f t="shared" si="69"/>
        <v>#DIV/0!</v>
      </c>
    </row>
    <row r="246" spans="1:24">
      <c r="A246" s="15" t="s">
        <v>56</v>
      </c>
      <c r="B246" s="16"/>
      <c r="C246" s="16"/>
      <c r="D246" s="16"/>
      <c r="E246" s="16"/>
      <c r="F246" s="16"/>
      <c r="G246" s="16"/>
      <c r="H246" s="16"/>
      <c r="I246" s="17"/>
      <c r="J246" s="34"/>
      <c r="L246" s="1" t="s">
        <v>56</v>
      </c>
      <c r="M246" s="9" t="s">
        <v>65</v>
      </c>
      <c r="N246" s="9"/>
      <c r="O246" s="9"/>
      <c r="P246" s="9"/>
      <c r="Q246" s="41">
        <f>I246</f>
        <v>0</v>
      </c>
      <c r="R246" s="41">
        <f>SUM(J246,B246:H246)</f>
        <v>0</v>
      </c>
      <c r="S246" s="41">
        <f>SUM(I239:I245,I247)</f>
        <v>0</v>
      </c>
      <c r="T246" s="41">
        <v>0</v>
      </c>
      <c r="U246" s="43" t="e">
        <f t="shared" si="66"/>
        <v>#DIV/0!</v>
      </c>
      <c r="V246" s="43" t="e">
        <f t="shared" si="67"/>
        <v>#DIV/0!</v>
      </c>
      <c r="W246" s="43" t="e">
        <f t="shared" si="68"/>
        <v>#DIV/0!</v>
      </c>
      <c r="X246" s="43" t="e">
        <f t="shared" si="69"/>
        <v>#DIV/0!</v>
      </c>
    </row>
    <row r="247" spans="1:24">
      <c r="A247" s="18" t="s">
        <v>57</v>
      </c>
      <c r="B247" s="19"/>
      <c r="C247" s="19"/>
      <c r="D247" s="19"/>
      <c r="E247" s="19"/>
      <c r="F247" s="19"/>
      <c r="G247" s="19"/>
      <c r="H247" s="19"/>
      <c r="I247" s="19"/>
      <c r="J247" s="35"/>
      <c r="L247" s="1" t="s">
        <v>57</v>
      </c>
      <c r="M247" s="9" t="s">
        <v>66</v>
      </c>
      <c r="N247" s="9"/>
      <c r="O247" s="9"/>
      <c r="P247" s="9"/>
      <c r="Q247" s="42"/>
      <c r="R247" s="42"/>
      <c r="S247" s="42"/>
      <c r="T247" s="42"/>
      <c r="U247" s="40"/>
      <c r="V247" s="40"/>
      <c r="W247" s="40"/>
      <c r="X247" s="40"/>
    </row>
    <row r="248" spans="15:24">
      <c r="O248" s="37" t="s">
        <v>74</v>
      </c>
      <c r="P248" s="37"/>
      <c r="Q248" s="41">
        <f t="shared" ref="Q248:T248" si="70">SUM(Q239:Q246)</f>
        <v>0</v>
      </c>
      <c r="R248" s="41">
        <f t="shared" si="70"/>
        <v>0</v>
      </c>
      <c r="S248" s="41">
        <f t="shared" si="70"/>
        <v>0</v>
      </c>
      <c r="T248" s="41">
        <f t="shared" si="70"/>
        <v>0</v>
      </c>
      <c r="U248" s="43" t="e">
        <f>(SUM(Q248,T248)/SUM(Q248,R248,S248,T248))</f>
        <v>#DIV/0!</v>
      </c>
      <c r="V248" s="43" t="e">
        <f>Q248/(SUM(Q248,R248))</f>
        <v>#DIV/0!</v>
      </c>
      <c r="W248" s="43" t="e">
        <f>Q248/SUM(Q248,S248)</f>
        <v>#DIV/0!</v>
      </c>
      <c r="X248" s="43" t="e">
        <f>2*V248*W248/(SUM(V248,W248))</f>
        <v>#DIV/0!</v>
      </c>
    </row>
    <row r="249" spans="1:8">
      <c r="A249" s="20" t="str">
        <f>A236</f>
        <v>0.875</v>
      </c>
      <c r="B249" s="9" t="s">
        <v>3</v>
      </c>
      <c r="C249" s="9"/>
      <c r="D249" s="9"/>
      <c r="F249" s="31" t="s">
        <v>75</v>
      </c>
      <c r="G249" s="31"/>
      <c r="H249" s="1">
        <f>SUM(B251:AC278)</f>
        <v>0</v>
      </c>
    </row>
    <row r="250" ht="14.25" spans="1:37">
      <c r="A250" s="21" t="str">
        <f>A46</f>
        <v>Qaf</v>
      </c>
      <c r="B250" s="22" t="s">
        <v>7</v>
      </c>
      <c r="C250" s="22" t="s">
        <v>8</v>
      </c>
      <c r="D250" s="22" t="s">
        <v>9</v>
      </c>
      <c r="E250" s="22" t="s">
        <v>10</v>
      </c>
      <c r="F250" s="22" t="s">
        <v>11</v>
      </c>
      <c r="G250" s="22" t="s">
        <v>12</v>
      </c>
      <c r="H250" s="22" t="s">
        <v>13</v>
      </c>
      <c r="I250" s="22" t="s">
        <v>14</v>
      </c>
      <c r="J250" s="22" t="s">
        <v>15</v>
      </c>
      <c r="K250" s="22" t="s">
        <v>16</v>
      </c>
      <c r="L250" s="22" t="s">
        <v>17</v>
      </c>
      <c r="M250" s="22" t="s">
        <v>18</v>
      </c>
      <c r="N250" s="22" t="s">
        <v>19</v>
      </c>
      <c r="O250" s="22" t="s">
        <v>20</v>
      </c>
      <c r="P250" s="22" t="s">
        <v>21</v>
      </c>
      <c r="Q250" s="22" t="s">
        <v>22</v>
      </c>
      <c r="R250" s="22" t="s">
        <v>23</v>
      </c>
      <c r="S250" s="22" t="s">
        <v>24</v>
      </c>
      <c r="T250" s="22" t="s">
        <v>25</v>
      </c>
      <c r="U250" s="22" t="s">
        <v>26</v>
      </c>
      <c r="V250" s="22" t="s">
        <v>27</v>
      </c>
      <c r="W250" s="22" t="s">
        <v>28</v>
      </c>
      <c r="X250" s="22" t="s">
        <v>29</v>
      </c>
      <c r="Y250" s="22" t="s">
        <v>30</v>
      </c>
      <c r="Z250" s="22" t="s">
        <v>31</v>
      </c>
      <c r="AA250" s="22" t="s">
        <v>32</v>
      </c>
      <c r="AB250" s="22" t="s">
        <v>33</v>
      </c>
      <c r="AC250" s="44" t="s">
        <v>34</v>
      </c>
      <c r="AD250" s="41" t="s">
        <v>35</v>
      </c>
      <c r="AE250" s="41" t="s">
        <v>36</v>
      </c>
      <c r="AF250" s="41" t="s">
        <v>37</v>
      </c>
      <c r="AG250" s="41" t="s">
        <v>38</v>
      </c>
      <c r="AH250" s="43" t="s">
        <v>70</v>
      </c>
      <c r="AI250" s="43" t="s">
        <v>71</v>
      </c>
      <c r="AJ250" s="43" t="s">
        <v>72</v>
      </c>
      <c r="AK250" s="43" t="s">
        <v>73</v>
      </c>
    </row>
    <row r="251" ht="14.25" spans="1:37">
      <c r="A251" s="23" t="s">
        <v>7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45"/>
      <c r="AD251" s="42">
        <f>B251</f>
        <v>0</v>
      </c>
      <c r="AE251" s="42">
        <f>SUM(C251:AC251)</f>
        <v>0</v>
      </c>
      <c r="AF251" s="42">
        <f>SUM(B252:B278)</f>
        <v>0</v>
      </c>
      <c r="AG251" s="42">
        <v>0</v>
      </c>
      <c r="AH251" s="40" t="e">
        <f t="shared" ref="AH251:AH279" si="71">(SUM(AD251,AG251)/SUM(AD251,AE251,AF251,AG251))</f>
        <v>#DIV/0!</v>
      </c>
      <c r="AI251" s="40" t="e">
        <f t="shared" ref="AI251:AI279" si="72">AD251/(SUM(AD251,AE251))</f>
        <v>#DIV/0!</v>
      </c>
      <c r="AJ251" s="40" t="e">
        <f t="shared" ref="AJ251:AJ279" si="73">AD251/SUM(AD251,AF251)</f>
        <v>#DIV/0!</v>
      </c>
      <c r="AK251" s="40" t="e">
        <f t="shared" ref="AK251:AK279" si="74">2*AI251*AJ251/(SUM(AI251,AJ251))</f>
        <v>#DIV/0!</v>
      </c>
    </row>
    <row r="252" spans="1:37">
      <c r="A252" s="26" t="s">
        <v>40</v>
      </c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46"/>
      <c r="AD252" s="41">
        <f>C252</f>
        <v>0</v>
      </c>
      <c r="AE252" s="41">
        <f>SUM(D252:AC252,B252)</f>
        <v>0</v>
      </c>
      <c r="AF252" s="41">
        <f>SUM(C251,C253:C278)</f>
        <v>0</v>
      </c>
      <c r="AG252" s="41">
        <v>0</v>
      </c>
      <c r="AH252" s="43" t="e">
        <f t="shared" si="71"/>
        <v>#DIV/0!</v>
      </c>
      <c r="AI252" s="43" t="e">
        <f t="shared" si="72"/>
        <v>#DIV/0!</v>
      </c>
      <c r="AJ252" s="43" t="e">
        <f t="shared" si="73"/>
        <v>#DIV/0!</v>
      </c>
      <c r="AK252" s="43" t="e">
        <f t="shared" si="74"/>
        <v>#DIV/0!</v>
      </c>
    </row>
    <row r="253" spans="1:37">
      <c r="A253" s="26" t="s">
        <v>9</v>
      </c>
      <c r="B253" s="27"/>
      <c r="C253" s="27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46"/>
      <c r="AD253" s="42">
        <f>D253</f>
        <v>0</v>
      </c>
      <c r="AE253" s="42">
        <f>SUM(B253,C253,E253:AC253)</f>
        <v>0</v>
      </c>
      <c r="AF253" s="42">
        <f>SUM(D251,D252,D254:D278)</f>
        <v>0</v>
      </c>
      <c r="AG253" s="42">
        <v>0</v>
      </c>
      <c r="AH253" s="40" t="e">
        <f t="shared" si="71"/>
        <v>#DIV/0!</v>
      </c>
      <c r="AI253" s="40" t="e">
        <f t="shared" si="72"/>
        <v>#DIV/0!</v>
      </c>
      <c r="AJ253" s="40" t="e">
        <f t="shared" si="73"/>
        <v>#DIV/0!</v>
      </c>
      <c r="AK253" s="40" t="e">
        <f t="shared" si="74"/>
        <v>#DIV/0!</v>
      </c>
    </row>
    <row r="254" spans="1:37">
      <c r="A254" s="26" t="s">
        <v>10</v>
      </c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46"/>
      <c r="AD254" s="41">
        <f>E254</f>
        <v>0</v>
      </c>
      <c r="AE254" s="41">
        <f>SUM(B254:D254,F254:AC254)</f>
        <v>0</v>
      </c>
      <c r="AF254" s="41">
        <f>SUM(E251:E253,E255:E278)</f>
        <v>0</v>
      </c>
      <c r="AG254" s="41">
        <v>0</v>
      </c>
      <c r="AH254" s="43" t="e">
        <f t="shared" si="71"/>
        <v>#DIV/0!</v>
      </c>
      <c r="AI254" s="43" t="e">
        <f t="shared" si="72"/>
        <v>#DIV/0!</v>
      </c>
      <c r="AJ254" s="43" t="e">
        <f t="shared" si="73"/>
        <v>#DIV/0!</v>
      </c>
      <c r="AK254" s="43" t="e">
        <f t="shared" si="74"/>
        <v>#DIV/0!</v>
      </c>
    </row>
    <row r="255" spans="1:37">
      <c r="A255" s="26" t="s">
        <v>11</v>
      </c>
      <c r="B255" s="27"/>
      <c r="C255" s="27"/>
      <c r="D255" s="27"/>
      <c r="E255" s="27"/>
      <c r="F255" s="2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46"/>
      <c r="AD255" s="42">
        <f>F255</f>
        <v>0</v>
      </c>
      <c r="AE255" s="42">
        <f>SUM(B255:E255,G255:AC255)</f>
        <v>0</v>
      </c>
      <c r="AF255" s="42">
        <f>SUM(F251:F254,F256:F278)</f>
        <v>0</v>
      </c>
      <c r="AG255" s="42">
        <v>0</v>
      </c>
      <c r="AH255" s="40" t="e">
        <f t="shared" si="71"/>
        <v>#DIV/0!</v>
      </c>
      <c r="AI255" s="40" t="e">
        <f t="shared" si="72"/>
        <v>#DIV/0!</v>
      </c>
      <c r="AJ255" s="40" t="e">
        <f t="shared" si="73"/>
        <v>#DIV/0!</v>
      </c>
      <c r="AK255" s="40" t="e">
        <f t="shared" si="74"/>
        <v>#DIV/0!</v>
      </c>
    </row>
    <row r="256" spans="1:37">
      <c r="A256" s="26" t="s">
        <v>12</v>
      </c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46"/>
      <c r="AD256" s="41">
        <f>G256</f>
        <v>0</v>
      </c>
      <c r="AE256" s="41">
        <f>SUM(B256:F256,H256:AC256)</f>
        <v>0</v>
      </c>
      <c r="AF256" s="41">
        <f>SUM(G251:G255,G257:G278)</f>
        <v>0</v>
      </c>
      <c r="AG256" s="41">
        <v>0</v>
      </c>
      <c r="AH256" s="43" t="e">
        <f t="shared" si="71"/>
        <v>#DIV/0!</v>
      </c>
      <c r="AI256" s="43" t="e">
        <f t="shared" si="72"/>
        <v>#DIV/0!</v>
      </c>
      <c r="AJ256" s="43" t="e">
        <f t="shared" si="73"/>
        <v>#DIV/0!</v>
      </c>
      <c r="AK256" s="43" t="e">
        <f t="shared" si="74"/>
        <v>#DIV/0!</v>
      </c>
    </row>
    <row r="257" spans="1:37">
      <c r="A257" s="26" t="s">
        <v>13</v>
      </c>
      <c r="B257" s="27"/>
      <c r="C257" s="27"/>
      <c r="D257" s="27"/>
      <c r="E257" s="27"/>
      <c r="F257" s="27"/>
      <c r="G257" s="27"/>
      <c r="H257" s="28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46"/>
      <c r="AD257" s="42">
        <f>H257</f>
        <v>0</v>
      </c>
      <c r="AE257" s="42">
        <f>SUM(B257:G257,I257:AC257)</f>
        <v>0</v>
      </c>
      <c r="AF257" s="42">
        <f>SUM(H251:H256,H258:H278)</f>
        <v>0</v>
      </c>
      <c r="AG257" s="42">
        <v>0</v>
      </c>
      <c r="AH257" s="40" t="e">
        <f t="shared" si="71"/>
        <v>#DIV/0!</v>
      </c>
      <c r="AI257" s="40" t="e">
        <f t="shared" si="72"/>
        <v>#DIV/0!</v>
      </c>
      <c r="AJ257" s="40" t="e">
        <f t="shared" si="73"/>
        <v>#DIV/0!</v>
      </c>
      <c r="AK257" s="40" t="e">
        <f t="shared" si="74"/>
        <v>#DIV/0!</v>
      </c>
    </row>
    <row r="258" spans="1:37">
      <c r="A258" s="26" t="s">
        <v>14</v>
      </c>
      <c r="B258" s="27"/>
      <c r="C258" s="27"/>
      <c r="D258" s="27"/>
      <c r="E258" s="27"/>
      <c r="F258" s="27"/>
      <c r="G258" s="27"/>
      <c r="H258" s="27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46"/>
      <c r="AD258" s="41">
        <f>I258</f>
        <v>0</v>
      </c>
      <c r="AE258" s="41">
        <f>SUM(B258:H258,J258:AC258)</f>
        <v>0</v>
      </c>
      <c r="AF258" s="41">
        <f>SUM(I251:I257,I259:I278)</f>
        <v>0</v>
      </c>
      <c r="AG258" s="42">
        <v>0</v>
      </c>
      <c r="AH258" s="43" t="e">
        <f t="shared" si="71"/>
        <v>#DIV/0!</v>
      </c>
      <c r="AI258" s="43" t="e">
        <f t="shared" si="72"/>
        <v>#DIV/0!</v>
      </c>
      <c r="AJ258" s="43" t="e">
        <f t="shared" si="73"/>
        <v>#DIV/0!</v>
      </c>
      <c r="AK258" s="43" t="e">
        <f t="shared" si="74"/>
        <v>#DIV/0!</v>
      </c>
    </row>
    <row r="259" spans="1:37">
      <c r="A259" s="26" t="s">
        <v>48</v>
      </c>
      <c r="B259" s="27"/>
      <c r="C259" s="27"/>
      <c r="D259" s="27"/>
      <c r="E259" s="27"/>
      <c r="F259" s="27"/>
      <c r="G259" s="27"/>
      <c r="H259" s="27"/>
      <c r="I259" s="27"/>
      <c r="J259" s="2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46"/>
      <c r="AD259" s="42">
        <f>J259</f>
        <v>0</v>
      </c>
      <c r="AE259" s="42">
        <f>SUM(B259:I259,K259:AC259)</f>
        <v>0</v>
      </c>
      <c r="AF259" s="42">
        <f>SUM(J251:J258,J260:J278)</f>
        <v>0</v>
      </c>
      <c r="AG259" s="41">
        <v>0</v>
      </c>
      <c r="AH259" s="40" t="e">
        <f t="shared" si="71"/>
        <v>#DIV/0!</v>
      </c>
      <c r="AI259" s="40" t="e">
        <f t="shared" si="72"/>
        <v>#DIV/0!</v>
      </c>
      <c r="AJ259" s="40" t="e">
        <f t="shared" si="73"/>
        <v>#DIV/0!</v>
      </c>
      <c r="AK259" s="40" t="e">
        <f t="shared" si="74"/>
        <v>#DIV/0!</v>
      </c>
    </row>
    <row r="260" spans="1:37">
      <c r="A260" s="26" t="s">
        <v>16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8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46"/>
      <c r="AD260" s="41">
        <f>K260</f>
        <v>0</v>
      </c>
      <c r="AE260" s="41">
        <f>SUM(B260:J260,L260:AC260)</f>
        <v>0</v>
      </c>
      <c r="AF260" s="41">
        <f>SUM(K251:K259,K261:K278)</f>
        <v>0</v>
      </c>
      <c r="AG260" s="42">
        <v>0</v>
      </c>
      <c r="AH260" s="43" t="e">
        <f t="shared" si="71"/>
        <v>#DIV/0!</v>
      </c>
      <c r="AI260" s="43" t="e">
        <f t="shared" si="72"/>
        <v>#DIV/0!</v>
      </c>
      <c r="AJ260" s="43" t="e">
        <f t="shared" si="73"/>
        <v>#DIV/0!</v>
      </c>
      <c r="AK260" s="43" t="e">
        <f t="shared" si="74"/>
        <v>#DIV/0!</v>
      </c>
    </row>
    <row r="261" spans="1:37">
      <c r="A261" s="26" t="s">
        <v>17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46"/>
      <c r="AD261" s="42">
        <f>L261</f>
        <v>0</v>
      </c>
      <c r="AE261" s="42">
        <f>SUM(B261:K261,M261:AC261)</f>
        <v>0</v>
      </c>
      <c r="AF261" s="42">
        <f>SUM(L251:L260,L262:L278)</f>
        <v>0</v>
      </c>
      <c r="AG261" s="41">
        <v>0</v>
      </c>
      <c r="AH261" s="40" t="e">
        <f t="shared" si="71"/>
        <v>#DIV/0!</v>
      </c>
      <c r="AI261" s="40" t="e">
        <f t="shared" si="72"/>
        <v>#DIV/0!</v>
      </c>
      <c r="AJ261" s="40" t="e">
        <f t="shared" si="73"/>
        <v>#DIV/0!</v>
      </c>
      <c r="AK261" s="40" t="e">
        <f t="shared" si="74"/>
        <v>#DIV/0!</v>
      </c>
    </row>
    <row r="262" spans="1:37">
      <c r="A262" s="26" t="s">
        <v>18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46"/>
      <c r="AD262" s="41">
        <f>M262</f>
        <v>0</v>
      </c>
      <c r="AE262" s="41">
        <f>SUM(B262:L262,N262:AC262)</f>
        <v>0</v>
      </c>
      <c r="AF262" s="41">
        <f>SUM(M251:M261,M263:M278)</f>
        <v>0</v>
      </c>
      <c r="AG262" s="42">
        <v>0</v>
      </c>
      <c r="AH262" s="43" t="e">
        <f t="shared" si="71"/>
        <v>#DIV/0!</v>
      </c>
      <c r="AI262" s="43" t="e">
        <f t="shared" si="72"/>
        <v>#DIV/0!</v>
      </c>
      <c r="AJ262" s="43" t="e">
        <f t="shared" si="73"/>
        <v>#DIV/0!</v>
      </c>
      <c r="AK262" s="43" t="e">
        <f t="shared" si="74"/>
        <v>#DIV/0!</v>
      </c>
    </row>
    <row r="263" spans="1:37">
      <c r="A263" s="26" t="s">
        <v>19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8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46"/>
      <c r="AD263" s="42">
        <f>N263</f>
        <v>0</v>
      </c>
      <c r="AE263" s="42">
        <f>SUM(B263:M263,O263:AC263)</f>
        <v>0</v>
      </c>
      <c r="AF263" s="42">
        <f>SUM(N251:N262,N264:N278)</f>
        <v>0</v>
      </c>
      <c r="AG263" s="41">
        <v>0</v>
      </c>
      <c r="AH263" s="40" t="e">
        <f t="shared" si="71"/>
        <v>#DIV/0!</v>
      </c>
      <c r="AI263" s="40" t="e">
        <f t="shared" si="72"/>
        <v>#DIV/0!</v>
      </c>
      <c r="AJ263" s="40" t="e">
        <f t="shared" si="73"/>
        <v>#DIV/0!</v>
      </c>
      <c r="AK263" s="40" t="e">
        <f t="shared" si="74"/>
        <v>#DIV/0!</v>
      </c>
    </row>
    <row r="264" spans="1:37">
      <c r="A264" s="26" t="s">
        <v>20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46"/>
      <c r="AD264" s="41">
        <f>O264</f>
        <v>0</v>
      </c>
      <c r="AE264" s="41">
        <f>SUM(B264:N264,P264:AC264)</f>
        <v>0</v>
      </c>
      <c r="AF264" s="41">
        <f>SUM(O251:O263,O265:O278)</f>
        <v>0</v>
      </c>
      <c r="AG264" s="42">
        <v>0</v>
      </c>
      <c r="AH264" s="43" t="e">
        <f t="shared" si="71"/>
        <v>#DIV/0!</v>
      </c>
      <c r="AI264" s="43" t="e">
        <f t="shared" si="72"/>
        <v>#DIV/0!</v>
      </c>
      <c r="AJ264" s="43" t="e">
        <f t="shared" si="73"/>
        <v>#DIV/0!</v>
      </c>
      <c r="AK264" s="43" t="e">
        <f t="shared" si="74"/>
        <v>#DIV/0!</v>
      </c>
    </row>
    <row r="265" spans="1:37">
      <c r="A265" s="26" t="s">
        <v>21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46"/>
      <c r="AD265" s="42">
        <f>P265</f>
        <v>0</v>
      </c>
      <c r="AE265" s="42">
        <f>SUM(B265:O265,Q265:AC265)</f>
        <v>0</v>
      </c>
      <c r="AF265" s="42">
        <f>SUM(P251:P264,P266:P278)</f>
        <v>0</v>
      </c>
      <c r="AG265" s="42">
        <v>0</v>
      </c>
      <c r="AH265" s="40" t="e">
        <f t="shared" si="71"/>
        <v>#DIV/0!</v>
      </c>
      <c r="AI265" s="40" t="e">
        <f t="shared" si="72"/>
        <v>#DIV/0!</v>
      </c>
      <c r="AJ265" s="40" t="e">
        <f t="shared" si="73"/>
        <v>#DIV/0!</v>
      </c>
      <c r="AK265" s="40" t="e">
        <f t="shared" si="74"/>
        <v>#DIV/0!</v>
      </c>
    </row>
    <row r="266" spans="1:37">
      <c r="A266" s="26" t="s">
        <v>22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46"/>
      <c r="AD266" s="41">
        <f>Q266</f>
        <v>0</v>
      </c>
      <c r="AE266" s="41">
        <f>SUM(B266:P266,R266:AC266)</f>
        <v>0</v>
      </c>
      <c r="AF266" s="41">
        <f>SUM(Q251:Q265,Q267:Q278)</f>
        <v>0</v>
      </c>
      <c r="AG266" s="41">
        <v>0</v>
      </c>
      <c r="AH266" s="43" t="e">
        <f t="shared" si="71"/>
        <v>#DIV/0!</v>
      </c>
      <c r="AI266" s="43" t="e">
        <f t="shared" si="72"/>
        <v>#DIV/0!</v>
      </c>
      <c r="AJ266" s="43" t="e">
        <f t="shared" si="73"/>
        <v>#DIV/0!</v>
      </c>
      <c r="AK266" s="43" t="e">
        <f t="shared" si="74"/>
        <v>#DIV/0!</v>
      </c>
    </row>
    <row r="267" spans="1:37">
      <c r="A267" s="26" t="s">
        <v>23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46"/>
      <c r="AD267" s="42">
        <f>R267</f>
        <v>0</v>
      </c>
      <c r="AE267" s="42">
        <f>SUM(B267:Q267,S267:AC267)</f>
        <v>0</v>
      </c>
      <c r="AF267" s="42">
        <f>SUM(R251:R266,R268:R278)</f>
        <v>0</v>
      </c>
      <c r="AG267" s="42">
        <v>0</v>
      </c>
      <c r="AH267" s="40" t="e">
        <f t="shared" si="71"/>
        <v>#DIV/0!</v>
      </c>
      <c r="AI267" s="40" t="e">
        <f t="shared" si="72"/>
        <v>#DIV/0!</v>
      </c>
      <c r="AJ267" s="40" t="e">
        <f t="shared" si="73"/>
        <v>#DIV/0!</v>
      </c>
      <c r="AK267" s="40" t="e">
        <f t="shared" si="74"/>
        <v>#DIV/0!</v>
      </c>
    </row>
    <row r="268" spans="1:37">
      <c r="A268" s="26" t="s">
        <v>24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7"/>
      <c r="U268" s="27"/>
      <c r="V268" s="27"/>
      <c r="W268" s="27"/>
      <c r="X268" s="27"/>
      <c r="Y268" s="27"/>
      <c r="Z268" s="27"/>
      <c r="AA268" s="27"/>
      <c r="AB268" s="27"/>
      <c r="AC268" s="46"/>
      <c r="AD268" s="41">
        <f>S268</f>
        <v>0</v>
      </c>
      <c r="AE268" s="41">
        <f>SUM(B268:R268,T268:AC268)</f>
        <v>0</v>
      </c>
      <c r="AF268" s="41">
        <f>SUM(S251:S267,S269:S278)</f>
        <v>0</v>
      </c>
      <c r="AG268" s="41">
        <v>0</v>
      </c>
      <c r="AH268" s="43" t="e">
        <f t="shared" si="71"/>
        <v>#DIV/0!</v>
      </c>
      <c r="AI268" s="43" t="e">
        <f t="shared" si="72"/>
        <v>#DIV/0!</v>
      </c>
      <c r="AJ268" s="43" t="e">
        <f t="shared" si="73"/>
        <v>#DIV/0!</v>
      </c>
      <c r="AK268" s="43" t="e">
        <f t="shared" si="74"/>
        <v>#DIV/0!</v>
      </c>
    </row>
    <row r="269" spans="1:37">
      <c r="A269" s="26" t="s">
        <v>25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/>
      <c r="U269" s="27"/>
      <c r="V269" s="27"/>
      <c r="W269" s="27"/>
      <c r="X269" s="27"/>
      <c r="Y269" s="27"/>
      <c r="Z269" s="27"/>
      <c r="AA269" s="27"/>
      <c r="AB269" s="27"/>
      <c r="AC269" s="46"/>
      <c r="AD269" s="42">
        <f>T269</f>
        <v>0</v>
      </c>
      <c r="AE269" s="42">
        <f>SUM(B269:S269,U269:AC269)</f>
        <v>0</v>
      </c>
      <c r="AF269" s="42">
        <f>SUM(T251:T268,T270:T278)</f>
        <v>0</v>
      </c>
      <c r="AG269" s="42">
        <v>0</v>
      </c>
      <c r="AH269" s="40" t="e">
        <f t="shared" si="71"/>
        <v>#DIV/0!</v>
      </c>
      <c r="AI269" s="40" t="e">
        <f t="shared" si="72"/>
        <v>#DIV/0!</v>
      </c>
      <c r="AJ269" s="40" t="e">
        <f t="shared" si="73"/>
        <v>#DIV/0!</v>
      </c>
      <c r="AK269" s="40" t="e">
        <f t="shared" si="74"/>
        <v>#DIV/0!</v>
      </c>
    </row>
    <row r="270" spans="1:37">
      <c r="A270" s="26" t="s">
        <v>26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8"/>
      <c r="V270" s="27"/>
      <c r="W270" s="27"/>
      <c r="X270" s="27"/>
      <c r="Y270" s="27"/>
      <c r="Z270" s="27"/>
      <c r="AA270" s="27"/>
      <c r="AB270" s="27"/>
      <c r="AC270" s="46"/>
      <c r="AD270" s="41">
        <f>U270</f>
        <v>0</v>
      </c>
      <c r="AE270" s="41">
        <f>SUM(B270:T270,V270:AC270)</f>
        <v>0</v>
      </c>
      <c r="AF270" s="41">
        <f>SUM(U251:U269,U271:U278)</f>
        <v>0</v>
      </c>
      <c r="AG270" s="41">
        <v>0</v>
      </c>
      <c r="AH270" s="43" t="e">
        <f t="shared" si="71"/>
        <v>#DIV/0!</v>
      </c>
      <c r="AI270" s="43" t="e">
        <f t="shared" si="72"/>
        <v>#DIV/0!</v>
      </c>
      <c r="AJ270" s="43" t="e">
        <f t="shared" si="73"/>
        <v>#DIV/0!</v>
      </c>
      <c r="AK270" s="43" t="e">
        <f t="shared" si="74"/>
        <v>#DIV/0!</v>
      </c>
    </row>
    <row r="271" spans="1:37">
      <c r="A271" s="26" t="s">
        <v>27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8"/>
      <c r="W271" s="27"/>
      <c r="X271" s="27"/>
      <c r="Y271" s="27"/>
      <c r="Z271" s="27"/>
      <c r="AA271" s="27"/>
      <c r="AB271" s="27"/>
      <c r="AC271" s="46"/>
      <c r="AD271" s="42">
        <f>V271</f>
        <v>0</v>
      </c>
      <c r="AE271" s="42">
        <f>SUM(B271:U271,W271:AC271)</f>
        <v>0</v>
      </c>
      <c r="AF271" s="42">
        <f>SUM(V251:V270,V272:V278)</f>
        <v>0</v>
      </c>
      <c r="AG271" s="42">
        <v>0</v>
      </c>
      <c r="AH271" s="40" t="e">
        <f t="shared" si="71"/>
        <v>#DIV/0!</v>
      </c>
      <c r="AI271" s="40" t="e">
        <f t="shared" si="72"/>
        <v>#DIV/0!</v>
      </c>
      <c r="AJ271" s="40" t="e">
        <f t="shared" si="73"/>
        <v>#DIV/0!</v>
      </c>
      <c r="AK271" s="40" t="e">
        <f t="shared" si="74"/>
        <v>#DIV/0!</v>
      </c>
    </row>
    <row r="272" spans="1:37">
      <c r="A272" s="26" t="s">
        <v>28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  <c r="X272" s="27"/>
      <c r="Y272" s="27"/>
      <c r="Z272" s="27"/>
      <c r="AA272" s="27"/>
      <c r="AB272" s="27"/>
      <c r="AC272" s="46"/>
      <c r="AD272" s="41">
        <f>W272</f>
        <v>0</v>
      </c>
      <c r="AE272" s="41">
        <f>SUM(B272:V272,X272:AC272)</f>
        <v>0</v>
      </c>
      <c r="AF272" s="41">
        <f>SUM(W251:W271,W273:W278)</f>
        <v>0</v>
      </c>
      <c r="AG272" s="42">
        <v>0</v>
      </c>
      <c r="AH272" s="43" t="e">
        <f t="shared" si="71"/>
        <v>#DIV/0!</v>
      </c>
      <c r="AI272" s="43" t="e">
        <f t="shared" si="72"/>
        <v>#DIV/0!</v>
      </c>
      <c r="AJ272" s="43" t="e">
        <f t="shared" si="73"/>
        <v>#DIV/0!</v>
      </c>
      <c r="AK272" s="43" t="e">
        <f t="shared" si="74"/>
        <v>#DIV/0!</v>
      </c>
    </row>
    <row r="273" spans="1:37">
      <c r="A273" s="26" t="s">
        <v>29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7"/>
      <c r="Z273" s="27"/>
      <c r="AA273" s="27"/>
      <c r="AB273" s="27"/>
      <c r="AC273" s="46"/>
      <c r="AD273" s="42">
        <f>X273</f>
        <v>0</v>
      </c>
      <c r="AE273" s="42">
        <f>SUM(B273:W273,Y273:AC273)</f>
        <v>0</v>
      </c>
      <c r="AF273" s="42">
        <f>SUM(X251:X272,X274:X278)</f>
        <v>0</v>
      </c>
      <c r="AG273" s="41">
        <v>0</v>
      </c>
      <c r="AH273" s="40" t="e">
        <f t="shared" si="71"/>
        <v>#DIV/0!</v>
      </c>
      <c r="AI273" s="40" t="e">
        <f t="shared" si="72"/>
        <v>#DIV/0!</v>
      </c>
      <c r="AJ273" s="40" t="e">
        <f t="shared" si="73"/>
        <v>#DIV/0!</v>
      </c>
      <c r="AK273" s="40" t="e">
        <f t="shared" si="74"/>
        <v>#DIV/0!</v>
      </c>
    </row>
    <row r="274" spans="1:37">
      <c r="A274" s="26" t="s">
        <v>30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8"/>
      <c r="Z274" s="27"/>
      <c r="AA274" s="27"/>
      <c r="AB274" s="27"/>
      <c r="AC274" s="46"/>
      <c r="AD274" s="41">
        <f>Y274</f>
        <v>0</v>
      </c>
      <c r="AE274" s="41">
        <f>SUM(B274:X274,Z274:AC274)</f>
        <v>0</v>
      </c>
      <c r="AF274" s="41">
        <f>SUM(Y251:Y273,Y275:Y278)</f>
        <v>0</v>
      </c>
      <c r="AG274" s="42">
        <v>0</v>
      </c>
      <c r="AH274" s="43" t="e">
        <f t="shared" si="71"/>
        <v>#DIV/0!</v>
      </c>
      <c r="AI274" s="43" t="e">
        <f t="shared" si="72"/>
        <v>#DIV/0!</v>
      </c>
      <c r="AJ274" s="43" t="e">
        <f t="shared" si="73"/>
        <v>#DIV/0!</v>
      </c>
      <c r="AK274" s="43" t="e">
        <f t="shared" si="74"/>
        <v>#DIV/0!</v>
      </c>
    </row>
    <row r="275" spans="1:37">
      <c r="A275" s="26" t="s">
        <v>31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7"/>
      <c r="AB275" s="27"/>
      <c r="AC275" s="46"/>
      <c r="AD275" s="42">
        <f>Z275</f>
        <v>0</v>
      </c>
      <c r="AE275" s="42">
        <f>SUM(B275:Y275,AA275:AC275)</f>
        <v>0</v>
      </c>
      <c r="AF275" s="42">
        <f>SUM(Z251:Z274,Z276:Z278)</f>
        <v>0</v>
      </c>
      <c r="AG275" s="41">
        <v>0</v>
      </c>
      <c r="AH275" s="40" t="e">
        <f t="shared" si="71"/>
        <v>#DIV/0!</v>
      </c>
      <c r="AI275" s="40" t="e">
        <f t="shared" si="72"/>
        <v>#DIV/0!</v>
      </c>
      <c r="AJ275" s="40" t="e">
        <f t="shared" si="73"/>
        <v>#DIV/0!</v>
      </c>
      <c r="AK275" s="40" t="e">
        <f t="shared" si="74"/>
        <v>#DIV/0!</v>
      </c>
    </row>
    <row r="276" spans="1:37">
      <c r="A276" s="26" t="s">
        <v>32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  <c r="AB276" s="27"/>
      <c r="AC276" s="46"/>
      <c r="AD276" s="41">
        <f>AA276</f>
        <v>0</v>
      </c>
      <c r="AE276" s="41">
        <f>SUM(B276:Z276,AB276:AC276)</f>
        <v>0</v>
      </c>
      <c r="AF276" s="41">
        <f>SUM(AA251:AA275,AA277:AA278)</f>
        <v>0</v>
      </c>
      <c r="AG276" s="42">
        <v>0</v>
      </c>
      <c r="AH276" s="43" t="e">
        <f t="shared" si="71"/>
        <v>#DIV/0!</v>
      </c>
      <c r="AI276" s="43" t="e">
        <f t="shared" si="72"/>
        <v>#DIV/0!</v>
      </c>
      <c r="AJ276" s="43" t="e">
        <f t="shared" si="73"/>
        <v>#DIV/0!</v>
      </c>
      <c r="AK276" s="43" t="e">
        <f t="shared" si="74"/>
        <v>#DIV/0!</v>
      </c>
    </row>
    <row r="277" spans="1:37">
      <c r="A277" s="26" t="s">
        <v>33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46"/>
      <c r="AD277" s="42">
        <f>AB277</f>
        <v>0</v>
      </c>
      <c r="AE277" s="42">
        <f>SUM(B277:AA277,AC277)</f>
        <v>0</v>
      </c>
      <c r="AF277" s="42">
        <f>SUM(AB251:AB276,AB278)</f>
        <v>0</v>
      </c>
      <c r="AG277" s="42">
        <v>0</v>
      </c>
      <c r="AH277" s="40" t="e">
        <f t="shared" si="71"/>
        <v>#DIV/0!</v>
      </c>
      <c r="AI277" s="40" t="e">
        <f t="shared" si="72"/>
        <v>#DIV/0!</v>
      </c>
      <c r="AJ277" s="40" t="e">
        <f t="shared" si="73"/>
        <v>#DIV/0!</v>
      </c>
      <c r="AK277" s="40" t="e">
        <f t="shared" si="74"/>
        <v>#DIV/0!</v>
      </c>
    </row>
    <row r="278" spans="1:37">
      <c r="A278" s="29" t="s">
        <v>34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47"/>
      <c r="AD278" s="41">
        <f>AC278</f>
        <v>0</v>
      </c>
      <c r="AE278" s="41">
        <f>SUM(B278:AB278)</f>
        <v>0</v>
      </c>
      <c r="AF278" s="41">
        <f>SUM(AC251:AC277)</f>
        <v>0</v>
      </c>
      <c r="AG278" s="41">
        <v>0</v>
      </c>
      <c r="AH278" s="43" t="e">
        <f t="shared" si="71"/>
        <v>#DIV/0!</v>
      </c>
      <c r="AI278" s="43" t="e">
        <f t="shared" si="72"/>
        <v>#DIV/0!</v>
      </c>
      <c r="AJ278" s="43" t="e">
        <f t="shared" si="73"/>
        <v>#DIV/0!</v>
      </c>
      <c r="AK278" s="43" t="e">
        <f t="shared" si="74"/>
        <v>#DIV/0!</v>
      </c>
    </row>
    <row r="279" spans="28:37">
      <c r="AB279" s="37" t="s">
        <v>74</v>
      </c>
      <c r="AC279" s="37"/>
      <c r="AD279" s="42">
        <f t="shared" ref="AD279:AF279" si="75">SUM(AD251:AD278)</f>
        <v>0</v>
      </c>
      <c r="AE279" s="42">
        <f t="shared" si="75"/>
        <v>0</v>
      </c>
      <c r="AF279" s="42">
        <f t="shared" si="75"/>
        <v>0</v>
      </c>
      <c r="AG279" s="42">
        <v>0</v>
      </c>
      <c r="AH279" s="40" t="e">
        <f t="shared" si="71"/>
        <v>#DIV/0!</v>
      </c>
      <c r="AI279" s="40" t="e">
        <f t="shared" si="72"/>
        <v>#DIV/0!</v>
      </c>
      <c r="AJ279" s="40" t="e">
        <f t="shared" si="73"/>
        <v>#DIV/0!</v>
      </c>
      <c r="AK279" s="40" t="e">
        <f t="shared" si="74"/>
        <v>#DIV/0!</v>
      </c>
    </row>
    <row r="281" spans="1:37">
      <c r="A281" s="7" t="s">
        <v>77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4">
      <c r="A282" s="8" t="str">
        <f>A281</f>
        <v>0.9</v>
      </c>
      <c r="B282" s="9" t="s">
        <v>3</v>
      </c>
      <c r="C282" s="9"/>
      <c r="D282" s="9"/>
    </row>
    <row r="283" ht="14.25" spans="1:24">
      <c r="A283" s="10" t="str">
        <f>A91</f>
        <v>Qaf</v>
      </c>
      <c r="B283" s="11" t="s">
        <v>49</v>
      </c>
      <c r="C283" s="11" t="s">
        <v>50</v>
      </c>
      <c r="D283" s="11" t="s">
        <v>51</v>
      </c>
      <c r="E283" s="11" t="s">
        <v>52</v>
      </c>
      <c r="F283" s="11" t="s">
        <v>53</v>
      </c>
      <c r="G283" s="11" t="s">
        <v>54</v>
      </c>
      <c r="H283" s="11" t="s">
        <v>55</v>
      </c>
      <c r="I283" s="11" t="s">
        <v>56</v>
      </c>
      <c r="J283" s="32" t="s">
        <v>57</v>
      </c>
      <c r="Q283" s="41" t="s">
        <v>35</v>
      </c>
      <c r="R283" s="41" t="s">
        <v>36</v>
      </c>
      <c r="S283" s="41" t="s">
        <v>37</v>
      </c>
      <c r="T283" s="41" t="s">
        <v>38</v>
      </c>
      <c r="U283" s="43" t="s">
        <v>70</v>
      </c>
      <c r="V283" s="43" t="s">
        <v>71</v>
      </c>
      <c r="W283" s="43" t="s">
        <v>72</v>
      </c>
      <c r="X283" s="43" t="s">
        <v>73</v>
      </c>
    </row>
    <row r="284" ht="14.25" spans="1:24">
      <c r="A284" s="12" t="s">
        <v>49</v>
      </c>
      <c r="B284" s="51">
        <f>SUM('Full norehidayat'!B284,'Full norehuda'!B284,'Full norehira'!B284,'Full meQuran'!B284,'Full Amiri'!B284,'Full PDMS'!B284,'Full AlKareem'!B284,'Full KFGQPC'!B284,'Full LPMQ'!B284,'Full AlQalam Zero TN'!B284)</f>
        <v>150</v>
      </c>
      <c r="C284" s="52">
        <f>SUM('Full norehidayat'!C284,'Full norehuda'!C284,'Full norehira'!C284,'Full meQuran'!C284,'Full Amiri'!C284,'Full PDMS'!C284,'Full AlKareem'!C284,'Full KFGQPC'!C284,'Full LPMQ'!C284,'Full AlQalam Zero TN'!C284)</f>
        <v>5</v>
      </c>
      <c r="D284" s="52">
        <f>SUM('Full norehidayat'!D284,'Full norehuda'!D284,'Full norehira'!D284,'Full meQuran'!D284,'Full Amiri'!D284,'Full PDMS'!D284,'Full AlKareem'!D284,'Full KFGQPC'!D284,'Full LPMQ'!D284,'Full AlQalam Zero TN'!D284)</f>
        <v>0</v>
      </c>
      <c r="E284" s="52">
        <f>SUM('Full norehidayat'!E284,'Full norehuda'!E284,'Full norehira'!E284,'Full meQuran'!E284,'Full Amiri'!E284,'Full PDMS'!E284,'Full AlKareem'!E284,'Full KFGQPC'!E284,'Full LPMQ'!E284,'Full AlQalam Zero TN'!E284)</f>
        <v>3</v>
      </c>
      <c r="F284" s="52">
        <f>SUM('Full norehidayat'!F284,'Full norehuda'!F284,'Full norehira'!F284,'Full meQuran'!F284,'Full Amiri'!F284,'Full PDMS'!F284,'Full AlKareem'!F284,'Full KFGQPC'!F284,'Full LPMQ'!F284,'Full AlQalam Zero TN'!F284)</f>
        <v>1</v>
      </c>
      <c r="G284" s="52">
        <f>SUM('Full norehidayat'!G284,'Full norehuda'!G284,'Full norehira'!G284,'Full meQuran'!G284,'Full Amiri'!G284,'Full PDMS'!G284,'Full AlKareem'!G284,'Full KFGQPC'!G284,'Full LPMQ'!G284,'Full AlQalam Zero TN'!G284)</f>
        <v>15</v>
      </c>
      <c r="H284" s="52">
        <f>SUM('Full norehidayat'!H284,'Full norehuda'!H284,'Full norehira'!H284,'Full meQuran'!H284,'Full Amiri'!H284,'Full PDMS'!H284,'Full AlKareem'!H284,'Full KFGQPC'!H284,'Full LPMQ'!H284,'Full AlQalam Zero TN'!H284)</f>
        <v>0</v>
      </c>
      <c r="I284" s="52">
        <f>SUM('Full norehidayat'!I284,'Full norehuda'!I284,'Full norehira'!I284,'Full meQuran'!I284,'Full Amiri'!I284,'Full PDMS'!I284,'Full AlKareem'!I284,'Full KFGQPC'!I284,'Full LPMQ'!I284,'Full AlQalam Zero TN'!I284)</f>
        <v>3</v>
      </c>
      <c r="J284" s="52">
        <f>SUM('Full norehidayat'!J284,'Full norehuda'!J284,'Full norehira'!J284,'Full meQuran'!J284,'Full Amiri'!J284,'Full PDMS'!J284,'Full AlKareem'!J284,'Full KFGQPC'!J284,'Full LPMQ'!J284,'Full AlQalam Zero TN'!J284)</f>
        <v>16</v>
      </c>
      <c r="L284" s="1" t="s">
        <v>49</v>
      </c>
      <c r="M284" s="9" t="s">
        <v>58</v>
      </c>
      <c r="N284" s="9"/>
      <c r="O284" s="9"/>
      <c r="P284" s="9"/>
      <c r="Q284" s="42">
        <f>B284</f>
        <v>150</v>
      </c>
      <c r="R284" s="42">
        <f>SUM(C284:J284)</f>
        <v>43</v>
      </c>
      <c r="S284" s="42">
        <f>SUM(B285:B292)</f>
        <v>4</v>
      </c>
      <c r="T284" s="42">
        <v>0</v>
      </c>
      <c r="U284" s="40">
        <f t="shared" ref="U284:U291" si="76">(SUM(Q284,T284)/SUM(Q284,R284,S284,T284))</f>
        <v>0.761421319796954</v>
      </c>
      <c r="V284" s="40">
        <f t="shared" ref="V284:V291" si="77">Q284/(SUM(Q284,R284))</f>
        <v>0.77720207253886</v>
      </c>
      <c r="W284" s="40">
        <f t="shared" ref="W284:W291" si="78">Q284/SUM(Q284,S284)</f>
        <v>0.974025974025974</v>
      </c>
      <c r="X284" s="40">
        <f t="shared" ref="X284:X291" si="79">2*V284*W284/(SUM(V284,W284))</f>
        <v>0.864553314121038</v>
      </c>
    </row>
    <row r="285" spans="1:24">
      <c r="A285" s="15" t="s">
        <v>50</v>
      </c>
      <c r="B285" s="52">
        <f>SUM('Full norehidayat'!B285,'Full norehuda'!B285,'Full norehira'!B285,'Full meQuran'!B285,'Full Amiri'!B285,'Full PDMS'!B285,'Full AlKareem'!B285,'Full KFGQPC'!B285,'Full LPMQ'!B285,'Full AlQalam Zero TN'!B285)</f>
        <v>0</v>
      </c>
      <c r="C285" s="51">
        <f>SUM('Full norehidayat'!C285,'Full norehuda'!C285,'Full norehira'!C285,'Full meQuran'!C285,'Full Amiri'!C285,'Full PDMS'!C285,'Full AlKareem'!C285,'Full KFGQPC'!C285,'Full LPMQ'!C285,'Full AlQalam Zero TN'!C285)</f>
        <v>93</v>
      </c>
      <c r="D285" s="52">
        <f>SUM('Full norehidayat'!D285,'Full norehuda'!D285,'Full norehira'!D285,'Full meQuran'!D285,'Full Amiri'!D285,'Full PDMS'!D285,'Full AlKareem'!D285,'Full KFGQPC'!D285,'Full LPMQ'!D285,'Full AlQalam Zero TN'!D285)</f>
        <v>0</v>
      </c>
      <c r="E285" s="52">
        <f>SUM('Full norehidayat'!E285,'Full norehuda'!E285,'Full norehira'!E285,'Full meQuran'!E285,'Full Amiri'!E285,'Full PDMS'!E285,'Full AlKareem'!E285,'Full KFGQPC'!E285,'Full LPMQ'!E285,'Full AlQalam Zero TN'!E285)</f>
        <v>7</v>
      </c>
      <c r="F285" s="52">
        <f>SUM('Full norehidayat'!F285,'Full norehuda'!F285,'Full norehira'!F285,'Full meQuran'!F285,'Full Amiri'!F285,'Full PDMS'!F285,'Full AlKareem'!F285,'Full KFGQPC'!F285,'Full LPMQ'!F285,'Full AlQalam Zero TN'!F285)</f>
        <v>0</v>
      </c>
      <c r="G285" s="52">
        <f>SUM('Full norehidayat'!G285,'Full norehuda'!G285,'Full norehira'!G285,'Full meQuran'!G285,'Full Amiri'!G285,'Full PDMS'!G285,'Full AlKareem'!G285,'Full KFGQPC'!G285,'Full LPMQ'!G285,'Full AlQalam Zero TN'!G285)</f>
        <v>2</v>
      </c>
      <c r="H285" s="52">
        <f>SUM('Full norehidayat'!H285,'Full norehuda'!H285,'Full norehira'!H285,'Full meQuran'!H285,'Full Amiri'!H285,'Full PDMS'!H285,'Full AlKareem'!H285,'Full KFGQPC'!H285,'Full LPMQ'!H285,'Full AlQalam Zero TN'!H285)</f>
        <v>0</v>
      </c>
      <c r="I285" s="52">
        <f>SUM('Full norehidayat'!I285,'Full norehuda'!I285,'Full norehira'!I285,'Full meQuran'!I285,'Full Amiri'!I285,'Full PDMS'!I285,'Full AlKareem'!I285,'Full KFGQPC'!I285,'Full LPMQ'!I285,'Full AlQalam Zero TN'!I285)</f>
        <v>0</v>
      </c>
      <c r="J285" s="52">
        <f>SUM('Full norehidayat'!J285,'Full norehuda'!J285,'Full norehira'!J285,'Full meQuran'!J285,'Full Amiri'!J285,'Full PDMS'!J285,'Full AlKareem'!J285,'Full KFGQPC'!J285,'Full LPMQ'!J285,'Full AlQalam Zero TN'!J285)</f>
        <v>12</v>
      </c>
      <c r="L285" s="1" t="s">
        <v>50</v>
      </c>
      <c r="M285" s="9" t="s">
        <v>59</v>
      </c>
      <c r="N285" s="9"/>
      <c r="O285" s="9"/>
      <c r="P285" s="9"/>
      <c r="Q285" s="41">
        <f>C285</f>
        <v>93</v>
      </c>
      <c r="R285" s="41">
        <f>SUM(B285,D285:J285)</f>
        <v>21</v>
      </c>
      <c r="S285" s="41">
        <f>SUM(C284,C286:C292)</f>
        <v>9</v>
      </c>
      <c r="T285" s="41">
        <v>0</v>
      </c>
      <c r="U285" s="43">
        <f t="shared" si="76"/>
        <v>0.75609756097561</v>
      </c>
      <c r="V285" s="43">
        <f t="shared" si="77"/>
        <v>0.815789473684211</v>
      </c>
      <c r="W285" s="43">
        <f t="shared" si="78"/>
        <v>0.911764705882353</v>
      </c>
      <c r="X285" s="43">
        <f t="shared" si="79"/>
        <v>0.861111111111111</v>
      </c>
    </row>
    <row r="286" spans="1:24">
      <c r="A286" s="15" t="s">
        <v>51</v>
      </c>
      <c r="B286" s="52">
        <f>SUM('Full norehidayat'!B286,'Full norehuda'!B286,'Full norehira'!B286,'Full meQuran'!B286,'Full Amiri'!B286,'Full PDMS'!B286,'Full AlKareem'!B286,'Full KFGQPC'!B286,'Full LPMQ'!B286,'Full AlQalam Zero TN'!B286)</f>
        <v>3</v>
      </c>
      <c r="C286" s="52">
        <f>SUM('Full norehidayat'!C286,'Full norehuda'!C286,'Full norehira'!C286,'Full meQuran'!C286,'Full Amiri'!C286,'Full PDMS'!C286,'Full AlKareem'!C286,'Full KFGQPC'!C286,'Full LPMQ'!C286,'Full AlQalam Zero TN'!C286)</f>
        <v>0</v>
      </c>
      <c r="D286" s="51">
        <f>SUM('Full norehidayat'!D286,'Full norehuda'!D286,'Full norehira'!D286,'Full meQuran'!D286,'Full Amiri'!D286,'Full PDMS'!D286,'Full AlKareem'!D286,'Full KFGQPC'!D286,'Full LPMQ'!D286,'Full AlQalam Zero TN'!D286)</f>
        <v>86</v>
      </c>
      <c r="E286" s="52">
        <f>SUM('Full norehidayat'!E286,'Full norehuda'!E286,'Full norehira'!E286,'Full meQuran'!E286,'Full Amiri'!E286,'Full PDMS'!E286,'Full AlKareem'!E286,'Full KFGQPC'!E286,'Full LPMQ'!E286,'Full AlQalam Zero TN'!E286)</f>
        <v>0</v>
      </c>
      <c r="F286" s="52">
        <f>SUM('Full norehidayat'!F286,'Full norehuda'!F286,'Full norehira'!F286,'Full meQuran'!F286,'Full Amiri'!F286,'Full PDMS'!F286,'Full AlKareem'!F286,'Full KFGQPC'!F286,'Full LPMQ'!F286,'Full AlQalam Zero TN'!F286)</f>
        <v>0</v>
      </c>
      <c r="G286" s="52">
        <f>SUM('Full norehidayat'!G286,'Full norehuda'!G286,'Full norehira'!G286,'Full meQuran'!G286,'Full Amiri'!G286,'Full PDMS'!G286,'Full AlKareem'!G286,'Full KFGQPC'!G286,'Full LPMQ'!G286,'Full AlQalam Zero TN'!G286)</f>
        <v>0</v>
      </c>
      <c r="H286" s="52">
        <f>SUM('Full norehidayat'!H286,'Full norehuda'!H286,'Full norehira'!H286,'Full meQuran'!H286,'Full Amiri'!H286,'Full PDMS'!H286,'Full AlKareem'!H286,'Full KFGQPC'!H286,'Full LPMQ'!H286,'Full AlQalam Zero TN'!H286)</f>
        <v>0</v>
      </c>
      <c r="I286" s="52">
        <f>SUM('Full norehidayat'!I286,'Full norehuda'!I286,'Full norehira'!I286,'Full meQuran'!I286,'Full Amiri'!I286,'Full PDMS'!I286,'Full AlKareem'!I286,'Full KFGQPC'!I286,'Full LPMQ'!I286,'Full AlQalam Zero TN'!I286)</f>
        <v>0</v>
      </c>
      <c r="J286" s="52">
        <f>SUM('Full norehidayat'!J286,'Full norehuda'!J286,'Full norehira'!J286,'Full meQuran'!J286,'Full Amiri'!J286,'Full PDMS'!J286,'Full AlKareem'!J286,'Full KFGQPC'!J286,'Full LPMQ'!J286,'Full AlQalam Zero TN'!J286)</f>
        <v>5</v>
      </c>
      <c r="L286" s="1" t="s">
        <v>51</v>
      </c>
      <c r="M286" s="9" t="s">
        <v>60</v>
      </c>
      <c r="N286" s="9"/>
      <c r="O286" s="9"/>
      <c r="P286" s="9"/>
      <c r="Q286" s="42">
        <f>D286</f>
        <v>86</v>
      </c>
      <c r="R286" s="42">
        <f>SUM(B286:C286,E286:J286)</f>
        <v>8</v>
      </c>
      <c r="S286" s="42">
        <f>SUM(D284:D285,D287:D292)</f>
        <v>0</v>
      </c>
      <c r="T286" s="42">
        <v>0</v>
      </c>
      <c r="U286" s="40">
        <f t="shared" si="76"/>
        <v>0.914893617021277</v>
      </c>
      <c r="V286" s="40">
        <f t="shared" si="77"/>
        <v>0.914893617021277</v>
      </c>
      <c r="W286" s="40">
        <f t="shared" si="78"/>
        <v>1</v>
      </c>
      <c r="X286" s="40">
        <f t="shared" si="79"/>
        <v>0.955555555555556</v>
      </c>
    </row>
    <row r="287" spans="1:24">
      <c r="A287" s="15" t="s">
        <v>52</v>
      </c>
      <c r="B287" s="52">
        <f>SUM('Full norehidayat'!B287,'Full norehuda'!B287,'Full norehira'!B287,'Full meQuran'!B287,'Full Amiri'!B287,'Full PDMS'!B287,'Full AlKareem'!B287,'Full KFGQPC'!B287,'Full LPMQ'!B287,'Full AlQalam Zero TN'!B287)</f>
        <v>0</v>
      </c>
      <c r="C287" s="52">
        <f>SUM('Full norehidayat'!C287,'Full norehuda'!C287,'Full norehira'!C287,'Full meQuran'!C287,'Full Amiri'!C287,'Full PDMS'!C287,'Full AlKareem'!C287,'Full KFGQPC'!C287,'Full LPMQ'!C287,'Full AlQalam Zero TN'!C287)</f>
        <v>0</v>
      </c>
      <c r="D287" s="52">
        <f>SUM('Full norehidayat'!D287,'Full norehuda'!D287,'Full norehira'!D287,'Full meQuran'!D287,'Full Amiri'!D287,'Full PDMS'!D287,'Full AlKareem'!D287,'Full KFGQPC'!D287,'Full LPMQ'!D287,'Full AlQalam Zero TN'!D287)</f>
        <v>0</v>
      </c>
      <c r="E287" s="51">
        <f>SUM('Full norehidayat'!E287,'Full norehuda'!E287,'Full norehira'!E287,'Full meQuran'!E287,'Full Amiri'!E287,'Full PDMS'!E287,'Full AlKareem'!E287,'Full KFGQPC'!E287,'Full LPMQ'!E287,'Full AlQalam Zero TN'!E287)</f>
        <v>173</v>
      </c>
      <c r="F287" s="52">
        <f>SUM('Full norehidayat'!F287,'Full norehuda'!F287,'Full norehira'!F287,'Full meQuran'!F287,'Full Amiri'!F287,'Full PDMS'!F287,'Full AlKareem'!F287,'Full KFGQPC'!F287,'Full LPMQ'!F287,'Full AlQalam Zero TN'!F287)</f>
        <v>1</v>
      </c>
      <c r="G287" s="52">
        <f>SUM('Full norehidayat'!G287,'Full norehuda'!G287,'Full norehira'!G287,'Full meQuran'!G287,'Full Amiri'!G287,'Full PDMS'!G287,'Full AlKareem'!G287,'Full KFGQPC'!G287,'Full LPMQ'!G287,'Full AlQalam Zero TN'!G287)</f>
        <v>5</v>
      </c>
      <c r="H287" s="52">
        <f>SUM('Full norehidayat'!H287,'Full norehuda'!H287,'Full norehira'!H287,'Full meQuran'!H287,'Full Amiri'!H287,'Full PDMS'!H287,'Full AlKareem'!H287,'Full KFGQPC'!H287,'Full LPMQ'!H287,'Full AlQalam Zero TN'!H287)</f>
        <v>0</v>
      </c>
      <c r="I287" s="52">
        <f>SUM('Full norehidayat'!I287,'Full norehuda'!I287,'Full norehira'!I287,'Full meQuran'!I287,'Full Amiri'!I287,'Full PDMS'!I287,'Full AlKareem'!I287,'Full KFGQPC'!I287,'Full LPMQ'!I287,'Full AlQalam Zero TN'!I287)</f>
        <v>3</v>
      </c>
      <c r="J287" s="52">
        <f>SUM('Full norehidayat'!J287,'Full norehuda'!J287,'Full norehira'!J287,'Full meQuran'!J287,'Full Amiri'!J287,'Full PDMS'!J287,'Full AlKareem'!J287,'Full KFGQPC'!J287,'Full LPMQ'!J287,'Full AlQalam Zero TN'!J287)</f>
        <v>15</v>
      </c>
      <c r="L287" s="1" t="s">
        <v>52</v>
      </c>
      <c r="M287" s="9" t="s">
        <v>61</v>
      </c>
      <c r="N287" s="9"/>
      <c r="O287" s="9"/>
      <c r="P287" s="9"/>
      <c r="Q287" s="41">
        <f>E287</f>
        <v>173</v>
      </c>
      <c r="R287" s="41">
        <f>SUM(B287:D287,F287:J287)</f>
        <v>24</v>
      </c>
      <c r="S287" s="41">
        <f>SUM(E284:E286,E288:E292)</f>
        <v>18</v>
      </c>
      <c r="T287" s="41">
        <v>0</v>
      </c>
      <c r="U287" s="43">
        <f t="shared" si="76"/>
        <v>0.804651162790698</v>
      </c>
      <c r="V287" s="43">
        <f t="shared" si="77"/>
        <v>0.878172588832487</v>
      </c>
      <c r="W287" s="43">
        <f t="shared" si="78"/>
        <v>0.905759162303665</v>
      </c>
      <c r="X287" s="43">
        <f t="shared" si="79"/>
        <v>0.891752577319588</v>
      </c>
    </row>
    <row r="288" spans="1:24">
      <c r="A288" s="15" t="s">
        <v>53</v>
      </c>
      <c r="B288" s="52">
        <f>SUM('Full norehidayat'!B288,'Full norehuda'!B288,'Full norehira'!B288,'Full meQuran'!B288,'Full Amiri'!B288,'Full PDMS'!B288,'Full AlKareem'!B288,'Full KFGQPC'!B288,'Full LPMQ'!B288,'Full AlQalam Zero TN'!B288)</f>
        <v>1</v>
      </c>
      <c r="C288" s="52">
        <f>SUM('Full norehidayat'!C288,'Full norehuda'!C288,'Full norehira'!C288,'Full meQuran'!C288,'Full Amiri'!C288,'Full PDMS'!C288,'Full AlKareem'!C288,'Full KFGQPC'!C288,'Full LPMQ'!C288,'Full AlQalam Zero TN'!C288)</f>
        <v>0</v>
      </c>
      <c r="D288" s="52">
        <f>SUM('Full norehidayat'!D288,'Full norehuda'!D288,'Full norehira'!D288,'Full meQuran'!D288,'Full Amiri'!D288,'Full PDMS'!D288,'Full AlKareem'!D288,'Full KFGQPC'!D288,'Full LPMQ'!D288,'Full AlQalam Zero TN'!D288)</f>
        <v>0</v>
      </c>
      <c r="E288" s="52">
        <f>SUM('Full norehidayat'!E288,'Full norehuda'!E288,'Full norehira'!E288,'Full meQuran'!E288,'Full Amiri'!E288,'Full PDMS'!E288,'Full AlKareem'!E288,'Full KFGQPC'!E288,'Full LPMQ'!E288,'Full AlQalam Zero TN'!E288)</f>
        <v>4</v>
      </c>
      <c r="F288" s="51">
        <f>SUM('Full norehidayat'!F288,'Full norehuda'!F288,'Full norehira'!F288,'Full meQuran'!F288,'Full Amiri'!F288,'Full PDMS'!F288,'Full AlKareem'!F288,'Full KFGQPC'!F288,'Full LPMQ'!F288,'Full AlQalam Zero TN'!F288)</f>
        <v>258</v>
      </c>
      <c r="G288" s="52">
        <f>SUM('Full norehidayat'!G288,'Full norehuda'!G288,'Full norehira'!G288,'Full meQuran'!G288,'Full Amiri'!G288,'Full PDMS'!G288,'Full AlKareem'!G288,'Full KFGQPC'!G288,'Full LPMQ'!G288,'Full AlQalam Zero TN'!G288)</f>
        <v>4</v>
      </c>
      <c r="H288" s="52">
        <f>SUM('Full norehidayat'!H288,'Full norehuda'!H288,'Full norehira'!H288,'Full meQuran'!H288,'Full Amiri'!H288,'Full PDMS'!H288,'Full AlKareem'!H288,'Full KFGQPC'!H288,'Full LPMQ'!H288,'Full AlQalam Zero TN'!H288)</f>
        <v>2</v>
      </c>
      <c r="I288" s="52">
        <f>SUM('Full norehidayat'!I288,'Full norehuda'!I288,'Full norehira'!I288,'Full meQuran'!I288,'Full Amiri'!I288,'Full PDMS'!I288,'Full AlKareem'!I288,'Full KFGQPC'!I288,'Full LPMQ'!I288,'Full AlQalam Zero TN'!I288)</f>
        <v>0</v>
      </c>
      <c r="J288" s="52">
        <f>SUM('Full norehidayat'!J288,'Full norehuda'!J288,'Full norehira'!J288,'Full meQuran'!J288,'Full Amiri'!J288,'Full PDMS'!J288,'Full AlKareem'!J288,'Full KFGQPC'!J288,'Full LPMQ'!J288,'Full AlQalam Zero TN'!J288)</f>
        <v>25</v>
      </c>
      <c r="L288" s="1" t="s">
        <v>53</v>
      </c>
      <c r="M288" s="9" t="s">
        <v>62</v>
      </c>
      <c r="N288" s="9"/>
      <c r="O288" s="9"/>
      <c r="P288" s="9"/>
      <c r="Q288" s="42">
        <f>F288</f>
        <v>258</v>
      </c>
      <c r="R288" s="42">
        <f>SUM(B288:E288,G288:J288)</f>
        <v>36</v>
      </c>
      <c r="S288" s="42">
        <f>SUM(F284:F287,F289:F292)</f>
        <v>3</v>
      </c>
      <c r="T288" s="42">
        <v>0</v>
      </c>
      <c r="U288" s="40">
        <f t="shared" si="76"/>
        <v>0.868686868686869</v>
      </c>
      <c r="V288" s="40">
        <f t="shared" si="77"/>
        <v>0.877551020408163</v>
      </c>
      <c r="W288" s="40">
        <f t="shared" si="78"/>
        <v>0.988505747126437</v>
      </c>
      <c r="X288" s="40">
        <f t="shared" si="79"/>
        <v>0.92972972972973</v>
      </c>
    </row>
    <row r="289" spans="1:24">
      <c r="A289" s="15" t="s">
        <v>54</v>
      </c>
      <c r="B289" s="52">
        <f>SUM('Full norehidayat'!B289,'Full norehuda'!B289,'Full norehira'!B289,'Full meQuran'!B289,'Full Amiri'!B289,'Full PDMS'!B289,'Full AlKareem'!B289,'Full KFGQPC'!B289,'Full LPMQ'!B289,'Full AlQalam Zero TN'!B289)</f>
        <v>0</v>
      </c>
      <c r="C289" s="52">
        <f>SUM('Full norehidayat'!C289,'Full norehuda'!C289,'Full norehira'!C289,'Full meQuran'!C289,'Full Amiri'!C289,'Full PDMS'!C289,'Full AlKareem'!C289,'Full KFGQPC'!C289,'Full LPMQ'!C289,'Full AlQalam Zero TN'!C289)</f>
        <v>4</v>
      </c>
      <c r="D289" s="52">
        <f>SUM('Full norehidayat'!D289,'Full norehuda'!D289,'Full norehira'!D289,'Full meQuran'!D289,'Full Amiri'!D289,'Full PDMS'!D289,'Full AlKareem'!D289,'Full KFGQPC'!D289,'Full LPMQ'!D289,'Full AlQalam Zero TN'!D289)</f>
        <v>0</v>
      </c>
      <c r="E289" s="52">
        <f>SUM('Full norehidayat'!E289,'Full norehuda'!E289,'Full norehira'!E289,'Full meQuran'!E289,'Full Amiri'!E289,'Full PDMS'!E289,'Full AlKareem'!E289,'Full KFGQPC'!E289,'Full LPMQ'!E289,'Full AlQalam Zero TN'!E289)</f>
        <v>3</v>
      </c>
      <c r="F289" s="52">
        <f>SUM('Full norehidayat'!F289,'Full norehuda'!F289,'Full norehira'!F289,'Full meQuran'!F289,'Full Amiri'!F289,'Full PDMS'!F289,'Full AlKareem'!F289,'Full KFGQPC'!F289,'Full LPMQ'!F289,'Full AlQalam Zero TN'!F289)</f>
        <v>0</v>
      </c>
      <c r="G289" s="51">
        <f>SUM('Full norehidayat'!G289,'Full norehuda'!G289,'Full norehira'!G289,'Full meQuran'!G289,'Full Amiri'!G289,'Full PDMS'!G289,'Full AlKareem'!G289,'Full KFGQPC'!G289,'Full LPMQ'!G289,'Full AlQalam Zero TN'!G289)</f>
        <v>236</v>
      </c>
      <c r="H289" s="52">
        <f>SUM('Full norehidayat'!H289,'Full norehuda'!H289,'Full norehira'!H289,'Full meQuran'!H289,'Full Amiri'!H289,'Full PDMS'!H289,'Full AlKareem'!H289,'Full KFGQPC'!H289,'Full LPMQ'!H289,'Full AlQalam Zero TN'!H289)</f>
        <v>2</v>
      </c>
      <c r="I289" s="52">
        <f>SUM('Full norehidayat'!I289,'Full norehuda'!I289,'Full norehira'!I289,'Full meQuran'!I289,'Full Amiri'!I289,'Full PDMS'!I289,'Full AlKareem'!I289,'Full KFGQPC'!I289,'Full LPMQ'!I289,'Full AlQalam Zero TN'!I289)</f>
        <v>1</v>
      </c>
      <c r="J289" s="52">
        <f>SUM('Full norehidayat'!J289,'Full norehuda'!J289,'Full norehira'!J289,'Full meQuran'!J289,'Full Amiri'!J289,'Full PDMS'!J289,'Full AlKareem'!J289,'Full KFGQPC'!J289,'Full LPMQ'!J289,'Full AlQalam Zero TN'!J289)</f>
        <v>18</v>
      </c>
      <c r="L289" s="1" t="s">
        <v>54</v>
      </c>
      <c r="M289" s="9" t="s">
        <v>63</v>
      </c>
      <c r="N289" s="9"/>
      <c r="O289" s="9"/>
      <c r="P289" s="9"/>
      <c r="Q289" s="41">
        <f>G289</f>
        <v>236</v>
      </c>
      <c r="R289" s="41">
        <f>SUM(B289:F289,H289:J289)</f>
        <v>28</v>
      </c>
      <c r="S289" s="41">
        <f>SUM(G284:G288,G290:G292)</f>
        <v>28</v>
      </c>
      <c r="T289" s="41">
        <v>0</v>
      </c>
      <c r="U289" s="43">
        <f t="shared" si="76"/>
        <v>0.808219178082192</v>
      </c>
      <c r="V289" s="43">
        <f t="shared" si="77"/>
        <v>0.893939393939394</v>
      </c>
      <c r="W289" s="43">
        <f t="shared" si="78"/>
        <v>0.893939393939394</v>
      </c>
      <c r="X289" s="43">
        <f t="shared" si="79"/>
        <v>0.893939393939394</v>
      </c>
    </row>
    <row r="290" spans="1:24">
      <c r="A290" s="15" t="s">
        <v>55</v>
      </c>
      <c r="B290" s="52">
        <f>SUM('Full norehidayat'!B290,'Full norehuda'!B290,'Full norehira'!B290,'Full meQuran'!B290,'Full Amiri'!B290,'Full PDMS'!B290,'Full AlKareem'!B290,'Full KFGQPC'!B290,'Full LPMQ'!B290,'Full AlQalam Zero TN'!B290)</f>
        <v>0</v>
      </c>
      <c r="C290" s="52">
        <f>SUM('Full norehidayat'!C290,'Full norehuda'!C290,'Full norehira'!C290,'Full meQuran'!C290,'Full Amiri'!C290,'Full PDMS'!C290,'Full AlKareem'!C290,'Full KFGQPC'!C290,'Full LPMQ'!C290,'Full AlQalam Zero TN'!C290)</f>
        <v>0</v>
      </c>
      <c r="D290" s="52">
        <f>SUM('Full norehidayat'!D290,'Full norehuda'!D290,'Full norehira'!D290,'Full meQuran'!D290,'Full Amiri'!D290,'Full PDMS'!D290,'Full AlKareem'!D290,'Full KFGQPC'!D290,'Full LPMQ'!D290,'Full AlQalam Zero TN'!D290)</f>
        <v>0</v>
      </c>
      <c r="E290" s="52">
        <f>SUM('Full norehidayat'!E290,'Full norehuda'!E290,'Full norehira'!E290,'Full meQuran'!E290,'Full Amiri'!E290,'Full PDMS'!E290,'Full AlKareem'!E290,'Full KFGQPC'!E290,'Full LPMQ'!E290,'Full AlQalam Zero TN'!E290)</f>
        <v>0</v>
      </c>
      <c r="F290" s="52">
        <f>SUM('Full norehidayat'!F290,'Full norehuda'!F290,'Full norehira'!F290,'Full meQuran'!F290,'Full Amiri'!F290,'Full PDMS'!F290,'Full AlKareem'!F290,'Full KFGQPC'!F290,'Full LPMQ'!F290,'Full AlQalam Zero TN'!F290)</f>
        <v>1</v>
      </c>
      <c r="G290" s="52">
        <f>SUM('Full norehidayat'!G290,'Full norehuda'!G290,'Full norehira'!G290,'Full meQuran'!G290,'Full Amiri'!G290,'Full PDMS'!G290,'Full AlKareem'!G290,'Full KFGQPC'!G290,'Full LPMQ'!G290,'Full AlQalam Zero TN'!G290)</f>
        <v>0</v>
      </c>
      <c r="H290" s="51">
        <f>SUM('Full norehidayat'!H290,'Full norehuda'!H290,'Full norehira'!H290,'Full meQuran'!H290,'Full Amiri'!H290,'Full PDMS'!H290,'Full AlKareem'!H290,'Full KFGQPC'!H290,'Full LPMQ'!H290,'Full AlQalam Zero TN'!H290)</f>
        <v>92</v>
      </c>
      <c r="I290" s="52">
        <f>SUM('Full norehidayat'!I290,'Full norehuda'!I290,'Full norehira'!I290,'Full meQuran'!I290,'Full Amiri'!I290,'Full PDMS'!I290,'Full AlKareem'!I290,'Full KFGQPC'!I290,'Full LPMQ'!I290,'Full AlQalam Zero TN'!I290)</f>
        <v>1</v>
      </c>
      <c r="J290" s="52">
        <f>SUM('Full norehidayat'!J290,'Full norehuda'!J290,'Full norehira'!J290,'Full meQuran'!J290,'Full Amiri'!J290,'Full PDMS'!J290,'Full AlKareem'!J290,'Full KFGQPC'!J290,'Full LPMQ'!J290,'Full AlQalam Zero TN'!J290)</f>
        <v>1</v>
      </c>
      <c r="L290" s="1" t="s">
        <v>55</v>
      </c>
      <c r="M290" s="9" t="s">
        <v>64</v>
      </c>
      <c r="N290" s="9"/>
      <c r="O290" s="9"/>
      <c r="P290" s="9"/>
      <c r="Q290" s="42">
        <f>H290</f>
        <v>92</v>
      </c>
      <c r="R290" s="42">
        <f>SUM(B290:G290,I290:J290)</f>
        <v>3</v>
      </c>
      <c r="S290" s="42">
        <f>SUM(H284:H289,H291:H292)</f>
        <v>4</v>
      </c>
      <c r="T290" s="42">
        <v>0</v>
      </c>
      <c r="U290" s="40">
        <f t="shared" si="76"/>
        <v>0.929292929292929</v>
      </c>
      <c r="V290" s="40">
        <f t="shared" si="77"/>
        <v>0.968421052631579</v>
      </c>
      <c r="W290" s="40">
        <f t="shared" si="78"/>
        <v>0.958333333333333</v>
      </c>
      <c r="X290" s="40">
        <f t="shared" si="79"/>
        <v>0.963350785340314</v>
      </c>
    </row>
    <row r="291" spans="1:24">
      <c r="A291" s="15" t="s">
        <v>56</v>
      </c>
      <c r="B291" s="52">
        <f>SUM('Full norehidayat'!B291,'Full norehuda'!B291,'Full norehira'!B291,'Full meQuran'!B291,'Full Amiri'!B291,'Full PDMS'!B291,'Full AlKareem'!B291,'Full KFGQPC'!B291,'Full LPMQ'!B291,'Full AlQalam Zero TN'!B291)</f>
        <v>0</v>
      </c>
      <c r="C291" s="52">
        <f>SUM('Full norehidayat'!C291,'Full norehuda'!C291,'Full norehira'!C291,'Full meQuran'!C291,'Full Amiri'!C291,'Full PDMS'!C291,'Full AlKareem'!C291,'Full KFGQPC'!C291,'Full LPMQ'!C291,'Full AlQalam Zero TN'!C291)</f>
        <v>0</v>
      </c>
      <c r="D291" s="52">
        <f>SUM('Full norehidayat'!D291,'Full norehuda'!D291,'Full norehira'!D291,'Full meQuran'!D291,'Full Amiri'!D291,'Full PDMS'!D291,'Full AlKareem'!D291,'Full KFGQPC'!D291,'Full LPMQ'!D291,'Full AlQalam Zero TN'!D291)</f>
        <v>0</v>
      </c>
      <c r="E291" s="52">
        <f>SUM('Full norehidayat'!E291,'Full norehuda'!E291,'Full norehira'!E291,'Full meQuran'!E291,'Full Amiri'!E291,'Full PDMS'!E291,'Full AlKareem'!E291,'Full KFGQPC'!E291,'Full LPMQ'!E291,'Full AlQalam Zero TN'!E291)</f>
        <v>1</v>
      </c>
      <c r="F291" s="52">
        <f>SUM('Full norehidayat'!F291,'Full norehuda'!F291,'Full norehira'!F291,'Full meQuran'!F291,'Full Amiri'!F291,'Full PDMS'!F291,'Full AlKareem'!F291,'Full KFGQPC'!F291,'Full LPMQ'!F291,'Full AlQalam Zero TN'!F291)</f>
        <v>0</v>
      </c>
      <c r="G291" s="52">
        <f>SUM('Full norehidayat'!G291,'Full norehuda'!G291,'Full norehira'!G291,'Full meQuran'!G291,'Full Amiri'!G291,'Full PDMS'!G291,'Full AlKareem'!G291,'Full KFGQPC'!G291,'Full LPMQ'!G291,'Full AlQalam Zero TN'!G291)</f>
        <v>1</v>
      </c>
      <c r="H291" s="52">
        <f>SUM('Full norehidayat'!H291,'Full norehuda'!H291,'Full norehira'!H291,'Full meQuran'!H291,'Full Amiri'!H291,'Full PDMS'!H291,'Full AlKareem'!H291,'Full KFGQPC'!H291,'Full LPMQ'!H291,'Full AlQalam Zero TN'!H291)</f>
        <v>0</v>
      </c>
      <c r="I291" s="51">
        <f>SUM('Full norehidayat'!I291,'Full norehuda'!I291,'Full norehira'!I291,'Full meQuran'!I291,'Full Amiri'!I291,'Full PDMS'!I291,'Full AlKareem'!I291,'Full KFGQPC'!I291,'Full LPMQ'!I291,'Full AlQalam Zero TN'!I291)</f>
        <v>86</v>
      </c>
      <c r="J291" s="52">
        <f>SUM('Full norehidayat'!J291,'Full norehuda'!J291,'Full norehira'!J291,'Full meQuran'!J291,'Full Amiri'!J291,'Full PDMS'!J291,'Full AlKareem'!J291,'Full KFGQPC'!J291,'Full LPMQ'!J291,'Full AlQalam Zero TN'!J291)</f>
        <v>2</v>
      </c>
      <c r="L291" s="1" t="s">
        <v>56</v>
      </c>
      <c r="M291" s="9" t="s">
        <v>65</v>
      </c>
      <c r="N291" s="9"/>
      <c r="O291" s="9"/>
      <c r="P291" s="9"/>
      <c r="Q291" s="41">
        <f>I291</f>
        <v>86</v>
      </c>
      <c r="R291" s="41">
        <f>SUM(J291,B291:H291)</f>
        <v>4</v>
      </c>
      <c r="S291" s="41">
        <f>SUM(I284:I290,I292)</f>
        <v>9</v>
      </c>
      <c r="T291" s="41">
        <v>0</v>
      </c>
      <c r="U291" s="43">
        <f t="shared" si="76"/>
        <v>0.868686868686869</v>
      </c>
      <c r="V291" s="43">
        <f t="shared" si="77"/>
        <v>0.955555555555556</v>
      </c>
      <c r="W291" s="43">
        <f t="shared" si="78"/>
        <v>0.905263157894737</v>
      </c>
      <c r="X291" s="43">
        <f t="shared" si="79"/>
        <v>0.92972972972973</v>
      </c>
    </row>
    <row r="292" spans="1:24">
      <c r="A292" s="18" t="s">
        <v>57</v>
      </c>
      <c r="B292" s="52">
        <f>SUM('Full norehidayat'!B292,'Full norehuda'!B292,'Full norehira'!B292,'Full meQuran'!B292,'Full Amiri'!B292,'Full PDMS'!B292,'Full AlKareem'!B292,'Full KFGQPC'!B292,'Full LPMQ'!B292,'Full AlQalam Zero TN'!B292)</f>
        <v>0</v>
      </c>
      <c r="C292" s="52">
        <f>SUM('Full norehidayat'!C292,'Full norehuda'!C292,'Full norehira'!C292,'Full meQuran'!C292,'Full Amiri'!C292,'Full PDMS'!C292,'Full AlKareem'!C292,'Full KFGQPC'!C292,'Full LPMQ'!C292,'Full AlQalam Zero TN'!C292)</f>
        <v>0</v>
      </c>
      <c r="D292" s="52">
        <f>SUM('Full norehidayat'!D292,'Full norehuda'!D292,'Full norehira'!D292,'Full meQuran'!D292,'Full Amiri'!D292,'Full PDMS'!D292,'Full AlKareem'!D292,'Full KFGQPC'!D292,'Full LPMQ'!D292,'Full AlQalam Zero TN'!D292)</f>
        <v>0</v>
      </c>
      <c r="E292" s="52">
        <f>SUM('Full norehidayat'!E292,'Full norehuda'!E292,'Full norehira'!E292,'Full meQuran'!E292,'Full Amiri'!E292,'Full PDMS'!E292,'Full AlKareem'!E292,'Full KFGQPC'!E292,'Full LPMQ'!E292,'Full AlQalam Zero TN'!E292)</f>
        <v>0</v>
      </c>
      <c r="F292" s="52">
        <f>SUM('Full norehidayat'!F292,'Full norehuda'!F292,'Full norehira'!F292,'Full meQuran'!F292,'Full Amiri'!F292,'Full PDMS'!F292,'Full AlKareem'!F292,'Full KFGQPC'!F292,'Full LPMQ'!F292,'Full AlQalam Zero TN'!F292)</f>
        <v>0</v>
      </c>
      <c r="G292" s="52">
        <f>SUM('Full norehidayat'!G292,'Full norehuda'!G292,'Full norehira'!G292,'Full meQuran'!G292,'Full Amiri'!G292,'Full PDMS'!G292,'Full AlKareem'!G292,'Full KFGQPC'!G292,'Full LPMQ'!G292,'Full AlQalam Zero TN'!G292)</f>
        <v>1</v>
      </c>
      <c r="H292" s="52">
        <f>SUM('Full norehidayat'!H292,'Full norehuda'!H292,'Full norehira'!H292,'Full meQuran'!H292,'Full Amiri'!H292,'Full PDMS'!H292,'Full AlKareem'!H292,'Full KFGQPC'!H292,'Full LPMQ'!H292,'Full AlQalam Zero TN'!H292)</f>
        <v>0</v>
      </c>
      <c r="I292" s="52">
        <f>SUM('Full norehidayat'!I292,'Full norehuda'!I292,'Full norehira'!I292,'Full meQuran'!I292,'Full Amiri'!I292,'Full PDMS'!I292,'Full AlKareem'!I292,'Full KFGQPC'!I292,'Full LPMQ'!I292,'Full AlQalam Zero TN'!I292)</f>
        <v>1</v>
      </c>
      <c r="J292" s="51">
        <f>SUM('Full norehidayat'!J292,'Full norehuda'!J292,'Full norehira'!J292,'Full meQuran'!J292,'Full Amiri'!J292,'Full PDMS'!J292,'Full AlKareem'!J292,'Full KFGQPC'!J292,'Full LPMQ'!J292,'Full AlQalam Zero TN'!J292)</f>
        <v>0</v>
      </c>
      <c r="L292" s="1" t="s">
        <v>57</v>
      </c>
      <c r="M292" s="9" t="s">
        <v>66</v>
      </c>
      <c r="N292" s="9"/>
      <c r="O292" s="9"/>
      <c r="P292" s="9"/>
      <c r="Q292" s="42"/>
      <c r="R292" s="42"/>
      <c r="S292" s="42"/>
      <c r="T292" s="42"/>
      <c r="U292" s="40"/>
      <c r="V292" s="40"/>
      <c r="W292" s="40"/>
      <c r="X292" s="40"/>
    </row>
    <row r="293" spans="15:24">
      <c r="O293" s="37" t="s">
        <v>74</v>
      </c>
      <c r="P293" s="37"/>
      <c r="Q293" s="41">
        <f t="shared" ref="Q293:T293" si="80">SUM(Q284:Q291)</f>
        <v>1174</v>
      </c>
      <c r="R293" s="41">
        <f t="shared" si="80"/>
        <v>167</v>
      </c>
      <c r="S293" s="41">
        <f t="shared" si="80"/>
        <v>75</v>
      </c>
      <c r="T293" s="41">
        <f t="shared" si="80"/>
        <v>0</v>
      </c>
      <c r="U293" s="43">
        <f>(SUM(Q293,T293)/SUM(Q293,R293,S293,T293))</f>
        <v>0.82909604519774</v>
      </c>
      <c r="V293" s="43">
        <f>Q293/(SUM(Q293,R293))</f>
        <v>0.875466070096943</v>
      </c>
      <c r="W293" s="43">
        <f>Q293/SUM(Q293,S293)</f>
        <v>0.939951961569255</v>
      </c>
      <c r="X293" s="43">
        <f>2*V293*W293/(SUM(V293,W293))</f>
        <v>0.906563706563707</v>
      </c>
    </row>
    <row r="294" spans="1:8">
      <c r="A294" s="20" t="str">
        <f>A281</f>
        <v>0.9</v>
      </c>
      <c r="B294" s="9" t="s">
        <v>3</v>
      </c>
      <c r="C294" s="9"/>
      <c r="D294" s="9"/>
      <c r="F294" s="31" t="s">
        <v>75</v>
      </c>
      <c r="G294" s="31"/>
      <c r="H294" s="1">
        <f>SUM(B296:AC323)</f>
        <v>1166</v>
      </c>
    </row>
    <row r="295" ht="14.25" spans="1:37">
      <c r="A295" s="21" t="str">
        <f>A91</f>
        <v>Qaf</v>
      </c>
      <c r="B295" s="22" t="s">
        <v>7</v>
      </c>
      <c r="C295" s="22" t="s">
        <v>8</v>
      </c>
      <c r="D295" s="22" t="s">
        <v>9</v>
      </c>
      <c r="E295" s="22" t="s">
        <v>10</v>
      </c>
      <c r="F295" s="22" t="s">
        <v>11</v>
      </c>
      <c r="G295" s="22" t="s">
        <v>12</v>
      </c>
      <c r="H295" s="22" t="s">
        <v>13</v>
      </c>
      <c r="I295" s="22" t="s">
        <v>14</v>
      </c>
      <c r="J295" s="22" t="s">
        <v>15</v>
      </c>
      <c r="K295" s="22" t="s">
        <v>16</v>
      </c>
      <c r="L295" s="22" t="s">
        <v>17</v>
      </c>
      <c r="M295" s="22" t="s">
        <v>18</v>
      </c>
      <c r="N295" s="22" t="s">
        <v>19</v>
      </c>
      <c r="O295" s="22" t="s">
        <v>20</v>
      </c>
      <c r="P295" s="22" t="s">
        <v>21</v>
      </c>
      <c r="Q295" s="22" t="s">
        <v>22</v>
      </c>
      <c r="R295" s="22" t="s">
        <v>23</v>
      </c>
      <c r="S295" s="22" t="s">
        <v>24</v>
      </c>
      <c r="T295" s="22" t="s">
        <v>25</v>
      </c>
      <c r="U295" s="22" t="s">
        <v>26</v>
      </c>
      <c r="V295" s="22" t="s">
        <v>27</v>
      </c>
      <c r="W295" s="22" t="s">
        <v>28</v>
      </c>
      <c r="X295" s="22" t="s">
        <v>29</v>
      </c>
      <c r="Y295" s="22" t="s">
        <v>30</v>
      </c>
      <c r="Z295" s="22" t="s">
        <v>31</v>
      </c>
      <c r="AA295" s="22" t="s">
        <v>32</v>
      </c>
      <c r="AB295" s="22" t="s">
        <v>33</v>
      </c>
      <c r="AC295" s="44" t="s">
        <v>34</v>
      </c>
      <c r="AD295" s="41" t="s">
        <v>35</v>
      </c>
      <c r="AE295" s="41" t="s">
        <v>36</v>
      </c>
      <c r="AF295" s="41" t="s">
        <v>37</v>
      </c>
      <c r="AG295" s="41" t="s">
        <v>38</v>
      </c>
      <c r="AH295" s="43" t="s">
        <v>70</v>
      </c>
      <c r="AI295" s="43" t="s">
        <v>71</v>
      </c>
      <c r="AJ295" s="43" t="s">
        <v>72</v>
      </c>
      <c r="AK295" s="43" t="s">
        <v>73</v>
      </c>
    </row>
    <row r="296" ht="14.25" spans="1:37">
      <c r="A296" s="23" t="s">
        <v>7</v>
      </c>
      <c r="B296" s="51">
        <f>SUM('Full norehidayat'!B296,'Full norehuda'!B296,'Full norehira'!B296,'Full meQuran'!B296,'Full Amiri'!B296,'Full PDMS'!B296,'Full AlKareem'!B296,'Full KFGQPC'!B296,'Full LPMQ'!B296,'Full AlQalam Zero TN'!B296)</f>
        <v>131</v>
      </c>
      <c r="C296" s="52">
        <f>SUM('Full norehidayat'!C296,'Full norehuda'!C296,'Full norehira'!C296,'Full meQuran'!C296,'Full Amiri'!C296,'Full PDMS'!C296,'Full AlKareem'!C296,'Full KFGQPC'!C296,'Full LPMQ'!C296,'Full AlQalam Zero TN'!C296)</f>
        <v>0</v>
      </c>
      <c r="D296" s="52">
        <f>SUM('Full norehidayat'!D296,'Full norehuda'!D296,'Full norehira'!D296,'Full meQuran'!D296,'Full Amiri'!D296,'Full PDMS'!D296,'Full AlKareem'!D296,'Full KFGQPC'!D296,'Full LPMQ'!D296,'Full AlQalam Zero TN'!D296)</f>
        <v>0</v>
      </c>
      <c r="E296" s="52">
        <f>SUM('Full norehidayat'!E296,'Full norehuda'!E296,'Full norehira'!E296,'Full meQuran'!E296,'Full Amiri'!E296,'Full PDMS'!E296,'Full AlKareem'!E296,'Full KFGQPC'!E296,'Full LPMQ'!E296,'Full AlQalam Zero TN'!E296)</f>
        <v>0</v>
      </c>
      <c r="F296" s="52">
        <f>SUM('Full norehidayat'!F296,'Full norehuda'!F296,'Full norehira'!F296,'Full meQuran'!F296,'Full Amiri'!F296,'Full PDMS'!F296,'Full AlKareem'!F296,'Full KFGQPC'!F296,'Full LPMQ'!F296,'Full AlQalam Zero TN'!F296)</f>
        <v>0</v>
      </c>
      <c r="G296" s="52">
        <f>SUM('Full norehidayat'!G296,'Full norehuda'!G296,'Full norehira'!G296,'Full meQuran'!G296,'Full Amiri'!G296,'Full PDMS'!G296,'Full AlKareem'!G296,'Full KFGQPC'!G296,'Full LPMQ'!G296,'Full AlQalam Zero TN'!G296)</f>
        <v>0</v>
      </c>
      <c r="H296" s="52">
        <f>SUM('Full norehidayat'!H296,'Full norehuda'!H296,'Full norehira'!H296,'Full meQuran'!H296,'Full Amiri'!H296,'Full PDMS'!H296,'Full AlKareem'!H296,'Full KFGQPC'!H296,'Full LPMQ'!H296,'Full AlQalam Zero TN'!H296)</f>
        <v>0</v>
      </c>
      <c r="I296" s="52">
        <f>SUM('Full norehidayat'!I296,'Full norehuda'!I296,'Full norehira'!I296,'Full meQuran'!I296,'Full Amiri'!I296,'Full PDMS'!I296,'Full AlKareem'!I296,'Full KFGQPC'!I296,'Full LPMQ'!I296,'Full AlQalam Zero TN'!I296)</f>
        <v>0</v>
      </c>
      <c r="J296" s="52">
        <f>SUM('Full norehidayat'!J296,'Full norehuda'!J296,'Full norehira'!J296,'Full meQuran'!J296,'Full Amiri'!J296,'Full PDMS'!J296,'Full AlKareem'!J296,'Full KFGQPC'!J296,'Full LPMQ'!J296,'Full AlQalam Zero TN'!J296)</f>
        <v>0</v>
      </c>
      <c r="K296" s="52">
        <f>SUM('Full norehidayat'!K296,'Full norehuda'!K296,'Full norehira'!K296,'Full meQuran'!K296,'Full Amiri'!K296,'Full PDMS'!K296,'Full AlKareem'!K296,'Full KFGQPC'!K296,'Full LPMQ'!K296,'Full AlQalam Zero TN'!K296)</f>
        <v>0</v>
      </c>
      <c r="L296" s="52">
        <f>SUM('Full norehidayat'!L296,'Full norehuda'!L296,'Full norehira'!L296,'Full meQuran'!L296,'Full Amiri'!L296,'Full PDMS'!L296,'Full AlKareem'!L296,'Full KFGQPC'!L296,'Full LPMQ'!L296,'Full AlQalam Zero TN'!L296)</f>
        <v>0</v>
      </c>
      <c r="M296" s="52">
        <f>SUM('Full norehidayat'!M296,'Full norehuda'!M296,'Full norehira'!M296,'Full meQuran'!M296,'Full Amiri'!M296,'Full PDMS'!M296,'Full AlKareem'!M296,'Full KFGQPC'!M296,'Full LPMQ'!M296,'Full AlQalam Zero TN'!M296)</f>
        <v>0</v>
      </c>
      <c r="N296" s="52">
        <f>SUM('Full norehidayat'!N296,'Full norehuda'!N296,'Full norehira'!N296,'Full meQuran'!N296,'Full Amiri'!N296,'Full PDMS'!N296,'Full AlKareem'!N296,'Full KFGQPC'!N296,'Full LPMQ'!N296,'Full AlQalam Zero TN'!N296)</f>
        <v>0</v>
      </c>
      <c r="O296" s="52">
        <f>SUM('Full norehidayat'!O296,'Full norehuda'!O296,'Full norehira'!O296,'Full meQuran'!O296,'Full Amiri'!O296,'Full PDMS'!O296,'Full AlKareem'!O296,'Full KFGQPC'!O296,'Full LPMQ'!O296,'Full AlQalam Zero TN'!O296)</f>
        <v>0</v>
      </c>
      <c r="P296" s="52">
        <f>SUM('Full norehidayat'!P296,'Full norehuda'!P296,'Full norehira'!P296,'Full meQuran'!P296,'Full Amiri'!P296,'Full PDMS'!P296,'Full AlKareem'!P296,'Full KFGQPC'!P296,'Full LPMQ'!P296,'Full AlQalam Zero TN'!P296)</f>
        <v>0</v>
      </c>
      <c r="Q296" s="52">
        <f>SUM('Full norehidayat'!Q296,'Full norehuda'!Q296,'Full norehira'!Q296,'Full meQuran'!Q296,'Full Amiri'!Q296,'Full PDMS'!Q296,'Full AlKareem'!Q296,'Full KFGQPC'!Q296,'Full LPMQ'!Q296,'Full AlQalam Zero TN'!Q296)</f>
        <v>0</v>
      </c>
      <c r="R296" s="52">
        <f>SUM('Full norehidayat'!R296,'Full norehuda'!R296,'Full norehira'!R296,'Full meQuran'!R296,'Full Amiri'!R296,'Full PDMS'!R296,'Full AlKareem'!R296,'Full KFGQPC'!R296,'Full LPMQ'!R296,'Full AlQalam Zero TN'!R296)</f>
        <v>0</v>
      </c>
      <c r="S296" s="52">
        <f>SUM('Full norehidayat'!S296,'Full norehuda'!S296,'Full norehira'!S296,'Full meQuran'!S296,'Full Amiri'!S296,'Full PDMS'!S296,'Full AlKareem'!S296,'Full KFGQPC'!S296,'Full LPMQ'!S296,'Full AlQalam Zero TN'!S296)</f>
        <v>0</v>
      </c>
      <c r="T296" s="52">
        <f>SUM('Full norehidayat'!T296,'Full norehuda'!T296,'Full norehira'!T296,'Full meQuran'!T296,'Full Amiri'!T296,'Full PDMS'!T296,'Full AlKareem'!T296,'Full KFGQPC'!T296,'Full LPMQ'!T296,'Full AlQalam Zero TN'!T296)</f>
        <v>0</v>
      </c>
      <c r="U296" s="52">
        <f>SUM('Full norehidayat'!U296,'Full norehuda'!U296,'Full norehira'!U296,'Full meQuran'!U296,'Full Amiri'!U296,'Full PDMS'!U296,'Full AlKareem'!U296,'Full KFGQPC'!U296,'Full LPMQ'!U296,'Full AlQalam Zero TN'!U296)</f>
        <v>0</v>
      </c>
      <c r="V296" s="52">
        <f>SUM('Full norehidayat'!V296,'Full norehuda'!V296,'Full norehira'!V296,'Full meQuran'!V296,'Full Amiri'!V296,'Full PDMS'!V296,'Full AlKareem'!V296,'Full KFGQPC'!V296,'Full LPMQ'!V296,'Full AlQalam Zero TN'!V296)</f>
        <v>0</v>
      </c>
      <c r="W296" s="52">
        <f>SUM('Full norehidayat'!W296,'Full norehuda'!W296,'Full norehira'!W296,'Full meQuran'!W296,'Full Amiri'!W296,'Full PDMS'!W296,'Full AlKareem'!W296,'Full KFGQPC'!W296,'Full LPMQ'!W296,'Full AlQalam Zero TN'!W296)</f>
        <v>0</v>
      </c>
      <c r="X296" s="52">
        <f>SUM('Full norehidayat'!X296,'Full norehuda'!X296,'Full norehira'!X296,'Full meQuran'!X296,'Full Amiri'!X296,'Full PDMS'!X296,'Full AlKareem'!X296,'Full KFGQPC'!X296,'Full LPMQ'!X296,'Full AlQalam Zero TN'!X296)</f>
        <v>0</v>
      </c>
      <c r="Y296" s="52">
        <f>SUM('Full norehidayat'!Y296,'Full norehuda'!Y296,'Full norehira'!Y296,'Full meQuran'!Y296,'Full Amiri'!Y296,'Full PDMS'!Y296,'Full AlKareem'!Y296,'Full KFGQPC'!Y296,'Full LPMQ'!Y296,'Full AlQalam Zero TN'!Y296)</f>
        <v>0</v>
      </c>
      <c r="Z296" s="52">
        <f>SUM('Full norehidayat'!Z296,'Full norehuda'!Z296,'Full norehira'!Z296,'Full meQuran'!Z296,'Full Amiri'!Z296,'Full PDMS'!Z296,'Full AlKareem'!Z296,'Full KFGQPC'!Z296,'Full LPMQ'!Z296,'Full AlQalam Zero TN'!Z296)</f>
        <v>0</v>
      </c>
      <c r="AA296" s="52">
        <f>SUM('Full norehidayat'!AA296,'Full norehuda'!AA296,'Full norehira'!AA296,'Full meQuran'!AA296,'Full Amiri'!AA296,'Full PDMS'!AA296,'Full AlKareem'!AA296,'Full KFGQPC'!AA296,'Full LPMQ'!AA296,'Full AlQalam Zero TN'!AA296)</f>
        <v>0</v>
      </c>
      <c r="AB296" s="52">
        <f>SUM('Full norehidayat'!AB296,'Full norehuda'!AB296,'Full norehira'!AB296,'Full meQuran'!AB296,'Full Amiri'!AB296,'Full PDMS'!AB296,'Full AlKareem'!AB296,'Full KFGQPC'!AB296,'Full LPMQ'!AB296,'Full AlQalam Zero TN'!AB296)</f>
        <v>0</v>
      </c>
      <c r="AC296" s="52">
        <f>SUM('Full norehidayat'!AC296,'Full norehuda'!AC296,'Full norehira'!AC296,'Full meQuran'!AC296,'Full Amiri'!AC296,'Full PDMS'!AC296,'Full AlKareem'!AC296,'Full KFGQPC'!AC296,'Full LPMQ'!AC296,'Full AlQalam Zero TN'!AC296)</f>
        <v>0</v>
      </c>
      <c r="AD296" s="42">
        <f>B296</f>
        <v>131</v>
      </c>
      <c r="AE296" s="42">
        <f>SUM(C296:AC296)</f>
        <v>0</v>
      </c>
      <c r="AF296" s="42">
        <f>SUM(B297:B323)</f>
        <v>2</v>
      </c>
      <c r="AG296" s="42">
        <v>0</v>
      </c>
      <c r="AH296" s="40">
        <f t="shared" ref="AH296:AH324" si="81">(SUM(AD296,AG296)/SUM(AD296,AE296,AF296,AG296))</f>
        <v>0.984962406015038</v>
      </c>
      <c r="AI296" s="40">
        <f t="shared" ref="AI296:AI324" si="82">AD296/(SUM(AD296,AE296))</f>
        <v>1</v>
      </c>
      <c r="AJ296" s="40">
        <f t="shared" ref="AJ296:AJ324" si="83">AD296/SUM(AD296,AF296)</f>
        <v>0.984962406015038</v>
      </c>
      <c r="AK296" s="40">
        <f t="shared" ref="AK296:AK324" si="84">2*AI296*AJ296/(SUM(AI296,AJ296))</f>
        <v>0.992424242424242</v>
      </c>
    </row>
    <row r="297" spans="1:37">
      <c r="A297" s="26" t="s">
        <v>40</v>
      </c>
      <c r="B297" s="52">
        <f>SUM('Full norehidayat'!B297,'Full norehuda'!B297,'Full norehira'!B297,'Full meQuran'!B297,'Full Amiri'!B297,'Full PDMS'!B297,'Full AlKareem'!B297,'Full KFGQPC'!B297,'Full LPMQ'!B297,'Full AlQalam Zero TN'!B297)</f>
        <v>0</v>
      </c>
      <c r="C297" s="51">
        <f>SUM('Full norehidayat'!C297,'Full norehuda'!C297,'Full norehira'!C297,'Full meQuran'!C297,'Full Amiri'!C297,'Full PDMS'!C297,'Full AlKareem'!C297,'Full KFGQPC'!C297,'Full LPMQ'!C297,'Full AlQalam Zero TN'!C297)</f>
        <v>180</v>
      </c>
      <c r="D297" s="52">
        <f>SUM('Full norehidayat'!D297,'Full norehuda'!D297,'Full norehira'!D297,'Full meQuran'!D297,'Full Amiri'!D297,'Full PDMS'!D297,'Full AlKareem'!D297,'Full KFGQPC'!D297,'Full LPMQ'!D297,'Full AlQalam Zero TN'!D297)</f>
        <v>0</v>
      </c>
      <c r="E297" s="52">
        <f>SUM('Full norehidayat'!E297,'Full norehuda'!E297,'Full norehira'!E297,'Full meQuran'!E297,'Full Amiri'!E297,'Full PDMS'!E297,'Full AlKareem'!E297,'Full KFGQPC'!E297,'Full LPMQ'!E297,'Full AlQalam Zero TN'!E297)</f>
        <v>0</v>
      </c>
      <c r="F297" s="52">
        <f>SUM('Full norehidayat'!F297,'Full norehuda'!F297,'Full norehira'!F297,'Full meQuran'!F297,'Full Amiri'!F297,'Full PDMS'!F297,'Full AlKareem'!F297,'Full KFGQPC'!F297,'Full LPMQ'!F297,'Full AlQalam Zero TN'!F297)</f>
        <v>0</v>
      </c>
      <c r="G297" s="52">
        <f>SUM('Full norehidayat'!G297,'Full norehuda'!G297,'Full norehira'!G297,'Full meQuran'!G297,'Full Amiri'!G297,'Full PDMS'!G297,'Full AlKareem'!G297,'Full KFGQPC'!G297,'Full LPMQ'!G297,'Full AlQalam Zero TN'!G297)</f>
        <v>0</v>
      </c>
      <c r="H297" s="52">
        <f>SUM('Full norehidayat'!H297,'Full norehuda'!H297,'Full norehira'!H297,'Full meQuran'!H297,'Full Amiri'!H297,'Full PDMS'!H297,'Full AlKareem'!H297,'Full KFGQPC'!H297,'Full LPMQ'!H297,'Full AlQalam Zero TN'!H297)</f>
        <v>0</v>
      </c>
      <c r="I297" s="52">
        <f>SUM('Full norehidayat'!I297,'Full norehuda'!I297,'Full norehira'!I297,'Full meQuran'!I297,'Full Amiri'!I297,'Full PDMS'!I297,'Full AlKareem'!I297,'Full KFGQPC'!I297,'Full LPMQ'!I297,'Full AlQalam Zero TN'!I297)</f>
        <v>0</v>
      </c>
      <c r="J297" s="52">
        <f>SUM('Full norehidayat'!J297,'Full norehuda'!J297,'Full norehira'!J297,'Full meQuran'!J297,'Full Amiri'!J297,'Full PDMS'!J297,'Full AlKareem'!J297,'Full KFGQPC'!J297,'Full LPMQ'!J297,'Full AlQalam Zero TN'!J297)</f>
        <v>0</v>
      </c>
      <c r="K297" s="52">
        <f>SUM('Full norehidayat'!K297,'Full norehuda'!K297,'Full norehira'!K297,'Full meQuran'!K297,'Full Amiri'!K297,'Full PDMS'!K297,'Full AlKareem'!K297,'Full KFGQPC'!K297,'Full LPMQ'!K297,'Full AlQalam Zero TN'!K297)</f>
        <v>0</v>
      </c>
      <c r="L297" s="52">
        <f>SUM('Full norehidayat'!L297,'Full norehuda'!L297,'Full norehira'!L297,'Full meQuran'!L297,'Full Amiri'!L297,'Full PDMS'!L297,'Full AlKareem'!L297,'Full KFGQPC'!L297,'Full LPMQ'!L297,'Full AlQalam Zero TN'!L297)</f>
        <v>0</v>
      </c>
      <c r="M297" s="52">
        <f>SUM('Full norehidayat'!M297,'Full norehuda'!M297,'Full norehira'!M297,'Full meQuran'!M297,'Full Amiri'!M297,'Full PDMS'!M297,'Full AlKareem'!M297,'Full KFGQPC'!M297,'Full LPMQ'!M297,'Full AlQalam Zero TN'!M297)</f>
        <v>0</v>
      </c>
      <c r="N297" s="52">
        <f>SUM('Full norehidayat'!N297,'Full norehuda'!N297,'Full norehira'!N297,'Full meQuran'!N297,'Full Amiri'!N297,'Full PDMS'!N297,'Full AlKareem'!N297,'Full KFGQPC'!N297,'Full LPMQ'!N297,'Full AlQalam Zero TN'!N297)</f>
        <v>0</v>
      </c>
      <c r="O297" s="52">
        <f>SUM('Full norehidayat'!O297,'Full norehuda'!O297,'Full norehira'!O297,'Full meQuran'!O297,'Full Amiri'!O297,'Full PDMS'!O297,'Full AlKareem'!O297,'Full KFGQPC'!O297,'Full LPMQ'!O297,'Full AlQalam Zero TN'!O297)</f>
        <v>0</v>
      </c>
      <c r="P297" s="52">
        <f>SUM('Full norehidayat'!P297,'Full norehuda'!P297,'Full norehira'!P297,'Full meQuran'!P297,'Full Amiri'!P297,'Full PDMS'!P297,'Full AlKareem'!P297,'Full KFGQPC'!P297,'Full LPMQ'!P297,'Full AlQalam Zero TN'!P297)</f>
        <v>0</v>
      </c>
      <c r="Q297" s="52">
        <f>SUM('Full norehidayat'!Q297,'Full norehuda'!Q297,'Full norehira'!Q297,'Full meQuran'!Q297,'Full Amiri'!Q297,'Full PDMS'!Q297,'Full AlKareem'!Q297,'Full KFGQPC'!Q297,'Full LPMQ'!Q297,'Full AlQalam Zero TN'!Q297)</f>
        <v>0</v>
      </c>
      <c r="R297" s="52">
        <f>SUM('Full norehidayat'!R297,'Full norehuda'!R297,'Full norehira'!R297,'Full meQuran'!R297,'Full Amiri'!R297,'Full PDMS'!R297,'Full AlKareem'!R297,'Full KFGQPC'!R297,'Full LPMQ'!R297,'Full AlQalam Zero TN'!R297)</f>
        <v>0</v>
      </c>
      <c r="S297" s="52">
        <f>SUM('Full norehidayat'!S297,'Full norehuda'!S297,'Full norehira'!S297,'Full meQuran'!S297,'Full Amiri'!S297,'Full PDMS'!S297,'Full AlKareem'!S297,'Full KFGQPC'!S297,'Full LPMQ'!S297,'Full AlQalam Zero TN'!S297)</f>
        <v>0</v>
      </c>
      <c r="T297" s="52">
        <f>SUM('Full norehidayat'!T297,'Full norehuda'!T297,'Full norehira'!T297,'Full meQuran'!T297,'Full Amiri'!T297,'Full PDMS'!T297,'Full AlKareem'!T297,'Full KFGQPC'!T297,'Full LPMQ'!T297,'Full AlQalam Zero TN'!T297)</f>
        <v>0</v>
      </c>
      <c r="U297" s="52">
        <f>SUM('Full norehidayat'!U297,'Full norehuda'!U297,'Full norehira'!U297,'Full meQuran'!U297,'Full Amiri'!U297,'Full PDMS'!U297,'Full AlKareem'!U297,'Full KFGQPC'!U297,'Full LPMQ'!U297,'Full AlQalam Zero TN'!U297)</f>
        <v>0</v>
      </c>
      <c r="V297" s="52">
        <f>SUM('Full norehidayat'!V297,'Full norehuda'!V297,'Full norehira'!V297,'Full meQuran'!V297,'Full Amiri'!V297,'Full PDMS'!V297,'Full AlKareem'!V297,'Full KFGQPC'!V297,'Full LPMQ'!V297,'Full AlQalam Zero TN'!V297)</f>
        <v>0</v>
      </c>
      <c r="W297" s="52">
        <f>SUM('Full norehidayat'!W297,'Full norehuda'!W297,'Full norehira'!W297,'Full meQuran'!W297,'Full Amiri'!W297,'Full PDMS'!W297,'Full AlKareem'!W297,'Full KFGQPC'!W297,'Full LPMQ'!W297,'Full AlQalam Zero TN'!W297)</f>
        <v>0</v>
      </c>
      <c r="X297" s="52">
        <f>SUM('Full norehidayat'!X297,'Full norehuda'!X297,'Full norehira'!X297,'Full meQuran'!X297,'Full Amiri'!X297,'Full PDMS'!X297,'Full AlKareem'!X297,'Full KFGQPC'!X297,'Full LPMQ'!X297,'Full AlQalam Zero TN'!X297)</f>
        <v>0</v>
      </c>
      <c r="Y297" s="52">
        <f>SUM('Full norehidayat'!Y297,'Full norehuda'!Y297,'Full norehira'!Y297,'Full meQuran'!Y297,'Full Amiri'!Y297,'Full PDMS'!Y297,'Full AlKareem'!Y297,'Full KFGQPC'!Y297,'Full LPMQ'!Y297,'Full AlQalam Zero TN'!Y297)</f>
        <v>0</v>
      </c>
      <c r="Z297" s="52">
        <f>SUM('Full norehidayat'!Z297,'Full norehuda'!Z297,'Full norehira'!Z297,'Full meQuran'!Z297,'Full Amiri'!Z297,'Full PDMS'!Z297,'Full AlKareem'!Z297,'Full KFGQPC'!Z297,'Full LPMQ'!Z297,'Full AlQalam Zero TN'!Z297)</f>
        <v>0</v>
      </c>
      <c r="AA297" s="52">
        <f>SUM('Full norehidayat'!AA297,'Full norehuda'!AA297,'Full norehira'!AA297,'Full meQuran'!AA297,'Full Amiri'!AA297,'Full PDMS'!AA297,'Full AlKareem'!AA297,'Full KFGQPC'!AA297,'Full LPMQ'!AA297,'Full AlQalam Zero TN'!AA297)</f>
        <v>0</v>
      </c>
      <c r="AB297" s="52">
        <f>SUM('Full norehidayat'!AB297,'Full norehuda'!AB297,'Full norehira'!AB297,'Full meQuran'!AB297,'Full Amiri'!AB297,'Full PDMS'!AB297,'Full AlKareem'!AB297,'Full KFGQPC'!AB297,'Full LPMQ'!AB297,'Full AlQalam Zero TN'!AB297)</f>
        <v>0</v>
      </c>
      <c r="AC297" s="52">
        <f>SUM('Full norehidayat'!AC297,'Full norehuda'!AC297,'Full norehira'!AC297,'Full meQuran'!AC297,'Full Amiri'!AC297,'Full PDMS'!AC297,'Full AlKareem'!AC297,'Full KFGQPC'!AC297,'Full LPMQ'!AC297,'Full AlQalam Zero TN'!AC297)</f>
        <v>0</v>
      </c>
      <c r="AD297" s="41">
        <f>C297</f>
        <v>180</v>
      </c>
      <c r="AE297" s="41">
        <f>SUM(D297:AC297,B297)</f>
        <v>0</v>
      </c>
      <c r="AF297" s="41">
        <f>SUM(C296,C298:C323)</f>
        <v>4</v>
      </c>
      <c r="AG297" s="41">
        <v>0</v>
      </c>
      <c r="AH297" s="43">
        <f t="shared" si="81"/>
        <v>0.978260869565217</v>
      </c>
      <c r="AI297" s="43">
        <f t="shared" si="82"/>
        <v>1</v>
      </c>
      <c r="AJ297" s="43">
        <f t="shared" si="83"/>
        <v>0.978260869565217</v>
      </c>
      <c r="AK297" s="43">
        <f t="shared" si="84"/>
        <v>0.989010989010989</v>
      </c>
    </row>
    <row r="298" spans="1:37">
      <c r="A298" s="26" t="s">
        <v>9</v>
      </c>
      <c r="B298" s="52">
        <f>SUM('Full norehidayat'!B298,'Full norehuda'!B298,'Full norehira'!B298,'Full meQuran'!B298,'Full Amiri'!B298,'Full PDMS'!B298,'Full AlKareem'!B298,'Full KFGQPC'!B298,'Full LPMQ'!B298,'Full AlQalam Zero TN'!B298)</f>
        <v>0</v>
      </c>
      <c r="C298" s="52">
        <f>SUM('Full norehidayat'!C298,'Full norehuda'!C298,'Full norehira'!C298,'Full meQuran'!C298,'Full Amiri'!C298,'Full PDMS'!C298,'Full AlKareem'!C298,'Full KFGQPC'!C298,'Full LPMQ'!C298,'Full AlQalam Zero TN'!C298)</f>
        <v>0</v>
      </c>
      <c r="D298" s="51">
        <f>SUM('Full norehidayat'!D298,'Full norehuda'!D298,'Full norehira'!D298,'Full meQuran'!D298,'Full Amiri'!D298,'Full PDMS'!D298,'Full AlKareem'!D298,'Full KFGQPC'!D298,'Full LPMQ'!D298,'Full AlQalam Zero TN'!D298)</f>
        <v>61</v>
      </c>
      <c r="E298" s="52">
        <f>SUM('Full norehidayat'!E298,'Full norehuda'!E298,'Full norehira'!E298,'Full meQuran'!E298,'Full Amiri'!E298,'Full PDMS'!E298,'Full AlKareem'!E298,'Full KFGQPC'!E298,'Full LPMQ'!E298,'Full AlQalam Zero TN'!E298)</f>
        <v>0</v>
      </c>
      <c r="F298" s="52">
        <f>SUM('Full norehidayat'!F298,'Full norehuda'!F298,'Full norehira'!F298,'Full meQuran'!F298,'Full Amiri'!F298,'Full PDMS'!F298,'Full AlKareem'!F298,'Full KFGQPC'!F298,'Full LPMQ'!F298,'Full AlQalam Zero TN'!F298)</f>
        <v>0</v>
      </c>
      <c r="G298" s="52">
        <f>SUM('Full norehidayat'!G298,'Full norehuda'!G298,'Full norehira'!G298,'Full meQuran'!G298,'Full Amiri'!G298,'Full PDMS'!G298,'Full AlKareem'!G298,'Full KFGQPC'!G298,'Full LPMQ'!G298,'Full AlQalam Zero TN'!G298)</f>
        <v>0</v>
      </c>
      <c r="H298" s="52">
        <f>SUM('Full norehidayat'!H298,'Full norehuda'!H298,'Full norehira'!H298,'Full meQuran'!H298,'Full Amiri'!H298,'Full PDMS'!H298,'Full AlKareem'!H298,'Full KFGQPC'!H298,'Full LPMQ'!H298,'Full AlQalam Zero TN'!H298)</f>
        <v>0</v>
      </c>
      <c r="I298" s="52">
        <f>SUM('Full norehidayat'!I298,'Full norehuda'!I298,'Full norehira'!I298,'Full meQuran'!I298,'Full Amiri'!I298,'Full PDMS'!I298,'Full AlKareem'!I298,'Full KFGQPC'!I298,'Full LPMQ'!I298,'Full AlQalam Zero TN'!I298)</f>
        <v>0</v>
      </c>
      <c r="J298" s="52">
        <f>SUM('Full norehidayat'!J298,'Full norehuda'!J298,'Full norehira'!J298,'Full meQuran'!J298,'Full Amiri'!J298,'Full PDMS'!J298,'Full AlKareem'!J298,'Full KFGQPC'!J298,'Full LPMQ'!J298,'Full AlQalam Zero TN'!J298)</f>
        <v>0</v>
      </c>
      <c r="K298" s="52">
        <f>SUM('Full norehidayat'!K298,'Full norehuda'!K298,'Full norehira'!K298,'Full meQuran'!K298,'Full Amiri'!K298,'Full PDMS'!K298,'Full AlKareem'!K298,'Full KFGQPC'!K298,'Full LPMQ'!K298,'Full AlQalam Zero TN'!K298)</f>
        <v>0</v>
      </c>
      <c r="L298" s="52">
        <f>SUM('Full norehidayat'!L298,'Full norehuda'!L298,'Full norehira'!L298,'Full meQuran'!L298,'Full Amiri'!L298,'Full PDMS'!L298,'Full AlKareem'!L298,'Full KFGQPC'!L298,'Full LPMQ'!L298,'Full AlQalam Zero TN'!L298)</f>
        <v>0</v>
      </c>
      <c r="M298" s="52">
        <f>SUM('Full norehidayat'!M298,'Full norehuda'!M298,'Full norehira'!M298,'Full meQuran'!M298,'Full Amiri'!M298,'Full PDMS'!M298,'Full AlKareem'!M298,'Full KFGQPC'!M298,'Full LPMQ'!M298,'Full AlQalam Zero TN'!M298)</f>
        <v>0</v>
      </c>
      <c r="N298" s="52">
        <f>SUM('Full norehidayat'!N298,'Full norehuda'!N298,'Full norehira'!N298,'Full meQuran'!N298,'Full Amiri'!N298,'Full PDMS'!N298,'Full AlKareem'!N298,'Full KFGQPC'!N298,'Full LPMQ'!N298,'Full AlQalam Zero TN'!N298)</f>
        <v>0</v>
      </c>
      <c r="O298" s="52">
        <f>SUM('Full norehidayat'!O298,'Full norehuda'!O298,'Full norehira'!O298,'Full meQuran'!O298,'Full Amiri'!O298,'Full PDMS'!O298,'Full AlKareem'!O298,'Full KFGQPC'!O298,'Full LPMQ'!O298,'Full AlQalam Zero TN'!O298)</f>
        <v>0</v>
      </c>
      <c r="P298" s="52">
        <f>SUM('Full norehidayat'!P298,'Full norehuda'!P298,'Full norehira'!P298,'Full meQuran'!P298,'Full Amiri'!P298,'Full PDMS'!P298,'Full AlKareem'!P298,'Full KFGQPC'!P298,'Full LPMQ'!P298,'Full AlQalam Zero TN'!P298)</f>
        <v>0</v>
      </c>
      <c r="Q298" s="52">
        <f>SUM('Full norehidayat'!Q298,'Full norehuda'!Q298,'Full norehira'!Q298,'Full meQuran'!Q298,'Full Amiri'!Q298,'Full PDMS'!Q298,'Full AlKareem'!Q298,'Full KFGQPC'!Q298,'Full LPMQ'!Q298,'Full AlQalam Zero TN'!Q298)</f>
        <v>0</v>
      </c>
      <c r="R298" s="52">
        <f>SUM('Full norehidayat'!R298,'Full norehuda'!R298,'Full norehira'!R298,'Full meQuran'!R298,'Full Amiri'!R298,'Full PDMS'!R298,'Full AlKareem'!R298,'Full KFGQPC'!R298,'Full LPMQ'!R298,'Full AlQalam Zero TN'!R298)</f>
        <v>0</v>
      </c>
      <c r="S298" s="52">
        <f>SUM('Full norehidayat'!S298,'Full norehuda'!S298,'Full norehira'!S298,'Full meQuran'!S298,'Full Amiri'!S298,'Full PDMS'!S298,'Full AlKareem'!S298,'Full KFGQPC'!S298,'Full LPMQ'!S298,'Full AlQalam Zero TN'!S298)</f>
        <v>0</v>
      </c>
      <c r="T298" s="52">
        <f>SUM('Full norehidayat'!T298,'Full norehuda'!T298,'Full norehira'!T298,'Full meQuran'!T298,'Full Amiri'!T298,'Full PDMS'!T298,'Full AlKareem'!T298,'Full KFGQPC'!T298,'Full LPMQ'!T298,'Full AlQalam Zero TN'!T298)</f>
        <v>0</v>
      </c>
      <c r="U298" s="52">
        <f>SUM('Full norehidayat'!U298,'Full norehuda'!U298,'Full norehira'!U298,'Full meQuran'!U298,'Full Amiri'!U298,'Full PDMS'!U298,'Full AlKareem'!U298,'Full KFGQPC'!U298,'Full LPMQ'!U298,'Full AlQalam Zero TN'!U298)</f>
        <v>0</v>
      </c>
      <c r="V298" s="52">
        <f>SUM('Full norehidayat'!V298,'Full norehuda'!V298,'Full norehira'!V298,'Full meQuran'!V298,'Full Amiri'!V298,'Full PDMS'!V298,'Full AlKareem'!V298,'Full KFGQPC'!V298,'Full LPMQ'!V298,'Full AlQalam Zero TN'!V298)</f>
        <v>0</v>
      </c>
      <c r="W298" s="52">
        <f>SUM('Full norehidayat'!W298,'Full norehuda'!W298,'Full norehira'!W298,'Full meQuran'!W298,'Full Amiri'!W298,'Full PDMS'!W298,'Full AlKareem'!W298,'Full KFGQPC'!W298,'Full LPMQ'!W298,'Full AlQalam Zero TN'!W298)</f>
        <v>0</v>
      </c>
      <c r="X298" s="52">
        <f>SUM('Full norehidayat'!X298,'Full norehuda'!X298,'Full norehira'!X298,'Full meQuran'!X298,'Full Amiri'!X298,'Full PDMS'!X298,'Full AlKareem'!X298,'Full KFGQPC'!X298,'Full LPMQ'!X298,'Full AlQalam Zero TN'!X298)</f>
        <v>0</v>
      </c>
      <c r="Y298" s="52">
        <f>SUM('Full norehidayat'!Y298,'Full norehuda'!Y298,'Full norehira'!Y298,'Full meQuran'!Y298,'Full Amiri'!Y298,'Full PDMS'!Y298,'Full AlKareem'!Y298,'Full KFGQPC'!Y298,'Full LPMQ'!Y298,'Full AlQalam Zero TN'!Y298)</f>
        <v>0</v>
      </c>
      <c r="Z298" s="52">
        <f>SUM('Full norehidayat'!Z298,'Full norehuda'!Z298,'Full norehira'!Z298,'Full meQuran'!Z298,'Full Amiri'!Z298,'Full PDMS'!Z298,'Full AlKareem'!Z298,'Full KFGQPC'!Z298,'Full LPMQ'!Z298,'Full AlQalam Zero TN'!Z298)</f>
        <v>1</v>
      </c>
      <c r="AA298" s="52">
        <f>SUM('Full norehidayat'!AA298,'Full norehuda'!AA298,'Full norehira'!AA298,'Full meQuran'!AA298,'Full Amiri'!AA298,'Full PDMS'!AA298,'Full AlKareem'!AA298,'Full KFGQPC'!AA298,'Full LPMQ'!AA298,'Full AlQalam Zero TN'!AA298)</f>
        <v>0</v>
      </c>
      <c r="AB298" s="52">
        <f>SUM('Full norehidayat'!AB298,'Full norehuda'!AB298,'Full norehira'!AB298,'Full meQuran'!AB298,'Full Amiri'!AB298,'Full PDMS'!AB298,'Full AlKareem'!AB298,'Full KFGQPC'!AB298,'Full LPMQ'!AB298,'Full AlQalam Zero TN'!AB298)</f>
        <v>0</v>
      </c>
      <c r="AC298" s="52">
        <f>SUM('Full norehidayat'!AC298,'Full norehuda'!AC298,'Full norehira'!AC298,'Full meQuran'!AC298,'Full Amiri'!AC298,'Full PDMS'!AC298,'Full AlKareem'!AC298,'Full KFGQPC'!AC298,'Full LPMQ'!AC298,'Full AlQalam Zero TN'!AC298)</f>
        <v>0</v>
      </c>
      <c r="AD298" s="42">
        <f>D298</f>
        <v>61</v>
      </c>
      <c r="AE298" s="42">
        <f>SUM(B298,C298,E298:AC298)</f>
        <v>1</v>
      </c>
      <c r="AF298" s="42">
        <f>SUM(D296,D297,D299:D323)</f>
        <v>0</v>
      </c>
      <c r="AG298" s="42">
        <v>0</v>
      </c>
      <c r="AH298" s="40">
        <f t="shared" si="81"/>
        <v>0.983870967741935</v>
      </c>
      <c r="AI298" s="40">
        <f t="shared" si="82"/>
        <v>0.983870967741935</v>
      </c>
      <c r="AJ298" s="40">
        <f t="shared" si="83"/>
        <v>1</v>
      </c>
      <c r="AK298" s="40">
        <f t="shared" si="84"/>
        <v>0.991869918699187</v>
      </c>
    </row>
    <row r="299" spans="1:37">
      <c r="A299" s="26" t="s">
        <v>10</v>
      </c>
      <c r="B299" s="52">
        <f>SUM('Full norehidayat'!B299,'Full norehuda'!B299,'Full norehira'!B299,'Full meQuran'!B299,'Full Amiri'!B299,'Full PDMS'!B299,'Full AlKareem'!B299,'Full KFGQPC'!B299,'Full LPMQ'!B299,'Full AlQalam Zero TN'!B299)</f>
        <v>0</v>
      </c>
      <c r="C299" s="52">
        <f>SUM('Full norehidayat'!C299,'Full norehuda'!C299,'Full norehira'!C299,'Full meQuran'!C299,'Full Amiri'!C299,'Full PDMS'!C299,'Full AlKareem'!C299,'Full KFGQPC'!C299,'Full LPMQ'!C299,'Full AlQalam Zero TN'!C299)</f>
        <v>0</v>
      </c>
      <c r="D299" s="52">
        <f>SUM('Full norehidayat'!D299,'Full norehuda'!D299,'Full norehira'!D299,'Full meQuran'!D299,'Full Amiri'!D299,'Full PDMS'!D299,'Full AlKareem'!D299,'Full KFGQPC'!D299,'Full LPMQ'!D299,'Full AlQalam Zero TN'!D299)</f>
        <v>0</v>
      </c>
      <c r="E299" s="51">
        <f>SUM('Full norehidayat'!E299,'Full norehuda'!E299,'Full norehira'!E299,'Full meQuran'!E299,'Full Amiri'!E299,'Full PDMS'!E299,'Full AlKareem'!E299,'Full KFGQPC'!E299,'Full LPMQ'!E299,'Full AlQalam Zero TN'!E299)</f>
        <v>17</v>
      </c>
      <c r="F299" s="52">
        <f>SUM('Full norehidayat'!F299,'Full norehuda'!F299,'Full norehira'!F299,'Full meQuran'!F299,'Full Amiri'!F299,'Full PDMS'!F299,'Full AlKareem'!F299,'Full KFGQPC'!F299,'Full LPMQ'!F299,'Full AlQalam Zero TN'!F299)</f>
        <v>0</v>
      </c>
      <c r="G299" s="52">
        <f>SUM('Full norehidayat'!G299,'Full norehuda'!G299,'Full norehira'!G299,'Full meQuran'!G299,'Full Amiri'!G299,'Full PDMS'!G299,'Full AlKareem'!G299,'Full KFGQPC'!G299,'Full LPMQ'!G299,'Full AlQalam Zero TN'!G299)</f>
        <v>0</v>
      </c>
      <c r="H299" s="52">
        <f>SUM('Full norehidayat'!H299,'Full norehuda'!H299,'Full norehira'!H299,'Full meQuran'!H299,'Full Amiri'!H299,'Full PDMS'!H299,'Full AlKareem'!H299,'Full KFGQPC'!H299,'Full LPMQ'!H299,'Full AlQalam Zero TN'!H299)</f>
        <v>0</v>
      </c>
      <c r="I299" s="52">
        <f>SUM('Full norehidayat'!I299,'Full norehuda'!I299,'Full norehira'!I299,'Full meQuran'!I299,'Full Amiri'!I299,'Full PDMS'!I299,'Full AlKareem'!I299,'Full KFGQPC'!I299,'Full LPMQ'!I299,'Full AlQalam Zero TN'!I299)</f>
        <v>0</v>
      </c>
      <c r="J299" s="52">
        <f>SUM('Full norehidayat'!J299,'Full norehuda'!J299,'Full norehira'!J299,'Full meQuran'!J299,'Full Amiri'!J299,'Full PDMS'!J299,'Full AlKareem'!J299,'Full KFGQPC'!J299,'Full LPMQ'!J299,'Full AlQalam Zero TN'!J299)</f>
        <v>0</v>
      </c>
      <c r="K299" s="52">
        <f>SUM('Full norehidayat'!K299,'Full norehuda'!K299,'Full norehira'!K299,'Full meQuran'!K299,'Full Amiri'!K299,'Full PDMS'!K299,'Full AlKareem'!K299,'Full KFGQPC'!K299,'Full LPMQ'!K299,'Full AlQalam Zero TN'!K299)</f>
        <v>0</v>
      </c>
      <c r="L299" s="52">
        <f>SUM('Full norehidayat'!L299,'Full norehuda'!L299,'Full norehira'!L299,'Full meQuran'!L299,'Full Amiri'!L299,'Full PDMS'!L299,'Full AlKareem'!L299,'Full KFGQPC'!L299,'Full LPMQ'!L299,'Full AlQalam Zero TN'!L299)</f>
        <v>0</v>
      </c>
      <c r="M299" s="52">
        <f>SUM('Full norehidayat'!M299,'Full norehuda'!M299,'Full norehira'!M299,'Full meQuran'!M299,'Full Amiri'!M299,'Full PDMS'!M299,'Full AlKareem'!M299,'Full KFGQPC'!M299,'Full LPMQ'!M299,'Full AlQalam Zero TN'!M299)</f>
        <v>0</v>
      </c>
      <c r="N299" s="52">
        <f>SUM('Full norehidayat'!N299,'Full norehuda'!N299,'Full norehira'!N299,'Full meQuran'!N299,'Full Amiri'!N299,'Full PDMS'!N299,'Full AlKareem'!N299,'Full KFGQPC'!N299,'Full LPMQ'!N299,'Full AlQalam Zero TN'!N299)</f>
        <v>0</v>
      </c>
      <c r="O299" s="52">
        <f>SUM('Full norehidayat'!O299,'Full norehuda'!O299,'Full norehira'!O299,'Full meQuran'!O299,'Full Amiri'!O299,'Full PDMS'!O299,'Full AlKareem'!O299,'Full KFGQPC'!O299,'Full LPMQ'!O299,'Full AlQalam Zero TN'!O299)</f>
        <v>0</v>
      </c>
      <c r="P299" s="52">
        <f>SUM('Full norehidayat'!P299,'Full norehuda'!P299,'Full norehira'!P299,'Full meQuran'!P299,'Full Amiri'!P299,'Full PDMS'!P299,'Full AlKareem'!P299,'Full KFGQPC'!P299,'Full LPMQ'!P299,'Full AlQalam Zero TN'!P299)</f>
        <v>0</v>
      </c>
      <c r="Q299" s="52">
        <f>SUM('Full norehidayat'!Q299,'Full norehuda'!Q299,'Full norehira'!Q299,'Full meQuran'!Q299,'Full Amiri'!Q299,'Full PDMS'!Q299,'Full AlKareem'!Q299,'Full KFGQPC'!Q299,'Full LPMQ'!Q299,'Full AlQalam Zero TN'!Q299)</f>
        <v>0</v>
      </c>
      <c r="R299" s="52">
        <f>SUM('Full norehidayat'!R299,'Full norehuda'!R299,'Full norehira'!R299,'Full meQuran'!R299,'Full Amiri'!R299,'Full PDMS'!R299,'Full AlKareem'!R299,'Full KFGQPC'!R299,'Full LPMQ'!R299,'Full AlQalam Zero TN'!R299)</f>
        <v>0</v>
      </c>
      <c r="S299" s="52">
        <f>SUM('Full norehidayat'!S299,'Full norehuda'!S299,'Full norehira'!S299,'Full meQuran'!S299,'Full Amiri'!S299,'Full PDMS'!S299,'Full AlKareem'!S299,'Full KFGQPC'!S299,'Full LPMQ'!S299,'Full AlQalam Zero TN'!S299)</f>
        <v>0</v>
      </c>
      <c r="T299" s="52">
        <f>SUM('Full norehidayat'!T299,'Full norehuda'!T299,'Full norehira'!T299,'Full meQuran'!T299,'Full Amiri'!T299,'Full PDMS'!T299,'Full AlKareem'!T299,'Full KFGQPC'!T299,'Full LPMQ'!T299,'Full AlQalam Zero TN'!T299)</f>
        <v>0</v>
      </c>
      <c r="U299" s="52">
        <f>SUM('Full norehidayat'!U299,'Full norehuda'!U299,'Full norehira'!U299,'Full meQuran'!U299,'Full Amiri'!U299,'Full PDMS'!U299,'Full AlKareem'!U299,'Full KFGQPC'!U299,'Full LPMQ'!U299,'Full AlQalam Zero TN'!U299)</f>
        <v>0</v>
      </c>
      <c r="V299" s="52">
        <f>SUM('Full norehidayat'!V299,'Full norehuda'!V299,'Full norehira'!V299,'Full meQuran'!V299,'Full Amiri'!V299,'Full PDMS'!V299,'Full AlKareem'!V299,'Full KFGQPC'!V299,'Full LPMQ'!V299,'Full AlQalam Zero TN'!V299)</f>
        <v>0</v>
      </c>
      <c r="W299" s="52">
        <f>SUM('Full norehidayat'!W299,'Full norehuda'!W299,'Full norehira'!W299,'Full meQuran'!W299,'Full Amiri'!W299,'Full PDMS'!W299,'Full AlKareem'!W299,'Full KFGQPC'!W299,'Full LPMQ'!W299,'Full AlQalam Zero TN'!W299)</f>
        <v>0</v>
      </c>
      <c r="X299" s="52">
        <f>SUM('Full norehidayat'!X299,'Full norehuda'!X299,'Full norehira'!X299,'Full meQuran'!X299,'Full Amiri'!X299,'Full PDMS'!X299,'Full AlKareem'!X299,'Full KFGQPC'!X299,'Full LPMQ'!X299,'Full AlQalam Zero TN'!X299)</f>
        <v>0</v>
      </c>
      <c r="Y299" s="52">
        <f>SUM('Full norehidayat'!Y299,'Full norehuda'!Y299,'Full norehira'!Y299,'Full meQuran'!Y299,'Full Amiri'!Y299,'Full PDMS'!Y299,'Full AlKareem'!Y299,'Full KFGQPC'!Y299,'Full LPMQ'!Y299,'Full AlQalam Zero TN'!Y299)</f>
        <v>0</v>
      </c>
      <c r="Z299" s="52">
        <f>SUM('Full norehidayat'!Z299,'Full norehuda'!Z299,'Full norehira'!Z299,'Full meQuran'!Z299,'Full Amiri'!Z299,'Full PDMS'!Z299,'Full AlKareem'!Z299,'Full KFGQPC'!Z299,'Full LPMQ'!Z299,'Full AlQalam Zero TN'!Z299)</f>
        <v>0</v>
      </c>
      <c r="AA299" s="52">
        <f>SUM('Full norehidayat'!AA299,'Full norehuda'!AA299,'Full norehira'!AA299,'Full meQuran'!AA299,'Full Amiri'!AA299,'Full PDMS'!AA299,'Full AlKareem'!AA299,'Full KFGQPC'!AA299,'Full LPMQ'!AA299,'Full AlQalam Zero TN'!AA299)</f>
        <v>0</v>
      </c>
      <c r="AB299" s="52">
        <f>SUM('Full norehidayat'!AB299,'Full norehuda'!AB299,'Full norehira'!AB299,'Full meQuran'!AB299,'Full Amiri'!AB299,'Full PDMS'!AB299,'Full AlKareem'!AB299,'Full KFGQPC'!AB299,'Full LPMQ'!AB299,'Full AlQalam Zero TN'!AB299)</f>
        <v>0</v>
      </c>
      <c r="AC299" s="52">
        <f>SUM('Full norehidayat'!AC299,'Full norehuda'!AC299,'Full norehira'!AC299,'Full meQuran'!AC299,'Full Amiri'!AC299,'Full PDMS'!AC299,'Full AlKareem'!AC299,'Full KFGQPC'!AC299,'Full LPMQ'!AC299,'Full AlQalam Zero TN'!AC299)</f>
        <v>0</v>
      </c>
      <c r="AD299" s="41">
        <f>E299</f>
        <v>17</v>
      </c>
      <c r="AE299" s="41">
        <f>SUM(B299:D299,F299:AC299)</f>
        <v>0</v>
      </c>
      <c r="AF299" s="41">
        <f>SUM(E296:E298,E300:E323)</f>
        <v>0</v>
      </c>
      <c r="AG299" s="41">
        <v>0</v>
      </c>
      <c r="AH299" s="43">
        <f t="shared" si="81"/>
        <v>1</v>
      </c>
      <c r="AI299" s="43">
        <f t="shared" si="82"/>
        <v>1</v>
      </c>
      <c r="AJ299" s="43">
        <f t="shared" si="83"/>
        <v>1</v>
      </c>
      <c r="AK299" s="43">
        <f t="shared" si="84"/>
        <v>1</v>
      </c>
    </row>
    <row r="300" spans="1:37">
      <c r="A300" s="26" t="s">
        <v>11</v>
      </c>
      <c r="B300" s="52">
        <f>SUM('Full norehidayat'!B300,'Full norehuda'!B300,'Full norehira'!B300,'Full meQuran'!B300,'Full Amiri'!B300,'Full PDMS'!B300,'Full AlKareem'!B300,'Full KFGQPC'!B300,'Full LPMQ'!B300,'Full AlQalam Zero TN'!B300)</f>
        <v>0</v>
      </c>
      <c r="C300" s="52">
        <f>SUM('Full norehidayat'!C300,'Full norehuda'!C300,'Full norehira'!C300,'Full meQuran'!C300,'Full Amiri'!C300,'Full PDMS'!C300,'Full AlKareem'!C300,'Full KFGQPC'!C300,'Full LPMQ'!C300,'Full AlQalam Zero TN'!C300)</f>
        <v>0</v>
      </c>
      <c r="D300" s="52">
        <f>SUM('Full norehidayat'!D300,'Full norehuda'!D300,'Full norehira'!D300,'Full meQuran'!D300,'Full Amiri'!D300,'Full PDMS'!D300,'Full AlKareem'!D300,'Full KFGQPC'!D300,'Full LPMQ'!D300,'Full AlQalam Zero TN'!D300)</f>
        <v>0</v>
      </c>
      <c r="E300" s="52">
        <f>SUM('Full norehidayat'!E300,'Full norehuda'!E300,'Full norehira'!E300,'Full meQuran'!E300,'Full Amiri'!E300,'Full PDMS'!E300,'Full AlKareem'!E300,'Full KFGQPC'!E300,'Full LPMQ'!E300,'Full AlQalam Zero TN'!E300)</f>
        <v>0</v>
      </c>
      <c r="F300" s="51">
        <f>SUM('Full norehidayat'!F300,'Full norehuda'!F300,'Full norehira'!F300,'Full meQuran'!F300,'Full Amiri'!F300,'Full PDMS'!F300,'Full AlKareem'!F300,'Full KFGQPC'!F300,'Full LPMQ'!F300,'Full AlQalam Zero TN'!F300)</f>
        <v>8</v>
      </c>
      <c r="G300" s="52">
        <f>SUM('Full norehidayat'!G300,'Full norehuda'!G300,'Full norehira'!G300,'Full meQuran'!G300,'Full Amiri'!G300,'Full PDMS'!G300,'Full AlKareem'!G300,'Full KFGQPC'!G300,'Full LPMQ'!G300,'Full AlQalam Zero TN'!G300)</f>
        <v>0</v>
      </c>
      <c r="H300" s="52">
        <f>SUM('Full norehidayat'!H300,'Full norehuda'!H300,'Full norehira'!H300,'Full meQuran'!H300,'Full Amiri'!H300,'Full PDMS'!H300,'Full AlKareem'!H300,'Full KFGQPC'!H300,'Full LPMQ'!H300,'Full AlQalam Zero TN'!H300)</f>
        <v>0</v>
      </c>
      <c r="I300" s="52">
        <f>SUM('Full norehidayat'!I300,'Full norehuda'!I300,'Full norehira'!I300,'Full meQuran'!I300,'Full Amiri'!I300,'Full PDMS'!I300,'Full AlKareem'!I300,'Full KFGQPC'!I300,'Full LPMQ'!I300,'Full AlQalam Zero TN'!I300)</f>
        <v>0</v>
      </c>
      <c r="J300" s="52">
        <f>SUM('Full norehidayat'!J300,'Full norehuda'!J300,'Full norehira'!J300,'Full meQuran'!J300,'Full Amiri'!J300,'Full PDMS'!J300,'Full AlKareem'!J300,'Full KFGQPC'!J300,'Full LPMQ'!J300,'Full AlQalam Zero TN'!J300)</f>
        <v>0</v>
      </c>
      <c r="K300" s="52">
        <f>SUM('Full norehidayat'!K300,'Full norehuda'!K300,'Full norehira'!K300,'Full meQuran'!K300,'Full Amiri'!K300,'Full PDMS'!K300,'Full AlKareem'!K300,'Full KFGQPC'!K300,'Full LPMQ'!K300,'Full AlQalam Zero TN'!K300)</f>
        <v>0</v>
      </c>
      <c r="L300" s="52">
        <f>SUM('Full norehidayat'!L300,'Full norehuda'!L300,'Full norehira'!L300,'Full meQuran'!L300,'Full Amiri'!L300,'Full PDMS'!L300,'Full AlKareem'!L300,'Full KFGQPC'!L300,'Full LPMQ'!L300,'Full AlQalam Zero TN'!L300)</f>
        <v>0</v>
      </c>
      <c r="M300" s="52">
        <f>SUM('Full norehidayat'!M300,'Full norehuda'!M300,'Full norehira'!M300,'Full meQuran'!M300,'Full Amiri'!M300,'Full PDMS'!M300,'Full AlKareem'!M300,'Full KFGQPC'!M300,'Full LPMQ'!M300,'Full AlQalam Zero TN'!M300)</f>
        <v>0</v>
      </c>
      <c r="N300" s="52">
        <f>SUM('Full norehidayat'!N300,'Full norehuda'!N300,'Full norehira'!N300,'Full meQuran'!N300,'Full Amiri'!N300,'Full PDMS'!N300,'Full AlKareem'!N300,'Full KFGQPC'!N300,'Full LPMQ'!N300,'Full AlQalam Zero TN'!N300)</f>
        <v>0</v>
      </c>
      <c r="O300" s="52">
        <f>SUM('Full norehidayat'!O300,'Full norehuda'!O300,'Full norehira'!O300,'Full meQuran'!O300,'Full Amiri'!O300,'Full PDMS'!O300,'Full AlKareem'!O300,'Full KFGQPC'!O300,'Full LPMQ'!O300,'Full AlQalam Zero TN'!O300)</f>
        <v>0</v>
      </c>
      <c r="P300" s="52">
        <f>SUM('Full norehidayat'!P300,'Full norehuda'!P300,'Full norehira'!P300,'Full meQuran'!P300,'Full Amiri'!P300,'Full PDMS'!P300,'Full AlKareem'!P300,'Full KFGQPC'!P300,'Full LPMQ'!P300,'Full AlQalam Zero TN'!P300)</f>
        <v>0</v>
      </c>
      <c r="Q300" s="52">
        <f>SUM('Full norehidayat'!Q300,'Full norehuda'!Q300,'Full norehira'!Q300,'Full meQuran'!Q300,'Full Amiri'!Q300,'Full PDMS'!Q300,'Full AlKareem'!Q300,'Full KFGQPC'!Q300,'Full LPMQ'!Q300,'Full AlQalam Zero TN'!Q300)</f>
        <v>0</v>
      </c>
      <c r="R300" s="52">
        <f>SUM('Full norehidayat'!R300,'Full norehuda'!R300,'Full norehira'!R300,'Full meQuran'!R300,'Full Amiri'!R300,'Full PDMS'!R300,'Full AlKareem'!R300,'Full KFGQPC'!R300,'Full LPMQ'!R300,'Full AlQalam Zero TN'!R300)</f>
        <v>0</v>
      </c>
      <c r="S300" s="52">
        <f>SUM('Full norehidayat'!S300,'Full norehuda'!S300,'Full norehira'!S300,'Full meQuran'!S300,'Full Amiri'!S300,'Full PDMS'!S300,'Full AlKareem'!S300,'Full KFGQPC'!S300,'Full LPMQ'!S300,'Full AlQalam Zero TN'!S300)</f>
        <v>0</v>
      </c>
      <c r="T300" s="52">
        <f>SUM('Full norehidayat'!T300,'Full norehuda'!T300,'Full norehira'!T300,'Full meQuran'!T300,'Full Amiri'!T300,'Full PDMS'!T300,'Full AlKareem'!T300,'Full KFGQPC'!T300,'Full LPMQ'!T300,'Full AlQalam Zero TN'!T300)</f>
        <v>0</v>
      </c>
      <c r="U300" s="52">
        <f>SUM('Full norehidayat'!U300,'Full norehuda'!U300,'Full norehira'!U300,'Full meQuran'!U300,'Full Amiri'!U300,'Full PDMS'!U300,'Full AlKareem'!U300,'Full KFGQPC'!U300,'Full LPMQ'!U300,'Full AlQalam Zero TN'!U300)</f>
        <v>0</v>
      </c>
      <c r="V300" s="52">
        <f>SUM('Full norehidayat'!V300,'Full norehuda'!V300,'Full norehira'!V300,'Full meQuran'!V300,'Full Amiri'!V300,'Full PDMS'!V300,'Full AlKareem'!V300,'Full KFGQPC'!V300,'Full LPMQ'!V300,'Full AlQalam Zero TN'!V300)</f>
        <v>0</v>
      </c>
      <c r="W300" s="52">
        <f>SUM('Full norehidayat'!W300,'Full norehuda'!W300,'Full norehira'!W300,'Full meQuran'!W300,'Full Amiri'!W300,'Full PDMS'!W300,'Full AlKareem'!W300,'Full KFGQPC'!W300,'Full LPMQ'!W300,'Full AlQalam Zero TN'!W300)</f>
        <v>0</v>
      </c>
      <c r="X300" s="52">
        <f>SUM('Full norehidayat'!X300,'Full norehuda'!X300,'Full norehira'!X300,'Full meQuran'!X300,'Full Amiri'!X300,'Full PDMS'!X300,'Full AlKareem'!X300,'Full KFGQPC'!X300,'Full LPMQ'!X300,'Full AlQalam Zero TN'!X300)</f>
        <v>0</v>
      </c>
      <c r="Y300" s="52">
        <f>SUM('Full norehidayat'!Y300,'Full norehuda'!Y300,'Full norehira'!Y300,'Full meQuran'!Y300,'Full Amiri'!Y300,'Full PDMS'!Y300,'Full AlKareem'!Y300,'Full KFGQPC'!Y300,'Full LPMQ'!Y300,'Full AlQalam Zero TN'!Y300)</f>
        <v>0</v>
      </c>
      <c r="Z300" s="52">
        <f>SUM('Full norehidayat'!Z300,'Full norehuda'!Z300,'Full norehira'!Z300,'Full meQuran'!Z300,'Full Amiri'!Z300,'Full PDMS'!Z300,'Full AlKareem'!Z300,'Full KFGQPC'!Z300,'Full LPMQ'!Z300,'Full AlQalam Zero TN'!Z300)</f>
        <v>0</v>
      </c>
      <c r="AA300" s="52">
        <f>SUM('Full norehidayat'!AA300,'Full norehuda'!AA300,'Full norehira'!AA300,'Full meQuran'!AA300,'Full Amiri'!AA300,'Full PDMS'!AA300,'Full AlKareem'!AA300,'Full KFGQPC'!AA300,'Full LPMQ'!AA300,'Full AlQalam Zero TN'!AA300)</f>
        <v>0</v>
      </c>
      <c r="AB300" s="52">
        <f>SUM('Full norehidayat'!AB300,'Full norehuda'!AB300,'Full norehira'!AB300,'Full meQuran'!AB300,'Full Amiri'!AB300,'Full PDMS'!AB300,'Full AlKareem'!AB300,'Full KFGQPC'!AB300,'Full LPMQ'!AB300,'Full AlQalam Zero TN'!AB300)</f>
        <v>0</v>
      </c>
      <c r="AC300" s="52">
        <f>SUM('Full norehidayat'!AC300,'Full norehuda'!AC300,'Full norehira'!AC300,'Full meQuran'!AC300,'Full Amiri'!AC300,'Full PDMS'!AC300,'Full AlKareem'!AC300,'Full KFGQPC'!AC300,'Full LPMQ'!AC300,'Full AlQalam Zero TN'!AC300)</f>
        <v>0</v>
      </c>
      <c r="AD300" s="42">
        <f>F300</f>
        <v>8</v>
      </c>
      <c r="AE300" s="42">
        <f>SUM(B300:E300,G300:AC300)</f>
        <v>0</v>
      </c>
      <c r="AF300" s="42">
        <f>SUM(F296:F299,F301:F323)</f>
        <v>0</v>
      </c>
      <c r="AG300" s="42">
        <v>0</v>
      </c>
      <c r="AH300" s="40">
        <f t="shared" si="81"/>
        <v>1</v>
      </c>
      <c r="AI300" s="40">
        <f t="shared" si="82"/>
        <v>1</v>
      </c>
      <c r="AJ300" s="40">
        <f t="shared" si="83"/>
        <v>1</v>
      </c>
      <c r="AK300" s="40">
        <f t="shared" si="84"/>
        <v>1</v>
      </c>
    </row>
    <row r="301" spans="1:37">
      <c r="A301" s="26" t="s">
        <v>12</v>
      </c>
      <c r="B301" s="52">
        <f>SUM('Full norehidayat'!B301,'Full norehuda'!B301,'Full norehira'!B301,'Full meQuran'!B301,'Full Amiri'!B301,'Full PDMS'!B301,'Full AlKareem'!B301,'Full KFGQPC'!B301,'Full LPMQ'!B301,'Full AlQalam Zero TN'!B301)</f>
        <v>2</v>
      </c>
      <c r="C301" s="52">
        <f>SUM('Full norehidayat'!C301,'Full norehuda'!C301,'Full norehira'!C301,'Full meQuran'!C301,'Full Amiri'!C301,'Full PDMS'!C301,'Full AlKareem'!C301,'Full KFGQPC'!C301,'Full LPMQ'!C301,'Full AlQalam Zero TN'!C301)</f>
        <v>0</v>
      </c>
      <c r="D301" s="52">
        <f>SUM('Full norehidayat'!D301,'Full norehuda'!D301,'Full norehira'!D301,'Full meQuran'!D301,'Full Amiri'!D301,'Full PDMS'!D301,'Full AlKareem'!D301,'Full KFGQPC'!D301,'Full LPMQ'!D301,'Full AlQalam Zero TN'!D301)</f>
        <v>0</v>
      </c>
      <c r="E301" s="52">
        <f>SUM('Full norehidayat'!E301,'Full norehuda'!E301,'Full norehira'!E301,'Full meQuran'!E301,'Full Amiri'!E301,'Full PDMS'!E301,'Full AlKareem'!E301,'Full KFGQPC'!E301,'Full LPMQ'!E301,'Full AlQalam Zero TN'!E301)</f>
        <v>0</v>
      </c>
      <c r="F301" s="52">
        <f>SUM('Full norehidayat'!F301,'Full norehuda'!F301,'Full norehira'!F301,'Full meQuran'!F301,'Full Amiri'!F301,'Full PDMS'!F301,'Full AlKareem'!F301,'Full KFGQPC'!F301,'Full LPMQ'!F301,'Full AlQalam Zero TN'!F301)</f>
        <v>0</v>
      </c>
      <c r="G301" s="51">
        <f>SUM('Full norehidayat'!G301,'Full norehuda'!G301,'Full norehira'!G301,'Full meQuran'!G301,'Full Amiri'!G301,'Full PDMS'!G301,'Full AlKareem'!G301,'Full KFGQPC'!G301,'Full LPMQ'!G301,'Full AlQalam Zero TN'!G301)</f>
        <v>17</v>
      </c>
      <c r="H301" s="52">
        <f>SUM('Full norehidayat'!H301,'Full norehuda'!H301,'Full norehira'!H301,'Full meQuran'!H301,'Full Amiri'!H301,'Full PDMS'!H301,'Full AlKareem'!H301,'Full KFGQPC'!H301,'Full LPMQ'!H301,'Full AlQalam Zero TN'!H301)</f>
        <v>0</v>
      </c>
      <c r="I301" s="52">
        <f>SUM('Full norehidayat'!I301,'Full norehuda'!I301,'Full norehira'!I301,'Full meQuran'!I301,'Full Amiri'!I301,'Full PDMS'!I301,'Full AlKareem'!I301,'Full KFGQPC'!I301,'Full LPMQ'!I301,'Full AlQalam Zero TN'!I301)</f>
        <v>0</v>
      </c>
      <c r="J301" s="52">
        <f>SUM('Full norehidayat'!J301,'Full norehuda'!J301,'Full norehira'!J301,'Full meQuran'!J301,'Full Amiri'!J301,'Full PDMS'!J301,'Full AlKareem'!J301,'Full KFGQPC'!J301,'Full LPMQ'!J301,'Full AlQalam Zero TN'!J301)</f>
        <v>0</v>
      </c>
      <c r="K301" s="52">
        <f>SUM('Full norehidayat'!K301,'Full norehuda'!K301,'Full norehira'!K301,'Full meQuran'!K301,'Full Amiri'!K301,'Full PDMS'!K301,'Full AlKareem'!K301,'Full KFGQPC'!K301,'Full LPMQ'!K301,'Full AlQalam Zero TN'!K301)</f>
        <v>0</v>
      </c>
      <c r="L301" s="52">
        <f>SUM('Full norehidayat'!L301,'Full norehuda'!L301,'Full norehira'!L301,'Full meQuran'!L301,'Full Amiri'!L301,'Full PDMS'!L301,'Full AlKareem'!L301,'Full KFGQPC'!L301,'Full LPMQ'!L301,'Full AlQalam Zero TN'!L301)</f>
        <v>0</v>
      </c>
      <c r="M301" s="52">
        <f>SUM('Full norehidayat'!M301,'Full norehuda'!M301,'Full norehira'!M301,'Full meQuran'!M301,'Full Amiri'!M301,'Full PDMS'!M301,'Full AlKareem'!M301,'Full KFGQPC'!M301,'Full LPMQ'!M301,'Full AlQalam Zero TN'!M301)</f>
        <v>0</v>
      </c>
      <c r="N301" s="52">
        <f>SUM('Full norehidayat'!N301,'Full norehuda'!N301,'Full norehira'!N301,'Full meQuran'!N301,'Full Amiri'!N301,'Full PDMS'!N301,'Full AlKareem'!N301,'Full KFGQPC'!N301,'Full LPMQ'!N301,'Full AlQalam Zero TN'!N301)</f>
        <v>0</v>
      </c>
      <c r="O301" s="52">
        <f>SUM('Full norehidayat'!O301,'Full norehuda'!O301,'Full norehira'!O301,'Full meQuran'!O301,'Full Amiri'!O301,'Full PDMS'!O301,'Full AlKareem'!O301,'Full KFGQPC'!O301,'Full LPMQ'!O301,'Full AlQalam Zero TN'!O301)</f>
        <v>0</v>
      </c>
      <c r="P301" s="52">
        <f>SUM('Full norehidayat'!P301,'Full norehuda'!P301,'Full norehira'!P301,'Full meQuran'!P301,'Full Amiri'!P301,'Full PDMS'!P301,'Full AlKareem'!P301,'Full KFGQPC'!P301,'Full LPMQ'!P301,'Full AlQalam Zero TN'!P301)</f>
        <v>0</v>
      </c>
      <c r="Q301" s="52">
        <f>SUM('Full norehidayat'!Q301,'Full norehuda'!Q301,'Full norehira'!Q301,'Full meQuran'!Q301,'Full Amiri'!Q301,'Full PDMS'!Q301,'Full AlKareem'!Q301,'Full KFGQPC'!Q301,'Full LPMQ'!Q301,'Full AlQalam Zero TN'!Q301)</f>
        <v>0</v>
      </c>
      <c r="R301" s="52">
        <f>SUM('Full norehidayat'!R301,'Full norehuda'!R301,'Full norehira'!R301,'Full meQuran'!R301,'Full Amiri'!R301,'Full PDMS'!R301,'Full AlKareem'!R301,'Full KFGQPC'!R301,'Full LPMQ'!R301,'Full AlQalam Zero TN'!R301)</f>
        <v>0</v>
      </c>
      <c r="S301" s="52">
        <f>SUM('Full norehidayat'!S301,'Full norehuda'!S301,'Full norehira'!S301,'Full meQuran'!S301,'Full Amiri'!S301,'Full PDMS'!S301,'Full AlKareem'!S301,'Full KFGQPC'!S301,'Full LPMQ'!S301,'Full AlQalam Zero TN'!S301)</f>
        <v>0</v>
      </c>
      <c r="T301" s="52">
        <f>SUM('Full norehidayat'!T301,'Full norehuda'!T301,'Full norehira'!T301,'Full meQuran'!T301,'Full Amiri'!T301,'Full PDMS'!T301,'Full AlKareem'!T301,'Full KFGQPC'!T301,'Full LPMQ'!T301,'Full AlQalam Zero TN'!T301)</f>
        <v>0</v>
      </c>
      <c r="U301" s="52">
        <f>SUM('Full norehidayat'!U301,'Full norehuda'!U301,'Full norehira'!U301,'Full meQuran'!U301,'Full Amiri'!U301,'Full PDMS'!U301,'Full AlKareem'!U301,'Full KFGQPC'!U301,'Full LPMQ'!U301,'Full AlQalam Zero TN'!U301)</f>
        <v>0</v>
      </c>
      <c r="V301" s="52">
        <f>SUM('Full norehidayat'!V301,'Full norehuda'!V301,'Full norehira'!V301,'Full meQuran'!V301,'Full Amiri'!V301,'Full PDMS'!V301,'Full AlKareem'!V301,'Full KFGQPC'!V301,'Full LPMQ'!V301,'Full AlQalam Zero TN'!V301)</f>
        <v>0</v>
      </c>
      <c r="W301" s="52">
        <f>SUM('Full norehidayat'!W301,'Full norehuda'!W301,'Full norehira'!W301,'Full meQuran'!W301,'Full Amiri'!W301,'Full PDMS'!W301,'Full AlKareem'!W301,'Full KFGQPC'!W301,'Full LPMQ'!W301,'Full AlQalam Zero TN'!W301)</f>
        <v>0</v>
      </c>
      <c r="X301" s="52">
        <f>SUM('Full norehidayat'!X301,'Full norehuda'!X301,'Full norehira'!X301,'Full meQuran'!X301,'Full Amiri'!X301,'Full PDMS'!X301,'Full AlKareem'!X301,'Full KFGQPC'!X301,'Full LPMQ'!X301,'Full AlQalam Zero TN'!X301)</f>
        <v>0</v>
      </c>
      <c r="Y301" s="52">
        <f>SUM('Full norehidayat'!Y301,'Full norehuda'!Y301,'Full norehira'!Y301,'Full meQuran'!Y301,'Full Amiri'!Y301,'Full PDMS'!Y301,'Full AlKareem'!Y301,'Full KFGQPC'!Y301,'Full LPMQ'!Y301,'Full AlQalam Zero TN'!Y301)</f>
        <v>0</v>
      </c>
      <c r="Z301" s="52">
        <f>SUM('Full norehidayat'!Z301,'Full norehuda'!Z301,'Full norehira'!Z301,'Full meQuran'!Z301,'Full Amiri'!Z301,'Full PDMS'!Z301,'Full AlKareem'!Z301,'Full KFGQPC'!Z301,'Full LPMQ'!Z301,'Full AlQalam Zero TN'!Z301)</f>
        <v>0</v>
      </c>
      <c r="AA301" s="52">
        <f>SUM('Full norehidayat'!AA301,'Full norehuda'!AA301,'Full norehira'!AA301,'Full meQuran'!AA301,'Full Amiri'!AA301,'Full PDMS'!AA301,'Full AlKareem'!AA301,'Full KFGQPC'!AA301,'Full LPMQ'!AA301,'Full AlQalam Zero TN'!AA301)</f>
        <v>0</v>
      </c>
      <c r="AB301" s="52">
        <f>SUM('Full norehidayat'!AB301,'Full norehuda'!AB301,'Full norehira'!AB301,'Full meQuran'!AB301,'Full Amiri'!AB301,'Full PDMS'!AB301,'Full AlKareem'!AB301,'Full KFGQPC'!AB301,'Full LPMQ'!AB301,'Full AlQalam Zero TN'!AB301)</f>
        <v>0</v>
      </c>
      <c r="AC301" s="52">
        <f>SUM('Full norehidayat'!AC301,'Full norehuda'!AC301,'Full norehira'!AC301,'Full meQuran'!AC301,'Full Amiri'!AC301,'Full PDMS'!AC301,'Full AlKareem'!AC301,'Full KFGQPC'!AC301,'Full LPMQ'!AC301,'Full AlQalam Zero TN'!AC301)</f>
        <v>0</v>
      </c>
      <c r="AD301" s="41">
        <f>G301</f>
        <v>17</v>
      </c>
      <c r="AE301" s="41">
        <f>SUM(B301:F301,H301:AC301)</f>
        <v>2</v>
      </c>
      <c r="AF301" s="41">
        <f>SUM(G296:G300,G302:G323)</f>
        <v>0</v>
      </c>
      <c r="AG301" s="41">
        <v>0</v>
      </c>
      <c r="AH301" s="43">
        <f t="shared" si="81"/>
        <v>0.894736842105263</v>
      </c>
      <c r="AI301" s="43">
        <f t="shared" si="82"/>
        <v>0.894736842105263</v>
      </c>
      <c r="AJ301" s="43">
        <f t="shared" si="83"/>
        <v>1</v>
      </c>
      <c r="AK301" s="43">
        <f t="shared" si="84"/>
        <v>0.944444444444444</v>
      </c>
    </row>
    <row r="302" spans="1:37">
      <c r="A302" s="26" t="s">
        <v>13</v>
      </c>
      <c r="B302" s="52">
        <f>SUM('Full norehidayat'!B302,'Full norehuda'!B302,'Full norehira'!B302,'Full meQuran'!B302,'Full Amiri'!B302,'Full PDMS'!B302,'Full AlKareem'!B302,'Full KFGQPC'!B302,'Full LPMQ'!B302,'Full AlQalam Zero TN'!B302)</f>
        <v>0</v>
      </c>
      <c r="C302" s="52">
        <f>SUM('Full norehidayat'!C302,'Full norehuda'!C302,'Full norehira'!C302,'Full meQuran'!C302,'Full Amiri'!C302,'Full PDMS'!C302,'Full AlKareem'!C302,'Full KFGQPC'!C302,'Full LPMQ'!C302,'Full AlQalam Zero TN'!C302)</f>
        <v>0</v>
      </c>
      <c r="D302" s="52">
        <f>SUM('Full norehidayat'!D302,'Full norehuda'!D302,'Full norehira'!D302,'Full meQuran'!D302,'Full Amiri'!D302,'Full PDMS'!D302,'Full AlKareem'!D302,'Full KFGQPC'!D302,'Full LPMQ'!D302,'Full AlQalam Zero TN'!D302)</f>
        <v>0</v>
      </c>
      <c r="E302" s="52">
        <f>SUM('Full norehidayat'!E302,'Full norehuda'!E302,'Full norehira'!E302,'Full meQuran'!E302,'Full Amiri'!E302,'Full PDMS'!E302,'Full AlKareem'!E302,'Full KFGQPC'!E302,'Full LPMQ'!E302,'Full AlQalam Zero TN'!E302)</f>
        <v>0</v>
      </c>
      <c r="F302" s="52">
        <f>SUM('Full norehidayat'!F302,'Full norehuda'!F302,'Full norehira'!F302,'Full meQuran'!F302,'Full Amiri'!F302,'Full PDMS'!F302,'Full AlKareem'!F302,'Full KFGQPC'!F302,'Full LPMQ'!F302,'Full AlQalam Zero TN'!F302)</f>
        <v>0</v>
      </c>
      <c r="G302" s="52">
        <f>SUM('Full norehidayat'!G302,'Full norehuda'!G302,'Full norehira'!G302,'Full meQuran'!G302,'Full Amiri'!G302,'Full PDMS'!G302,'Full AlKareem'!G302,'Full KFGQPC'!G302,'Full LPMQ'!G302,'Full AlQalam Zero TN'!G302)</f>
        <v>0</v>
      </c>
      <c r="H302" s="51">
        <f>SUM('Full norehidayat'!H302,'Full norehuda'!H302,'Full norehira'!H302,'Full meQuran'!H302,'Full Amiri'!H302,'Full PDMS'!H302,'Full AlKareem'!H302,'Full KFGQPC'!H302,'Full LPMQ'!H302,'Full AlQalam Zero TN'!H302)</f>
        <v>18</v>
      </c>
      <c r="I302" s="52">
        <f>SUM('Full norehidayat'!I302,'Full norehuda'!I302,'Full norehira'!I302,'Full meQuran'!I302,'Full Amiri'!I302,'Full PDMS'!I302,'Full AlKareem'!I302,'Full KFGQPC'!I302,'Full LPMQ'!I302,'Full AlQalam Zero TN'!I302)</f>
        <v>0</v>
      </c>
      <c r="J302" s="52">
        <f>SUM('Full norehidayat'!J302,'Full norehuda'!J302,'Full norehira'!J302,'Full meQuran'!J302,'Full Amiri'!J302,'Full PDMS'!J302,'Full AlKareem'!J302,'Full KFGQPC'!J302,'Full LPMQ'!J302,'Full AlQalam Zero TN'!J302)</f>
        <v>3</v>
      </c>
      <c r="K302" s="52">
        <f>SUM('Full norehidayat'!K302,'Full norehuda'!K302,'Full norehira'!K302,'Full meQuran'!K302,'Full Amiri'!K302,'Full PDMS'!K302,'Full AlKareem'!K302,'Full KFGQPC'!K302,'Full LPMQ'!K302,'Full AlQalam Zero TN'!K302)</f>
        <v>0</v>
      </c>
      <c r="L302" s="52">
        <f>SUM('Full norehidayat'!L302,'Full norehuda'!L302,'Full norehira'!L302,'Full meQuran'!L302,'Full Amiri'!L302,'Full PDMS'!L302,'Full AlKareem'!L302,'Full KFGQPC'!L302,'Full LPMQ'!L302,'Full AlQalam Zero TN'!L302)</f>
        <v>1</v>
      </c>
      <c r="M302" s="52">
        <f>SUM('Full norehidayat'!M302,'Full norehuda'!M302,'Full norehira'!M302,'Full meQuran'!M302,'Full Amiri'!M302,'Full PDMS'!M302,'Full AlKareem'!M302,'Full KFGQPC'!M302,'Full LPMQ'!M302,'Full AlQalam Zero TN'!M302)</f>
        <v>0</v>
      </c>
      <c r="N302" s="52">
        <f>SUM('Full norehidayat'!N302,'Full norehuda'!N302,'Full norehira'!N302,'Full meQuran'!N302,'Full Amiri'!N302,'Full PDMS'!N302,'Full AlKareem'!N302,'Full KFGQPC'!N302,'Full LPMQ'!N302,'Full AlQalam Zero TN'!N302)</f>
        <v>0</v>
      </c>
      <c r="O302" s="52">
        <f>SUM('Full norehidayat'!O302,'Full norehuda'!O302,'Full norehira'!O302,'Full meQuran'!O302,'Full Amiri'!O302,'Full PDMS'!O302,'Full AlKareem'!O302,'Full KFGQPC'!O302,'Full LPMQ'!O302,'Full AlQalam Zero TN'!O302)</f>
        <v>0</v>
      </c>
      <c r="P302" s="52">
        <f>SUM('Full norehidayat'!P302,'Full norehuda'!P302,'Full norehira'!P302,'Full meQuran'!P302,'Full Amiri'!P302,'Full PDMS'!P302,'Full AlKareem'!P302,'Full KFGQPC'!P302,'Full LPMQ'!P302,'Full AlQalam Zero TN'!P302)</f>
        <v>0</v>
      </c>
      <c r="Q302" s="52">
        <f>SUM('Full norehidayat'!Q302,'Full norehuda'!Q302,'Full norehira'!Q302,'Full meQuran'!Q302,'Full Amiri'!Q302,'Full PDMS'!Q302,'Full AlKareem'!Q302,'Full KFGQPC'!Q302,'Full LPMQ'!Q302,'Full AlQalam Zero TN'!Q302)</f>
        <v>0</v>
      </c>
      <c r="R302" s="52">
        <f>SUM('Full norehidayat'!R302,'Full norehuda'!R302,'Full norehira'!R302,'Full meQuran'!R302,'Full Amiri'!R302,'Full PDMS'!R302,'Full AlKareem'!R302,'Full KFGQPC'!R302,'Full LPMQ'!R302,'Full AlQalam Zero TN'!R302)</f>
        <v>0</v>
      </c>
      <c r="S302" s="52">
        <f>SUM('Full norehidayat'!S302,'Full norehuda'!S302,'Full norehira'!S302,'Full meQuran'!S302,'Full Amiri'!S302,'Full PDMS'!S302,'Full AlKareem'!S302,'Full KFGQPC'!S302,'Full LPMQ'!S302,'Full AlQalam Zero TN'!S302)</f>
        <v>0</v>
      </c>
      <c r="T302" s="52">
        <f>SUM('Full norehidayat'!T302,'Full norehuda'!T302,'Full norehira'!T302,'Full meQuran'!T302,'Full Amiri'!T302,'Full PDMS'!T302,'Full AlKareem'!T302,'Full KFGQPC'!T302,'Full LPMQ'!T302,'Full AlQalam Zero TN'!T302)</f>
        <v>0</v>
      </c>
      <c r="U302" s="52">
        <f>SUM('Full norehidayat'!U302,'Full norehuda'!U302,'Full norehira'!U302,'Full meQuran'!U302,'Full Amiri'!U302,'Full PDMS'!U302,'Full AlKareem'!U302,'Full KFGQPC'!U302,'Full LPMQ'!U302,'Full AlQalam Zero TN'!U302)</f>
        <v>0</v>
      </c>
      <c r="V302" s="52">
        <f>SUM('Full norehidayat'!V302,'Full norehuda'!V302,'Full norehira'!V302,'Full meQuran'!V302,'Full Amiri'!V302,'Full PDMS'!V302,'Full AlKareem'!V302,'Full KFGQPC'!V302,'Full LPMQ'!V302,'Full AlQalam Zero TN'!V302)</f>
        <v>0</v>
      </c>
      <c r="W302" s="52">
        <f>SUM('Full norehidayat'!W302,'Full norehuda'!W302,'Full norehira'!W302,'Full meQuran'!W302,'Full Amiri'!W302,'Full PDMS'!W302,'Full AlKareem'!W302,'Full KFGQPC'!W302,'Full LPMQ'!W302,'Full AlQalam Zero TN'!W302)</f>
        <v>1</v>
      </c>
      <c r="X302" s="52">
        <f>SUM('Full norehidayat'!X302,'Full norehuda'!X302,'Full norehira'!X302,'Full meQuran'!X302,'Full Amiri'!X302,'Full PDMS'!X302,'Full AlKareem'!X302,'Full KFGQPC'!X302,'Full LPMQ'!X302,'Full AlQalam Zero TN'!X302)</f>
        <v>0</v>
      </c>
      <c r="Y302" s="52">
        <f>SUM('Full norehidayat'!Y302,'Full norehuda'!Y302,'Full norehira'!Y302,'Full meQuran'!Y302,'Full Amiri'!Y302,'Full PDMS'!Y302,'Full AlKareem'!Y302,'Full KFGQPC'!Y302,'Full LPMQ'!Y302,'Full AlQalam Zero TN'!Y302)</f>
        <v>0</v>
      </c>
      <c r="Z302" s="52">
        <f>SUM('Full norehidayat'!Z302,'Full norehuda'!Z302,'Full norehira'!Z302,'Full meQuran'!Z302,'Full Amiri'!Z302,'Full PDMS'!Z302,'Full AlKareem'!Z302,'Full KFGQPC'!Z302,'Full LPMQ'!Z302,'Full AlQalam Zero TN'!Z302)</f>
        <v>0</v>
      </c>
      <c r="AA302" s="52">
        <f>SUM('Full norehidayat'!AA302,'Full norehuda'!AA302,'Full norehira'!AA302,'Full meQuran'!AA302,'Full Amiri'!AA302,'Full PDMS'!AA302,'Full AlKareem'!AA302,'Full KFGQPC'!AA302,'Full LPMQ'!AA302,'Full AlQalam Zero TN'!AA302)</f>
        <v>0</v>
      </c>
      <c r="AB302" s="52">
        <f>SUM('Full norehidayat'!AB302,'Full norehuda'!AB302,'Full norehira'!AB302,'Full meQuran'!AB302,'Full Amiri'!AB302,'Full PDMS'!AB302,'Full AlKareem'!AB302,'Full KFGQPC'!AB302,'Full LPMQ'!AB302,'Full AlQalam Zero TN'!AB302)</f>
        <v>0</v>
      </c>
      <c r="AC302" s="52">
        <f>SUM('Full norehidayat'!AC302,'Full norehuda'!AC302,'Full norehira'!AC302,'Full meQuran'!AC302,'Full Amiri'!AC302,'Full PDMS'!AC302,'Full AlKareem'!AC302,'Full KFGQPC'!AC302,'Full LPMQ'!AC302,'Full AlQalam Zero TN'!AC302)</f>
        <v>0</v>
      </c>
      <c r="AD302" s="42">
        <f>H302</f>
        <v>18</v>
      </c>
      <c r="AE302" s="42">
        <f>SUM(B302:G302,I302:AC302)</f>
        <v>5</v>
      </c>
      <c r="AF302" s="42">
        <f>SUM(H296:H301,H303:H323)</f>
        <v>0</v>
      </c>
      <c r="AG302" s="42">
        <v>0</v>
      </c>
      <c r="AH302" s="40">
        <f t="shared" si="81"/>
        <v>0.782608695652174</v>
      </c>
      <c r="AI302" s="40">
        <f t="shared" si="82"/>
        <v>0.782608695652174</v>
      </c>
      <c r="AJ302" s="40">
        <f t="shared" si="83"/>
        <v>1</v>
      </c>
      <c r="AK302" s="40">
        <f t="shared" si="84"/>
        <v>0.878048780487805</v>
      </c>
    </row>
    <row r="303" spans="1:37">
      <c r="A303" s="26" t="s">
        <v>14</v>
      </c>
      <c r="B303" s="52">
        <f>SUM('Full norehidayat'!B303,'Full norehuda'!B303,'Full norehira'!B303,'Full meQuran'!B303,'Full Amiri'!B303,'Full PDMS'!B303,'Full AlKareem'!B303,'Full KFGQPC'!B303,'Full LPMQ'!B303,'Full AlQalam Zero TN'!B303)</f>
        <v>0</v>
      </c>
      <c r="C303" s="52">
        <f>SUM('Full norehidayat'!C303,'Full norehuda'!C303,'Full norehira'!C303,'Full meQuran'!C303,'Full Amiri'!C303,'Full PDMS'!C303,'Full AlKareem'!C303,'Full KFGQPC'!C303,'Full LPMQ'!C303,'Full AlQalam Zero TN'!C303)</f>
        <v>0</v>
      </c>
      <c r="D303" s="52">
        <f>SUM('Full norehidayat'!D303,'Full norehuda'!D303,'Full norehira'!D303,'Full meQuran'!D303,'Full Amiri'!D303,'Full PDMS'!D303,'Full AlKareem'!D303,'Full KFGQPC'!D303,'Full LPMQ'!D303,'Full AlQalam Zero TN'!D303)</f>
        <v>0</v>
      </c>
      <c r="E303" s="52">
        <f>SUM('Full norehidayat'!E303,'Full norehuda'!E303,'Full norehira'!E303,'Full meQuran'!E303,'Full Amiri'!E303,'Full PDMS'!E303,'Full AlKareem'!E303,'Full KFGQPC'!E303,'Full LPMQ'!E303,'Full AlQalam Zero TN'!E303)</f>
        <v>0</v>
      </c>
      <c r="F303" s="52">
        <f>SUM('Full norehidayat'!F303,'Full norehuda'!F303,'Full norehira'!F303,'Full meQuran'!F303,'Full Amiri'!F303,'Full PDMS'!F303,'Full AlKareem'!F303,'Full KFGQPC'!F303,'Full LPMQ'!F303,'Full AlQalam Zero TN'!F303)</f>
        <v>0</v>
      </c>
      <c r="G303" s="52">
        <f>SUM('Full norehidayat'!G303,'Full norehuda'!G303,'Full norehira'!G303,'Full meQuran'!G303,'Full Amiri'!G303,'Full PDMS'!G303,'Full AlKareem'!G303,'Full KFGQPC'!G303,'Full LPMQ'!G303,'Full AlQalam Zero TN'!G303)</f>
        <v>0</v>
      </c>
      <c r="H303" s="52">
        <f>SUM('Full norehidayat'!H303,'Full norehuda'!H303,'Full norehira'!H303,'Full meQuran'!H303,'Full Amiri'!H303,'Full PDMS'!H303,'Full AlKareem'!H303,'Full KFGQPC'!H303,'Full LPMQ'!H303,'Full AlQalam Zero TN'!H303)</f>
        <v>0</v>
      </c>
      <c r="I303" s="51">
        <f>SUM('Full norehidayat'!I303,'Full norehuda'!I303,'Full norehira'!I303,'Full meQuran'!I303,'Full Amiri'!I303,'Full PDMS'!I303,'Full AlKareem'!I303,'Full KFGQPC'!I303,'Full LPMQ'!I303,'Full AlQalam Zero TN'!I303)</f>
        <v>42</v>
      </c>
      <c r="J303" s="52">
        <f>SUM('Full norehidayat'!J303,'Full norehuda'!J303,'Full norehira'!J303,'Full meQuran'!J303,'Full Amiri'!J303,'Full PDMS'!J303,'Full AlKareem'!J303,'Full KFGQPC'!J303,'Full LPMQ'!J303,'Full AlQalam Zero TN'!J303)</f>
        <v>0</v>
      </c>
      <c r="K303" s="52">
        <f>SUM('Full norehidayat'!K303,'Full norehuda'!K303,'Full norehira'!K303,'Full meQuran'!K303,'Full Amiri'!K303,'Full PDMS'!K303,'Full AlKareem'!K303,'Full KFGQPC'!K303,'Full LPMQ'!K303,'Full AlQalam Zero TN'!K303)</f>
        <v>0</v>
      </c>
      <c r="L303" s="52">
        <f>SUM('Full norehidayat'!L303,'Full norehuda'!L303,'Full norehira'!L303,'Full meQuran'!L303,'Full Amiri'!L303,'Full PDMS'!L303,'Full AlKareem'!L303,'Full KFGQPC'!L303,'Full LPMQ'!L303,'Full AlQalam Zero TN'!L303)</f>
        <v>0</v>
      </c>
      <c r="M303" s="52">
        <f>SUM('Full norehidayat'!M303,'Full norehuda'!M303,'Full norehira'!M303,'Full meQuran'!M303,'Full Amiri'!M303,'Full PDMS'!M303,'Full AlKareem'!M303,'Full KFGQPC'!M303,'Full LPMQ'!M303,'Full AlQalam Zero TN'!M303)</f>
        <v>0</v>
      </c>
      <c r="N303" s="52">
        <f>SUM('Full norehidayat'!N303,'Full norehuda'!N303,'Full norehira'!N303,'Full meQuran'!N303,'Full Amiri'!N303,'Full PDMS'!N303,'Full AlKareem'!N303,'Full KFGQPC'!N303,'Full LPMQ'!N303,'Full AlQalam Zero TN'!N303)</f>
        <v>0</v>
      </c>
      <c r="O303" s="52">
        <f>SUM('Full norehidayat'!O303,'Full norehuda'!O303,'Full norehira'!O303,'Full meQuran'!O303,'Full Amiri'!O303,'Full PDMS'!O303,'Full AlKareem'!O303,'Full KFGQPC'!O303,'Full LPMQ'!O303,'Full AlQalam Zero TN'!O303)</f>
        <v>0</v>
      </c>
      <c r="P303" s="52">
        <f>SUM('Full norehidayat'!P303,'Full norehuda'!P303,'Full norehira'!P303,'Full meQuran'!P303,'Full Amiri'!P303,'Full PDMS'!P303,'Full AlKareem'!P303,'Full KFGQPC'!P303,'Full LPMQ'!P303,'Full AlQalam Zero TN'!P303)</f>
        <v>0</v>
      </c>
      <c r="Q303" s="52">
        <f>SUM('Full norehidayat'!Q303,'Full norehuda'!Q303,'Full norehira'!Q303,'Full meQuran'!Q303,'Full Amiri'!Q303,'Full PDMS'!Q303,'Full AlKareem'!Q303,'Full KFGQPC'!Q303,'Full LPMQ'!Q303,'Full AlQalam Zero TN'!Q303)</f>
        <v>0</v>
      </c>
      <c r="R303" s="52">
        <f>SUM('Full norehidayat'!R303,'Full norehuda'!R303,'Full norehira'!R303,'Full meQuran'!R303,'Full Amiri'!R303,'Full PDMS'!R303,'Full AlKareem'!R303,'Full KFGQPC'!R303,'Full LPMQ'!R303,'Full AlQalam Zero TN'!R303)</f>
        <v>0</v>
      </c>
      <c r="S303" s="52">
        <f>SUM('Full norehidayat'!S303,'Full norehuda'!S303,'Full norehira'!S303,'Full meQuran'!S303,'Full Amiri'!S303,'Full PDMS'!S303,'Full AlKareem'!S303,'Full KFGQPC'!S303,'Full LPMQ'!S303,'Full AlQalam Zero TN'!S303)</f>
        <v>0</v>
      </c>
      <c r="T303" s="52">
        <f>SUM('Full norehidayat'!T303,'Full norehuda'!T303,'Full norehira'!T303,'Full meQuran'!T303,'Full Amiri'!T303,'Full PDMS'!T303,'Full AlKareem'!T303,'Full KFGQPC'!T303,'Full LPMQ'!T303,'Full AlQalam Zero TN'!T303)</f>
        <v>0</v>
      </c>
      <c r="U303" s="52">
        <f>SUM('Full norehidayat'!U303,'Full norehuda'!U303,'Full norehira'!U303,'Full meQuran'!U303,'Full Amiri'!U303,'Full PDMS'!U303,'Full AlKareem'!U303,'Full KFGQPC'!U303,'Full LPMQ'!U303,'Full AlQalam Zero TN'!U303)</f>
        <v>0</v>
      </c>
      <c r="V303" s="52">
        <f>SUM('Full norehidayat'!V303,'Full norehuda'!V303,'Full norehira'!V303,'Full meQuran'!V303,'Full Amiri'!V303,'Full PDMS'!V303,'Full AlKareem'!V303,'Full KFGQPC'!V303,'Full LPMQ'!V303,'Full AlQalam Zero TN'!V303)</f>
        <v>0</v>
      </c>
      <c r="W303" s="52">
        <f>SUM('Full norehidayat'!W303,'Full norehuda'!W303,'Full norehira'!W303,'Full meQuran'!W303,'Full Amiri'!W303,'Full PDMS'!W303,'Full AlKareem'!W303,'Full KFGQPC'!W303,'Full LPMQ'!W303,'Full AlQalam Zero TN'!W303)</f>
        <v>0</v>
      </c>
      <c r="X303" s="52">
        <f>SUM('Full norehidayat'!X303,'Full norehuda'!X303,'Full norehira'!X303,'Full meQuran'!X303,'Full Amiri'!X303,'Full PDMS'!X303,'Full AlKareem'!X303,'Full KFGQPC'!X303,'Full LPMQ'!X303,'Full AlQalam Zero TN'!X303)</f>
        <v>0</v>
      </c>
      <c r="Y303" s="52">
        <f>SUM('Full norehidayat'!Y303,'Full norehuda'!Y303,'Full norehira'!Y303,'Full meQuran'!Y303,'Full Amiri'!Y303,'Full PDMS'!Y303,'Full AlKareem'!Y303,'Full KFGQPC'!Y303,'Full LPMQ'!Y303,'Full AlQalam Zero TN'!Y303)</f>
        <v>0</v>
      </c>
      <c r="Z303" s="52">
        <f>SUM('Full norehidayat'!Z303,'Full norehuda'!Z303,'Full norehira'!Z303,'Full meQuran'!Z303,'Full Amiri'!Z303,'Full PDMS'!Z303,'Full AlKareem'!Z303,'Full KFGQPC'!Z303,'Full LPMQ'!Z303,'Full AlQalam Zero TN'!Z303)</f>
        <v>0</v>
      </c>
      <c r="AA303" s="52">
        <f>SUM('Full norehidayat'!AA303,'Full norehuda'!AA303,'Full norehira'!AA303,'Full meQuran'!AA303,'Full Amiri'!AA303,'Full PDMS'!AA303,'Full AlKareem'!AA303,'Full KFGQPC'!AA303,'Full LPMQ'!AA303,'Full AlQalam Zero TN'!AA303)</f>
        <v>0</v>
      </c>
      <c r="AB303" s="52">
        <f>SUM('Full norehidayat'!AB303,'Full norehuda'!AB303,'Full norehira'!AB303,'Full meQuran'!AB303,'Full Amiri'!AB303,'Full PDMS'!AB303,'Full AlKareem'!AB303,'Full KFGQPC'!AB303,'Full LPMQ'!AB303,'Full AlQalam Zero TN'!AB303)</f>
        <v>0</v>
      </c>
      <c r="AC303" s="52">
        <f>SUM('Full norehidayat'!AC303,'Full norehuda'!AC303,'Full norehira'!AC303,'Full meQuran'!AC303,'Full Amiri'!AC303,'Full PDMS'!AC303,'Full AlKareem'!AC303,'Full KFGQPC'!AC303,'Full LPMQ'!AC303,'Full AlQalam Zero TN'!AC303)</f>
        <v>0</v>
      </c>
      <c r="AD303" s="41">
        <f>I303</f>
        <v>42</v>
      </c>
      <c r="AE303" s="41">
        <f>SUM(B303:H303,J303:AC303)</f>
        <v>0</v>
      </c>
      <c r="AF303" s="41">
        <f>SUM(I296:I302,I304:I323)</f>
        <v>2</v>
      </c>
      <c r="AG303" s="42">
        <v>0</v>
      </c>
      <c r="AH303" s="43">
        <f t="shared" si="81"/>
        <v>0.954545454545455</v>
      </c>
      <c r="AI303" s="43">
        <f t="shared" si="82"/>
        <v>1</v>
      </c>
      <c r="AJ303" s="43">
        <f t="shared" si="83"/>
        <v>0.954545454545455</v>
      </c>
      <c r="AK303" s="43">
        <f t="shared" si="84"/>
        <v>0.976744186046512</v>
      </c>
    </row>
    <row r="304" spans="1:37">
      <c r="A304" s="26" t="s">
        <v>48</v>
      </c>
      <c r="B304" s="52">
        <f>SUM('Full norehidayat'!B304,'Full norehuda'!B304,'Full norehira'!B304,'Full meQuran'!B304,'Full Amiri'!B304,'Full PDMS'!B304,'Full AlKareem'!B304,'Full KFGQPC'!B304,'Full LPMQ'!B304,'Full AlQalam Zero TN'!B304)</f>
        <v>0</v>
      </c>
      <c r="C304" s="52">
        <f>SUM('Full norehidayat'!C304,'Full norehuda'!C304,'Full norehira'!C304,'Full meQuran'!C304,'Full Amiri'!C304,'Full PDMS'!C304,'Full AlKareem'!C304,'Full KFGQPC'!C304,'Full LPMQ'!C304,'Full AlQalam Zero TN'!C304)</f>
        <v>0</v>
      </c>
      <c r="D304" s="52">
        <f>SUM('Full norehidayat'!D304,'Full norehuda'!D304,'Full norehira'!D304,'Full meQuran'!D304,'Full Amiri'!D304,'Full PDMS'!D304,'Full AlKareem'!D304,'Full KFGQPC'!D304,'Full LPMQ'!D304,'Full AlQalam Zero TN'!D304)</f>
        <v>0</v>
      </c>
      <c r="E304" s="52">
        <f>SUM('Full norehidayat'!E304,'Full norehuda'!E304,'Full norehira'!E304,'Full meQuran'!E304,'Full Amiri'!E304,'Full PDMS'!E304,'Full AlKareem'!E304,'Full KFGQPC'!E304,'Full LPMQ'!E304,'Full AlQalam Zero TN'!E304)</f>
        <v>0</v>
      </c>
      <c r="F304" s="52">
        <f>SUM('Full norehidayat'!F304,'Full norehuda'!F304,'Full norehira'!F304,'Full meQuran'!F304,'Full Amiri'!F304,'Full PDMS'!F304,'Full AlKareem'!F304,'Full KFGQPC'!F304,'Full LPMQ'!F304,'Full AlQalam Zero TN'!F304)</f>
        <v>0</v>
      </c>
      <c r="G304" s="52">
        <f>SUM('Full norehidayat'!G304,'Full norehuda'!G304,'Full norehira'!G304,'Full meQuran'!G304,'Full Amiri'!G304,'Full PDMS'!G304,'Full AlKareem'!G304,'Full KFGQPC'!G304,'Full LPMQ'!G304,'Full AlQalam Zero TN'!G304)</f>
        <v>0</v>
      </c>
      <c r="H304" s="52">
        <f>SUM('Full norehidayat'!H304,'Full norehuda'!H304,'Full norehira'!H304,'Full meQuran'!H304,'Full Amiri'!H304,'Full PDMS'!H304,'Full AlKareem'!H304,'Full KFGQPC'!H304,'Full LPMQ'!H304,'Full AlQalam Zero TN'!H304)</f>
        <v>0</v>
      </c>
      <c r="I304" s="52">
        <f>SUM('Full norehidayat'!I304,'Full norehuda'!I304,'Full norehira'!I304,'Full meQuran'!I304,'Full Amiri'!I304,'Full PDMS'!I304,'Full AlKareem'!I304,'Full KFGQPC'!I304,'Full LPMQ'!I304,'Full AlQalam Zero TN'!I304)</f>
        <v>0</v>
      </c>
      <c r="J304" s="51">
        <f>SUM('Full norehidayat'!J304,'Full norehuda'!J304,'Full norehira'!J304,'Full meQuran'!J304,'Full Amiri'!J304,'Full PDMS'!J304,'Full AlKareem'!J304,'Full KFGQPC'!J304,'Full LPMQ'!J304,'Full AlQalam Zero TN'!J304)</f>
        <v>22</v>
      </c>
      <c r="K304" s="52">
        <f>SUM('Full norehidayat'!K304,'Full norehuda'!K304,'Full norehira'!K304,'Full meQuran'!K304,'Full Amiri'!K304,'Full PDMS'!K304,'Full AlKareem'!K304,'Full KFGQPC'!K304,'Full LPMQ'!K304,'Full AlQalam Zero TN'!K304)</f>
        <v>0</v>
      </c>
      <c r="L304" s="52">
        <f>SUM('Full norehidayat'!L304,'Full norehuda'!L304,'Full norehira'!L304,'Full meQuran'!L304,'Full Amiri'!L304,'Full PDMS'!L304,'Full AlKareem'!L304,'Full KFGQPC'!L304,'Full LPMQ'!L304,'Full AlQalam Zero TN'!L304)</f>
        <v>1</v>
      </c>
      <c r="M304" s="52">
        <f>SUM('Full norehidayat'!M304,'Full norehuda'!M304,'Full norehira'!M304,'Full meQuran'!M304,'Full Amiri'!M304,'Full PDMS'!M304,'Full AlKareem'!M304,'Full KFGQPC'!M304,'Full LPMQ'!M304,'Full AlQalam Zero TN'!M304)</f>
        <v>0</v>
      </c>
      <c r="N304" s="52">
        <f>SUM('Full norehidayat'!N304,'Full norehuda'!N304,'Full norehira'!N304,'Full meQuran'!N304,'Full Amiri'!N304,'Full PDMS'!N304,'Full AlKareem'!N304,'Full KFGQPC'!N304,'Full LPMQ'!N304,'Full AlQalam Zero TN'!N304)</f>
        <v>0</v>
      </c>
      <c r="O304" s="52">
        <f>SUM('Full norehidayat'!O304,'Full norehuda'!O304,'Full norehira'!O304,'Full meQuran'!O304,'Full Amiri'!O304,'Full PDMS'!O304,'Full AlKareem'!O304,'Full KFGQPC'!O304,'Full LPMQ'!O304,'Full AlQalam Zero TN'!O304)</f>
        <v>0</v>
      </c>
      <c r="P304" s="52">
        <f>SUM('Full norehidayat'!P304,'Full norehuda'!P304,'Full norehira'!P304,'Full meQuran'!P304,'Full Amiri'!P304,'Full PDMS'!P304,'Full AlKareem'!P304,'Full KFGQPC'!P304,'Full LPMQ'!P304,'Full AlQalam Zero TN'!P304)</f>
        <v>0</v>
      </c>
      <c r="Q304" s="52">
        <f>SUM('Full norehidayat'!Q304,'Full norehuda'!Q304,'Full norehira'!Q304,'Full meQuran'!Q304,'Full Amiri'!Q304,'Full PDMS'!Q304,'Full AlKareem'!Q304,'Full KFGQPC'!Q304,'Full LPMQ'!Q304,'Full AlQalam Zero TN'!Q304)</f>
        <v>0</v>
      </c>
      <c r="R304" s="52">
        <f>SUM('Full norehidayat'!R304,'Full norehuda'!R304,'Full norehira'!R304,'Full meQuran'!R304,'Full Amiri'!R304,'Full PDMS'!R304,'Full AlKareem'!R304,'Full KFGQPC'!R304,'Full LPMQ'!R304,'Full AlQalam Zero TN'!R304)</f>
        <v>0</v>
      </c>
      <c r="S304" s="52">
        <f>SUM('Full norehidayat'!S304,'Full norehuda'!S304,'Full norehira'!S304,'Full meQuran'!S304,'Full Amiri'!S304,'Full PDMS'!S304,'Full AlKareem'!S304,'Full KFGQPC'!S304,'Full LPMQ'!S304,'Full AlQalam Zero TN'!S304)</f>
        <v>0</v>
      </c>
      <c r="T304" s="52">
        <f>SUM('Full norehidayat'!T304,'Full norehuda'!T304,'Full norehira'!T304,'Full meQuran'!T304,'Full Amiri'!T304,'Full PDMS'!T304,'Full AlKareem'!T304,'Full KFGQPC'!T304,'Full LPMQ'!T304,'Full AlQalam Zero TN'!T304)</f>
        <v>0</v>
      </c>
      <c r="U304" s="52">
        <f>SUM('Full norehidayat'!U304,'Full norehuda'!U304,'Full norehira'!U304,'Full meQuran'!U304,'Full Amiri'!U304,'Full PDMS'!U304,'Full AlKareem'!U304,'Full KFGQPC'!U304,'Full LPMQ'!U304,'Full AlQalam Zero TN'!U304)</f>
        <v>0</v>
      </c>
      <c r="V304" s="52">
        <f>SUM('Full norehidayat'!V304,'Full norehuda'!V304,'Full norehira'!V304,'Full meQuran'!V304,'Full Amiri'!V304,'Full PDMS'!V304,'Full AlKareem'!V304,'Full KFGQPC'!V304,'Full LPMQ'!V304,'Full AlQalam Zero TN'!V304)</f>
        <v>0</v>
      </c>
      <c r="W304" s="52">
        <f>SUM('Full norehidayat'!W304,'Full norehuda'!W304,'Full norehira'!W304,'Full meQuran'!W304,'Full Amiri'!W304,'Full PDMS'!W304,'Full AlKareem'!W304,'Full KFGQPC'!W304,'Full LPMQ'!W304,'Full AlQalam Zero TN'!W304)</f>
        <v>0</v>
      </c>
      <c r="X304" s="52">
        <f>SUM('Full norehidayat'!X304,'Full norehuda'!X304,'Full norehira'!X304,'Full meQuran'!X304,'Full Amiri'!X304,'Full PDMS'!X304,'Full AlKareem'!X304,'Full KFGQPC'!X304,'Full LPMQ'!X304,'Full AlQalam Zero TN'!X304)</f>
        <v>0</v>
      </c>
      <c r="Y304" s="52">
        <f>SUM('Full norehidayat'!Y304,'Full norehuda'!Y304,'Full norehira'!Y304,'Full meQuran'!Y304,'Full Amiri'!Y304,'Full PDMS'!Y304,'Full AlKareem'!Y304,'Full KFGQPC'!Y304,'Full LPMQ'!Y304,'Full AlQalam Zero TN'!Y304)</f>
        <v>0</v>
      </c>
      <c r="Z304" s="52">
        <f>SUM('Full norehidayat'!Z304,'Full norehuda'!Z304,'Full norehira'!Z304,'Full meQuran'!Z304,'Full Amiri'!Z304,'Full PDMS'!Z304,'Full AlKareem'!Z304,'Full KFGQPC'!Z304,'Full LPMQ'!Z304,'Full AlQalam Zero TN'!Z304)</f>
        <v>0</v>
      </c>
      <c r="AA304" s="52">
        <f>SUM('Full norehidayat'!AA304,'Full norehuda'!AA304,'Full norehira'!AA304,'Full meQuran'!AA304,'Full Amiri'!AA304,'Full PDMS'!AA304,'Full AlKareem'!AA304,'Full KFGQPC'!AA304,'Full LPMQ'!AA304,'Full AlQalam Zero TN'!AA304)</f>
        <v>0</v>
      </c>
      <c r="AB304" s="52">
        <f>SUM('Full norehidayat'!AB304,'Full norehuda'!AB304,'Full norehira'!AB304,'Full meQuran'!AB304,'Full Amiri'!AB304,'Full PDMS'!AB304,'Full AlKareem'!AB304,'Full KFGQPC'!AB304,'Full LPMQ'!AB304,'Full AlQalam Zero TN'!AB304)</f>
        <v>0</v>
      </c>
      <c r="AC304" s="52">
        <f>SUM('Full norehidayat'!AC304,'Full norehuda'!AC304,'Full norehira'!AC304,'Full meQuran'!AC304,'Full Amiri'!AC304,'Full PDMS'!AC304,'Full AlKareem'!AC304,'Full KFGQPC'!AC304,'Full LPMQ'!AC304,'Full AlQalam Zero TN'!AC304)</f>
        <v>0</v>
      </c>
      <c r="AD304" s="42">
        <f>J304</f>
        <v>22</v>
      </c>
      <c r="AE304" s="42">
        <f>SUM(B304:I304,K304:AC304)</f>
        <v>1</v>
      </c>
      <c r="AF304" s="42">
        <f>SUM(J296:J303,J305:J323)</f>
        <v>3</v>
      </c>
      <c r="AG304" s="41">
        <v>0</v>
      </c>
      <c r="AH304" s="40">
        <f t="shared" si="81"/>
        <v>0.846153846153846</v>
      </c>
      <c r="AI304" s="40">
        <f t="shared" si="82"/>
        <v>0.956521739130435</v>
      </c>
      <c r="AJ304" s="40">
        <f t="shared" si="83"/>
        <v>0.88</v>
      </c>
      <c r="AK304" s="40">
        <f t="shared" si="84"/>
        <v>0.916666666666667</v>
      </c>
    </row>
    <row r="305" spans="1:37">
      <c r="A305" s="26" t="s">
        <v>16</v>
      </c>
      <c r="B305" s="52">
        <f>SUM('Full norehidayat'!B305,'Full norehuda'!B305,'Full norehira'!B305,'Full meQuran'!B305,'Full Amiri'!B305,'Full PDMS'!B305,'Full AlKareem'!B305,'Full KFGQPC'!B305,'Full LPMQ'!B305,'Full AlQalam Zero TN'!B305)</f>
        <v>0</v>
      </c>
      <c r="C305" s="52">
        <f>SUM('Full norehidayat'!C305,'Full norehuda'!C305,'Full norehira'!C305,'Full meQuran'!C305,'Full Amiri'!C305,'Full PDMS'!C305,'Full AlKareem'!C305,'Full KFGQPC'!C305,'Full LPMQ'!C305,'Full AlQalam Zero TN'!C305)</f>
        <v>0</v>
      </c>
      <c r="D305" s="52">
        <f>SUM('Full norehidayat'!D305,'Full norehuda'!D305,'Full norehira'!D305,'Full meQuran'!D305,'Full Amiri'!D305,'Full PDMS'!D305,'Full AlKareem'!D305,'Full KFGQPC'!D305,'Full LPMQ'!D305,'Full AlQalam Zero TN'!D305)</f>
        <v>0</v>
      </c>
      <c r="E305" s="52">
        <f>SUM('Full norehidayat'!E305,'Full norehuda'!E305,'Full norehira'!E305,'Full meQuran'!E305,'Full Amiri'!E305,'Full PDMS'!E305,'Full AlKareem'!E305,'Full KFGQPC'!E305,'Full LPMQ'!E305,'Full AlQalam Zero TN'!E305)</f>
        <v>0</v>
      </c>
      <c r="F305" s="52">
        <f>SUM('Full norehidayat'!F305,'Full norehuda'!F305,'Full norehira'!F305,'Full meQuran'!F305,'Full Amiri'!F305,'Full PDMS'!F305,'Full AlKareem'!F305,'Full KFGQPC'!F305,'Full LPMQ'!F305,'Full AlQalam Zero TN'!F305)</f>
        <v>0</v>
      </c>
      <c r="G305" s="52">
        <f>SUM('Full norehidayat'!G305,'Full norehuda'!G305,'Full norehira'!G305,'Full meQuran'!G305,'Full Amiri'!G305,'Full PDMS'!G305,'Full AlKareem'!G305,'Full KFGQPC'!G305,'Full LPMQ'!G305,'Full AlQalam Zero TN'!G305)</f>
        <v>0</v>
      </c>
      <c r="H305" s="52">
        <f>SUM('Full norehidayat'!H305,'Full norehuda'!H305,'Full norehira'!H305,'Full meQuran'!H305,'Full Amiri'!H305,'Full PDMS'!H305,'Full AlKareem'!H305,'Full KFGQPC'!H305,'Full LPMQ'!H305,'Full AlQalam Zero TN'!H305)</f>
        <v>0</v>
      </c>
      <c r="I305" s="52">
        <f>SUM('Full norehidayat'!I305,'Full norehuda'!I305,'Full norehira'!I305,'Full meQuran'!I305,'Full Amiri'!I305,'Full PDMS'!I305,'Full AlKareem'!I305,'Full KFGQPC'!I305,'Full LPMQ'!I305,'Full AlQalam Zero TN'!I305)</f>
        <v>0</v>
      </c>
      <c r="J305" s="52">
        <f>SUM('Full norehidayat'!J305,'Full norehuda'!J305,'Full norehira'!J305,'Full meQuran'!J305,'Full Amiri'!J305,'Full PDMS'!J305,'Full AlKareem'!J305,'Full KFGQPC'!J305,'Full LPMQ'!J305,'Full AlQalam Zero TN'!J305)</f>
        <v>0</v>
      </c>
      <c r="K305" s="51">
        <f>SUM('Full norehidayat'!K305,'Full norehuda'!K305,'Full norehira'!K305,'Full meQuran'!K305,'Full Amiri'!K305,'Full PDMS'!K305,'Full AlKareem'!K305,'Full KFGQPC'!K305,'Full LPMQ'!K305,'Full AlQalam Zero TN'!K305)</f>
        <v>84</v>
      </c>
      <c r="L305" s="52">
        <f>SUM('Full norehidayat'!L305,'Full norehuda'!L305,'Full norehira'!L305,'Full meQuran'!L305,'Full Amiri'!L305,'Full PDMS'!L305,'Full AlKareem'!L305,'Full KFGQPC'!L305,'Full LPMQ'!L305,'Full AlQalam Zero TN'!L305)</f>
        <v>0</v>
      </c>
      <c r="M305" s="52">
        <f>SUM('Full norehidayat'!M305,'Full norehuda'!M305,'Full norehira'!M305,'Full meQuran'!M305,'Full Amiri'!M305,'Full PDMS'!M305,'Full AlKareem'!M305,'Full KFGQPC'!M305,'Full LPMQ'!M305,'Full AlQalam Zero TN'!M305)</f>
        <v>0</v>
      </c>
      <c r="N305" s="52">
        <f>SUM('Full norehidayat'!N305,'Full norehuda'!N305,'Full norehira'!N305,'Full meQuran'!N305,'Full Amiri'!N305,'Full PDMS'!N305,'Full AlKareem'!N305,'Full KFGQPC'!N305,'Full LPMQ'!N305,'Full AlQalam Zero TN'!N305)</f>
        <v>0</v>
      </c>
      <c r="O305" s="52">
        <f>SUM('Full norehidayat'!O305,'Full norehuda'!O305,'Full norehira'!O305,'Full meQuran'!O305,'Full Amiri'!O305,'Full PDMS'!O305,'Full AlKareem'!O305,'Full KFGQPC'!O305,'Full LPMQ'!O305,'Full AlQalam Zero TN'!O305)</f>
        <v>0</v>
      </c>
      <c r="P305" s="52">
        <f>SUM('Full norehidayat'!P305,'Full norehuda'!P305,'Full norehira'!P305,'Full meQuran'!P305,'Full Amiri'!P305,'Full PDMS'!P305,'Full AlKareem'!P305,'Full KFGQPC'!P305,'Full LPMQ'!P305,'Full AlQalam Zero TN'!P305)</f>
        <v>0</v>
      </c>
      <c r="Q305" s="52">
        <f>SUM('Full norehidayat'!Q305,'Full norehuda'!Q305,'Full norehira'!Q305,'Full meQuran'!Q305,'Full Amiri'!Q305,'Full PDMS'!Q305,'Full AlKareem'!Q305,'Full KFGQPC'!Q305,'Full LPMQ'!Q305,'Full AlQalam Zero TN'!Q305)</f>
        <v>0</v>
      </c>
      <c r="R305" s="52">
        <f>SUM('Full norehidayat'!R305,'Full norehuda'!R305,'Full norehira'!R305,'Full meQuran'!R305,'Full Amiri'!R305,'Full PDMS'!R305,'Full AlKareem'!R305,'Full KFGQPC'!R305,'Full LPMQ'!R305,'Full AlQalam Zero TN'!R305)</f>
        <v>0</v>
      </c>
      <c r="S305" s="52">
        <f>SUM('Full norehidayat'!S305,'Full norehuda'!S305,'Full norehira'!S305,'Full meQuran'!S305,'Full Amiri'!S305,'Full PDMS'!S305,'Full AlKareem'!S305,'Full KFGQPC'!S305,'Full LPMQ'!S305,'Full AlQalam Zero TN'!S305)</f>
        <v>0</v>
      </c>
      <c r="T305" s="52">
        <f>SUM('Full norehidayat'!T305,'Full norehuda'!T305,'Full norehira'!T305,'Full meQuran'!T305,'Full Amiri'!T305,'Full PDMS'!T305,'Full AlKareem'!T305,'Full KFGQPC'!T305,'Full LPMQ'!T305,'Full AlQalam Zero TN'!T305)</f>
        <v>0</v>
      </c>
      <c r="U305" s="52">
        <f>SUM('Full norehidayat'!U305,'Full norehuda'!U305,'Full norehira'!U305,'Full meQuran'!U305,'Full Amiri'!U305,'Full PDMS'!U305,'Full AlKareem'!U305,'Full KFGQPC'!U305,'Full LPMQ'!U305,'Full AlQalam Zero TN'!U305)</f>
        <v>0</v>
      </c>
      <c r="V305" s="52">
        <f>SUM('Full norehidayat'!V305,'Full norehuda'!V305,'Full norehira'!V305,'Full meQuran'!V305,'Full Amiri'!V305,'Full PDMS'!V305,'Full AlKareem'!V305,'Full KFGQPC'!V305,'Full LPMQ'!V305,'Full AlQalam Zero TN'!V305)</f>
        <v>0</v>
      </c>
      <c r="W305" s="52">
        <f>SUM('Full norehidayat'!W305,'Full norehuda'!W305,'Full norehira'!W305,'Full meQuran'!W305,'Full Amiri'!W305,'Full PDMS'!W305,'Full AlKareem'!W305,'Full KFGQPC'!W305,'Full LPMQ'!W305,'Full AlQalam Zero TN'!W305)</f>
        <v>0</v>
      </c>
      <c r="X305" s="52">
        <f>SUM('Full norehidayat'!X305,'Full norehuda'!X305,'Full norehira'!X305,'Full meQuran'!X305,'Full Amiri'!X305,'Full PDMS'!X305,'Full AlKareem'!X305,'Full KFGQPC'!X305,'Full LPMQ'!X305,'Full AlQalam Zero TN'!X305)</f>
        <v>0</v>
      </c>
      <c r="Y305" s="52">
        <f>SUM('Full norehidayat'!Y305,'Full norehuda'!Y305,'Full norehira'!Y305,'Full meQuran'!Y305,'Full Amiri'!Y305,'Full PDMS'!Y305,'Full AlKareem'!Y305,'Full KFGQPC'!Y305,'Full LPMQ'!Y305,'Full AlQalam Zero TN'!Y305)</f>
        <v>0</v>
      </c>
      <c r="Z305" s="52">
        <f>SUM('Full norehidayat'!Z305,'Full norehuda'!Z305,'Full norehira'!Z305,'Full meQuran'!Z305,'Full Amiri'!Z305,'Full PDMS'!Z305,'Full AlKareem'!Z305,'Full KFGQPC'!Z305,'Full LPMQ'!Z305,'Full AlQalam Zero TN'!Z305)</f>
        <v>0</v>
      </c>
      <c r="AA305" s="52">
        <f>SUM('Full norehidayat'!AA305,'Full norehuda'!AA305,'Full norehira'!AA305,'Full meQuran'!AA305,'Full Amiri'!AA305,'Full PDMS'!AA305,'Full AlKareem'!AA305,'Full KFGQPC'!AA305,'Full LPMQ'!AA305,'Full AlQalam Zero TN'!AA305)</f>
        <v>0</v>
      </c>
      <c r="AB305" s="52">
        <f>SUM('Full norehidayat'!AB305,'Full norehuda'!AB305,'Full norehira'!AB305,'Full meQuran'!AB305,'Full Amiri'!AB305,'Full PDMS'!AB305,'Full AlKareem'!AB305,'Full KFGQPC'!AB305,'Full LPMQ'!AB305,'Full AlQalam Zero TN'!AB305)</f>
        <v>0</v>
      </c>
      <c r="AC305" s="52">
        <f>SUM('Full norehidayat'!AC305,'Full norehuda'!AC305,'Full norehira'!AC305,'Full meQuran'!AC305,'Full Amiri'!AC305,'Full PDMS'!AC305,'Full AlKareem'!AC305,'Full KFGQPC'!AC305,'Full LPMQ'!AC305,'Full AlQalam Zero TN'!AC305)</f>
        <v>0</v>
      </c>
      <c r="AD305" s="41">
        <f>K305</f>
        <v>84</v>
      </c>
      <c r="AE305" s="41">
        <f>SUM(B305:J305,L305:AC305)</f>
        <v>0</v>
      </c>
      <c r="AF305" s="41">
        <f>SUM(K296:K304,K306:K323)</f>
        <v>1</v>
      </c>
      <c r="AG305" s="42">
        <v>0</v>
      </c>
      <c r="AH305" s="43">
        <f t="shared" si="81"/>
        <v>0.988235294117647</v>
      </c>
      <c r="AI305" s="43">
        <f t="shared" si="82"/>
        <v>1</v>
      </c>
      <c r="AJ305" s="43">
        <f t="shared" si="83"/>
        <v>0.988235294117647</v>
      </c>
      <c r="AK305" s="43">
        <f t="shared" si="84"/>
        <v>0.994082840236686</v>
      </c>
    </row>
    <row r="306" spans="1:37">
      <c r="A306" s="26" t="s">
        <v>17</v>
      </c>
      <c r="B306" s="52">
        <f>SUM('Full norehidayat'!B306,'Full norehuda'!B306,'Full norehira'!B306,'Full meQuran'!B306,'Full Amiri'!B306,'Full PDMS'!B306,'Full AlKareem'!B306,'Full KFGQPC'!B306,'Full LPMQ'!B306,'Full AlQalam Zero TN'!B306)</f>
        <v>0</v>
      </c>
      <c r="C306" s="52">
        <f>SUM('Full norehidayat'!C306,'Full norehuda'!C306,'Full norehira'!C306,'Full meQuran'!C306,'Full Amiri'!C306,'Full PDMS'!C306,'Full AlKareem'!C306,'Full KFGQPC'!C306,'Full LPMQ'!C306,'Full AlQalam Zero TN'!C306)</f>
        <v>0</v>
      </c>
      <c r="D306" s="52">
        <f>SUM('Full norehidayat'!D306,'Full norehuda'!D306,'Full norehira'!D306,'Full meQuran'!D306,'Full Amiri'!D306,'Full PDMS'!D306,'Full AlKareem'!D306,'Full KFGQPC'!D306,'Full LPMQ'!D306,'Full AlQalam Zero TN'!D306)</f>
        <v>0</v>
      </c>
      <c r="E306" s="52">
        <f>SUM('Full norehidayat'!E306,'Full norehuda'!E306,'Full norehira'!E306,'Full meQuran'!E306,'Full Amiri'!E306,'Full PDMS'!E306,'Full AlKareem'!E306,'Full KFGQPC'!E306,'Full LPMQ'!E306,'Full AlQalam Zero TN'!E306)</f>
        <v>0</v>
      </c>
      <c r="F306" s="52">
        <f>SUM('Full norehidayat'!F306,'Full norehuda'!F306,'Full norehira'!F306,'Full meQuran'!F306,'Full Amiri'!F306,'Full PDMS'!F306,'Full AlKareem'!F306,'Full KFGQPC'!F306,'Full LPMQ'!F306,'Full AlQalam Zero TN'!F306)</f>
        <v>0</v>
      </c>
      <c r="G306" s="52">
        <f>SUM('Full norehidayat'!G306,'Full norehuda'!G306,'Full norehira'!G306,'Full meQuran'!G306,'Full Amiri'!G306,'Full PDMS'!G306,'Full AlKareem'!G306,'Full KFGQPC'!G306,'Full LPMQ'!G306,'Full AlQalam Zero TN'!G306)</f>
        <v>0</v>
      </c>
      <c r="H306" s="52">
        <f>SUM('Full norehidayat'!H306,'Full norehuda'!H306,'Full norehira'!H306,'Full meQuran'!H306,'Full Amiri'!H306,'Full PDMS'!H306,'Full AlKareem'!H306,'Full KFGQPC'!H306,'Full LPMQ'!H306,'Full AlQalam Zero TN'!H306)</f>
        <v>0</v>
      </c>
      <c r="I306" s="52">
        <f>SUM('Full norehidayat'!I306,'Full norehuda'!I306,'Full norehira'!I306,'Full meQuran'!I306,'Full Amiri'!I306,'Full PDMS'!I306,'Full AlKareem'!I306,'Full KFGQPC'!I306,'Full LPMQ'!I306,'Full AlQalam Zero TN'!I306)</f>
        <v>0</v>
      </c>
      <c r="J306" s="52">
        <f>SUM('Full norehidayat'!J306,'Full norehuda'!J306,'Full norehira'!J306,'Full meQuran'!J306,'Full Amiri'!J306,'Full PDMS'!J306,'Full AlKareem'!J306,'Full KFGQPC'!J306,'Full LPMQ'!J306,'Full AlQalam Zero TN'!J306)</f>
        <v>0</v>
      </c>
      <c r="K306" s="52">
        <f>SUM('Full norehidayat'!K306,'Full norehuda'!K306,'Full norehira'!K306,'Full meQuran'!K306,'Full Amiri'!K306,'Full PDMS'!K306,'Full AlKareem'!K306,'Full KFGQPC'!K306,'Full LPMQ'!K306,'Full AlQalam Zero TN'!K306)</f>
        <v>1</v>
      </c>
      <c r="L306" s="51">
        <f>SUM('Full norehidayat'!L306,'Full norehuda'!L306,'Full norehira'!L306,'Full meQuran'!L306,'Full Amiri'!L306,'Full PDMS'!L306,'Full AlKareem'!L306,'Full KFGQPC'!L306,'Full LPMQ'!L306,'Full AlQalam Zero TN'!L306)</f>
        <v>5</v>
      </c>
      <c r="M306" s="52">
        <f>SUM('Full norehidayat'!M306,'Full norehuda'!M306,'Full norehira'!M306,'Full meQuran'!M306,'Full Amiri'!M306,'Full PDMS'!M306,'Full AlKareem'!M306,'Full KFGQPC'!M306,'Full LPMQ'!M306,'Full AlQalam Zero TN'!M306)</f>
        <v>0</v>
      </c>
      <c r="N306" s="52">
        <f>SUM('Full norehidayat'!N306,'Full norehuda'!N306,'Full norehira'!N306,'Full meQuran'!N306,'Full Amiri'!N306,'Full PDMS'!N306,'Full AlKareem'!N306,'Full KFGQPC'!N306,'Full LPMQ'!N306,'Full AlQalam Zero TN'!N306)</f>
        <v>0</v>
      </c>
      <c r="O306" s="52">
        <f>SUM('Full norehidayat'!O306,'Full norehuda'!O306,'Full norehira'!O306,'Full meQuran'!O306,'Full Amiri'!O306,'Full PDMS'!O306,'Full AlKareem'!O306,'Full KFGQPC'!O306,'Full LPMQ'!O306,'Full AlQalam Zero TN'!O306)</f>
        <v>0</v>
      </c>
      <c r="P306" s="52">
        <f>SUM('Full norehidayat'!P306,'Full norehuda'!P306,'Full norehira'!P306,'Full meQuran'!P306,'Full Amiri'!P306,'Full PDMS'!P306,'Full AlKareem'!P306,'Full KFGQPC'!P306,'Full LPMQ'!P306,'Full AlQalam Zero TN'!P306)</f>
        <v>0</v>
      </c>
      <c r="Q306" s="52">
        <f>SUM('Full norehidayat'!Q306,'Full norehuda'!Q306,'Full norehira'!Q306,'Full meQuran'!Q306,'Full Amiri'!Q306,'Full PDMS'!Q306,'Full AlKareem'!Q306,'Full KFGQPC'!Q306,'Full LPMQ'!Q306,'Full AlQalam Zero TN'!Q306)</f>
        <v>0</v>
      </c>
      <c r="R306" s="52">
        <f>SUM('Full norehidayat'!R306,'Full norehuda'!R306,'Full norehira'!R306,'Full meQuran'!R306,'Full Amiri'!R306,'Full PDMS'!R306,'Full AlKareem'!R306,'Full KFGQPC'!R306,'Full LPMQ'!R306,'Full AlQalam Zero TN'!R306)</f>
        <v>0</v>
      </c>
      <c r="S306" s="52">
        <f>SUM('Full norehidayat'!S306,'Full norehuda'!S306,'Full norehira'!S306,'Full meQuran'!S306,'Full Amiri'!S306,'Full PDMS'!S306,'Full AlKareem'!S306,'Full KFGQPC'!S306,'Full LPMQ'!S306,'Full AlQalam Zero TN'!S306)</f>
        <v>0</v>
      </c>
      <c r="T306" s="52">
        <f>SUM('Full norehidayat'!T306,'Full norehuda'!T306,'Full norehira'!T306,'Full meQuran'!T306,'Full Amiri'!T306,'Full PDMS'!T306,'Full AlKareem'!T306,'Full KFGQPC'!T306,'Full LPMQ'!T306,'Full AlQalam Zero TN'!T306)</f>
        <v>0</v>
      </c>
      <c r="U306" s="52">
        <f>SUM('Full norehidayat'!U306,'Full norehuda'!U306,'Full norehira'!U306,'Full meQuran'!U306,'Full Amiri'!U306,'Full PDMS'!U306,'Full AlKareem'!U306,'Full KFGQPC'!U306,'Full LPMQ'!U306,'Full AlQalam Zero TN'!U306)</f>
        <v>0</v>
      </c>
      <c r="V306" s="52">
        <f>SUM('Full norehidayat'!V306,'Full norehuda'!V306,'Full norehira'!V306,'Full meQuran'!V306,'Full Amiri'!V306,'Full PDMS'!V306,'Full AlKareem'!V306,'Full KFGQPC'!V306,'Full LPMQ'!V306,'Full AlQalam Zero TN'!V306)</f>
        <v>0</v>
      </c>
      <c r="W306" s="52">
        <f>SUM('Full norehidayat'!W306,'Full norehuda'!W306,'Full norehira'!W306,'Full meQuran'!W306,'Full Amiri'!W306,'Full PDMS'!W306,'Full AlKareem'!W306,'Full KFGQPC'!W306,'Full LPMQ'!W306,'Full AlQalam Zero TN'!W306)</f>
        <v>0</v>
      </c>
      <c r="X306" s="52">
        <f>SUM('Full norehidayat'!X306,'Full norehuda'!X306,'Full norehira'!X306,'Full meQuran'!X306,'Full Amiri'!X306,'Full PDMS'!X306,'Full AlKareem'!X306,'Full KFGQPC'!X306,'Full LPMQ'!X306,'Full AlQalam Zero TN'!X306)</f>
        <v>0</v>
      </c>
      <c r="Y306" s="52">
        <f>SUM('Full norehidayat'!Y306,'Full norehuda'!Y306,'Full norehira'!Y306,'Full meQuran'!Y306,'Full Amiri'!Y306,'Full PDMS'!Y306,'Full AlKareem'!Y306,'Full KFGQPC'!Y306,'Full LPMQ'!Y306,'Full AlQalam Zero TN'!Y306)</f>
        <v>0</v>
      </c>
      <c r="Z306" s="52">
        <f>SUM('Full norehidayat'!Z306,'Full norehuda'!Z306,'Full norehira'!Z306,'Full meQuran'!Z306,'Full Amiri'!Z306,'Full PDMS'!Z306,'Full AlKareem'!Z306,'Full KFGQPC'!Z306,'Full LPMQ'!Z306,'Full AlQalam Zero TN'!Z306)</f>
        <v>0</v>
      </c>
      <c r="AA306" s="52">
        <f>SUM('Full norehidayat'!AA306,'Full norehuda'!AA306,'Full norehira'!AA306,'Full meQuran'!AA306,'Full Amiri'!AA306,'Full PDMS'!AA306,'Full AlKareem'!AA306,'Full KFGQPC'!AA306,'Full LPMQ'!AA306,'Full AlQalam Zero TN'!AA306)</f>
        <v>0</v>
      </c>
      <c r="AB306" s="52">
        <f>SUM('Full norehidayat'!AB306,'Full norehuda'!AB306,'Full norehira'!AB306,'Full meQuran'!AB306,'Full Amiri'!AB306,'Full PDMS'!AB306,'Full AlKareem'!AB306,'Full KFGQPC'!AB306,'Full LPMQ'!AB306,'Full AlQalam Zero TN'!AB306)</f>
        <v>0</v>
      </c>
      <c r="AC306" s="52">
        <f>SUM('Full norehidayat'!AC306,'Full norehuda'!AC306,'Full norehira'!AC306,'Full meQuran'!AC306,'Full Amiri'!AC306,'Full PDMS'!AC306,'Full AlKareem'!AC306,'Full KFGQPC'!AC306,'Full LPMQ'!AC306,'Full AlQalam Zero TN'!AC306)</f>
        <v>0</v>
      </c>
      <c r="AD306" s="42">
        <f>L306</f>
        <v>5</v>
      </c>
      <c r="AE306" s="42">
        <f>SUM(B306:K306,M306:AC306)</f>
        <v>1</v>
      </c>
      <c r="AF306" s="42">
        <f>SUM(L296:L305,L307:L323)</f>
        <v>2</v>
      </c>
      <c r="AG306" s="41">
        <v>0</v>
      </c>
      <c r="AH306" s="40">
        <f t="shared" si="81"/>
        <v>0.625</v>
      </c>
      <c r="AI306" s="40">
        <f t="shared" si="82"/>
        <v>0.833333333333333</v>
      </c>
      <c r="AJ306" s="40">
        <f t="shared" si="83"/>
        <v>0.714285714285714</v>
      </c>
      <c r="AK306" s="40">
        <f t="shared" si="84"/>
        <v>0.769230769230769</v>
      </c>
    </row>
    <row r="307" spans="1:37">
      <c r="A307" s="26" t="s">
        <v>18</v>
      </c>
      <c r="B307" s="52">
        <f>SUM('Full norehidayat'!B307,'Full norehuda'!B307,'Full norehira'!B307,'Full meQuran'!B307,'Full Amiri'!B307,'Full PDMS'!B307,'Full AlKareem'!B307,'Full KFGQPC'!B307,'Full LPMQ'!B307,'Full AlQalam Zero TN'!B307)</f>
        <v>0</v>
      </c>
      <c r="C307" s="52">
        <f>SUM('Full norehidayat'!C307,'Full norehuda'!C307,'Full norehira'!C307,'Full meQuran'!C307,'Full Amiri'!C307,'Full PDMS'!C307,'Full AlKareem'!C307,'Full KFGQPC'!C307,'Full LPMQ'!C307,'Full AlQalam Zero TN'!C307)</f>
        <v>0</v>
      </c>
      <c r="D307" s="52">
        <f>SUM('Full norehidayat'!D307,'Full norehuda'!D307,'Full norehira'!D307,'Full meQuran'!D307,'Full Amiri'!D307,'Full PDMS'!D307,'Full AlKareem'!D307,'Full KFGQPC'!D307,'Full LPMQ'!D307,'Full AlQalam Zero TN'!D307)</f>
        <v>0</v>
      </c>
      <c r="E307" s="52">
        <f>SUM('Full norehidayat'!E307,'Full norehuda'!E307,'Full norehira'!E307,'Full meQuran'!E307,'Full Amiri'!E307,'Full PDMS'!E307,'Full AlKareem'!E307,'Full KFGQPC'!E307,'Full LPMQ'!E307,'Full AlQalam Zero TN'!E307)</f>
        <v>0</v>
      </c>
      <c r="F307" s="52">
        <f>SUM('Full norehidayat'!F307,'Full norehuda'!F307,'Full norehira'!F307,'Full meQuran'!F307,'Full Amiri'!F307,'Full PDMS'!F307,'Full AlKareem'!F307,'Full KFGQPC'!F307,'Full LPMQ'!F307,'Full AlQalam Zero TN'!F307)</f>
        <v>0</v>
      </c>
      <c r="G307" s="52">
        <f>SUM('Full norehidayat'!G307,'Full norehuda'!G307,'Full norehira'!G307,'Full meQuran'!G307,'Full Amiri'!G307,'Full PDMS'!G307,'Full AlKareem'!G307,'Full KFGQPC'!G307,'Full LPMQ'!G307,'Full AlQalam Zero TN'!G307)</f>
        <v>0</v>
      </c>
      <c r="H307" s="52">
        <f>SUM('Full norehidayat'!H307,'Full norehuda'!H307,'Full norehira'!H307,'Full meQuran'!H307,'Full Amiri'!H307,'Full PDMS'!H307,'Full AlKareem'!H307,'Full KFGQPC'!H307,'Full LPMQ'!H307,'Full AlQalam Zero TN'!H307)</f>
        <v>0</v>
      </c>
      <c r="I307" s="52">
        <f>SUM('Full norehidayat'!I307,'Full norehuda'!I307,'Full norehira'!I307,'Full meQuran'!I307,'Full Amiri'!I307,'Full PDMS'!I307,'Full AlKareem'!I307,'Full KFGQPC'!I307,'Full LPMQ'!I307,'Full AlQalam Zero TN'!I307)</f>
        <v>0</v>
      </c>
      <c r="J307" s="52">
        <f>SUM('Full norehidayat'!J307,'Full norehuda'!J307,'Full norehira'!J307,'Full meQuran'!J307,'Full Amiri'!J307,'Full PDMS'!J307,'Full AlKareem'!J307,'Full KFGQPC'!J307,'Full LPMQ'!J307,'Full AlQalam Zero TN'!J307)</f>
        <v>0</v>
      </c>
      <c r="K307" s="52">
        <f>SUM('Full norehidayat'!K307,'Full norehuda'!K307,'Full norehira'!K307,'Full meQuran'!K307,'Full Amiri'!K307,'Full PDMS'!K307,'Full AlKareem'!K307,'Full KFGQPC'!K307,'Full LPMQ'!K307,'Full AlQalam Zero TN'!K307)</f>
        <v>0</v>
      </c>
      <c r="L307" s="52">
        <f>SUM('Full norehidayat'!L307,'Full norehuda'!L307,'Full norehira'!L307,'Full meQuran'!L307,'Full Amiri'!L307,'Full PDMS'!L307,'Full AlKareem'!L307,'Full KFGQPC'!L307,'Full LPMQ'!L307,'Full AlQalam Zero TN'!L307)</f>
        <v>0</v>
      </c>
      <c r="M307" s="51">
        <f>SUM('Full norehidayat'!M307,'Full norehuda'!M307,'Full norehira'!M307,'Full meQuran'!M307,'Full Amiri'!M307,'Full PDMS'!M307,'Full AlKareem'!M307,'Full KFGQPC'!M307,'Full LPMQ'!M307,'Full AlQalam Zero TN'!M307)</f>
        <v>18</v>
      </c>
      <c r="N307" s="52">
        <f>SUM('Full norehidayat'!N307,'Full norehuda'!N307,'Full norehira'!N307,'Full meQuran'!N307,'Full Amiri'!N307,'Full PDMS'!N307,'Full AlKareem'!N307,'Full KFGQPC'!N307,'Full LPMQ'!N307,'Full AlQalam Zero TN'!N307)</f>
        <v>0</v>
      </c>
      <c r="O307" s="52">
        <f>SUM('Full norehidayat'!O307,'Full norehuda'!O307,'Full norehira'!O307,'Full meQuran'!O307,'Full Amiri'!O307,'Full PDMS'!O307,'Full AlKareem'!O307,'Full KFGQPC'!O307,'Full LPMQ'!O307,'Full AlQalam Zero TN'!O307)</f>
        <v>0</v>
      </c>
      <c r="P307" s="52">
        <f>SUM('Full norehidayat'!P307,'Full norehuda'!P307,'Full norehira'!P307,'Full meQuran'!P307,'Full Amiri'!P307,'Full PDMS'!P307,'Full AlKareem'!P307,'Full KFGQPC'!P307,'Full LPMQ'!P307,'Full AlQalam Zero TN'!P307)</f>
        <v>0</v>
      </c>
      <c r="Q307" s="52">
        <f>SUM('Full norehidayat'!Q307,'Full norehuda'!Q307,'Full norehira'!Q307,'Full meQuran'!Q307,'Full Amiri'!Q307,'Full PDMS'!Q307,'Full AlKareem'!Q307,'Full KFGQPC'!Q307,'Full LPMQ'!Q307,'Full AlQalam Zero TN'!Q307)</f>
        <v>0</v>
      </c>
      <c r="R307" s="52">
        <f>SUM('Full norehidayat'!R307,'Full norehuda'!R307,'Full norehira'!R307,'Full meQuran'!R307,'Full Amiri'!R307,'Full PDMS'!R307,'Full AlKareem'!R307,'Full KFGQPC'!R307,'Full LPMQ'!R307,'Full AlQalam Zero TN'!R307)</f>
        <v>0</v>
      </c>
      <c r="S307" s="52">
        <f>SUM('Full norehidayat'!S307,'Full norehuda'!S307,'Full norehira'!S307,'Full meQuran'!S307,'Full Amiri'!S307,'Full PDMS'!S307,'Full AlKareem'!S307,'Full KFGQPC'!S307,'Full LPMQ'!S307,'Full AlQalam Zero TN'!S307)</f>
        <v>0</v>
      </c>
      <c r="T307" s="52">
        <f>SUM('Full norehidayat'!T307,'Full norehuda'!T307,'Full norehira'!T307,'Full meQuran'!T307,'Full Amiri'!T307,'Full PDMS'!T307,'Full AlKareem'!T307,'Full KFGQPC'!T307,'Full LPMQ'!T307,'Full AlQalam Zero TN'!T307)</f>
        <v>0</v>
      </c>
      <c r="U307" s="52">
        <f>SUM('Full norehidayat'!U307,'Full norehuda'!U307,'Full norehira'!U307,'Full meQuran'!U307,'Full Amiri'!U307,'Full PDMS'!U307,'Full AlKareem'!U307,'Full KFGQPC'!U307,'Full LPMQ'!U307,'Full AlQalam Zero TN'!U307)</f>
        <v>0</v>
      </c>
      <c r="V307" s="52">
        <f>SUM('Full norehidayat'!V307,'Full norehuda'!V307,'Full norehira'!V307,'Full meQuran'!V307,'Full Amiri'!V307,'Full PDMS'!V307,'Full AlKareem'!V307,'Full KFGQPC'!V307,'Full LPMQ'!V307,'Full AlQalam Zero TN'!V307)</f>
        <v>0</v>
      </c>
      <c r="W307" s="52">
        <f>SUM('Full norehidayat'!W307,'Full norehuda'!W307,'Full norehira'!W307,'Full meQuran'!W307,'Full Amiri'!W307,'Full PDMS'!W307,'Full AlKareem'!W307,'Full KFGQPC'!W307,'Full LPMQ'!W307,'Full AlQalam Zero TN'!W307)</f>
        <v>0</v>
      </c>
      <c r="X307" s="52">
        <f>SUM('Full norehidayat'!X307,'Full norehuda'!X307,'Full norehira'!X307,'Full meQuran'!X307,'Full Amiri'!X307,'Full PDMS'!X307,'Full AlKareem'!X307,'Full KFGQPC'!X307,'Full LPMQ'!X307,'Full AlQalam Zero TN'!X307)</f>
        <v>0</v>
      </c>
      <c r="Y307" s="52">
        <f>SUM('Full norehidayat'!Y307,'Full norehuda'!Y307,'Full norehira'!Y307,'Full meQuran'!Y307,'Full Amiri'!Y307,'Full PDMS'!Y307,'Full AlKareem'!Y307,'Full KFGQPC'!Y307,'Full LPMQ'!Y307,'Full AlQalam Zero TN'!Y307)</f>
        <v>0</v>
      </c>
      <c r="Z307" s="52">
        <f>SUM('Full norehidayat'!Z307,'Full norehuda'!Z307,'Full norehira'!Z307,'Full meQuran'!Z307,'Full Amiri'!Z307,'Full PDMS'!Z307,'Full AlKareem'!Z307,'Full KFGQPC'!Z307,'Full LPMQ'!Z307,'Full AlQalam Zero TN'!Z307)</f>
        <v>0</v>
      </c>
      <c r="AA307" s="52">
        <f>SUM('Full norehidayat'!AA307,'Full norehuda'!AA307,'Full norehira'!AA307,'Full meQuran'!AA307,'Full Amiri'!AA307,'Full PDMS'!AA307,'Full AlKareem'!AA307,'Full KFGQPC'!AA307,'Full LPMQ'!AA307,'Full AlQalam Zero TN'!AA307)</f>
        <v>0</v>
      </c>
      <c r="AB307" s="52">
        <f>SUM('Full norehidayat'!AB307,'Full norehuda'!AB307,'Full norehira'!AB307,'Full meQuran'!AB307,'Full Amiri'!AB307,'Full PDMS'!AB307,'Full AlKareem'!AB307,'Full KFGQPC'!AB307,'Full LPMQ'!AB307,'Full AlQalam Zero TN'!AB307)</f>
        <v>0</v>
      </c>
      <c r="AC307" s="52">
        <f>SUM('Full norehidayat'!AC307,'Full norehuda'!AC307,'Full norehira'!AC307,'Full meQuran'!AC307,'Full Amiri'!AC307,'Full PDMS'!AC307,'Full AlKareem'!AC307,'Full KFGQPC'!AC307,'Full LPMQ'!AC307,'Full AlQalam Zero TN'!AC307)</f>
        <v>0</v>
      </c>
      <c r="AD307" s="41">
        <f>M307</f>
        <v>18</v>
      </c>
      <c r="AE307" s="41">
        <f>SUM(B307:L307,N307:AC307)</f>
        <v>0</v>
      </c>
      <c r="AF307" s="41">
        <f>SUM(M296:M306,M308:M323)</f>
        <v>0</v>
      </c>
      <c r="AG307" s="42">
        <v>0</v>
      </c>
      <c r="AH307" s="43">
        <f t="shared" si="81"/>
        <v>1</v>
      </c>
      <c r="AI307" s="43">
        <f t="shared" si="82"/>
        <v>1</v>
      </c>
      <c r="AJ307" s="43">
        <f t="shared" si="83"/>
        <v>1</v>
      </c>
      <c r="AK307" s="43">
        <f t="shared" si="84"/>
        <v>1</v>
      </c>
    </row>
    <row r="308" spans="1:37">
      <c r="A308" s="26" t="s">
        <v>19</v>
      </c>
      <c r="B308" s="52">
        <f>SUM('Full norehidayat'!B308,'Full norehuda'!B308,'Full norehira'!B308,'Full meQuran'!B308,'Full Amiri'!B308,'Full PDMS'!B308,'Full AlKareem'!B308,'Full KFGQPC'!B308,'Full LPMQ'!B308,'Full AlQalam Zero TN'!B308)</f>
        <v>0</v>
      </c>
      <c r="C308" s="52">
        <f>SUM('Full norehidayat'!C308,'Full norehuda'!C308,'Full norehira'!C308,'Full meQuran'!C308,'Full Amiri'!C308,'Full PDMS'!C308,'Full AlKareem'!C308,'Full KFGQPC'!C308,'Full LPMQ'!C308,'Full AlQalam Zero TN'!C308)</f>
        <v>0</v>
      </c>
      <c r="D308" s="52">
        <f>SUM('Full norehidayat'!D308,'Full norehuda'!D308,'Full norehira'!D308,'Full meQuran'!D308,'Full Amiri'!D308,'Full PDMS'!D308,'Full AlKareem'!D308,'Full KFGQPC'!D308,'Full LPMQ'!D308,'Full AlQalam Zero TN'!D308)</f>
        <v>0</v>
      </c>
      <c r="E308" s="52">
        <f>SUM('Full norehidayat'!E308,'Full norehuda'!E308,'Full norehira'!E308,'Full meQuran'!E308,'Full Amiri'!E308,'Full PDMS'!E308,'Full AlKareem'!E308,'Full KFGQPC'!E308,'Full LPMQ'!E308,'Full AlQalam Zero TN'!E308)</f>
        <v>0</v>
      </c>
      <c r="F308" s="52">
        <f>SUM('Full norehidayat'!F308,'Full norehuda'!F308,'Full norehira'!F308,'Full meQuran'!F308,'Full Amiri'!F308,'Full PDMS'!F308,'Full AlKareem'!F308,'Full KFGQPC'!F308,'Full LPMQ'!F308,'Full AlQalam Zero TN'!F308)</f>
        <v>0</v>
      </c>
      <c r="G308" s="52">
        <f>SUM('Full norehidayat'!G308,'Full norehuda'!G308,'Full norehira'!G308,'Full meQuran'!G308,'Full Amiri'!G308,'Full PDMS'!G308,'Full AlKareem'!G308,'Full KFGQPC'!G308,'Full LPMQ'!G308,'Full AlQalam Zero TN'!G308)</f>
        <v>0</v>
      </c>
      <c r="H308" s="52">
        <f>SUM('Full norehidayat'!H308,'Full norehuda'!H308,'Full norehira'!H308,'Full meQuran'!H308,'Full Amiri'!H308,'Full PDMS'!H308,'Full AlKareem'!H308,'Full KFGQPC'!H308,'Full LPMQ'!H308,'Full AlQalam Zero TN'!H308)</f>
        <v>0</v>
      </c>
      <c r="I308" s="52">
        <f>SUM('Full norehidayat'!I308,'Full norehuda'!I308,'Full norehira'!I308,'Full meQuran'!I308,'Full Amiri'!I308,'Full PDMS'!I308,'Full AlKareem'!I308,'Full KFGQPC'!I308,'Full LPMQ'!I308,'Full AlQalam Zero TN'!I308)</f>
        <v>0</v>
      </c>
      <c r="J308" s="52">
        <f>SUM('Full norehidayat'!J308,'Full norehuda'!J308,'Full norehira'!J308,'Full meQuran'!J308,'Full Amiri'!J308,'Full PDMS'!J308,'Full AlKareem'!J308,'Full KFGQPC'!J308,'Full LPMQ'!J308,'Full AlQalam Zero TN'!J308)</f>
        <v>0</v>
      </c>
      <c r="K308" s="52">
        <f>SUM('Full norehidayat'!K308,'Full norehuda'!K308,'Full norehira'!K308,'Full meQuran'!K308,'Full Amiri'!K308,'Full PDMS'!K308,'Full AlKareem'!K308,'Full KFGQPC'!K308,'Full LPMQ'!K308,'Full AlQalam Zero TN'!K308)</f>
        <v>0</v>
      </c>
      <c r="L308" s="52">
        <f>SUM('Full norehidayat'!L308,'Full norehuda'!L308,'Full norehira'!L308,'Full meQuran'!L308,'Full Amiri'!L308,'Full PDMS'!L308,'Full AlKareem'!L308,'Full KFGQPC'!L308,'Full LPMQ'!L308,'Full AlQalam Zero TN'!L308)</f>
        <v>0</v>
      </c>
      <c r="M308" s="52">
        <f>SUM('Full norehidayat'!M308,'Full norehuda'!M308,'Full norehira'!M308,'Full meQuran'!M308,'Full Amiri'!M308,'Full PDMS'!M308,'Full AlKareem'!M308,'Full KFGQPC'!M308,'Full LPMQ'!M308,'Full AlQalam Zero TN'!M308)</f>
        <v>0</v>
      </c>
      <c r="N308" s="51">
        <f>SUM('Full norehidayat'!N308,'Full norehuda'!N308,'Full norehira'!N308,'Full meQuran'!N308,'Full Amiri'!N308,'Full PDMS'!N308,'Full AlKareem'!N308,'Full KFGQPC'!N308,'Full LPMQ'!N308,'Full AlQalam Zero TN'!N308)</f>
        <v>17</v>
      </c>
      <c r="O308" s="52">
        <f>SUM('Full norehidayat'!O308,'Full norehuda'!O308,'Full norehira'!O308,'Full meQuran'!O308,'Full Amiri'!O308,'Full PDMS'!O308,'Full AlKareem'!O308,'Full KFGQPC'!O308,'Full LPMQ'!O308,'Full AlQalam Zero TN'!O308)</f>
        <v>0</v>
      </c>
      <c r="P308" s="52">
        <f>SUM('Full norehidayat'!P308,'Full norehuda'!P308,'Full norehira'!P308,'Full meQuran'!P308,'Full Amiri'!P308,'Full PDMS'!P308,'Full AlKareem'!P308,'Full KFGQPC'!P308,'Full LPMQ'!P308,'Full AlQalam Zero TN'!P308)</f>
        <v>0</v>
      </c>
      <c r="Q308" s="52">
        <f>SUM('Full norehidayat'!Q308,'Full norehuda'!Q308,'Full norehira'!Q308,'Full meQuran'!Q308,'Full Amiri'!Q308,'Full PDMS'!Q308,'Full AlKareem'!Q308,'Full KFGQPC'!Q308,'Full LPMQ'!Q308,'Full AlQalam Zero TN'!Q308)</f>
        <v>0</v>
      </c>
      <c r="R308" s="52">
        <f>SUM('Full norehidayat'!R308,'Full norehuda'!R308,'Full norehira'!R308,'Full meQuran'!R308,'Full Amiri'!R308,'Full PDMS'!R308,'Full AlKareem'!R308,'Full KFGQPC'!R308,'Full LPMQ'!R308,'Full AlQalam Zero TN'!R308)</f>
        <v>0</v>
      </c>
      <c r="S308" s="52">
        <f>SUM('Full norehidayat'!S308,'Full norehuda'!S308,'Full norehira'!S308,'Full meQuran'!S308,'Full Amiri'!S308,'Full PDMS'!S308,'Full AlKareem'!S308,'Full KFGQPC'!S308,'Full LPMQ'!S308,'Full AlQalam Zero TN'!S308)</f>
        <v>0</v>
      </c>
      <c r="T308" s="52">
        <f>SUM('Full norehidayat'!T308,'Full norehuda'!T308,'Full norehira'!T308,'Full meQuran'!T308,'Full Amiri'!T308,'Full PDMS'!T308,'Full AlKareem'!T308,'Full KFGQPC'!T308,'Full LPMQ'!T308,'Full AlQalam Zero TN'!T308)</f>
        <v>0</v>
      </c>
      <c r="U308" s="52">
        <f>SUM('Full norehidayat'!U308,'Full norehuda'!U308,'Full norehira'!U308,'Full meQuran'!U308,'Full Amiri'!U308,'Full PDMS'!U308,'Full AlKareem'!U308,'Full KFGQPC'!U308,'Full LPMQ'!U308,'Full AlQalam Zero TN'!U308)</f>
        <v>0</v>
      </c>
      <c r="V308" s="52">
        <f>SUM('Full norehidayat'!V308,'Full norehuda'!V308,'Full norehira'!V308,'Full meQuran'!V308,'Full Amiri'!V308,'Full PDMS'!V308,'Full AlKareem'!V308,'Full KFGQPC'!V308,'Full LPMQ'!V308,'Full AlQalam Zero TN'!V308)</f>
        <v>0</v>
      </c>
      <c r="W308" s="52">
        <f>SUM('Full norehidayat'!W308,'Full norehuda'!W308,'Full norehira'!W308,'Full meQuran'!W308,'Full Amiri'!W308,'Full PDMS'!W308,'Full AlKareem'!W308,'Full KFGQPC'!W308,'Full LPMQ'!W308,'Full AlQalam Zero TN'!W308)</f>
        <v>0</v>
      </c>
      <c r="X308" s="52">
        <f>SUM('Full norehidayat'!X308,'Full norehuda'!X308,'Full norehira'!X308,'Full meQuran'!X308,'Full Amiri'!X308,'Full PDMS'!X308,'Full AlKareem'!X308,'Full KFGQPC'!X308,'Full LPMQ'!X308,'Full AlQalam Zero TN'!X308)</f>
        <v>0</v>
      </c>
      <c r="Y308" s="52">
        <f>SUM('Full norehidayat'!Y308,'Full norehuda'!Y308,'Full norehira'!Y308,'Full meQuran'!Y308,'Full Amiri'!Y308,'Full PDMS'!Y308,'Full AlKareem'!Y308,'Full KFGQPC'!Y308,'Full LPMQ'!Y308,'Full AlQalam Zero TN'!Y308)</f>
        <v>0</v>
      </c>
      <c r="Z308" s="52">
        <f>SUM('Full norehidayat'!Z308,'Full norehuda'!Z308,'Full norehira'!Z308,'Full meQuran'!Z308,'Full Amiri'!Z308,'Full PDMS'!Z308,'Full AlKareem'!Z308,'Full KFGQPC'!Z308,'Full LPMQ'!Z308,'Full AlQalam Zero TN'!Z308)</f>
        <v>0</v>
      </c>
      <c r="AA308" s="52">
        <f>SUM('Full norehidayat'!AA308,'Full norehuda'!AA308,'Full norehira'!AA308,'Full meQuran'!AA308,'Full Amiri'!AA308,'Full PDMS'!AA308,'Full AlKareem'!AA308,'Full KFGQPC'!AA308,'Full LPMQ'!AA308,'Full AlQalam Zero TN'!AA308)</f>
        <v>0</v>
      </c>
      <c r="AB308" s="52">
        <f>SUM('Full norehidayat'!AB308,'Full norehuda'!AB308,'Full norehira'!AB308,'Full meQuran'!AB308,'Full Amiri'!AB308,'Full PDMS'!AB308,'Full AlKareem'!AB308,'Full KFGQPC'!AB308,'Full LPMQ'!AB308,'Full AlQalam Zero TN'!AB308)</f>
        <v>0</v>
      </c>
      <c r="AC308" s="52">
        <f>SUM('Full norehidayat'!AC308,'Full norehuda'!AC308,'Full norehira'!AC308,'Full meQuran'!AC308,'Full Amiri'!AC308,'Full PDMS'!AC308,'Full AlKareem'!AC308,'Full KFGQPC'!AC308,'Full LPMQ'!AC308,'Full AlQalam Zero TN'!AC308)</f>
        <v>0</v>
      </c>
      <c r="AD308" s="42">
        <f>N308</f>
        <v>17</v>
      </c>
      <c r="AE308" s="42">
        <f>SUM(B308:M308,O308:AC308)</f>
        <v>0</v>
      </c>
      <c r="AF308" s="42">
        <f>SUM(N296:N307,N309:N323)</f>
        <v>0</v>
      </c>
      <c r="AG308" s="41">
        <v>0</v>
      </c>
      <c r="AH308" s="40">
        <f t="shared" si="81"/>
        <v>1</v>
      </c>
      <c r="AI308" s="40">
        <f t="shared" si="82"/>
        <v>1</v>
      </c>
      <c r="AJ308" s="40">
        <f t="shared" si="83"/>
        <v>1</v>
      </c>
      <c r="AK308" s="40">
        <f t="shared" si="84"/>
        <v>1</v>
      </c>
    </row>
    <row r="309" spans="1:37">
      <c r="A309" s="26" t="s">
        <v>20</v>
      </c>
      <c r="B309" s="52">
        <f>SUM('Full norehidayat'!B309,'Full norehuda'!B309,'Full norehira'!B309,'Full meQuran'!B309,'Full Amiri'!B309,'Full PDMS'!B309,'Full AlKareem'!B309,'Full KFGQPC'!B309,'Full LPMQ'!B309,'Full AlQalam Zero TN'!B309)</f>
        <v>0</v>
      </c>
      <c r="C309" s="52">
        <f>SUM('Full norehidayat'!C309,'Full norehuda'!C309,'Full norehira'!C309,'Full meQuran'!C309,'Full Amiri'!C309,'Full PDMS'!C309,'Full AlKareem'!C309,'Full KFGQPC'!C309,'Full LPMQ'!C309,'Full AlQalam Zero TN'!C309)</f>
        <v>0</v>
      </c>
      <c r="D309" s="52">
        <f>SUM('Full norehidayat'!D309,'Full norehuda'!D309,'Full norehira'!D309,'Full meQuran'!D309,'Full Amiri'!D309,'Full PDMS'!D309,'Full AlKareem'!D309,'Full KFGQPC'!D309,'Full LPMQ'!D309,'Full AlQalam Zero TN'!D309)</f>
        <v>0</v>
      </c>
      <c r="E309" s="52">
        <f>SUM('Full norehidayat'!E309,'Full norehuda'!E309,'Full norehira'!E309,'Full meQuran'!E309,'Full Amiri'!E309,'Full PDMS'!E309,'Full AlKareem'!E309,'Full KFGQPC'!E309,'Full LPMQ'!E309,'Full AlQalam Zero TN'!E309)</f>
        <v>0</v>
      </c>
      <c r="F309" s="52">
        <f>SUM('Full norehidayat'!F309,'Full norehuda'!F309,'Full norehira'!F309,'Full meQuran'!F309,'Full Amiri'!F309,'Full PDMS'!F309,'Full AlKareem'!F309,'Full KFGQPC'!F309,'Full LPMQ'!F309,'Full AlQalam Zero TN'!F309)</f>
        <v>0</v>
      </c>
      <c r="G309" s="52">
        <f>SUM('Full norehidayat'!G309,'Full norehuda'!G309,'Full norehira'!G309,'Full meQuran'!G309,'Full Amiri'!G309,'Full PDMS'!G309,'Full AlKareem'!G309,'Full KFGQPC'!G309,'Full LPMQ'!G309,'Full AlQalam Zero TN'!G309)</f>
        <v>0</v>
      </c>
      <c r="H309" s="52">
        <f>SUM('Full norehidayat'!H309,'Full norehuda'!H309,'Full norehira'!H309,'Full meQuran'!H309,'Full Amiri'!H309,'Full PDMS'!H309,'Full AlKareem'!H309,'Full KFGQPC'!H309,'Full LPMQ'!H309,'Full AlQalam Zero TN'!H309)</f>
        <v>0</v>
      </c>
      <c r="I309" s="52">
        <f>SUM('Full norehidayat'!I309,'Full norehuda'!I309,'Full norehira'!I309,'Full meQuran'!I309,'Full Amiri'!I309,'Full PDMS'!I309,'Full AlKareem'!I309,'Full KFGQPC'!I309,'Full LPMQ'!I309,'Full AlQalam Zero TN'!I309)</f>
        <v>0</v>
      </c>
      <c r="J309" s="52">
        <f>SUM('Full norehidayat'!J309,'Full norehuda'!J309,'Full norehira'!J309,'Full meQuran'!J309,'Full Amiri'!J309,'Full PDMS'!J309,'Full AlKareem'!J309,'Full KFGQPC'!J309,'Full LPMQ'!J309,'Full AlQalam Zero TN'!J309)</f>
        <v>0</v>
      </c>
      <c r="K309" s="52">
        <f>SUM('Full norehidayat'!K309,'Full norehuda'!K309,'Full norehira'!K309,'Full meQuran'!K309,'Full Amiri'!K309,'Full PDMS'!K309,'Full AlKareem'!K309,'Full KFGQPC'!K309,'Full LPMQ'!K309,'Full AlQalam Zero TN'!K309)</f>
        <v>0</v>
      </c>
      <c r="L309" s="52">
        <f>SUM('Full norehidayat'!L309,'Full norehuda'!L309,'Full norehira'!L309,'Full meQuran'!L309,'Full Amiri'!L309,'Full PDMS'!L309,'Full AlKareem'!L309,'Full KFGQPC'!L309,'Full LPMQ'!L309,'Full AlQalam Zero TN'!L309)</f>
        <v>0</v>
      </c>
      <c r="M309" s="52">
        <f>SUM('Full norehidayat'!M309,'Full norehuda'!M309,'Full norehira'!M309,'Full meQuran'!M309,'Full Amiri'!M309,'Full PDMS'!M309,'Full AlKareem'!M309,'Full KFGQPC'!M309,'Full LPMQ'!M309,'Full AlQalam Zero TN'!M309)</f>
        <v>0</v>
      </c>
      <c r="N309" s="52">
        <f>SUM('Full norehidayat'!N309,'Full norehuda'!N309,'Full norehira'!N309,'Full meQuran'!N309,'Full Amiri'!N309,'Full PDMS'!N309,'Full AlKareem'!N309,'Full KFGQPC'!N309,'Full LPMQ'!N309,'Full AlQalam Zero TN'!N309)</f>
        <v>0</v>
      </c>
      <c r="O309" s="51">
        <f>SUM('Full norehidayat'!O309,'Full norehuda'!O309,'Full norehira'!O309,'Full meQuran'!O309,'Full Amiri'!O309,'Full PDMS'!O309,'Full AlKareem'!O309,'Full KFGQPC'!O309,'Full LPMQ'!O309,'Full AlQalam Zero TN'!O309)</f>
        <v>18</v>
      </c>
      <c r="P309" s="52">
        <f>SUM('Full norehidayat'!P309,'Full norehuda'!P309,'Full norehira'!P309,'Full meQuran'!P309,'Full Amiri'!P309,'Full PDMS'!P309,'Full AlKareem'!P309,'Full KFGQPC'!P309,'Full LPMQ'!P309,'Full AlQalam Zero TN'!P309)</f>
        <v>0</v>
      </c>
      <c r="Q309" s="52">
        <f>SUM('Full norehidayat'!Q309,'Full norehuda'!Q309,'Full norehira'!Q309,'Full meQuran'!Q309,'Full Amiri'!Q309,'Full PDMS'!Q309,'Full AlKareem'!Q309,'Full KFGQPC'!Q309,'Full LPMQ'!Q309,'Full AlQalam Zero TN'!Q309)</f>
        <v>0</v>
      </c>
      <c r="R309" s="52">
        <f>SUM('Full norehidayat'!R309,'Full norehuda'!R309,'Full norehira'!R309,'Full meQuran'!R309,'Full Amiri'!R309,'Full PDMS'!R309,'Full AlKareem'!R309,'Full KFGQPC'!R309,'Full LPMQ'!R309,'Full AlQalam Zero TN'!R309)</f>
        <v>0</v>
      </c>
      <c r="S309" s="52">
        <f>SUM('Full norehidayat'!S309,'Full norehuda'!S309,'Full norehira'!S309,'Full meQuran'!S309,'Full Amiri'!S309,'Full PDMS'!S309,'Full AlKareem'!S309,'Full KFGQPC'!S309,'Full LPMQ'!S309,'Full AlQalam Zero TN'!S309)</f>
        <v>0</v>
      </c>
      <c r="T309" s="52">
        <f>SUM('Full norehidayat'!T309,'Full norehuda'!T309,'Full norehira'!T309,'Full meQuran'!T309,'Full Amiri'!T309,'Full PDMS'!T309,'Full AlKareem'!T309,'Full KFGQPC'!T309,'Full LPMQ'!T309,'Full AlQalam Zero TN'!T309)</f>
        <v>0</v>
      </c>
      <c r="U309" s="52">
        <f>SUM('Full norehidayat'!U309,'Full norehuda'!U309,'Full norehira'!U309,'Full meQuran'!U309,'Full Amiri'!U309,'Full PDMS'!U309,'Full AlKareem'!U309,'Full KFGQPC'!U309,'Full LPMQ'!U309,'Full AlQalam Zero TN'!U309)</f>
        <v>0</v>
      </c>
      <c r="V309" s="52">
        <f>SUM('Full norehidayat'!V309,'Full norehuda'!V309,'Full norehira'!V309,'Full meQuran'!V309,'Full Amiri'!V309,'Full PDMS'!V309,'Full AlKareem'!V309,'Full KFGQPC'!V309,'Full LPMQ'!V309,'Full AlQalam Zero TN'!V309)</f>
        <v>0</v>
      </c>
      <c r="W309" s="52">
        <f>SUM('Full norehidayat'!W309,'Full norehuda'!W309,'Full norehira'!W309,'Full meQuran'!W309,'Full Amiri'!W309,'Full PDMS'!W309,'Full AlKareem'!W309,'Full KFGQPC'!W309,'Full LPMQ'!W309,'Full AlQalam Zero TN'!W309)</f>
        <v>0</v>
      </c>
      <c r="X309" s="52">
        <f>SUM('Full norehidayat'!X309,'Full norehuda'!X309,'Full norehira'!X309,'Full meQuran'!X309,'Full Amiri'!X309,'Full PDMS'!X309,'Full AlKareem'!X309,'Full KFGQPC'!X309,'Full LPMQ'!X309,'Full AlQalam Zero TN'!X309)</f>
        <v>0</v>
      </c>
      <c r="Y309" s="52">
        <f>SUM('Full norehidayat'!Y309,'Full norehuda'!Y309,'Full norehira'!Y309,'Full meQuran'!Y309,'Full Amiri'!Y309,'Full PDMS'!Y309,'Full AlKareem'!Y309,'Full KFGQPC'!Y309,'Full LPMQ'!Y309,'Full AlQalam Zero TN'!Y309)</f>
        <v>0</v>
      </c>
      <c r="Z309" s="52">
        <f>SUM('Full norehidayat'!Z309,'Full norehuda'!Z309,'Full norehira'!Z309,'Full meQuran'!Z309,'Full Amiri'!Z309,'Full PDMS'!Z309,'Full AlKareem'!Z309,'Full KFGQPC'!Z309,'Full LPMQ'!Z309,'Full AlQalam Zero TN'!Z309)</f>
        <v>0</v>
      </c>
      <c r="AA309" s="52">
        <f>SUM('Full norehidayat'!AA309,'Full norehuda'!AA309,'Full norehira'!AA309,'Full meQuran'!AA309,'Full Amiri'!AA309,'Full PDMS'!AA309,'Full AlKareem'!AA309,'Full KFGQPC'!AA309,'Full LPMQ'!AA309,'Full AlQalam Zero TN'!AA309)</f>
        <v>0</v>
      </c>
      <c r="AB309" s="52">
        <f>SUM('Full norehidayat'!AB309,'Full norehuda'!AB309,'Full norehira'!AB309,'Full meQuran'!AB309,'Full Amiri'!AB309,'Full PDMS'!AB309,'Full AlKareem'!AB309,'Full KFGQPC'!AB309,'Full LPMQ'!AB309,'Full AlQalam Zero TN'!AB309)</f>
        <v>0</v>
      </c>
      <c r="AC309" s="52">
        <f>SUM('Full norehidayat'!AC309,'Full norehuda'!AC309,'Full norehira'!AC309,'Full meQuran'!AC309,'Full Amiri'!AC309,'Full PDMS'!AC309,'Full AlKareem'!AC309,'Full KFGQPC'!AC309,'Full LPMQ'!AC309,'Full AlQalam Zero TN'!AC309)</f>
        <v>0</v>
      </c>
      <c r="AD309" s="41">
        <f>O309</f>
        <v>18</v>
      </c>
      <c r="AE309" s="41">
        <f>SUM(B309:N309,P309:AC309)</f>
        <v>0</v>
      </c>
      <c r="AF309" s="41">
        <f>SUM(O296:O308,O310:O323)</f>
        <v>0</v>
      </c>
      <c r="AG309" s="42">
        <v>0</v>
      </c>
      <c r="AH309" s="43">
        <f t="shared" si="81"/>
        <v>1</v>
      </c>
      <c r="AI309" s="43">
        <f t="shared" si="82"/>
        <v>1</v>
      </c>
      <c r="AJ309" s="43">
        <f t="shared" si="83"/>
        <v>1</v>
      </c>
      <c r="AK309" s="43">
        <f t="shared" si="84"/>
        <v>1</v>
      </c>
    </row>
    <row r="310" spans="1:37">
      <c r="A310" s="26" t="s">
        <v>21</v>
      </c>
      <c r="B310" s="52">
        <f>SUM('Full norehidayat'!B310,'Full norehuda'!B310,'Full norehira'!B310,'Full meQuran'!B310,'Full Amiri'!B310,'Full PDMS'!B310,'Full AlKareem'!B310,'Full KFGQPC'!B310,'Full LPMQ'!B310,'Full AlQalam Zero TN'!B310)</f>
        <v>0</v>
      </c>
      <c r="C310" s="52">
        <f>SUM('Full norehidayat'!C310,'Full norehuda'!C310,'Full norehira'!C310,'Full meQuran'!C310,'Full Amiri'!C310,'Full PDMS'!C310,'Full AlKareem'!C310,'Full KFGQPC'!C310,'Full LPMQ'!C310,'Full AlQalam Zero TN'!C310)</f>
        <v>0</v>
      </c>
      <c r="D310" s="52">
        <f>SUM('Full norehidayat'!D310,'Full norehuda'!D310,'Full norehira'!D310,'Full meQuran'!D310,'Full Amiri'!D310,'Full PDMS'!D310,'Full AlKareem'!D310,'Full KFGQPC'!D310,'Full LPMQ'!D310,'Full AlQalam Zero TN'!D310)</f>
        <v>0</v>
      </c>
      <c r="E310" s="52">
        <f>SUM('Full norehidayat'!E310,'Full norehuda'!E310,'Full norehira'!E310,'Full meQuran'!E310,'Full Amiri'!E310,'Full PDMS'!E310,'Full AlKareem'!E310,'Full KFGQPC'!E310,'Full LPMQ'!E310,'Full AlQalam Zero TN'!E310)</f>
        <v>0</v>
      </c>
      <c r="F310" s="52">
        <f>SUM('Full norehidayat'!F310,'Full norehuda'!F310,'Full norehira'!F310,'Full meQuran'!F310,'Full Amiri'!F310,'Full PDMS'!F310,'Full AlKareem'!F310,'Full KFGQPC'!F310,'Full LPMQ'!F310,'Full AlQalam Zero TN'!F310)</f>
        <v>0</v>
      </c>
      <c r="G310" s="52">
        <f>SUM('Full norehidayat'!G310,'Full norehuda'!G310,'Full norehira'!G310,'Full meQuran'!G310,'Full Amiri'!G310,'Full PDMS'!G310,'Full AlKareem'!G310,'Full KFGQPC'!G310,'Full LPMQ'!G310,'Full AlQalam Zero TN'!G310)</f>
        <v>0</v>
      </c>
      <c r="H310" s="52">
        <f>SUM('Full norehidayat'!H310,'Full norehuda'!H310,'Full norehira'!H310,'Full meQuran'!H310,'Full Amiri'!H310,'Full PDMS'!H310,'Full AlKareem'!H310,'Full KFGQPC'!H310,'Full LPMQ'!H310,'Full AlQalam Zero TN'!H310)</f>
        <v>0</v>
      </c>
      <c r="I310" s="52">
        <f>SUM('Full norehidayat'!I310,'Full norehuda'!I310,'Full norehira'!I310,'Full meQuran'!I310,'Full Amiri'!I310,'Full PDMS'!I310,'Full AlKareem'!I310,'Full KFGQPC'!I310,'Full LPMQ'!I310,'Full AlQalam Zero TN'!I310)</f>
        <v>0</v>
      </c>
      <c r="J310" s="52">
        <f>SUM('Full norehidayat'!J310,'Full norehuda'!J310,'Full norehira'!J310,'Full meQuran'!J310,'Full Amiri'!J310,'Full PDMS'!J310,'Full AlKareem'!J310,'Full KFGQPC'!J310,'Full LPMQ'!J310,'Full AlQalam Zero TN'!J310)</f>
        <v>0</v>
      </c>
      <c r="K310" s="52">
        <f>SUM('Full norehidayat'!K310,'Full norehuda'!K310,'Full norehira'!K310,'Full meQuran'!K310,'Full Amiri'!K310,'Full PDMS'!K310,'Full AlKareem'!K310,'Full KFGQPC'!K310,'Full LPMQ'!K310,'Full AlQalam Zero TN'!K310)</f>
        <v>0</v>
      </c>
      <c r="L310" s="52">
        <f>SUM('Full norehidayat'!L310,'Full norehuda'!L310,'Full norehira'!L310,'Full meQuran'!L310,'Full Amiri'!L310,'Full PDMS'!L310,'Full AlKareem'!L310,'Full KFGQPC'!L310,'Full LPMQ'!L310,'Full AlQalam Zero TN'!L310)</f>
        <v>0</v>
      </c>
      <c r="M310" s="52">
        <f>SUM('Full norehidayat'!M310,'Full norehuda'!M310,'Full norehira'!M310,'Full meQuran'!M310,'Full Amiri'!M310,'Full PDMS'!M310,'Full AlKareem'!M310,'Full KFGQPC'!M310,'Full LPMQ'!M310,'Full AlQalam Zero TN'!M310)</f>
        <v>0</v>
      </c>
      <c r="N310" s="52">
        <f>SUM('Full norehidayat'!N310,'Full norehuda'!N310,'Full norehira'!N310,'Full meQuran'!N310,'Full Amiri'!N310,'Full PDMS'!N310,'Full AlKareem'!N310,'Full KFGQPC'!N310,'Full LPMQ'!N310,'Full AlQalam Zero TN'!N310)</f>
        <v>0</v>
      </c>
      <c r="O310" s="52">
        <f>SUM('Full norehidayat'!O310,'Full norehuda'!O310,'Full norehira'!O310,'Full meQuran'!O310,'Full Amiri'!O310,'Full PDMS'!O310,'Full AlKareem'!O310,'Full KFGQPC'!O310,'Full LPMQ'!O310,'Full AlQalam Zero TN'!O310)</f>
        <v>0</v>
      </c>
      <c r="P310" s="51">
        <f>SUM('Full norehidayat'!P310,'Full norehuda'!P310,'Full norehira'!P310,'Full meQuran'!P310,'Full Amiri'!P310,'Full PDMS'!P310,'Full AlKareem'!P310,'Full KFGQPC'!P310,'Full LPMQ'!P310,'Full AlQalam Zero TN'!P310)</f>
        <v>8</v>
      </c>
      <c r="Q310" s="52">
        <f>SUM('Full norehidayat'!Q310,'Full norehuda'!Q310,'Full norehira'!Q310,'Full meQuran'!Q310,'Full Amiri'!Q310,'Full PDMS'!Q310,'Full AlKareem'!Q310,'Full KFGQPC'!Q310,'Full LPMQ'!Q310,'Full AlQalam Zero TN'!Q310)</f>
        <v>0</v>
      </c>
      <c r="R310" s="52">
        <f>SUM('Full norehidayat'!R310,'Full norehuda'!R310,'Full norehira'!R310,'Full meQuran'!R310,'Full Amiri'!R310,'Full PDMS'!R310,'Full AlKareem'!R310,'Full KFGQPC'!R310,'Full LPMQ'!R310,'Full AlQalam Zero TN'!R310)</f>
        <v>0</v>
      </c>
      <c r="S310" s="52">
        <f>SUM('Full norehidayat'!S310,'Full norehuda'!S310,'Full norehira'!S310,'Full meQuran'!S310,'Full Amiri'!S310,'Full PDMS'!S310,'Full AlKareem'!S310,'Full KFGQPC'!S310,'Full LPMQ'!S310,'Full AlQalam Zero TN'!S310)</f>
        <v>0</v>
      </c>
      <c r="T310" s="52">
        <f>SUM('Full norehidayat'!T310,'Full norehuda'!T310,'Full norehira'!T310,'Full meQuran'!T310,'Full Amiri'!T310,'Full PDMS'!T310,'Full AlKareem'!T310,'Full KFGQPC'!T310,'Full LPMQ'!T310,'Full AlQalam Zero TN'!T310)</f>
        <v>0</v>
      </c>
      <c r="U310" s="52">
        <f>SUM('Full norehidayat'!U310,'Full norehuda'!U310,'Full norehira'!U310,'Full meQuran'!U310,'Full Amiri'!U310,'Full PDMS'!U310,'Full AlKareem'!U310,'Full KFGQPC'!U310,'Full LPMQ'!U310,'Full AlQalam Zero TN'!U310)</f>
        <v>0</v>
      </c>
      <c r="V310" s="52">
        <f>SUM('Full norehidayat'!V310,'Full norehuda'!V310,'Full norehira'!V310,'Full meQuran'!V310,'Full Amiri'!V310,'Full PDMS'!V310,'Full AlKareem'!V310,'Full KFGQPC'!V310,'Full LPMQ'!V310,'Full AlQalam Zero TN'!V310)</f>
        <v>0</v>
      </c>
      <c r="W310" s="52">
        <f>SUM('Full norehidayat'!W310,'Full norehuda'!W310,'Full norehira'!W310,'Full meQuran'!W310,'Full Amiri'!W310,'Full PDMS'!W310,'Full AlKareem'!W310,'Full KFGQPC'!W310,'Full LPMQ'!W310,'Full AlQalam Zero TN'!W310)</f>
        <v>0</v>
      </c>
      <c r="X310" s="52">
        <f>SUM('Full norehidayat'!X310,'Full norehuda'!X310,'Full norehira'!X310,'Full meQuran'!X310,'Full Amiri'!X310,'Full PDMS'!X310,'Full AlKareem'!X310,'Full KFGQPC'!X310,'Full LPMQ'!X310,'Full AlQalam Zero TN'!X310)</f>
        <v>0</v>
      </c>
      <c r="Y310" s="52">
        <f>SUM('Full norehidayat'!Y310,'Full norehuda'!Y310,'Full norehira'!Y310,'Full meQuran'!Y310,'Full Amiri'!Y310,'Full PDMS'!Y310,'Full AlKareem'!Y310,'Full KFGQPC'!Y310,'Full LPMQ'!Y310,'Full AlQalam Zero TN'!Y310)</f>
        <v>0</v>
      </c>
      <c r="Z310" s="52">
        <f>SUM('Full norehidayat'!Z310,'Full norehuda'!Z310,'Full norehira'!Z310,'Full meQuran'!Z310,'Full Amiri'!Z310,'Full PDMS'!Z310,'Full AlKareem'!Z310,'Full KFGQPC'!Z310,'Full LPMQ'!Z310,'Full AlQalam Zero TN'!Z310)</f>
        <v>0</v>
      </c>
      <c r="AA310" s="52">
        <f>SUM('Full norehidayat'!AA310,'Full norehuda'!AA310,'Full norehira'!AA310,'Full meQuran'!AA310,'Full Amiri'!AA310,'Full PDMS'!AA310,'Full AlKareem'!AA310,'Full KFGQPC'!AA310,'Full LPMQ'!AA310,'Full AlQalam Zero TN'!AA310)</f>
        <v>0</v>
      </c>
      <c r="AB310" s="52">
        <f>SUM('Full norehidayat'!AB310,'Full norehuda'!AB310,'Full norehira'!AB310,'Full meQuran'!AB310,'Full Amiri'!AB310,'Full PDMS'!AB310,'Full AlKareem'!AB310,'Full KFGQPC'!AB310,'Full LPMQ'!AB310,'Full AlQalam Zero TN'!AB310)</f>
        <v>0</v>
      </c>
      <c r="AC310" s="52">
        <f>SUM('Full norehidayat'!AC310,'Full norehuda'!AC310,'Full norehira'!AC310,'Full meQuran'!AC310,'Full Amiri'!AC310,'Full PDMS'!AC310,'Full AlKareem'!AC310,'Full KFGQPC'!AC310,'Full LPMQ'!AC310,'Full AlQalam Zero TN'!AC310)</f>
        <v>0</v>
      </c>
      <c r="AD310" s="42">
        <f>P310</f>
        <v>8</v>
      </c>
      <c r="AE310" s="42">
        <f>SUM(B310:O310,Q310:AC310)</f>
        <v>0</v>
      </c>
      <c r="AF310" s="42">
        <f>SUM(P296:P309,P311:P323)</f>
        <v>1</v>
      </c>
      <c r="AG310" s="42">
        <v>0</v>
      </c>
      <c r="AH310" s="40">
        <f t="shared" si="81"/>
        <v>0.888888888888889</v>
      </c>
      <c r="AI310" s="40">
        <f t="shared" si="82"/>
        <v>1</v>
      </c>
      <c r="AJ310" s="40">
        <f t="shared" si="83"/>
        <v>0.888888888888889</v>
      </c>
      <c r="AK310" s="40">
        <f t="shared" si="84"/>
        <v>0.941176470588235</v>
      </c>
    </row>
    <row r="311" spans="1:37">
      <c r="A311" s="26" t="s">
        <v>22</v>
      </c>
      <c r="B311" s="52">
        <f>SUM('Full norehidayat'!B311,'Full norehuda'!B311,'Full norehira'!B311,'Full meQuran'!B311,'Full Amiri'!B311,'Full PDMS'!B311,'Full AlKareem'!B311,'Full KFGQPC'!B311,'Full LPMQ'!B311,'Full AlQalam Zero TN'!B311)</f>
        <v>0</v>
      </c>
      <c r="C311" s="52">
        <f>SUM('Full norehidayat'!C311,'Full norehuda'!C311,'Full norehira'!C311,'Full meQuran'!C311,'Full Amiri'!C311,'Full PDMS'!C311,'Full AlKareem'!C311,'Full KFGQPC'!C311,'Full LPMQ'!C311,'Full AlQalam Zero TN'!C311)</f>
        <v>0</v>
      </c>
      <c r="D311" s="52">
        <f>SUM('Full norehidayat'!D311,'Full norehuda'!D311,'Full norehira'!D311,'Full meQuran'!D311,'Full Amiri'!D311,'Full PDMS'!D311,'Full AlKareem'!D311,'Full KFGQPC'!D311,'Full LPMQ'!D311,'Full AlQalam Zero TN'!D311)</f>
        <v>0</v>
      </c>
      <c r="E311" s="52">
        <f>SUM('Full norehidayat'!E311,'Full norehuda'!E311,'Full norehira'!E311,'Full meQuran'!E311,'Full Amiri'!E311,'Full PDMS'!E311,'Full AlKareem'!E311,'Full KFGQPC'!E311,'Full LPMQ'!E311,'Full AlQalam Zero TN'!E311)</f>
        <v>0</v>
      </c>
      <c r="F311" s="52">
        <f>SUM('Full norehidayat'!F311,'Full norehuda'!F311,'Full norehira'!F311,'Full meQuran'!F311,'Full Amiri'!F311,'Full PDMS'!F311,'Full AlKareem'!F311,'Full KFGQPC'!F311,'Full LPMQ'!F311,'Full AlQalam Zero TN'!F311)</f>
        <v>0</v>
      </c>
      <c r="G311" s="52">
        <f>SUM('Full norehidayat'!G311,'Full norehuda'!G311,'Full norehira'!G311,'Full meQuran'!G311,'Full Amiri'!G311,'Full PDMS'!G311,'Full AlKareem'!G311,'Full KFGQPC'!G311,'Full LPMQ'!G311,'Full AlQalam Zero TN'!G311)</f>
        <v>0</v>
      </c>
      <c r="H311" s="52">
        <f>SUM('Full norehidayat'!H311,'Full norehuda'!H311,'Full norehira'!H311,'Full meQuran'!H311,'Full Amiri'!H311,'Full PDMS'!H311,'Full AlKareem'!H311,'Full KFGQPC'!H311,'Full LPMQ'!H311,'Full AlQalam Zero TN'!H311)</f>
        <v>0</v>
      </c>
      <c r="I311" s="52">
        <f>SUM('Full norehidayat'!I311,'Full norehuda'!I311,'Full norehira'!I311,'Full meQuran'!I311,'Full Amiri'!I311,'Full PDMS'!I311,'Full AlKareem'!I311,'Full KFGQPC'!I311,'Full LPMQ'!I311,'Full AlQalam Zero TN'!I311)</f>
        <v>0</v>
      </c>
      <c r="J311" s="52">
        <f>SUM('Full norehidayat'!J311,'Full norehuda'!J311,'Full norehira'!J311,'Full meQuran'!J311,'Full Amiri'!J311,'Full PDMS'!J311,'Full AlKareem'!J311,'Full KFGQPC'!J311,'Full LPMQ'!J311,'Full AlQalam Zero TN'!J311)</f>
        <v>0</v>
      </c>
      <c r="K311" s="52">
        <f>SUM('Full norehidayat'!K311,'Full norehuda'!K311,'Full norehira'!K311,'Full meQuran'!K311,'Full Amiri'!K311,'Full PDMS'!K311,'Full AlKareem'!K311,'Full KFGQPC'!K311,'Full LPMQ'!K311,'Full AlQalam Zero TN'!K311)</f>
        <v>0</v>
      </c>
      <c r="L311" s="52">
        <f>SUM('Full norehidayat'!L311,'Full norehuda'!L311,'Full norehira'!L311,'Full meQuran'!L311,'Full Amiri'!L311,'Full PDMS'!L311,'Full AlKareem'!L311,'Full KFGQPC'!L311,'Full LPMQ'!L311,'Full AlQalam Zero TN'!L311)</f>
        <v>0</v>
      </c>
      <c r="M311" s="52">
        <f>SUM('Full norehidayat'!M311,'Full norehuda'!M311,'Full norehira'!M311,'Full meQuran'!M311,'Full Amiri'!M311,'Full PDMS'!M311,'Full AlKareem'!M311,'Full KFGQPC'!M311,'Full LPMQ'!M311,'Full AlQalam Zero TN'!M311)</f>
        <v>0</v>
      </c>
      <c r="N311" s="52">
        <f>SUM('Full norehidayat'!N311,'Full norehuda'!N311,'Full norehira'!N311,'Full meQuran'!N311,'Full Amiri'!N311,'Full PDMS'!N311,'Full AlKareem'!N311,'Full KFGQPC'!N311,'Full LPMQ'!N311,'Full AlQalam Zero TN'!N311)</f>
        <v>0</v>
      </c>
      <c r="O311" s="52">
        <f>SUM('Full norehidayat'!O311,'Full norehuda'!O311,'Full norehira'!O311,'Full meQuran'!O311,'Full Amiri'!O311,'Full PDMS'!O311,'Full AlKareem'!O311,'Full KFGQPC'!O311,'Full LPMQ'!O311,'Full AlQalam Zero TN'!O311)</f>
        <v>0</v>
      </c>
      <c r="P311" s="52">
        <f>SUM('Full norehidayat'!P311,'Full norehuda'!P311,'Full norehira'!P311,'Full meQuran'!P311,'Full Amiri'!P311,'Full PDMS'!P311,'Full AlKareem'!P311,'Full KFGQPC'!P311,'Full LPMQ'!P311,'Full AlQalam Zero TN'!P311)</f>
        <v>0</v>
      </c>
      <c r="Q311" s="51">
        <f>SUM('Full norehidayat'!Q311,'Full norehuda'!Q311,'Full norehira'!Q311,'Full meQuran'!Q311,'Full Amiri'!Q311,'Full PDMS'!Q311,'Full AlKareem'!Q311,'Full KFGQPC'!Q311,'Full LPMQ'!Q311,'Full AlQalam Zero TN'!Q311)</f>
        <v>9</v>
      </c>
      <c r="R311" s="52">
        <f>SUM('Full norehidayat'!R311,'Full norehuda'!R311,'Full norehira'!R311,'Full meQuran'!R311,'Full Amiri'!R311,'Full PDMS'!R311,'Full AlKareem'!R311,'Full KFGQPC'!R311,'Full LPMQ'!R311,'Full AlQalam Zero TN'!R311)</f>
        <v>0</v>
      </c>
      <c r="S311" s="52">
        <f>SUM('Full norehidayat'!S311,'Full norehuda'!S311,'Full norehira'!S311,'Full meQuran'!S311,'Full Amiri'!S311,'Full PDMS'!S311,'Full AlKareem'!S311,'Full KFGQPC'!S311,'Full LPMQ'!S311,'Full AlQalam Zero TN'!S311)</f>
        <v>0</v>
      </c>
      <c r="T311" s="52">
        <f>SUM('Full norehidayat'!T311,'Full norehuda'!T311,'Full norehira'!T311,'Full meQuran'!T311,'Full Amiri'!T311,'Full PDMS'!T311,'Full AlKareem'!T311,'Full KFGQPC'!T311,'Full LPMQ'!T311,'Full AlQalam Zero TN'!T311)</f>
        <v>0</v>
      </c>
      <c r="U311" s="52">
        <f>SUM('Full norehidayat'!U311,'Full norehuda'!U311,'Full norehira'!U311,'Full meQuran'!U311,'Full Amiri'!U311,'Full PDMS'!U311,'Full AlKareem'!U311,'Full KFGQPC'!U311,'Full LPMQ'!U311,'Full AlQalam Zero TN'!U311)</f>
        <v>0</v>
      </c>
      <c r="V311" s="52">
        <f>SUM('Full norehidayat'!V311,'Full norehuda'!V311,'Full norehira'!V311,'Full meQuran'!V311,'Full Amiri'!V311,'Full PDMS'!V311,'Full AlKareem'!V311,'Full KFGQPC'!V311,'Full LPMQ'!V311,'Full AlQalam Zero TN'!V311)</f>
        <v>0</v>
      </c>
      <c r="W311" s="52">
        <f>SUM('Full norehidayat'!W311,'Full norehuda'!W311,'Full norehira'!W311,'Full meQuran'!W311,'Full Amiri'!W311,'Full PDMS'!W311,'Full AlKareem'!W311,'Full KFGQPC'!W311,'Full LPMQ'!W311,'Full AlQalam Zero TN'!W311)</f>
        <v>0</v>
      </c>
      <c r="X311" s="52">
        <f>SUM('Full norehidayat'!X311,'Full norehuda'!X311,'Full norehira'!X311,'Full meQuran'!X311,'Full Amiri'!X311,'Full PDMS'!X311,'Full AlKareem'!X311,'Full KFGQPC'!X311,'Full LPMQ'!X311,'Full AlQalam Zero TN'!X311)</f>
        <v>0</v>
      </c>
      <c r="Y311" s="52">
        <f>SUM('Full norehidayat'!Y311,'Full norehuda'!Y311,'Full norehira'!Y311,'Full meQuran'!Y311,'Full Amiri'!Y311,'Full PDMS'!Y311,'Full AlKareem'!Y311,'Full KFGQPC'!Y311,'Full LPMQ'!Y311,'Full AlQalam Zero TN'!Y311)</f>
        <v>0</v>
      </c>
      <c r="Z311" s="52">
        <f>SUM('Full norehidayat'!Z311,'Full norehuda'!Z311,'Full norehira'!Z311,'Full meQuran'!Z311,'Full Amiri'!Z311,'Full PDMS'!Z311,'Full AlKareem'!Z311,'Full KFGQPC'!Z311,'Full LPMQ'!Z311,'Full AlQalam Zero TN'!Z311)</f>
        <v>0</v>
      </c>
      <c r="AA311" s="52">
        <f>SUM('Full norehidayat'!AA311,'Full norehuda'!AA311,'Full norehira'!AA311,'Full meQuran'!AA311,'Full Amiri'!AA311,'Full PDMS'!AA311,'Full AlKareem'!AA311,'Full KFGQPC'!AA311,'Full LPMQ'!AA311,'Full AlQalam Zero TN'!AA311)</f>
        <v>0</v>
      </c>
      <c r="AB311" s="52">
        <f>SUM('Full norehidayat'!AB311,'Full norehuda'!AB311,'Full norehira'!AB311,'Full meQuran'!AB311,'Full Amiri'!AB311,'Full PDMS'!AB311,'Full AlKareem'!AB311,'Full KFGQPC'!AB311,'Full LPMQ'!AB311,'Full AlQalam Zero TN'!AB311)</f>
        <v>0</v>
      </c>
      <c r="AC311" s="52">
        <f>SUM('Full norehidayat'!AC311,'Full norehuda'!AC311,'Full norehira'!AC311,'Full meQuran'!AC311,'Full Amiri'!AC311,'Full PDMS'!AC311,'Full AlKareem'!AC311,'Full KFGQPC'!AC311,'Full LPMQ'!AC311,'Full AlQalam Zero TN'!AC311)</f>
        <v>0</v>
      </c>
      <c r="AD311" s="41">
        <f>Q311</f>
        <v>9</v>
      </c>
      <c r="AE311" s="41">
        <f>SUM(B311:P311,R311:AC311)</f>
        <v>0</v>
      </c>
      <c r="AF311" s="41">
        <f>SUM(Q296:Q310,Q312:Q323)</f>
        <v>0</v>
      </c>
      <c r="AG311" s="41">
        <v>0</v>
      </c>
      <c r="AH311" s="43">
        <f t="shared" si="81"/>
        <v>1</v>
      </c>
      <c r="AI311" s="43">
        <f t="shared" si="82"/>
        <v>1</v>
      </c>
      <c r="AJ311" s="43">
        <f t="shared" si="83"/>
        <v>1</v>
      </c>
      <c r="AK311" s="43">
        <f t="shared" si="84"/>
        <v>1</v>
      </c>
    </row>
    <row r="312" spans="1:37">
      <c r="A312" s="26" t="s">
        <v>23</v>
      </c>
      <c r="B312" s="52">
        <f>SUM('Full norehidayat'!B312,'Full norehuda'!B312,'Full norehira'!B312,'Full meQuran'!B312,'Full Amiri'!B312,'Full PDMS'!B312,'Full AlKareem'!B312,'Full KFGQPC'!B312,'Full LPMQ'!B312,'Full AlQalam Zero TN'!B312)</f>
        <v>0</v>
      </c>
      <c r="C312" s="52">
        <f>SUM('Full norehidayat'!C312,'Full norehuda'!C312,'Full norehira'!C312,'Full meQuran'!C312,'Full Amiri'!C312,'Full PDMS'!C312,'Full AlKareem'!C312,'Full KFGQPC'!C312,'Full LPMQ'!C312,'Full AlQalam Zero TN'!C312)</f>
        <v>0</v>
      </c>
      <c r="D312" s="52">
        <f>SUM('Full norehidayat'!D312,'Full norehuda'!D312,'Full norehira'!D312,'Full meQuran'!D312,'Full Amiri'!D312,'Full PDMS'!D312,'Full AlKareem'!D312,'Full KFGQPC'!D312,'Full LPMQ'!D312,'Full AlQalam Zero TN'!D312)</f>
        <v>0</v>
      </c>
      <c r="E312" s="52">
        <f>SUM('Full norehidayat'!E312,'Full norehuda'!E312,'Full norehira'!E312,'Full meQuran'!E312,'Full Amiri'!E312,'Full PDMS'!E312,'Full AlKareem'!E312,'Full KFGQPC'!E312,'Full LPMQ'!E312,'Full AlQalam Zero TN'!E312)</f>
        <v>0</v>
      </c>
      <c r="F312" s="52">
        <f>SUM('Full norehidayat'!F312,'Full norehuda'!F312,'Full norehira'!F312,'Full meQuran'!F312,'Full Amiri'!F312,'Full PDMS'!F312,'Full AlKareem'!F312,'Full KFGQPC'!F312,'Full LPMQ'!F312,'Full AlQalam Zero TN'!F312)</f>
        <v>0</v>
      </c>
      <c r="G312" s="52">
        <f>SUM('Full norehidayat'!G312,'Full norehuda'!G312,'Full norehira'!G312,'Full meQuran'!G312,'Full Amiri'!G312,'Full PDMS'!G312,'Full AlKareem'!G312,'Full KFGQPC'!G312,'Full LPMQ'!G312,'Full AlQalam Zero TN'!G312)</f>
        <v>0</v>
      </c>
      <c r="H312" s="52">
        <f>SUM('Full norehidayat'!H312,'Full norehuda'!H312,'Full norehira'!H312,'Full meQuran'!H312,'Full Amiri'!H312,'Full PDMS'!H312,'Full AlKareem'!H312,'Full KFGQPC'!H312,'Full LPMQ'!H312,'Full AlQalam Zero TN'!H312)</f>
        <v>0</v>
      </c>
      <c r="I312" s="52">
        <f>SUM('Full norehidayat'!I312,'Full norehuda'!I312,'Full norehira'!I312,'Full meQuran'!I312,'Full Amiri'!I312,'Full PDMS'!I312,'Full AlKareem'!I312,'Full KFGQPC'!I312,'Full LPMQ'!I312,'Full AlQalam Zero TN'!I312)</f>
        <v>0</v>
      </c>
      <c r="J312" s="52">
        <f>SUM('Full norehidayat'!J312,'Full norehuda'!J312,'Full norehira'!J312,'Full meQuran'!J312,'Full Amiri'!J312,'Full PDMS'!J312,'Full AlKareem'!J312,'Full KFGQPC'!J312,'Full LPMQ'!J312,'Full AlQalam Zero TN'!J312)</f>
        <v>0</v>
      </c>
      <c r="K312" s="52">
        <f>SUM('Full norehidayat'!K312,'Full norehuda'!K312,'Full norehira'!K312,'Full meQuran'!K312,'Full Amiri'!K312,'Full PDMS'!K312,'Full AlKareem'!K312,'Full KFGQPC'!K312,'Full LPMQ'!K312,'Full AlQalam Zero TN'!K312)</f>
        <v>0</v>
      </c>
      <c r="L312" s="52">
        <f>SUM('Full norehidayat'!L312,'Full norehuda'!L312,'Full norehira'!L312,'Full meQuran'!L312,'Full Amiri'!L312,'Full PDMS'!L312,'Full AlKareem'!L312,'Full KFGQPC'!L312,'Full LPMQ'!L312,'Full AlQalam Zero TN'!L312)</f>
        <v>0</v>
      </c>
      <c r="M312" s="52">
        <f>SUM('Full norehidayat'!M312,'Full norehuda'!M312,'Full norehira'!M312,'Full meQuran'!M312,'Full Amiri'!M312,'Full PDMS'!M312,'Full AlKareem'!M312,'Full KFGQPC'!M312,'Full LPMQ'!M312,'Full AlQalam Zero TN'!M312)</f>
        <v>0</v>
      </c>
      <c r="N312" s="52">
        <f>SUM('Full norehidayat'!N312,'Full norehuda'!N312,'Full norehira'!N312,'Full meQuran'!N312,'Full Amiri'!N312,'Full PDMS'!N312,'Full AlKareem'!N312,'Full KFGQPC'!N312,'Full LPMQ'!N312,'Full AlQalam Zero TN'!N312)</f>
        <v>0</v>
      </c>
      <c r="O312" s="52">
        <f>SUM('Full norehidayat'!O312,'Full norehuda'!O312,'Full norehira'!O312,'Full meQuran'!O312,'Full Amiri'!O312,'Full PDMS'!O312,'Full AlKareem'!O312,'Full KFGQPC'!O312,'Full LPMQ'!O312,'Full AlQalam Zero TN'!O312)</f>
        <v>0</v>
      </c>
      <c r="P312" s="52">
        <f>SUM('Full norehidayat'!P312,'Full norehuda'!P312,'Full norehira'!P312,'Full meQuran'!P312,'Full Amiri'!P312,'Full PDMS'!P312,'Full AlKareem'!P312,'Full KFGQPC'!P312,'Full LPMQ'!P312,'Full AlQalam Zero TN'!P312)</f>
        <v>0</v>
      </c>
      <c r="Q312" s="52">
        <f>SUM('Full norehidayat'!Q312,'Full norehuda'!Q312,'Full norehira'!Q312,'Full meQuran'!Q312,'Full Amiri'!Q312,'Full PDMS'!Q312,'Full AlKareem'!Q312,'Full KFGQPC'!Q312,'Full LPMQ'!Q312,'Full AlQalam Zero TN'!Q312)</f>
        <v>0</v>
      </c>
      <c r="R312" s="51">
        <f>SUM('Full norehidayat'!R312,'Full norehuda'!R312,'Full norehira'!R312,'Full meQuran'!R312,'Full Amiri'!R312,'Full PDMS'!R312,'Full AlKareem'!R312,'Full KFGQPC'!R312,'Full LPMQ'!R312,'Full AlQalam Zero TN'!R312)</f>
        <v>8</v>
      </c>
      <c r="S312" s="52">
        <f>SUM('Full norehidayat'!S312,'Full norehuda'!S312,'Full norehira'!S312,'Full meQuran'!S312,'Full Amiri'!S312,'Full PDMS'!S312,'Full AlKareem'!S312,'Full KFGQPC'!S312,'Full LPMQ'!S312,'Full AlQalam Zero TN'!S312)</f>
        <v>0</v>
      </c>
      <c r="T312" s="52">
        <f>SUM('Full norehidayat'!T312,'Full norehuda'!T312,'Full norehira'!T312,'Full meQuran'!T312,'Full Amiri'!T312,'Full PDMS'!T312,'Full AlKareem'!T312,'Full KFGQPC'!T312,'Full LPMQ'!T312,'Full AlQalam Zero TN'!T312)</f>
        <v>0</v>
      </c>
      <c r="U312" s="52">
        <f>SUM('Full norehidayat'!U312,'Full norehuda'!U312,'Full norehira'!U312,'Full meQuran'!U312,'Full Amiri'!U312,'Full PDMS'!U312,'Full AlKareem'!U312,'Full KFGQPC'!U312,'Full LPMQ'!U312,'Full AlQalam Zero TN'!U312)</f>
        <v>0</v>
      </c>
      <c r="V312" s="52">
        <f>SUM('Full norehidayat'!V312,'Full norehuda'!V312,'Full norehira'!V312,'Full meQuran'!V312,'Full Amiri'!V312,'Full PDMS'!V312,'Full AlKareem'!V312,'Full KFGQPC'!V312,'Full LPMQ'!V312,'Full AlQalam Zero TN'!V312)</f>
        <v>0</v>
      </c>
      <c r="W312" s="52">
        <f>SUM('Full norehidayat'!W312,'Full norehuda'!W312,'Full norehira'!W312,'Full meQuran'!W312,'Full Amiri'!W312,'Full PDMS'!W312,'Full AlKareem'!W312,'Full KFGQPC'!W312,'Full LPMQ'!W312,'Full AlQalam Zero TN'!W312)</f>
        <v>0</v>
      </c>
      <c r="X312" s="52">
        <f>SUM('Full norehidayat'!X312,'Full norehuda'!X312,'Full norehira'!X312,'Full meQuran'!X312,'Full Amiri'!X312,'Full PDMS'!X312,'Full AlKareem'!X312,'Full KFGQPC'!X312,'Full LPMQ'!X312,'Full AlQalam Zero TN'!X312)</f>
        <v>0</v>
      </c>
      <c r="Y312" s="52">
        <f>SUM('Full norehidayat'!Y312,'Full norehuda'!Y312,'Full norehira'!Y312,'Full meQuran'!Y312,'Full Amiri'!Y312,'Full PDMS'!Y312,'Full AlKareem'!Y312,'Full KFGQPC'!Y312,'Full LPMQ'!Y312,'Full AlQalam Zero TN'!Y312)</f>
        <v>0</v>
      </c>
      <c r="Z312" s="52">
        <f>SUM('Full norehidayat'!Z312,'Full norehuda'!Z312,'Full norehira'!Z312,'Full meQuran'!Z312,'Full Amiri'!Z312,'Full PDMS'!Z312,'Full AlKareem'!Z312,'Full KFGQPC'!Z312,'Full LPMQ'!Z312,'Full AlQalam Zero TN'!Z312)</f>
        <v>0</v>
      </c>
      <c r="AA312" s="52">
        <f>SUM('Full norehidayat'!AA312,'Full norehuda'!AA312,'Full norehira'!AA312,'Full meQuran'!AA312,'Full Amiri'!AA312,'Full PDMS'!AA312,'Full AlKareem'!AA312,'Full KFGQPC'!AA312,'Full LPMQ'!AA312,'Full AlQalam Zero TN'!AA312)</f>
        <v>0</v>
      </c>
      <c r="AB312" s="52">
        <f>SUM('Full norehidayat'!AB312,'Full norehuda'!AB312,'Full norehira'!AB312,'Full meQuran'!AB312,'Full Amiri'!AB312,'Full PDMS'!AB312,'Full AlKareem'!AB312,'Full KFGQPC'!AB312,'Full LPMQ'!AB312,'Full AlQalam Zero TN'!AB312)</f>
        <v>0</v>
      </c>
      <c r="AC312" s="52">
        <f>SUM('Full norehidayat'!AC312,'Full norehuda'!AC312,'Full norehira'!AC312,'Full meQuran'!AC312,'Full Amiri'!AC312,'Full PDMS'!AC312,'Full AlKareem'!AC312,'Full KFGQPC'!AC312,'Full LPMQ'!AC312,'Full AlQalam Zero TN'!AC312)</f>
        <v>0</v>
      </c>
      <c r="AD312" s="42">
        <f>R312</f>
        <v>8</v>
      </c>
      <c r="AE312" s="42">
        <f>SUM(B312:Q312,S312:AC312)</f>
        <v>0</v>
      </c>
      <c r="AF312" s="42">
        <f>SUM(R296:R311,R313:R323)</f>
        <v>0</v>
      </c>
      <c r="AG312" s="42">
        <v>0</v>
      </c>
      <c r="AH312" s="40">
        <f t="shared" si="81"/>
        <v>1</v>
      </c>
      <c r="AI312" s="40">
        <f t="shared" si="82"/>
        <v>1</v>
      </c>
      <c r="AJ312" s="40">
        <f t="shared" si="83"/>
        <v>1</v>
      </c>
      <c r="AK312" s="40">
        <f t="shared" si="84"/>
        <v>1</v>
      </c>
    </row>
    <row r="313" spans="1:37">
      <c r="A313" s="26" t="s">
        <v>24</v>
      </c>
      <c r="B313" s="52">
        <f>SUM('Full norehidayat'!B313,'Full norehuda'!B313,'Full norehira'!B313,'Full meQuran'!B313,'Full Amiri'!B313,'Full PDMS'!B313,'Full AlKareem'!B313,'Full KFGQPC'!B313,'Full LPMQ'!B313,'Full AlQalam Zero TN'!B313)</f>
        <v>0</v>
      </c>
      <c r="C313" s="52">
        <f>SUM('Full norehidayat'!C313,'Full norehuda'!C313,'Full norehira'!C313,'Full meQuran'!C313,'Full Amiri'!C313,'Full PDMS'!C313,'Full AlKareem'!C313,'Full KFGQPC'!C313,'Full LPMQ'!C313,'Full AlQalam Zero TN'!C313)</f>
        <v>0</v>
      </c>
      <c r="D313" s="52">
        <f>SUM('Full norehidayat'!D313,'Full norehuda'!D313,'Full norehira'!D313,'Full meQuran'!D313,'Full Amiri'!D313,'Full PDMS'!D313,'Full AlKareem'!D313,'Full KFGQPC'!D313,'Full LPMQ'!D313,'Full AlQalam Zero TN'!D313)</f>
        <v>0</v>
      </c>
      <c r="E313" s="52">
        <f>SUM('Full norehidayat'!E313,'Full norehuda'!E313,'Full norehira'!E313,'Full meQuran'!E313,'Full Amiri'!E313,'Full PDMS'!E313,'Full AlKareem'!E313,'Full KFGQPC'!E313,'Full LPMQ'!E313,'Full AlQalam Zero TN'!E313)</f>
        <v>0</v>
      </c>
      <c r="F313" s="52">
        <f>SUM('Full norehidayat'!F313,'Full norehuda'!F313,'Full norehira'!F313,'Full meQuran'!F313,'Full Amiri'!F313,'Full PDMS'!F313,'Full AlKareem'!F313,'Full KFGQPC'!F313,'Full LPMQ'!F313,'Full AlQalam Zero TN'!F313)</f>
        <v>0</v>
      </c>
      <c r="G313" s="52">
        <f>SUM('Full norehidayat'!G313,'Full norehuda'!G313,'Full norehira'!G313,'Full meQuran'!G313,'Full Amiri'!G313,'Full PDMS'!G313,'Full AlKareem'!G313,'Full KFGQPC'!G313,'Full LPMQ'!G313,'Full AlQalam Zero TN'!G313)</f>
        <v>0</v>
      </c>
      <c r="H313" s="52">
        <f>SUM('Full norehidayat'!H313,'Full norehuda'!H313,'Full norehira'!H313,'Full meQuran'!H313,'Full Amiri'!H313,'Full PDMS'!H313,'Full AlKareem'!H313,'Full KFGQPC'!H313,'Full LPMQ'!H313,'Full AlQalam Zero TN'!H313)</f>
        <v>0</v>
      </c>
      <c r="I313" s="52">
        <f>SUM('Full norehidayat'!I313,'Full norehuda'!I313,'Full norehira'!I313,'Full meQuran'!I313,'Full Amiri'!I313,'Full PDMS'!I313,'Full AlKareem'!I313,'Full KFGQPC'!I313,'Full LPMQ'!I313,'Full AlQalam Zero TN'!I313)</f>
        <v>0</v>
      </c>
      <c r="J313" s="52">
        <f>SUM('Full norehidayat'!J313,'Full norehuda'!J313,'Full norehira'!J313,'Full meQuran'!J313,'Full Amiri'!J313,'Full PDMS'!J313,'Full AlKareem'!J313,'Full KFGQPC'!J313,'Full LPMQ'!J313,'Full AlQalam Zero TN'!J313)</f>
        <v>0</v>
      </c>
      <c r="K313" s="52">
        <f>SUM('Full norehidayat'!K313,'Full norehuda'!K313,'Full norehira'!K313,'Full meQuran'!K313,'Full Amiri'!K313,'Full PDMS'!K313,'Full AlKareem'!K313,'Full KFGQPC'!K313,'Full LPMQ'!K313,'Full AlQalam Zero TN'!K313)</f>
        <v>0</v>
      </c>
      <c r="L313" s="52">
        <f>SUM('Full norehidayat'!L313,'Full norehuda'!L313,'Full norehira'!L313,'Full meQuran'!L313,'Full Amiri'!L313,'Full PDMS'!L313,'Full AlKareem'!L313,'Full KFGQPC'!L313,'Full LPMQ'!L313,'Full AlQalam Zero TN'!L313)</f>
        <v>0</v>
      </c>
      <c r="M313" s="52">
        <f>SUM('Full norehidayat'!M313,'Full norehuda'!M313,'Full norehira'!M313,'Full meQuran'!M313,'Full Amiri'!M313,'Full PDMS'!M313,'Full AlKareem'!M313,'Full KFGQPC'!M313,'Full LPMQ'!M313,'Full AlQalam Zero TN'!M313)</f>
        <v>0</v>
      </c>
      <c r="N313" s="52">
        <f>SUM('Full norehidayat'!N313,'Full norehuda'!N313,'Full norehira'!N313,'Full meQuran'!N313,'Full Amiri'!N313,'Full PDMS'!N313,'Full AlKareem'!N313,'Full KFGQPC'!N313,'Full LPMQ'!N313,'Full AlQalam Zero TN'!N313)</f>
        <v>0</v>
      </c>
      <c r="O313" s="52">
        <f>SUM('Full norehidayat'!O313,'Full norehuda'!O313,'Full norehira'!O313,'Full meQuran'!O313,'Full Amiri'!O313,'Full PDMS'!O313,'Full AlKareem'!O313,'Full KFGQPC'!O313,'Full LPMQ'!O313,'Full AlQalam Zero TN'!O313)</f>
        <v>0</v>
      </c>
      <c r="P313" s="52">
        <f>SUM('Full norehidayat'!P313,'Full norehuda'!P313,'Full norehira'!P313,'Full meQuran'!P313,'Full Amiri'!P313,'Full PDMS'!P313,'Full AlKareem'!P313,'Full KFGQPC'!P313,'Full LPMQ'!P313,'Full AlQalam Zero TN'!P313)</f>
        <v>0</v>
      </c>
      <c r="Q313" s="52">
        <f>SUM('Full norehidayat'!Q313,'Full norehuda'!Q313,'Full norehira'!Q313,'Full meQuran'!Q313,'Full Amiri'!Q313,'Full PDMS'!Q313,'Full AlKareem'!Q313,'Full KFGQPC'!Q313,'Full LPMQ'!Q313,'Full AlQalam Zero TN'!Q313)</f>
        <v>0</v>
      </c>
      <c r="R313" s="52">
        <f>SUM('Full norehidayat'!R313,'Full norehuda'!R313,'Full norehira'!R313,'Full meQuran'!R313,'Full Amiri'!R313,'Full PDMS'!R313,'Full AlKareem'!R313,'Full KFGQPC'!R313,'Full LPMQ'!R313,'Full AlQalam Zero TN'!R313)</f>
        <v>0</v>
      </c>
      <c r="S313" s="51">
        <f>SUM('Full norehidayat'!S313,'Full norehuda'!S313,'Full norehira'!S313,'Full meQuran'!S313,'Full Amiri'!S313,'Full PDMS'!S313,'Full AlKareem'!S313,'Full KFGQPC'!S313,'Full LPMQ'!S313,'Full AlQalam Zero TN'!S313)</f>
        <v>18</v>
      </c>
      <c r="T313" s="52">
        <f>SUM('Full norehidayat'!T313,'Full norehuda'!T313,'Full norehira'!T313,'Full meQuran'!T313,'Full Amiri'!T313,'Full PDMS'!T313,'Full AlKareem'!T313,'Full KFGQPC'!T313,'Full LPMQ'!T313,'Full AlQalam Zero TN'!T313)</f>
        <v>0</v>
      </c>
      <c r="U313" s="52">
        <f>SUM('Full norehidayat'!U313,'Full norehuda'!U313,'Full norehira'!U313,'Full meQuran'!U313,'Full Amiri'!U313,'Full PDMS'!U313,'Full AlKareem'!U313,'Full KFGQPC'!U313,'Full LPMQ'!U313,'Full AlQalam Zero TN'!U313)</f>
        <v>0</v>
      </c>
      <c r="V313" s="52">
        <f>SUM('Full norehidayat'!V313,'Full norehuda'!V313,'Full norehira'!V313,'Full meQuran'!V313,'Full Amiri'!V313,'Full PDMS'!V313,'Full AlKareem'!V313,'Full KFGQPC'!V313,'Full LPMQ'!V313,'Full AlQalam Zero TN'!V313)</f>
        <v>0</v>
      </c>
      <c r="W313" s="52">
        <f>SUM('Full norehidayat'!W313,'Full norehuda'!W313,'Full norehira'!W313,'Full meQuran'!W313,'Full Amiri'!W313,'Full PDMS'!W313,'Full AlKareem'!W313,'Full KFGQPC'!W313,'Full LPMQ'!W313,'Full AlQalam Zero TN'!W313)</f>
        <v>0</v>
      </c>
      <c r="X313" s="52">
        <f>SUM('Full norehidayat'!X313,'Full norehuda'!X313,'Full norehira'!X313,'Full meQuran'!X313,'Full Amiri'!X313,'Full PDMS'!X313,'Full AlKareem'!X313,'Full KFGQPC'!X313,'Full LPMQ'!X313,'Full AlQalam Zero TN'!X313)</f>
        <v>0</v>
      </c>
      <c r="Y313" s="52">
        <f>SUM('Full norehidayat'!Y313,'Full norehuda'!Y313,'Full norehira'!Y313,'Full meQuran'!Y313,'Full Amiri'!Y313,'Full PDMS'!Y313,'Full AlKareem'!Y313,'Full KFGQPC'!Y313,'Full LPMQ'!Y313,'Full AlQalam Zero TN'!Y313)</f>
        <v>0</v>
      </c>
      <c r="Z313" s="52">
        <f>SUM('Full norehidayat'!Z313,'Full norehuda'!Z313,'Full norehira'!Z313,'Full meQuran'!Z313,'Full Amiri'!Z313,'Full PDMS'!Z313,'Full AlKareem'!Z313,'Full KFGQPC'!Z313,'Full LPMQ'!Z313,'Full AlQalam Zero TN'!Z313)</f>
        <v>0</v>
      </c>
      <c r="AA313" s="52">
        <f>SUM('Full norehidayat'!AA313,'Full norehuda'!AA313,'Full norehira'!AA313,'Full meQuran'!AA313,'Full Amiri'!AA313,'Full PDMS'!AA313,'Full AlKareem'!AA313,'Full KFGQPC'!AA313,'Full LPMQ'!AA313,'Full AlQalam Zero TN'!AA313)</f>
        <v>0</v>
      </c>
      <c r="AB313" s="52">
        <f>SUM('Full norehidayat'!AB313,'Full norehuda'!AB313,'Full norehira'!AB313,'Full meQuran'!AB313,'Full Amiri'!AB313,'Full PDMS'!AB313,'Full AlKareem'!AB313,'Full KFGQPC'!AB313,'Full LPMQ'!AB313,'Full AlQalam Zero TN'!AB313)</f>
        <v>0</v>
      </c>
      <c r="AC313" s="52">
        <f>SUM('Full norehidayat'!AC313,'Full norehuda'!AC313,'Full norehira'!AC313,'Full meQuran'!AC313,'Full Amiri'!AC313,'Full PDMS'!AC313,'Full AlKareem'!AC313,'Full KFGQPC'!AC313,'Full LPMQ'!AC313,'Full AlQalam Zero TN'!AC313)</f>
        <v>0</v>
      </c>
      <c r="AD313" s="41">
        <f>S313</f>
        <v>18</v>
      </c>
      <c r="AE313" s="41">
        <f>SUM(B313:R313,T313:AC313)</f>
        <v>0</v>
      </c>
      <c r="AF313" s="41">
        <f>SUM(S296:S312,S314:S323)</f>
        <v>0</v>
      </c>
      <c r="AG313" s="41">
        <v>0</v>
      </c>
      <c r="AH313" s="43">
        <f t="shared" si="81"/>
        <v>1</v>
      </c>
      <c r="AI313" s="43">
        <f t="shared" si="82"/>
        <v>1</v>
      </c>
      <c r="AJ313" s="43">
        <f t="shared" si="83"/>
        <v>1</v>
      </c>
      <c r="AK313" s="43">
        <f t="shared" si="84"/>
        <v>1</v>
      </c>
    </row>
    <row r="314" spans="1:37">
      <c r="A314" s="26" t="s">
        <v>25</v>
      </c>
      <c r="B314" s="52">
        <f>SUM('Full norehidayat'!B314,'Full norehuda'!B314,'Full norehira'!B314,'Full meQuran'!B314,'Full Amiri'!B314,'Full PDMS'!B314,'Full AlKareem'!B314,'Full KFGQPC'!B314,'Full LPMQ'!B314,'Full AlQalam Zero TN'!B314)</f>
        <v>0</v>
      </c>
      <c r="C314" s="52">
        <f>SUM('Full norehidayat'!C314,'Full norehuda'!C314,'Full norehira'!C314,'Full meQuran'!C314,'Full Amiri'!C314,'Full PDMS'!C314,'Full AlKareem'!C314,'Full KFGQPC'!C314,'Full LPMQ'!C314,'Full AlQalam Zero TN'!C314)</f>
        <v>0</v>
      </c>
      <c r="D314" s="52">
        <f>SUM('Full norehidayat'!D314,'Full norehuda'!D314,'Full norehira'!D314,'Full meQuran'!D314,'Full Amiri'!D314,'Full PDMS'!D314,'Full AlKareem'!D314,'Full KFGQPC'!D314,'Full LPMQ'!D314,'Full AlQalam Zero TN'!D314)</f>
        <v>0</v>
      </c>
      <c r="E314" s="52">
        <f>SUM('Full norehidayat'!E314,'Full norehuda'!E314,'Full norehira'!E314,'Full meQuran'!E314,'Full Amiri'!E314,'Full PDMS'!E314,'Full AlKareem'!E314,'Full KFGQPC'!E314,'Full LPMQ'!E314,'Full AlQalam Zero TN'!E314)</f>
        <v>0</v>
      </c>
      <c r="F314" s="52">
        <f>SUM('Full norehidayat'!F314,'Full norehuda'!F314,'Full norehira'!F314,'Full meQuran'!F314,'Full Amiri'!F314,'Full PDMS'!F314,'Full AlKareem'!F314,'Full KFGQPC'!F314,'Full LPMQ'!F314,'Full AlQalam Zero TN'!F314)</f>
        <v>0</v>
      </c>
      <c r="G314" s="52">
        <f>SUM('Full norehidayat'!G314,'Full norehuda'!G314,'Full norehira'!G314,'Full meQuran'!G314,'Full Amiri'!G314,'Full PDMS'!G314,'Full AlKareem'!G314,'Full KFGQPC'!G314,'Full LPMQ'!G314,'Full AlQalam Zero TN'!G314)</f>
        <v>0</v>
      </c>
      <c r="H314" s="52">
        <f>SUM('Full norehidayat'!H314,'Full norehuda'!H314,'Full norehira'!H314,'Full meQuran'!H314,'Full Amiri'!H314,'Full PDMS'!H314,'Full AlKareem'!H314,'Full KFGQPC'!H314,'Full LPMQ'!H314,'Full AlQalam Zero TN'!H314)</f>
        <v>0</v>
      </c>
      <c r="I314" s="52">
        <f>SUM('Full norehidayat'!I314,'Full norehuda'!I314,'Full norehira'!I314,'Full meQuran'!I314,'Full Amiri'!I314,'Full PDMS'!I314,'Full AlKareem'!I314,'Full KFGQPC'!I314,'Full LPMQ'!I314,'Full AlQalam Zero TN'!I314)</f>
        <v>0</v>
      </c>
      <c r="J314" s="52">
        <f>SUM('Full norehidayat'!J314,'Full norehuda'!J314,'Full norehira'!J314,'Full meQuran'!J314,'Full Amiri'!J314,'Full PDMS'!J314,'Full AlKareem'!J314,'Full KFGQPC'!J314,'Full LPMQ'!J314,'Full AlQalam Zero TN'!J314)</f>
        <v>0</v>
      </c>
      <c r="K314" s="52">
        <f>SUM('Full norehidayat'!K314,'Full norehuda'!K314,'Full norehira'!K314,'Full meQuran'!K314,'Full Amiri'!K314,'Full PDMS'!K314,'Full AlKareem'!K314,'Full KFGQPC'!K314,'Full LPMQ'!K314,'Full AlQalam Zero TN'!K314)</f>
        <v>0</v>
      </c>
      <c r="L314" s="52">
        <f>SUM('Full norehidayat'!L314,'Full norehuda'!L314,'Full norehira'!L314,'Full meQuran'!L314,'Full Amiri'!L314,'Full PDMS'!L314,'Full AlKareem'!L314,'Full KFGQPC'!L314,'Full LPMQ'!L314,'Full AlQalam Zero TN'!L314)</f>
        <v>0</v>
      </c>
      <c r="M314" s="52">
        <f>SUM('Full norehidayat'!M314,'Full norehuda'!M314,'Full norehira'!M314,'Full meQuran'!M314,'Full Amiri'!M314,'Full PDMS'!M314,'Full AlKareem'!M314,'Full KFGQPC'!M314,'Full LPMQ'!M314,'Full AlQalam Zero TN'!M314)</f>
        <v>0</v>
      </c>
      <c r="N314" s="52">
        <f>SUM('Full norehidayat'!N314,'Full norehuda'!N314,'Full norehira'!N314,'Full meQuran'!N314,'Full Amiri'!N314,'Full PDMS'!N314,'Full AlKareem'!N314,'Full KFGQPC'!N314,'Full LPMQ'!N314,'Full AlQalam Zero TN'!N314)</f>
        <v>0</v>
      </c>
      <c r="O314" s="52">
        <f>SUM('Full norehidayat'!O314,'Full norehuda'!O314,'Full norehira'!O314,'Full meQuran'!O314,'Full Amiri'!O314,'Full PDMS'!O314,'Full AlKareem'!O314,'Full KFGQPC'!O314,'Full LPMQ'!O314,'Full AlQalam Zero TN'!O314)</f>
        <v>0</v>
      </c>
      <c r="P314" s="52">
        <f>SUM('Full norehidayat'!P314,'Full norehuda'!P314,'Full norehira'!P314,'Full meQuran'!P314,'Full Amiri'!P314,'Full PDMS'!P314,'Full AlKareem'!P314,'Full KFGQPC'!P314,'Full LPMQ'!P314,'Full AlQalam Zero TN'!P314)</f>
        <v>0</v>
      </c>
      <c r="Q314" s="52">
        <f>SUM('Full norehidayat'!Q314,'Full norehuda'!Q314,'Full norehira'!Q314,'Full meQuran'!Q314,'Full Amiri'!Q314,'Full PDMS'!Q314,'Full AlKareem'!Q314,'Full KFGQPC'!Q314,'Full LPMQ'!Q314,'Full AlQalam Zero TN'!Q314)</f>
        <v>0</v>
      </c>
      <c r="R314" s="52">
        <f>SUM('Full norehidayat'!R314,'Full norehuda'!R314,'Full norehira'!R314,'Full meQuran'!R314,'Full Amiri'!R314,'Full PDMS'!R314,'Full AlKareem'!R314,'Full KFGQPC'!R314,'Full LPMQ'!R314,'Full AlQalam Zero TN'!R314)</f>
        <v>0</v>
      </c>
      <c r="S314" s="52">
        <f>SUM('Full norehidayat'!S314,'Full norehuda'!S314,'Full norehira'!S314,'Full meQuran'!S314,'Full Amiri'!S314,'Full PDMS'!S314,'Full AlKareem'!S314,'Full KFGQPC'!S314,'Full LPMQ'!S314,'Full AlQalam Zero TN'!S314)</f>
        <v>0</v>
      </c>
      <c r="T314" s="51">
        <f>SUM('Full norehidayat'!T314,'Full norehuda'!T314,'Full norehira'!T314,'Full meQuran'!T314,'Full Amiri'!T314,'Full PDMS'!T314,'Full AlKareem'!T314,'Full KFGQPC'!T314,'Full LPMQ'!T314,'Full AlQalam Zero TN'!T314)</f>
        <v>18</v>
      </c>
      <c r="U314" s="52">
        <f>SUM('Full norehidayat'!U314,'Full norehuda'!U314,'Full norehira'!U314,'Full meQuran'!U314,'Full Amiri'!U314,'Full PDMS'!U314,'Full AlKareem'!U314,'Full KFGQPC'!U314,'Full LPMQ'!U314,'Full AlQalam Zero TN'!U314)</f>
        <v>0</v>
      </c>
      <c r="V314" s="52">
        <f>SUM('Full norehidayat'!V314,'Full norehuda'!V314,'Full norehira'!V314,'Full meQuran'!V314,'Full Amiri'!V314,'Full PDMS'!V314,'Full AlKareem'!V314,'Full KFGQPC'!V314,'Full LPMQ'!V314,'Full AlQalam Zero TN'!V314)</f>
        <v>0</v>
      </c>
      <c r="W314" s="52">
        <f>SUM('Full norehidayat'!W314,'Full norehuda'!W314,'Full norehira'!W314,'Full meQuran'!W314,'Full Amiri'!W314,'Full PDMS'!W314,'Full AlKareem'!W314,'Full KFGQPC'!W314,'Full LPMQ'!W314,'Full AlQalam Zero TN'!W314)</f>
        <v>0</v>
      </c>
      <c r="X314" s="52">
        <f>SUM('Full norehidayat'!X314,'Full norehuda'!X314,'Full norehira'!X314,'Full meQuran'!X314,'Full Amiri'!X314,'Full PDMS'!X314,'Full AlKareem'!X314,'Full KFGQPC'!X314,'Full LPMQ'!X314,'Full AlQalam Zero TN'!X314)</f>
        <v>0</v>
      </c>
      <c r="Y314" s="52">
        <f>SUM('Full norehidayat'!Y314,'Full norehuda'!Y314,'Full norehira'!Y314,'Full meQuran'!Y314,'Full Amiri'!Y314,'Full PDMS'!Y314,'Full AlKareem'!Y314,'Full KFGQPC'!Y314,'Full LPMQ'!Y314,'Full AlQalam Zero TN'!Y314)</f>
        <v>0</v>
      </c>
      <c r="Z314" s="52">
        <f>SUM('Full norehidayat'!Z314,'Full norehuda'!Z314,'Full norehira'!Z314,'Full meQuran'!Z314,'Full Amiri'!Z314,'Full PDMS'!Z314,'Full AlKareem'!Z314,'Full KFGQPC'!Z314,'Full LPMQ'!Z314,'Full AlQalam Zero TN'!Z314)</f>
        <v>0</v>
      </c>
      <c r="AA314" s="52">
        <f>SUM('Full norehidayat'!AA314,'Full norehuda'!AA314,'Full norehira'!AA314,'Full meQuran'!AA314,'Full Amiri'!AA314,'Full PDMS'!AA314,'Full AlKareem'!AA314,'Full KFGQPC'!AA314,'Full LPMQ'!AA314,'Full AlQalam Zero TN'!AA314)</f>
        <v>0</v>
      </c>
      <c r="AB314" s="52">
        <f>SUM('Full norehidayat'!AB314,'Full norehuda'!AB314,'Full norehira'!AB314,'Full meQuran'!AB314,'Full Amiri'!AB314,'Full PDMS'!AB314,'Full AlKareem'!AB314,'Full KFGQPC'!AB314,'Full LPMQ'!AB314,'Full AlQalam Zero TN'!AB314)</f>
        <v>0</v>
      </c>
      <c r="AC314" s="52">
        <f>SUM('Full norehidayat'!AC314,'Full norehuda'!AC314,'Full norehira'!AC314,'Full meQuran'!AC314,'Full Amiri'!AC314,'Full PDMS'!AC314,'Full AlKareem'!AC314,'Full KFGQPC'!AC314,'Full LPMQ'!AC314,'Full AlQalam Zero TN'!AC314)</f>
        <v>0</v>
      </c>
      <c r="AD314" s="42">
        <f>T314</f>
        <v>18</v>
      </c>
      <c r="AE314" s="42">
        <f>SUM(B314:S314,U314:AC314)</f>
        <v>0</v>
      </c>
      <c r="AF314" s="42">
        <f>SUM(T296:T313,T315:T323)</f>
        <v>0</v>
      </c>
      <c r="AG314" s="42">
        <v>0</v>
      </c>
      <c r="AH314" s="40">
        <f t="shared" si="81"/>
        <v>1</v>
      </c>
      <c r="AI314" s="40">
        <f t="shared" si="82"/>
        <v>1</v>
      </c>
      <c r="AJ314" s="40">
        <f t="shared" si="83"/>
        <v>1</v>
      </c>
      <c r="AK314" s="40">
        <f t="shared" si="84"/>
        <v>1</v>
      </c>
    </row>
    <row r="315" spans="1:37">
      <c r="A315" s="26" t="s">
        <v>26</v>
      </c>
      <c r="B315" s="52">
        <f>SUM('Full norehidayat'!B315,'Full norehuda'!B315,'Full norehira'!B315,'Full meQuran'!B315,'Full Amiri'!B315,'Full PDMS'!B315,'Full AlKareem'!B315,'Full KFGQPC'!B315,'Full LPMQ'!B315,'Full AlQalam Zero TN'!B315)</f>
        <v>0</v>
      </c>
      <c r="C315" s="52">
        <f>SUM('Full norehidayat'!C315,'Full norehuda'!C315,'Full norehira'!C315,'Full meQuran'!C315,'Full Amiri'!C315,'Full PDMS'!C315,'Full AlKareem'!C315,'Full KFGQPC'!C315,'Full LPMQ'!C315,'Full AlQalam Zero TN'!C315)</f>
        <v>0</v>
      </c>
      <c r="D315" s="52">
        <f>SUM('Full norehidayat'!D315,'Full norehuda'!D315,'Full norehira'!D315,'Full meQuran'!D315,'Full Amiri'!D315,'Full PDMS'!D315,'Full AlKareem'!D315,'Full KFGQPC'!D315,'Full LPMQ'!D315,'Full AlQalam Zero TN'!D315)</f>
        <v>0</v>
      </c>
      <c r="E315" s="52">
        <f>SUM('Full norehidayat'!E315,'Full norehuda'!E315,'Full norehira'!E315,'Full meQuran'!E315,'Full Amiri'!E315,'Full PDMS'!E315,'Full AlKareem'!E315,'Full KFGQPC'!E315,'Full LPMQ'!E315,'Full AlQalam Zero TN'!E315)</f>
        <v>0</v>
      </c>
      <c r="F315" s="52">
        <f>SUM('Full norehidayat'!F315,'Full norehuda'!F315,'Full norehira'!F315,'Full meQuran'!F315,'Full Amiri'!F315,'Full PDMS'!F315,'Full AlKareem'!F315,'Full KFGQPC'!F315,'Full LPMQ'!F315,'Full AlQalam Zero TN'!F315)</f>
        <v>0</v>
      </c>
      <c r="G315" s="52">
        <f>SUM('Full norehidayat'!G315,'Full norehuda'!G315,'Full norehira'!G315,'Full meQuran'!G315,'Full Amiri'!G315,'Full PDMS'!G315,'Full AlKareem'!G315,'Full KFGQPC'!G315,'Full LPMQ'!G315,'Full AlQalam Zero TN'!G315)</f>
        <v>0</v>
      </c>
      <c r="H315" s="52">
        <f>SUM('Full norehidayat'!H315,'Full norehuda'!H315,'Full norehira'!H315,'Full meQuran'!H315,'Full Amiri'!H315,'Full PDMS'!H315,'Full AlKareem'!H315,'Full KFGQPC'!H315,'Full LPMQ'!H315,'Full AlQalam Zero TN'!H315)</f>
        <v>0</v>
      </c>
      <c r="I315" s="52">
        <f>SUM('Full norehidayat'!I315,'Full norehuda'!I315,'Full norehira'!I315,'Full meQuran'!I315,'Full Amiri'!I315,'Full PDMS'!I315,'Full AlKareem'!I315,'Full KFGQPC'!I315,'Full LPMQ'!I315,'Full AlQalam Zero TN'!I315)</f>
        <v>0</v>
      </c>
      <c r="J315" s="52">
        <f>SUM('Full norehidayat'!J315,'Full norehuda'!J315,'Full norehira'!J315,'Full meQuran'!J315,'Full Amiri'!J315,'Full PDMS'!J315,'Full AlKareem'!J315,'Full KFGQPC'!J315,'Full LPMQ'!J315,'Full AlQalam Zero TN'!J315)</f>
        <v>0</v>
      </c>
      <c r="K315" s="52">
        <f>SUM('Full norehidayat'!K315,'Full norehuda'!K315,'Full norehira'!K315,'Full meQuran'!K315,'Full Amiri'!K315,'Full PDMS'!K315,'Full AlKareem'!K315,'Full KFGQPC'!K315,'Full LPMQ'!K315,'Full AlQalam Zero TN'!K315)</f>
        <v>0</v>
      </c>
      <c r="L315" s="52">
        <f>SUM('Full norehidayat'!L315,'Full norehuda'!L315,'Full norehira'!L315,'Full meQuran'!L315,'Full Amiri'!L315,'Full PDMS'!L315,'Full AlKareem'!L315,'Full KFGQPC'!L315,'Full LPMQ'!L315,'Full AlQalam Zero TN'!L315)</f>
        <v>0</v>
      </c>
      <c r="M315" s="52">
        <f>SUM('Full norehidayat'!M315,'Full norehuda'!M315,'Full norehira'!M315,'Full meQuran'!M315,'Full Amiri'!M315,'Full PDMS'!M315,'Full AlKareem'!M315,'Full KFGQPC'!M315,'Full LPMQ'!M315,'Full AlQalam Zero TN'!M315)</f>
        <v>0</v>
      </c>
      <c r="N315" s="52">
        <f>SUM('Full norehidayat'!N315,'Full norehuda'!N315,'Full norehira'!N315,'Full meQuran'!N315,'Full Amiri'!N315,'Full PDMS'!N315,'Full AlKareem'!N315,'Full KFGQPC'!N315,'Full LPMQ'!N315,'Full AlQalam Zero TN'!N315)</f>
        <v>0</v>
      </c>
      <c r="O315" s="52">
        <f>SUM('Full norehidayat'!O315,'Full norehuda'!O315,'Full norehira'!O315,'Full meQuran'!O315,'Full Amiri'!O315,'Full PDMS'!O315,'Full AlKareem'!O315,'Full KFGQPC'!O315,'Full LPMQ'!O315,'Full AlQalam Zero TN'!O315)</f>
        <v>0</v>
      </c>
      <c r="P315" s="52">
        <f>SUM('Full norehidayat'!P315,'Full norehuda'!P315,'Full norehira'!P315,'Full meQuran'!P315,'Full Amiri'!P315,'Full PDMS'!P315,'Full AlKareem'!P315,'Full KFGQPC'!P315,'Full LPMQ'!P315,'Full AlQalam Zero TN'!P315)</f>
        <v>0</v>
      </c>
      <c r="Q315" s="52">
        <f>SUM('Full norehidayat'!Q315,'Full norehuda'!Q315,'Full norehira'!Q315,'Full meQuran'!Q315,'Full Amiri'!Q315,'Full PDMS'!Q315,'Full AlKareem'!Q315,'Full KFGQPC'!Q315,'Full LPMQ'!Q315,'Full AlQalam Zero TN'!Q315)</f>
        <v>0</v>
      </c>
      <c r="R315" s="52">
        <f>SUM('Full norehidayat'!R315,'Full norehuda'!R315,'Full norehira'!R315,'Full meQuran'!R315,'Full Amiri'!R315,'Full PDMS'!R315,'Full AlKareem'!R315,'Full KFGQPC'!R315,'Full LPMQ'!R315,'Full AlQalam Zero TN'!R315)</f>
        <v>0</v>
      </c>
      <c r="S315" s="52">
        <f>SUM('Full norehidayat'!S315,'Full norehuda'!S315,'Full norehira'!S315,'Full meQuran'!S315,'Full Amiri'!S315,'Full PDMS'!S315,'Full AlKareem'!S315,'Full KFGQPC'!S315,'Full LPMQ'!S315,'Full AlQalam Zero TN'!S315)</f>
        <v>0</v>
      </c>
      <c r="T315" s="52">
        <f>SUM('Full norehidayat'!T315,'Full norehuda'!T315,'Full norehira'!T315,'Full meQuran'!T315,'Full Amiri'!T315,'Full PDMS'!T315,'Full AlKareem'!T315,'Full KFGQPC'!T315,'Full LPMQ'!T315,'Full AlQalam Zero TN'!T315)</f>
        <v>0</v>
      </c>
      <c r="U315" s="51">
        <f>SUM('Full norehidayat'!U315,'Full norehuda'!U315,'Full norehira'!U315,'Full meQuran'!U315,'Full Amiri'!U315,'Full PDMS'!U315,'Full AlKareem'!U315,'Full KFGQPC'!U315,'Full LPMQ'!U315,'Full AlQalam Zero TN'!U315)</f>
        <v>43</v>
      </c>
      <c r="V315" s="52">
        <f>SUM('Full norehidayat'!V315,'Full norehuda'!V315,'Full norehira'!V315,'Full meQuran'!V315,'Full Amiri'!V315,'Full PDMS'!V315,'Full AlKareem'!V315,'Full KFGQPC'!V315,'Full LPMQ'!V315,'Full AlQalam Zero TN'!V315)</f>
        <v>0</v>
      </c>
      <c r="W315" s="52">
        <f>SUM('Full norehidayat'!W315,'Full norehuda'!W315,'Full norehira'!W315,'Full meQuran'!W315,'Full Amiri'!W315,'Full PDMS'!W315,'Full AlKareem'!W315,'Full KFGQPC'!W315,'Full LPMQ'!W315,'Full AlQalam Zero TN'!W315)</f>
        <v>0</v>
      </c>
      <c r="X315" s="52">
        <f>SUM('Full norehidayat'!X315,'Full norehuda'!X315,'Full norehira'!X315,'Full meQuran'!X315,'Full Amiri'!X315,'Full PDMS'!X315,'Full AlKareem'!X315,'Full KFGQPC'!X315,'Full LPMQ'!X315,'Full AlQalam Zero TN'!X315)</f>
        <v>0</v>
      </c>
      <c r="Y315" s="52">
        <f>SUM('Full norehidayat'!Y315,'Full norehuda'!Y315,'Full norehira'!Y315,'Full meQuran'!Y315,'Full Amiri'!Y315,'Full PDMS'!Y315,'Full AlKareem'!Y315,'Full KFGQPC'!Y315,'Full LPMQ'!Y315,'Full AlQalam Zero TN'!Y315)</f>
        <v>0</v>
      </c>
      <c r="Z315" s="52">
        <f>SUM('Full norehidayat'!Z315,'Full norehuda'!Z315,'Full norehira'!Z315,'Full meQuran'!Z315,'Full Amiri'!Z315,'Full PDMS'!Z315,'Full AlKareem'!Z315,'Full KFGQPC'!Z315,'Full LPMQ'!Z315,'Full AlQalam Zero TN'!Z315)</f>
        <v>0</v>
      </c>
      <c r="AA315" s="52">
        <f>SUM('Full norehidayat'!AA315,'Full norehuda'!AA315,'Full norehira'!AA315,'Full meQuran'!AA315,'Full Amiri'!AA315,'Full PDMS'!AA315,'Full AlKareem'!AA315,'Full KFGQPC'!AA315,'Full LPMQ'!AA315,'Full AlQalam Zero TN'!AA315)</f>
        <v>0</v>
      </c>
      <c r="AB315" s="52">
        <f>SUM('Full norehidayat'!AB315,'Full norehuda'!AB315,'Full norehira'!AB315,'Full meQuran'!AB315,'Full Amiri'!AB315,'Full PDMS'!AB315,'Full AlKareem'!AB315,'Full KFGQPC'!AB315,'Full LPMQ'!AB315,'Full AlQalam Zero TN'!AB315)</f>
        <v>1</v>
      </c>
      <c r="AC315" s="52">
        <f>SUM('Full norehidayat'!AC315,'Full norehuda'!AC315,'Full norehira'!AC315,'Full meQuran'!AC315,'Full Amiri'!AC315,'Full PDMS'!AC315,'Full AlKareem'!AC315,'Full KFGQPC'!AC315,'Full LPMQ'!AC315,'Full AlQalam Zero TN'!AC315)</f>
        <v>0</v>
      </c>
      <c r="AD315" s="41">
        <f>U315</f>
        <v>43</v>
      </c>
      <c r="AE315" s="41">
        <f>SUM(B315:T315,V315:AC315)</f>
        <v>1</v>
      </c>
      <c r="AF315" s="41">
        <f>SUM(U296:U314,U316:U323)</f>
        <v>0</v>
      </c>
      <c r="AG315" s="41">
        <v>0</v>
      </c>
      <c r="AH315" s="43">
        <f t="shared" si="81"/>
        <v>0.977272727272727</v>
      </c>
      <c r="AI315" s="43">
        <f t="shared" si="82"/>
        <v>0.977272727272727</v>
      </c>
      <c r="AJ315" s="43">
        <f t="shared" si="83"/>
        <v>1</v>
      </c>
      <c r="AK315" s="43">
        <f t="shared" si="84"/>
        <v>0.988505747126437</v>
      </c>
    </row>
    <row r="316" spans="1:37">
      <c r="A316" s="26" t="s">
        <v>27</v>
      </c>
      <c r="B316" s="52">
        <f>SUM('Full norehidayat'!B316,'Full norehuda'!B316,'Full norehira'!B316,'Full meQuran'!B316,'Full Amiri'!B316,'Full PDMS'!B316,'Full AlKareem'!B316,'Full KFGQPC'!B316,'Full LPMQ'!B316,'Full AlQalam Zero TN'!B316)</f>
        <v>0</v>
      </c>
      <c r="C316" s="52">
        <f>SUM('Full norehidayat'!C316,'Full norehuda'!C316,'Full norehira'!C316,'Full meQuran'!C316,'Full Amiri'!C316,'Full PDMS'!C316,'Full AlKareem'!C316,'Full KFGQPC'!C316,'Full LPMQ'!C316,'Full AlQalam Zero TN'!C316)</f>
        <v>0</v>
      </c>
      <c r="D316" s="52">
        <f>SUM('Full norehidayat'!D316,'Full norehuda'!D316,'Full norehira'!D316,'Full meQuran'!D316,'Full Amiri'!D316,'Full PDMS'!D316,'Full AlKareem'!D316,'Full KFGQPC'!D316,'Full LPMQ'!D316,'Full AlQalam Zero TN'!D316)</f>
        <v>0</v>
      </c>
      <c r="E316" s="52">
        <f>SUM('Full norehidayat'!E316,'Full norehuda'!E316,'Full norehira'!E316,'Full meQuran'!E316,'Full Amiri'!E316,'Full PDMS'!E316,'Full AlKareem'!E316,'Full KFGQPC'!E316,'Full LPMQ'!E316,'Full AlQalam Zero TN'!E316)</f>
        <v>0</v>
      </c>
      <c r="F316" s="52">
        <f>SUM('Full norehidayat'!F316,'Full norehuda'!F316,'Full norehira'!F316,'Full meQuran'!F316,'Full Amiri'!F316,'Full PDMS'!F316,'Full AlKareem'!F316,'Full KFGQPC'!F316,'Full LPMQ'!F316,'Full AlQalam Zero TN'!F316)</f>
        <v>0</v>
      </c>
      <c r="G316" s="52">
        <f>SUM('Full norehidayat'!G316,'Full norehuda'!G316,'Full norehira'!G316,'Full meQuran'!G316,'Full Amiri'!G316,'Full PDMS'!G316,'Full AlKareem'!G316,'Full KFGQPC'!G316,'Full LPMQ'!G316,'Full AlQalam Zero TN'!G316)</f>
        <v>0</v>
      </c>
      <c r="H316" s="52">
        <f>SUM('Full norehidayat'!H316,'Full norehuda'!H316,'Full norehira'!H316,'Full meQuran'!H316,'Full Amiri'!H316,'Full PDMS'!H316,'Full AlKareem'!H316,'Full KFGQPC'!H316,'Full LPMQ'!H316,'Full AlQalam Zero TN'!H316)</f>
        <v>0</v>
      </c>
      <c r="I316" s="52">
        <f>SUM('Full norehidayat'!I316,'Full norehuda'!I316,'Full norehira'!I316,'Full meQuran'!I316,'Full Amiri'!I316,'Full PDMS'!I316,'Full AlKareem'!I316,'Full KFGQPC'!I316,'Full LPMQ'!I316,'Full AlQalam Zero TN'!I316)</f>
        <v>0</v>
      </c>
      <c r="J316" s="52">
        <f>SUM('Full norehidayat'!J316,'Full norehuda'!J316,'Full norehira'!J316,'Full meQuran'!J316,'Full Amiri'!J316,'Full PDMS'!J316,'Full AlKareem'!J316,'Full KFGQPC'!J316,'Full LPMQ'!J316,'Full AlQalam Zero TN'!J316)</f>
        <v>0</v>
      </c>
      <c r="K316" s="52">
        <f>SUM('Full norehidayat'!K316,'Full norehuda'!K316,'Full norehira'!K316,'Full meQuran'!K316,'Full Amiri'!K316,'Full PDMS'!K316,'Full AlKareem'!K316,'Full KFGQPC'!K316,'Full LPMQ'!K316,'Full AlQalam Zero TN'!K316)</f>
        <v>0</v>
      </c>
      <c r="L316" s="52">
        <f>SUM('Full norehidayat'!L316,'Full norehuda'!L316,'Full norehira'!L316,'Full meQuran'!L316,'Full Amiri'!L316,'Full PDMS'!L316,'Full AlKareem'!L316,'Full KFGQPC'!L316,'Full LPMQ'!L316,'Full AlQalam Zero TN'!L316)</f>
        <v>0</v>
      </c>
      <c r="M316" s="52">
        <f>SUM('Full norehidayat'!M316,'Full norehuda'!M316,'Full norehira'!M316,'Full meQuran'!M316,'Full Amiri'!M316,'Full PDMS'!M316,'Full AlKareem'!M316,'Full KFGQPC'!M316,'Full LPMQ'!M316,'Full AlQalam Zero TN'!M316)</f>
        <v>0</v>
      </c>
      <c r="N316" s="52">
        <f>SUM('Full norehidayat'!N316,'Full norehuda'!N316,'Full norehira'!N316,'Full meQuran'!N316,'Full Amiri'!N316,'Full PDMS'!N316,'Full AlKareem'!N316,'Full KFGQPC'!N316,'Full LPMQ'!N316,'Full AlQalam Zero TN'!N316)</f>
        <v>0</v>
      </c>
      <c r="O316" s="52">
        <f>SUM('Full norehidayat'!O316,'Full norehuda'!O316,'Full norehira'!O316,'Full meQuran'!O316,'Full Amiri'!O316,'Full PDMS'!O316,'Full AlKareem'!O316,'Full KFGQPC'!O316,'Full LPMQ'!O316,'Full AlQalam Zero TN'!O316)</f>
        <v>0</v>
      </c>
      <c r="P316" s="52">
        <f>SUM('Full norehidayat'!P316,'Full norehuda'!P316,'Full norehira'!P316,'Full meQuran'!P316,'Full Amiri'!P316,'Full PDMS'!P316,'Full AlKareem'!P316,'Full KFGQPC'!P316,'Full LPMQ'!P316,'Full AlQalam Zero TN'!P316)</f>
        <v>0</v>
      </c>
      <c r="Q316" s="52">
        <f>SUM('Full norehidayat'!Q316,'Full norehuda'!Q316,'Full norehira'!Q316,'Full meQuran'!Q316,'Full Amiri'!Q316,'Full PDMS'!Q316,'Full AlKareem'!Q316,'Full KFGQPC'!Q316,'Full LPMQ'!Q316,'Full AlQalam Zero TN'!Q316)</f>
        <v>0</v>
      </c>
      <c r="R316" s="52">
        <f>SUM('Full norehidayat'!R316,'Full norehuda'!R316,'Full norehira'!R316,'Full meQuran'!R316,'Full Amiri'!R316,'Full PDMS'!R316,'Full AlKareem'!R316,'Full KFGQPC'!R316,'Full LPMQ'!R316,'Full AlQalam Zero TN'!R316)</f>
        <v>0</v>
      </c>
      <c r="S316" s="52">
        <f>SUM('Full norehidayat'!S316,'Full norehuda'!S316,'Full norehira'!S316,'Full meQuran'!S316,'Full Amiri'!S316,'Full PDMS'!S316,'Full AlKareem'!S316,'Full KFGQPC'!S316,'Full LPMQ'!S316,'Full AlQalam Zero TN'!S316)</f>
        <v>0</v>
      </c>
      <c r="T316" s="52">
        <f>SUM('Full norehidayat'!T316,'Full norehuda'!T316,'Full norehira'!T316,'Full meQuran'!T316,'Full Amiri'!T316,'Full PDMS'!T316,'Full AlKareem'!T316,'Full KFGQPC'!T316,'Full LPMQ'!T316,'Full AlQalam Zero TN'!T316)</f>
        <v>0</v>
      </c>
      <c r="U316" s="52">
        <f>SUM('Full norehidayat'!U316,'Full norehuda'!U316,'Full norehira'!U316,'Full meQuran'!U316,'Full Amiri'!U316,'Full PDMS'!U316,'Full AlKareem'!U316,'Full KFGQPC'!U316,'Full LPMQ'!U316,'Full AlQalam Zero TN'!U316)</f>
        <v>0</v>
      </c>
      <c r="V316" s="51">
        <f>SUM('Full norehidayat'!V316,'Full norehuda'!V316,'Full norehira'!V316,'Full meQuran'!V316,'Full Amiri'!V316,'Full PDMS'!V316,'Full AlKareem'!V316,'Full KFGQPC'!V316,'Full LPMQ'!V316,'Full AlQalam Zero TN'!V316)</f>
        <v>18</v>
      </c>
      <c r="W316" s="52">
        <f>SUM('Full norehidayat'!W316,'Full norehuda'!W316,'Full norehira'!W316,'Full meQuran'!W316,'Full Amiri'!W316,'Full PDMS'!W316,'Full AlKareem'!W316,'Full KFGQPC'!W316,'Full LPMQ'!W316,'Full AlQalam Zero TN'!W316)</f>
        <v>0</v>
      </c>
      <c r="X316" s="52">
        <f>SUM('Full norehidayat'!X316,'Full norehuda'!X316,'Full norehira'!X316,'Full meQuran'!X316,'Full Amiri'!X316,'Full PDMS'!X316,'Full AlKareem'!X316,'Full KFGQPC'!X316,'Full LPMQ'!X316,'Full AlQalam Zero TN'!X316)</f>
        <v>0</v>
      </c>
      <c r="Y316" s="52">
        <f>SUM('Full norehidayat'!Y316,'Full norehuda'!Y316,'Full norehira'!Y316,'Full meQuran'!Y316,'Full Amiri'!Y316,'Full PDMS'!Y316,'Full AlKareem'!Y316,'Full KFGQPC'!Y316,'Full LPMQ'!Y316,'Full AlQalam Zero TN'!Y316)</f>
        <v>0</v>
      </c>
      <c r="Z316" s="52">
        <f>SUM('Full norehidayat'!Z316,'Full norehuda'!Z316,'Full norehira'!Z316,'Full meQuran'!Z316,'Full Amiri'!Z316,'Full PDMS'!Z316,'Full AlKareem'!Z316,'Full KFGQPC'!Z316,'Full LPMQ'!Z316,'Full AlQalam Zero TN'!Z316)</f>
        <v>0</v>
      </c>
      <c r="AA316" s="52">
        <f>SUM('Full norehidayat'!AA316,'Full norehuda'!AA316,'Full norehira'!AA316,'Full meQuran'!AA316,'Full Amiri'!AA316,'Full PDMS'!AA316,'Full AlKareem'!AA316,'Full KFGQPC'!AA316,'Full LPMQ'!AA316,'Full AlQalam Zero TN'!AA316)</f>
        <v>0</v>
      </c>
      <c r="AB316" s="52">
        <f>SUM('Full norehidayat'!AB316,'Full norehuda'!AB316,'Full norehira'!AB316,'Full meQuran'!AB316,'Full Amiri'!AB316,'Full PDMS'!AB316,'Full AlKareem'!AB316,'Full KFGQPC'!AB316,'Full LPMQ'!AB316,'Full AlQalam Zero TN'!AB316)</f>
        <v>0</v>
      </c>
      <c r="AC316" s="52">
        <f>SUM('Full norehidayat'!AC316,'Full norehuda'!AC316,'Full norehira'!AC316,'Full meQuran'!AC316,'Full Amiri'!AC316,'Full PDMS'!AC316,'Full AlKareem'!AC316,'Full KFGQPC'!AC316,'Full LPMQ'!AC316,'Full AlQalam Zero TN'!AC316)</f>
        <v>0</v>
      </c>
      <c r="AD316" s="42">
        <f>V316</f>
        <v>18</v>
      </c>
      <c r="AE316" s="42">
        <f>SUM(B316:U316,W316:AC316)</f>
        <v>0</v>
      </c>
      <c r="AF316" s="42">
        <f>SUM(V296:V315,V317:V323)</f>
        <v>0</v>
      </c>
      <c r="AG316" s="42">
        <v>0</v>
      </c>
      <c r="AH316" s="40">
        <f t="shared" si="81"/>
        <v>1</v>
      </c>
      <c r="AI316" s="40">
        <f t="shared" si="82"/>
        <v>1</v>
      </c>
      <c r="AJ316" s="40">
        <f t="shared" si="83"/>
        <v>1</v>
      </c>
      <c r="AK316" s="40">
        <f t="shared" si="84"/>
        <v>1</v>
      </c>
    </row>
    <row r="317" spans="1:37">
      <c r="A317" s="26" t="s">
        <v>28</v>
      </c>
      <c r="B317" s="52">
        <f>SUM('Full norehidayat'!B317,'Full norehuda'!B317,'Full norehira'!B317,'Full meQuran'!B317,'Full Amiri'!B317,'Full PDMS'!B317,'Full AlKareem'!B317,'Full KFGQPC'!B317,'Full LPMQ'!B317,'Full AlQalam Zero TN'!B317)</f>
        <v>0</v>
      </c>
      <c r="C317" s="52">
        <f>SUM('Full norehidayat'!C317,'Full norehuda'!C317,'Full norehira'!C317,'Full meQuran'!C317,'Full Amiri'!C317,'Full PDMS'!C317,'Full AlKareem'!C317,'Full KFGQPC'!C317,'Full LPMQ'!C317,'Full AlQalam Zero TN'!C317)</f>
        <v>0</v>
      </c>
      <c r="D317" s="52">
        <f>SUM('Full norehidayat'!D317,'Full norehuda'!D317,'Full norehira'!D317,'Full meQuran'!D317,'Full Amiri'!D317,'Full PDMS'!D317,'Full AlKareem'!D317,'Full KFGQPC'!D317,'Full LPMQ'!D317,'Full AlQalam Zero TN'!D317)</f>
        <v>0</v>
      </c>
      <c r="E317" s="52">
        <f>SUM('Full norehidayat'!E317,'Full norehuda'!E317,'Full norehira'!E317,'Full meQuran'!E317,'Full Amiri'!E317,'Full PDMS'!E317,'Full AlKareem'!E317,'Full KFGQPC'!E317,'Full LPMQ'!E317,'Full AlQalam Zero TN'!E317)</f>
        <v>0</v>
      </c>
      <c r="F317" s="52">
        <f>SUM('Full norehidayat'!F317,'Full norehuda'!F317,'Full norehira'!F317,'Full meQuran'!F317,'Full Amiri'!F317,'Full PDMS'!F317,'Full AlKareem'!F317,'Full KFGQPC'!F317,'Full LPMQ'!F317,'Full AlQalam Zero TN'!F317)</f>
        <v>0</v>
      </c>
      <c r="G317" s="52">
        <f>SUM('Full norehidayat'!G317,'Full norehuda'!G317,'Full norehira'!G317,'Full meQuran'!G317,'Full Amiri'!G317,'Full PDMS'!G317,'Full AlKareem'!G317,'Full KFGQPC'!G317,'Full LPMQ'!G317,'Full AlQalam Zero TN'!G317)</f>
        <v>0</v>
      </c>
      <c r="H317" s="52">
        <f>SUM('Full norehidayat'!H317,'Full norehuda'!H317,'Full norehira'!H317,'Full meQuran'!H317,'Full Amiri'!H317,'Full PDMS'!H317,'Full AlKareem'!H317,'Full KFGQPC'!H317,'Full LPMQ'!H317,'Full AlQalam Zero TN'!H317)</f>
        <v>0</v>
      </c>
      <c r="I317" s="52">
        <f>SUM('Full norehidayat'!I317,'Full norehuda'!I317,'Full norehira'!I317,'Full meQuran'!I317,'Full Amiri'!I317,'Full PDMS'!I317,'Full AlKareem'!I317,'Full KFGQPC'!I317,'Full LPMQ'!I317,'Full AlQalam Zero TN'!I317)</f>
        <v>0</v>
      </c>
      <c r="J317" s="52">
        <f>SUM('Full norehidayat'!J317,'Full norehuda'!J317,'Full norehira'!J317,'Full meQuran'!J317,'Full Amiri'!J317,'Full PDMS'!J317,'Full AlKareem'!J317,'Full KFGQPC'!J317,'Full LPMQ'!J317,'Full AlQalam Zero TN'!J317)</f>
        <v>0</v>
      </c>
      <c r="K317" s="52">
        <f>SUM('Full norehidayat'!K317,'Full norehuda'!K317,'Full norehira'!K317,'Full meQuran'!K317,'Full Amiri'!K317,'Full PDMS'!K317,'Full AlKareem'!K317,'Full KFGQPC'!K317,'Full LPMQ'!K317,'Full AlQalam Zero TN'!K317)</f>
        <v>0</v>
      </c>
      <c r="L317" s="52">
        <f>SUM('Full norehidayat'!L317,'Full norehuda'!L317,'Full norehira'!L317,'Full meQuran'!L317,'Full Amiri'!L317,'Full PDMS'!L317,'Full AlKareem'!L317,'Full KFGQPC'!L317,'Full LPMQ'!L317,'Full AlQalam Zero TN'!L317)</f>
        <v>0</v>
      </c>
      <c r="M317" s="52">
        <f>SUM('Full norehidayat'!M317,'Full norehuda'!M317,'Full norehira'!M317,'Full meQuran'!M317,'Full Amiri'!M317,'Full PDMS'!M317,'Full AlKareem'!M317,'Full KFGQPC'!M317,'Full LPMQ'!M317,'Full AlQalam Zero TN'!M317)</f>
        <v>0</v>
      </c>
      <c r="N317" s="52">
        <f>SUM('Full norehidayat'!N317,'Full norehuda'!N317,'Full norehira'!N317,'Full meQuran'!N317,'Full Amiri'!N317,'Full PDMS'!N317,'Full AlKareem'!N317,'Full KFGQPC'!N317,'Full LPMQ'!N317,'Full AlQalam Zero TN'!N317)</f>
        <v>0</v>
      </c>
      <c r="O317" s="52">
        <f>SUM('Full norehidayat'!O317,'Full norehuda'!O317,'Full norehira'!O317,'Full meQuran'!O317,'Full Amiri'!O317,'Full PDMS'!O317,'Full AlKareem'!O317,'Full KFGQPC'!O317,'Full LPMQ'!O317,'Full AlQalam Zero TN'!O317)</f>
        <v>0</v>
      </c>
      <c r="P317" s="52">
        <f>SUM('Full norehidayat'!P317,'Full norehuda'!P317,'Full norehira'!P317,'Full meQuran'!P317,'Full Amiri'!P317,'Full PDMS'!P317,'Full AlKareem'!P317,'Full KFGQPC'!P317,'Full LPMQ'!P317,'Full AlQalam Zero TN'!P317)</f>
        <v>0</v>
      </c>
      <c r="Q317" s="52">
        <f>SUM('Full norehidayat'!Q317,'Full norehuda'!Q317,'Full norehira'!Q317,'Full meQuran'!Q317,'Full Amiri'!Q317,'Full PDMS'!Q317,'Full AlKareem'!Q317,'Full KFGQPC'!Q317,'Full LPMQ'!Q317,'Full AlQalam Zero TN'!Q317)</f>
        <v>0</v>
      </c>
      <c r="R317" s="52">
        <f>SUM('Full norehidayat'!R317,'Full norehuda'!R317,'Full norehira'!R317,'Full meQuran'!R317,'Full Amiri'!R317,'Full PDMS'!R317,'Full AlKareem'!R317,'Full KFGQPC'!R317,'Full LPMQ'!R317,'Full AlQalam Zero TN'!R317)</f>
        <v>0</v>
      </c>
      <c r="S317" s="52">
        <f>SUM('Full norehidayat'!S317,'Full norehuda'!S317,'Full norehira'!S317,'Full meQuran'!S317,'Full Amiri'!S317,'Full PDMS'!S317,'Full AlKareem'!S317,'Full KFGQPC'!S317,'Full LPMQ'!S317,'Full AlQalam Zero TN'!S317)</f>
        <v>0</v>
      </c>
      <c r="T317" s="52">
        <f>SUM('Full norehidayat'!T317,'Full norehuda'!T317,'Full norehira'!T317,'Full meQuran'!T317,'Full Amiri'!T317,'Full PDMS'!T317,'Full AlKareem'!T317,'Full KFGQPC'!T317,'Full LPMQ'!T317,'Full AlQalam Zero TN'!T317)</f>
        <v>0</v>
      </c>
      <c r="U317" s="52">
        <f>SUM('Full norehidayat'!U317,'Full norehuda'!U317,'Full norehira'!U317,'Full meQuran'!U317,'Full Amiri'!U317,'Full PDMS'!U317,'Full AlKareem'!U317,'Full KFGQPC'!U317,'Full LPMQ'!U317,'Full AlQalam Zero TN'!U317)</f>
        <v>0</v>
      </c>
      <c r="V317" s="52">
        <f>SUM('Full norehidayat'!V317,'Full norehuda'!V317,'Full norehira'!V317,'Full meQuran'!V317,'Full Amiri'!V317,'Full PDMS'!V317,'Full AlKareem'!V317,'Full KFGQPC'!V317,'Full LPMQ'!V317,'Full AlQalam Zero TN'!V317)</f>
        <v>0</v>
      </c>
      <c r="W317" s="51">
        <f>SUM('Full norehidayat'!W317,'Full norehuda'!W317,'Full norehira'!W317,'Full meQuran'!W317,'Full Amiri'!W317,'Full PDMS'!W317,'Full AlKareem'!W317,'Full KFGQPC'!W317,'Full LPMQ'!W317,'Full AlQalam Zero TN'!W317)</f>
        <v>50</v>
      </c>
      <c r="X317" s="52">
        <f>SUM('Full norehidayat'!X317,'Full norehuda'!X317,'Full norehira'!X317,'Full meQuran'!X317,'Full Amiri'!X317,'Full PDMS'!X317,'Full AlKareem'!X317,'Full KFGQPC'!X317,'Full LPMQ'!X317,'Full AlQalam Zero TN'!X317)</f>
        <v>0</v>
      </c>
      <c r="Y317" s="52">
        <f>SUM('Full norehidayat'!Y317,'Full norehuda'!Y317,'Full norehira'!Y317,'Full meQuran'!Y317,'Full Amiri'!Y317,'Full PDMS'!Y317,'Full AlKareem'!Y317,'Full KFGQPC'!Y317,'Full LPMQ'!Y317,'Full AlQalam Zero TN'!Y317)</f>
        <v>0</v>
      </c>
      <c r="Z317" s="52">
        <f>SUM('Full norehidayat'!Z317,'Full norehuda'!Z317,'Full norehira'!Z317,'Full meQuran'!Z317,'Full Amiri'!Z317,'Full PDMS'!Z317,'Full AlKareem'!Z317,'Full KFGQPC'!Z317,'Full LPMQ'!Z317,'Full AlQalam Zero TN'!Z317)</f>
        <v>0</v>
      </c>
      <c r="AA317" s="52">
        <f>SUM('Full norehidayat'!AA317,'Full norehuda'!AA317,'Full norehira'!AA317,'Full meQuran'!AA317,'Full Amiri'!AA317,'Full PDMS'!AA317,'Full AlKareem'!AA317,'Full KFGQPC'!AA317,'Full LPMQ'!AA317,'Full AlQalam Zero TN'!AA317)</f>
        <v>0</v>
      </c>
      <c r="AB317" s="52">
        <f>SUM('Full norehidayat'!AB317,'Full norehuda'!AB317,'Full norehira'!AB317,'Full meQuran'!AB317,'Full Amiri'!AB317,'Full PDMS'!AB317,'Full AlKareem'!AB317,'Full KFGQPC'!AB317,'Full LPMQ'!AB317,'Full AlQalam Zero TN'!AB317)</f>
        <v>0</v>
      </c>
      <c r="AC317" s="52">
        <f>SUM('Full norehidayat'!AC317,'Full norehuda'!AC317,'Full norehira'!AC317,'Full meQuran'!AC317,'Full Amiri'!AC317,'Full PDMS'!AC317,'Full AlKareem'!AC317,'Full KFGQPC'!AC317,'Full LPMQ'!AC317,'Full AlQalam Zero TN'!AC317)</f>
        <v>0</v>
      </c>
      <c r="AD317" s="41">
        <f>W317</f>
        <v>50</v>
      </c>
      <c r="AE317" s="41">
        <f>SUM(B317:V317,X317:AC317)</f>
        <v>0</v>
      </c>
      <c r="AF317" s="41">
        <f>SUM(W296:W316,W318:W323)</f>
        <v>1</v>
      </c>
      <c r="AG317" s="42">
        <v>0</v>
      </c>
      <c r="AH317" s="43">
        <f t="shared" si="81"/>
        <v>0.980392156862745</v>
      </c>
      <c r="AI317" s="43">
        <f t="shared" si="82"/>
        <v>1</v>
      </c>
      <c r="AJ317" s="43">
        <f t="shared" si="83"/>
        <v>0.980392156862745</v>
      </c>
      <c r="AK317" s="43">
        <f t="shared" si="84"/>
        <v>0.99009900990099</v>
      </c>
    </row>
    <row r="318" spans="1:37">
      <c r="A318" s="26" t="s">
        <v>29</v>
      </c>
      <c r="B318" s="52">
        <f>SUM('Full norehidayat'!B318,'Full norehuda'!B318,'Full norehira'!B318,'Full meQuran'!B318,'Full Amiri'!B318,'Full PDMS'!B318,'Full AlKareem'!B318,'Full KFGQPC'!B318,'Full LPMQ'!B318,'Full AlQalam Zero TN'!B318)</f>
        <v>0</v>
      </c>
      <c r="C318" s="52">
        <f>SUM('Full norehidayat'!C318,'Full norehuda'!C318,'Full norehira'!C318,'Full meQuran'!C318,'Full Amiri'!C318,'Full PDMS'!C318,'Full AlKareem'!C318,'Full KFGQPC'!C318,'Full LPMQ'!C318,'Full AlQalam Zero TN'!C318)</f>
        <v>0</v>
      </c>
      <c r="D318" s="52">
        <f>SUM('Full norehidayat'!D318,'Full norehuda'!D318,'Full norehira'!D318,'Full meQuran'!D318,'Full Amiri'!D318,'Full PDMS'!D318,'Full AlKareem'!D318,'Full KFGQPC'!D318,'Full LPMQ'!D318,'Full AlQalam Zero TN'!D318)</f>
        <v>0</v>
      </c>
      <c r="E318" s="52">
        <f>SUM('Full norehidayat'!E318,'Full norehuda'!E318,'Full norehira'!E318,'Full meQuran'!E318,'Full Amiri'!E318,'Full PDMS'!E318,'Full AlKareem'!E318,'Full KFGQPC'!E318,'Full LPMQ'!E318,'Full AlQalam Zero TN'!E318)</f>
        <v>0</v>
      </c>
      <c r="F318" s="52">
        <f>SUM('Full norehidayat'!F318,'Full norehuda'!F318,'Full norehira'!F318,'Full meQuran'!F318,'Full Amiri'!F318,'Full PDMS'!F318,'Full AlKareem'!F318,'Full KFGQPC'!F318,'Full LPMQ'!F318,'Full AlQalam Zero TN'!F318)</f>
        <v>0</v>
      </c>
      <c r="G318" s="52">
        <f>SUM('Full norehidayat'!G318,'Full norehuda'!G318,'Full norehira'!G318,'Full meQuran'!G318,'Full Amiri'!G318,'Full PDMS'!G318,'Full AlKareem'!G318,'Full KFGQPC'!G318,'Full LPMQ'!G318,'Full AlQalam Zero TN'!G318)</f>
        <v>0</v>
      </c>
      <c r="H318" s="52">
        <f>SUM('Full norehidayat'!H318,'Full norehuda'!H318,'Full norehira'!H318,'Full meQuran'!H318,'Full Amiri'!H318,'Full PDMS'!H318,'Full AlKareem'!H318,'Full KFGQPC'!H318,'Full LPMQ'!H318,'Full AlQalam Zero TN'!H318)</f>
        <v>0</v>
      </c>
      <c r="I318" s="52">
        <f>SUM('Full norehidayat'!I318,'Full norehuda'!I318,'Full norehira'!I318,'Full meQuran'!I318,'Full Amiri'!I318,'Full PDMS'!I318,'Full AlKareem'!I318,'Full KFGQPC'!I318,'Full LPMQ'!I318,'Full AlQalam Zero TN'!I318)</f>
        <v>2</v>
      </c>
      <c r="J318" s="52">
        <f>SUM('Full norehidayat'!J318,'Full norehuda'!J318,'Full norehira'!J318,'Full meQuran'!J318,'Full Amiri'!J318,'Full PDMS'!J318,'Full AlKareem'!J318,'Full KFGQPC'!J318,'Full LPMQ'!J318,'Full AlQalam Zero TN'!J318)</f>
        <v>0</v>
      </c>
      <c r="K318" s="52">
        <f>SUM('Full norehidayat'!K318,'Full norehuda'!K318,'Full norehira'!K318,'Full meQuran'!K318,'Full Amiri'!K318,'Full PDMS'!K318,'Full AlKareem'!K318,'Full KFGQPC'!K318,'Full LPMQ'!K318,'Full AlQalam Zero TN'!K318)</f>
        <v>0</v>
      </c>
      <c r="L318" s="52">
        <f>SUM('Full norehidayat'!L318,'Full norehuda'!L318,'Full norehira'!L318,'Full meQuran'!L318,'Full Amiri'!L318,'Full PDMS'!L318,'Full AlKareem'!L318,'Full KFGQPC'!L318,'Full LPMQ'!L318,'Full AlQalam Zero TN'!L318)</f>
        <v>0</v>
      </c>
      <c r="M318" s="52">
        <f>SUM('Full norehidayat'!M318,'Full norehuda'!M318,'Full norehira'!M318,'Full meQuran'!M318,'Full Amiri'!M318,'Full PDMS'!M318,'Full AlKareem'!M318,'Full KFGQPC'!M318,'Full LPMQ'!M318,'Full AlQalam Zero TN'!M318)</f>
        <v>0</v>
      </c>
      <c r="N318" s="52">
        <f>SUM('Full norehidayat'!N318,'Full norehuda'!N318,'Full norehira'!N318,'Full meQuran'!N318,'Full Amiri'!N318,'Full PDMS'!N318,'Full AlKareem'!N318,'Full KFGQPC'!N318,'Full LPMQ'!N318,'Full AlQalam Zero TN'!N318)</f>
        <v>0</v>
      </c>
      <c r="O318" s="52">
        <f>SUM('Full norehidayat'!O318,'Full norehuda'!O318,'Full norehira'!O318,'Full meQuran'!O318,'Full Amiri'!O318,'Full PDMS'!O318,'Full AlKareem'!O318,'Full KFGQPC'!O318,'Full LPMQ'!O318,'Full AlQalam Zero TN'!O318)</f>
        <v>0</v>
      </c>
      <c r="P318" s="52">
        <f>SUM('Full norehidayat'!P318,'Full norehuda'!P318,'Full norehira'!P318,'Full meQuran'!P318,'Full Amiri'!P318,'Full PDMS'!P318,'Full AlKareem'!P318,'Full KFGQPC'!P318,'Full LPMQ'!P318,'Full AlQalam Zero TN'!P318)</f>
        <v>0</v>
      </c>
      <c r="Q318" s="52">
        <f>SUM('Full norehidayat'!Q318,'Full norehuda'!Q318,'Full norehira'!Q318,'Full meQuran'!Q318,'Full Amiri'!Q318,'Full PDMS'!Q318,'Full AlKareem'!Q318,'Full KFGQPC'!Q318,'Full LPMQ'!Q318,'Full AlQalam Zero TN'!Q318)</f>
        <v>0</v>
      </c>
      <c r="R318" s="52">
        <f>SUM('Full norehidayat'!R318,'Full norehuda'!R318,'Full norehira'!R318,'Full meQuran'!R318,'Full Amiri'!R318,'Full PDMS'!R318,'Full AlKareem'!R318,'Full KFGQPC'!R318,'Full LPMQ'!R318,'Full AlQalam Zero TN'!R318)</f>
        <v>0</v>
      </c>
      <c r="S318" s="52">
        <f>SUM('Full norehidayat'!S318,'Full norehuda'!S318,'Full norehira'!S318,'Full meQuran'!S318,'Full Amiri'!S318,'Full PDMS'!S318,'Full AlKareem'!S318,'Full KFGQPC'!S318,'Full LPMQ'!S318,'Full AlQalam Zero TN'!S318)</f>
        <v>0</v>
      </c>
      <c r="T318" s="52">
        <f>SUM('Full norehidayat'!T318,'Full norehuda'!T318,'Full norehira'!T318,'Full meQuran'!T318,'Full Amiri'!T318,'Full PDMS'!T318,'Full AlKareem'!T318,'Full KFGQPC'!T318,'Full LPMQ'!T318,'Full AlQalam Zero TN'!T318)</f>
        <v>0</v>
      </c>
      <c r="U318" s="52">
        <f>SUM('Full norehidayat'!U318,'Full norehuda'!U318,'Full norehira'!U318,'Full meQuran'!U318,'Full Amiri'!U318,'Full PDMS'!U318,'Full AlKareem'!U318,'Full KFGQPC'!U318,'Full LPMQ'!U318,'Full AlQalam Zero TN'!U318)</f>
        <v>0</v>
      </c>
      <c r="V318" s="52">
        <f>SUM('Full norehidayat'!V318,'Full norehuda'!V318,'Full norehira'!V318,'Full meQuran'!V318,'Full Amiri'!V318,'Full PDMS'!V318,'Full AlKareem'!V318,'Full KFGQPC'!V318,'Full LPMQ'!V318,'Full AlQalam Zero TN'!V318)</f>
        <v>0</v>
      </c>
      <c r="W318" s="52">
        <f>SUM('Full norehidayat'!W318,'Full norehuda'!W318,'Full norehira'!W318,'Full meQuran'!W318,'Full Amiri'!W318,'Full PDMS'!W318,'Full AlKareem'!W318,'Full KFGQPC'!W318,'Full LPMQ'!W318,'Full AlQalam Zero TN'!W318)</f>
        <v>0</v>
      </c>
      <c r="X318" s="51">
        <f>SUM('Full norehidayat'!X318,'Full norehuda'!X318,'Full norehira'!X318,'Full meQuran'!X318,'Full Amiri'!X318,'Full PDMS'!X318,'Full AlKareem'!X318,'Full KFGQPC'!X318,'Full LPMQ'!X318,'Full AlQalam Zero TN'!X318)</f>
        <v>27</v>
      </c>
      <c r="Y318" s="52">
        <f>SUM('Full norehidayat'!Y318,'Full norehuda'!Y318,'Full norehira'!Y318,'Full meQuran'!Y318,'Full Amiri'!Y318,'Full PDMS'!Y318,'Full AlKareem'!Y318,'Full KFGQPC'!Y318,'Full LPMQ'!Y318,'Full AlQalam Zero TN'!Y318)</f>
        <v>0</v>
      </c>
      <c r="Z318" s="52">
        <f>SUM('Full norehidayat'!Z318,'Full norehuda'!Z318,'Full norehira'!Z318,'Full meQuran'!Z318,'Full Amiri'!Z318,'Full PDMS'!Z318,'Full AlKareem'!Z318,'Full KFGQPC'!Z318,'Full LPMQ'!Z318,'Full AlQalam Zero TN'!Z318)</f>
        <v>0</v>
      </c>
      <c r="AA318" s="52">
        <f>SUM('Full norehidayat'!AA318,'Full norehuda'!AA318,'Full norehira'!AA318,'Full meQuran'!AA318,'Full Amiri'!AA318,'Full PDMS'!AA318,'Full AlKareem'!AA318,'Full KFGQPC'!AA318,'Full LPMQ'!AA318,'Full AlQalam Zero TN'!AA318)</f>
        <v>0</v>
      </c>
      <c r="AB318" s="52">
        <f>SUM('Full norehidayat'!AB318,'Full norehuda'!AB318,'Full norehira'!AB318,'Full meQuran'!AB318,'Full Amiri'!AB318,'Full PDMS'!AB318,'Full AlKareem'!AB318,'Full KFGQPC'!AB318,'Full LPMQ'!AB318,'Full AlQalam Zero TN'!AB318)</f>
        <v>0</v>
      </c>
      <c r="AC318" s="52">
        <f>SUM('Full norehidayat'!AC318,'Full norehuda'!AC318,'Full norehira'!AC318,'Full meQuran'!AC318,'Full Amiri'!AC318,'Full PDMS'!AC318,'Full AlKareem'!AC318,'Full KFGQPC'!AC318,'Full LPMQ'!AC318,'Full AlQalam Zero TN'!AC318)</f>
        <v>0</v>
      </c>
      <c r="AD318" s="42">
        <f>X318</f>
        <v>27</v>
      </c>
      <c r="AE318" s="42">
        <f>SUM(B318:W318,Y318:AC318)</f>
        <v>2</v>
      </c>
      <c r="AF318" s="42">
        <f>SUM(X296:X317,X319:X323)</f>
        <v>6</v>
      </c>
      <c r="AG318" s="41">
        <v>0</v>
      </c>
      <c r="AH318" s="40">
        <f t="shared" si="81"/>
        <v>0.771428571428571</v>
      </c>
      <c r="AI318" s="40">
        <f t="shared" si="82"/>
        <v>0.931034482758621</v>
      </c>
      <c r="AJ318" s="40">
        <f t="shared" si="83"/>
        <v>0.818181818181818</v>
      </c>
      <c r="AK318" s="40">
        <f t="shared" si="84"/>
        <v>0.870967741935484</v>
      </c>
    </row>
    <row r="319" spans="1:37">
      <c r="A319" s="26" t="s">
        <v>30</v>
      </c>
      <c r="B319" s="52">
        <f>SUM('Full norehidayat'!B319,'Full norehuda'!B319,'Full norehira'!B319,'Full meQuran'!B319,'Full Amiri'!B319,'Full PDMS'!B319,'Full AlKareem'!B319,'Full KFGQPC'!B319,'Full LPMQ'!B319,'Full AlQalam Zero TN'!B319)</f>
        <v>0</v>
      </c>
      <c r="C319" s="52">
        <f>SUM('Full norehidayat'!C319,'Full norehuda'!C319,'Full norehira'!C319,'Full meQuran'!C319,'Full Amiri'!C319,'Full PDMS'!C319,'Full AlKareem'!C319,'Full KFGQPC'!C319,'Full LPMQ'!C319,'Full AlQalam Zero TN'!C319)</f>
        <v>0</v>
      </c>
      <c r="D319" s="52">
        <f>SUM('Full norehidayat'!D319,'Full norehuda'!D319,'Full norehira'!D319,'Full meQuran'!D319,'Full Amiri'!D319,'Full PDMS'!D319,'Full AlKareem'!D319,'Full KFGQPC'!D319,'Full LPMQ'!D319,'Full AlQalam Zero TN'!D319)</f>
        <v>0</v>
      </c>
      <c r="E319" s="52">
        <f>SUM('Full norehidayat'!E319,'Full norehuda'!E319,'Full norehira'!E319,'Full meQuran'!E319,'Full Amiri'!E319,'Full PDMS'!E319,'Full AlKareem'!E319,'Full KFGQPC'!E319,'Full LPMQ'!E319,'Full AlQalam Zero TN'!E319)</f>
        <v>0</v>
      </c>
      <c r="F319" s="52">
        <f>SUM('Full norehidayat'!F319,'Full norehuda'!F319,'Full norehira'!F319,'Full meQuran'!F319,'Full Amiri'!F319,'Full PDMS'!F319,'Full AlKareem'!F319,'Full KFGQPC'!F319,'Full LPMQ'!F319,'Full AlQalam Zero TN'!F319)</f>
        <v>0</v>
      </c>
      <c r="G319" s="52">
        <f>SUM('Full norehidayat'!G319,'Full norehuda'!G319,'Full norehira'!G319,'Full meQuran'!G319,'Full Amiri'!G319,'Full PDMS'!G319,'Full AlKareem'!G319,'Full KFGQPC'!G319,'Full LPMQ'!G319,'Full AlQalam Zero TN'!G319)</f>
        <v>0</v>
      </c>
      <c r="H319" s="52">
        <f>SUM('Full norehidayat'!H319,'Full norehuda'!H319,'Full norehira'!H319,'Full meQuran'!H319,'Full Amiri'!H319,'Full PDMS'!H319,'Full AlKareem'!H319,'Full KFGQPC'!H319,'Full LPMQ'!H319,'Full AlQalam Zero TN'!H319)</f>
        <v>0</v>
      </c>
      <c r="I319" s="52">
        <f>SUM('Full norehidayat'!I319,'Full norehuda'!I319,'Full norehira'!I319,'Full meQuran'!I319,'Full Amiri'!I319,'Full PDMS'!I319,'Full AlKareem'!I319,'Full KFGQPC'!I319,'Full LPMQ'!I319,'Full AlQalam Zero TN'!I319)</f>
        <v>0</v>
      </c>
      <c r="J319" s="52">
        <f>SUM('Full norehidayat'!J319,'Full norehuda'!J319,'Full norehira'!J319,'Full meQuran'!J319,'Full Amiri'!J319,'Full PDMS'!J319,'Full AlKareem'!J319,'Full KFGQPC'!J319,'Full LPMQ'!J319,'Full AlQalam Zero TN'!J319)</f>
        <v>0</v>
      </c>
      <c r="K319" s="52">
        <f>SUM('Full norehidayat'!K319,'Full norehuda'!K319,'Full norehira'!K319,'Full meQuran'!K319,'Full Amiri'!K319,'Full PDMS'!K319,'Full AlKareem'!K319,'Full KFGQPC'!K319,'Full LPMQ'!K319,'Full AlQalam Zero TN'!K319)</f>
        <v>0</v>
      </c>
      <c r="L319" s="52">
        <f>SUM('Full norehidayat'!L319,'Full norehuda'!L319,'Full norehira'!L319,'Full meQuran'!L319,'Full Amiri'!L319,'Full PDMS'!L319,'Full AlKareem'!L319,'Full KFGQPC'!L319,'Full LPMQ'!L319,'Full AlQalam Zero TN'!L319)</f>
        <v>0</v>
      </c>
      <c r="M319" s="52">
        <f>SUM('Full norehidayat'!M319,'Full norehuda'!M319,'Full norehira'!M319,'Full meQuran'!M319,'Full Amiri'!M319,'Full PDMS'!M319,'Full AlKareem'!M319,'Full KFGQPC'!M319,'Full LPMQ'!M319,'Full AlQalam Zero TN'!M319)</f>
        <v>0</v>
      </c>
      <c r="N319" s="52">
        <f>SUM('Full norehidayat'!N319,'Full norehuda'!N319,'Full norehira'!N319,'Full meQuran'!N319,'Full Amiri'!N319,'Full PDMS'!N319,'Full AlKareem'!N319,'Full KFGQPC'!N319,'Full LPMQ'!N319,'Full AlQalam Zero TN'!N319)</f>
        <v>0</v>
      </c>
      <c r="O319" s="52">
        <f>SUM('Full norehidayat'!O319,'Full norehuda'!O319,'Full norehira'!O319,'Full meQuran'!O319,'Full Amiri'!O319,'Full PDMS'!O319,'Full AlKareem'!O319,'Full KFGQPC'!O319,'Full LPMQ'!O319,'Full AlQalam Zero TN'!O319)</f>
        <v>0</v>
      </c>
      <c r="P319" s="52">
        <f>SUM('Full norehidayat'!P319,'Full norehuda'!P319,'Full norehira'!P319,'Full meQuran'!P319,'Full Amiri'!P319,'Full PDMS'!P319,'Full AlKareem'!P319,'Full KFGQPC'!P319,'Full LPMQ'!P319,'Full AlQalam Zero TN'!P319)</f>
        <v>0</v>
      </c>
      <c r="Q319" s="52">
        <f>SUM('Full norehidayat'!Q319,'Full norehuda'!Q319,'Full norehira'!Q319,'Full meQuran'!Q319,'Full Amiri'!Q319,'Full PDMS'!Q319,'Full AlKareem'!Q319,'Full KFGQPC'!Q319,'Full LPMQ'!Q319,'Full AlQalam Zero TN'!Q319)</f>
        <v>0</v>
      </c>
      <c r="R319" s="52">
        <f>SUM('Full norehidayat'!R319,'Full norehuda'!R319,'Full norehira'!R319,'Full meQuran'!R319,'Full Amiri'!R319,'Full PDMS'!R319,'Full AlKareem'!R319,'Full KFGQPC'!R319,'Full LPMQ'!R319,'Full AlQalam Zero TN'!R319)</f>
        <v>0</v>
      </c>
      <c r="S319" s="52">
        <f>SUM('Full norehidayat'!S319,'Full norehuda'!S319,'Full norehira'!S319,'Full meQuran'!S319,'Full Amiri'!S319,'Full PDMS'!S319,'Full AlKareem'!S319,'Full KFGQPC'!S319,'Full LPMQ'!S319,'Full AlQalam Zero TN'!S319)</f>
        <v>0</v>
      </c>
      <c r="T319" s="52">
        <f>SUM('Full norehidayat'!T319,'Full norehuda'!T319,'Full norehira'!T319,'Full meQuran'!T319,'Full Amiri'!T319,'Full PDMS'!T319,'Full AlKareem'!T319,'Full KFGQPC'!T319,'Full LPMQ'!T319,'Full AlQalam Zero TN'!T319)</f>
        <v>0</v>
      </c>
      <c r="U319" s="52">
        <f>SUM('Full norehidayat'!U319,'Full norehuda'!U319,'Full norehira'!U319,'Full meQuran'!U319,'Full Amiri'!U319,'Full PDMS'!U319,'Full AlKareem'!U319,'Full KFGQPC'!U319,'Full LPMQ'!U319,'Full AlQalam Zero TN'!U319)</f>
        <v>0</v>
      </c>
      <c r="V319" s="52">
        <f>SUM('Full norehidayat'!V319,'Full norehuda'!V319,'Full norehira'!V319,'Full meQuran'!V319,'Full Amiri'!V319,'Full PDMS'!V319,'Full AlKareem'!V319,'Full KFGQPC'!V319,'Full LPMQ'!V319,'Full AlQalam Zero TN'!V319)</f>
        <v>0</v>
      </c>
      <c r="W319" s="52">
        <f>SUM('Full norehidayat'!W319,'Full norehuda'!W319,'Full norehira'!W319,'Full meQuran'!W319,'Full Amiri'!W319,'Full PDMS'!W319,'Full AlKareem'!W319,'Full KFGQPC'!W319,'Full LPMQ'!W319,'Full AlQalam Zero TN'!W319)</f>
        <v>0</v>
      </c>
      <c r="X319" s="52">
        <f>SUM('Full norehidayat'!X319,'Full norehuda'!X319,'Full norehira'!X319,'Full meQuran'!X319,'Full Amiri'!X319,'Full PDMS'!X319,'Full AlKareem'!X319,'Full KFGQPC'!X319,'Full LPMQ'!X319,'Full AlQalam Zero TN'!X319)</f>
        <v>4</v>
      </c>
      <c r="Y319" s="51">
        <f>SUM('Full norehidayat'!Y319,'Full norehuda'!Y319,'Full norehira'!Y319,'Full meQuran'!Y319,'Full Amiri'!Y319,'Full PDMS'!Y319,'Full AlKareem'!Y319,'Full KFGQPC'!Y319,'Full LPMQ'!Y319,'Full AlQalam Zero TN'!Y319)</f>
        <v>189</v>
      </c>
      <c r="Z319" s="52">
        <f>SUM('Full norehidayat'!Z319,'Full norehuda'!Z319,'Full norehira'!Z319,'Full meQuran'!Z319,'Full Amiri'!Z319,'Full PDMS'!Z319,'Full AlKareem'!Z319,'Full KFGQPC'!Z319,'Full LPMQ'!Z319,'Full AlQalam Zero TN'!Z319)</f>
        <v>0</v>
      </c>
      <c r="AA319" s="52">
        <f>SUM('Full norehidayat'!AA319,'Full norehuda'!AA319,'Full norehira'!AA319,'Full meQuran'!AA319,'Full Amiri'!AA319,'Full PDMS'!AA319,'Full AlKareem'!AA319,'Full KFGQPC'!AA319,'Full LPMQ'!AA319,'Full AlQalam Zero TN'!AA319)</f>
        <v>0</v>
      </c>
      <c r="AB319" s="52">
        <f>SUM('Full norehidayat'!AB319,'Full norehuda'!AB319,'Full norehira'!AB319,'Full meQuran'!AB319,'Full Amiri'!AB319,'Full PDMS'!AB319,'Full AlKareem'!AB319,'Full KFGQPC'!AB319,'Full LPMQ'!AB319,'Full AlQalam Zero TN'!AB319)</f>
        <v>0</v>
      </c>
      <c r="AC319" s="52">
        <f>SUM('Full norehidayat'!AC319,'Full norehuda'!AC319,'Full norehira'!AC319,'Full meQuran'!AC319,'Full Amiri'!AC319,'Full PDMS'!AC319,'Full AlKareem'!AC319,'Full KFGQPC'!AC319,'Full LPMQ'!AC319,'Full AlQalam Zero TN'!AC319)</f>
        <v>0</v>
      </c>
      <c r="AD319" s="41">
        <f>Y319</f>
        <v>189</v>
      </c>
      <c r="AE319" s="41">
        <f>SUM(B319:X319,Z319:AC319)</f>
        <v>4</v>
      </c>
      <c r="AF319" s="41">
        <f>SUM(Y296:Y318,Y320:Y323)</f>
        <v>0</v>
      </c>
      <c r="AG319" s="42">
        <v>0</v>
      </c>
      <c r="AH319" s="43">
        <f t="shared" si="81"/>
        <v>0.979274611398964</v>
      </c>
      <c r="AI319" s="43">
        <f t="shared" si="82"/>
        <v>0.979274611398964</v>
      </c>
      <c r="AJ319" s="43">
        <f t="shared" si="83"/>
        <v>1</v>
      </c>
      <c r="AK319" s="43">
        <f t="shared" si="84"/>
        <v>0.989528795811518</v>
      </c>
    </row>
    <row r="320" spans="1:37">
      <c r="A320" s="26" t="s">
        <v>31</v>
      </c>
      <c r="B320" s="52">
        <f>SUM('Full norehidayat'!B320,'Full norehuda'!B320,'Full norehira'!B320,'Full meQuran'!B320,'Full Amiri'!B320,'Full PDMS'!B320,'Full AlKareem'!B320,'Full KFGQPC'!B320,'Full LPMQ'!B320,'Full AlQalam Zero TN'!B320)</f>
        <v>0</v>
      </c>
      <c r="C320" s="52">
        <f>SUM('Full norehidayat'!C320,'Full norehuda'!C320,'Full norehira'!C320,'Full meQuran'!C320,'Full Amiri'!C320,'Full PDMS'!C320,'Full AlKareem'!C320,'Full KFGQPC'!C320,'Full LPMQ'!C320,'Full AlQalam Zero TN'!C320)</f>
        <v>4</v>
      </c>
      <c r="D320" s="52">
        <f>SUM('Full norehidayat'!D320,'Full norehuda'!D320,'Full norehira'!D320,'Full meQuran'!D320,'Full Amiri'!D320,'Full PDMS'!D320,'Full AlKareem'!D320,'Full KFGQPC'!D320,'Full LPMQ'!D320,'Full AlQalam Zero TN'!D320)</f>
        <v>0</v>
      </c>
      <c r="E320" s="52">
        <f>SUM('Full norehidayat'!E320,'Full norehuda'!E320,'Full norehira'!E320,'Full meQuran'!E320,'Full Amiri'!E320,'Full PDMS'!E320,'Full AlKareem'!E320,'Full KFGQPC'!E320,'Full LPMQ'!E320,'Full AlQalam Zero TN'!E320)</f>
        <v>0</v>
      </c>
      <c r="F320" s="52">
        <f>SUM('Full norehidayat'!F320,'Full norehuda'!F320,'Full norehira'!F320,'Full meQuran'!F320,'Full Amiri'!F320,'Full PDMS'!F320,'Full AlKareem'!F320,'Full KFGQPC'!F320,'Full LPMQ'!F320,'Full AlQalam Zero TN'!F320)</f>
        <v>0</v>
      </c>
      <c r="G320" s="52">
        <f>SUM('Full norehidayat'!G320,'Full norehuda'!G320,'Full norehira'!G320,'Full meQuran'!G320,'Full Amiri'!G320,'Full PDMS'!G320,'Full AlKareem'!G320,'Full KFGQPC'!G320,'Full LPMQ'!G320,'Full AlQalam Zero TN'!G320)</f>
        <v>0</v>
      </c>
      <c r="H320" s="52">
        <f>SUM('Full norehidayat'!H320,'Full norehuda'!H320,'Full norehira'!H320,'Full meQuran'!H320,'Full Amiri'!H320,'Full PDMS'!H320,'Full AlKareem'!H320,'Full KFGQPC'!H320,'Full LPMQ'!H320,'Full AlQalam Zero TN'!H320)</f>
        <v>0</v>
      </c>
      <c r="I320" s="52">
        <f>SUM('Full norehidayat'!I320,'Full norehuda'!I320,'Full norehira'!I320,'Full meQuran'!I320,'Full Amiri'!I320,'Full PDMS'!I320,'Full AlKareem'!I320,'Full KFGQPC'!I320,'Full LPMQ'!I320,'Full AlQalam Zero TN'!I320)</f>
        <v>0</v>
      </c>
      <c r="J320" s="52">
        <f>SUM('Full norehidayat'!J320,'Full norehuda'!J320,'Full norehira'!J320,'Full meQuran'!J320,'Full Amiri'!J320,'Full PDMS'!J320,'Full AlKareem'!J320,'Full KFGQPC'!J320,'Full LPMQ'!J320,'Full AlQalam Zero TN'!J320)</f>
        <v>0</v>
      </c>
      <c r="K320" s="52">
        <f>SUM('Full norehidayat'!K320,'Full norehuda'!K320,'Full norehira'!K320,'Full meQuran'!K320,'Full Amiri'!K320,'Full PDMS'!K320,'Full AlKareem'!K320,'Full KFGQPC'!K320,'Full LPMQ'!K320,'Full AlQalam Zero TN'!K320)</f>
        <v>0</v>
      </c>
      <c r="L320" s="52">
        <f>SUM('Full norehidayat'!L320,'Full norehuda'!L320,'Full norehira'!L320,'Full meQuran'!L320,'Full Amiri'!L320,'Full PDMS'!L320,'Full AlKareem'!L320,'Full KFGQPC'!L320,'Full LPMQ'!L320,'Full AlQalam Zero TN'!L320)</f>
        <v>0</v>
      </c>
      <c r="M320" s="52">
        <f>SUM('Full norehidayat'!M320,'Full norehuda'!M320,'Full norehira'!M320,'Full meQuran'!M320,'Full Amiri'!M320,'Full PDMS'!M320,'Full AlKareem'!M320,'Full KFGQPC'!M320,'Full LPMQ'!M320,'Full AlQalam Zero TN'!M320)</f>
        <v>0</v>
      </c>
      <c r="N320" s="52">
        <f>SUM('Full norehidayat'!N320,'Full norehuda'!N320,'Full norehira'!N320,'Full meQuran'!N320,'Full Amiri'!N320,'Full PDMS'!N320,'Full AlKareem'!N320,'Full KFGQPC'!N320,'Full LPMQ'!N320,'Full AlQalam Zero TN'!N320)</f>
        <v>0</v>
      </c>
      <c r="O320" s="52">
        <f>SUM('Full norehidayat'!O320,'Full norehuda'!O320,'Full norehira'!O320,'Full meQuran'!O320,'Full Amiri'!O320,'Full PDMS'!O320,'Full AlKareem'!O320,'Full KFGQPC'!O320,'Full LPMQ'!O320,'Full AlQalam Zero TN'!O320)</f>
        <v>0</v>
      </c>
      <c r="P320" s="52">
        <f>SUM('Full norehidayat'!P320,'Full norehuda'!P320,'Full norehira'!P320,'Full meQuran'!P320,'Full Amiri'!P320,'Full PDMS'!P320,'Full AlKareem'!P320,'Full KFGQPC'!P320,'Full LPMQ'!P320,'Full AlQalam Zero TN'!P320)</f>
        <v>1</v>
      </c>
      <c r="Q320" s="52">
        <f>SUM('Full norehidayat'!Q320,'Full norehuda'!Q320,'Full norehira'!Q320,'Full meQuran'!Q320,'Full Amiri'!Q320,'Full PDMS'!Q320,'Full AlKareem'!Q320,'Full KFGQPC'!Q320,'Full LPMQ'!Q320,'Full AlQalam Zero TN'!Q320)</f>
        <v>0</v>
      </c>
      <c r="R320" s="52">
        <f>SUM('Full norehidayat'!R320,'Full norehuda'!R320,'Full norehira'!R320,'Full meQuran'!R320,'Full Amiri'!R320,'Full PDMS'!R320,'Full AlKareem'!R320,'Full KFGQPC'!R320,'Full LPMQ'!R320,'Full AlQalam Zero TN'!R320)</f>
        <v>0</v>
      </c>
      <c r="S320" s="52">
        <f>SUM('Full norehidayat'!S320,'Full norehuda'!S320,'Full norehira'!S320,'Full meQuran'!S320,'Full Amiri'!S320,'Full PDMS'!S320,'Full AlKareem'!S320,'Full KFGQPC'!S320,'Full LPMQ'!S320,'Full AlQalam Zero TN'!S320)</f>
        <v>0</v>
      </c>
      <c r="T320" s="52">
        <f>SUM('Full norehidayat'!T320,'Full norehuda'!T320,'Full norehira'!T320,'Full meQuran'!T320,'Full Amiri'!T320,'Full PDMS'!T320,'Full AlKareem'!T320,'Full KFGQPC'!T320,'Full LPMQ'!T320,'Full AlQalam Zero TN'!T320)</f>
        <v>0</v>
      </c>
      <c r="U320" s="52">
        <f>SUM('Full norehidayat'!U320,'Full norehuda'!U320,'Full norehira'!U320,'Full meQuran'!U320,'Full Amiri'!U320,'Full PDMS'!U320,'Full AlKareem'!U320,'Full KFGQPC'!U320,'Full LPMQ'!U320,'Full AlQalam Zero TN'!U320)</f>
        <v>0</v>
      </c>
      <c r="V320" s="52">
        <f>SUM('Full norehidayat'!V320,'Full norehuda'!V320,'Full norehira'!V320,'Full meQuran'!V320,'Full Amiri'!V320,'Full PDMS'!V320,'Full AlKareem'!V320,'Full KFGQPC'!V320,'Full LPMQ'!V320,'Full AlQalam Zero TN'!V320)</f>
        <v>0</v>
      </c>
      <c r="W320" s="52">
        <f>SUM('Full norehidayat'!W320,'Full norehuda'!W320,'Full norehira'!W320,'Full meQuran'!W320,'Full Amiri'!W320,'Full PDMS'!W320,'Full AlKareem'!W320,'Full KFGQPC'!W320,'Full LPMQ'!W320,'Full AlQalam Zero TN'!W320)</f>
        <v>0</v>
      </c>
      <c r="X320" s="52">
        <f>SUM('Full norehidayat'!X320,'Full norehuda'!X320,'Full norehira'!X320,'Full meQuran'!X320,'Full Amiri'!X320,'Full PDMS'!X320,'Full AlKareem'!X320,'Full KFGQPC'!X320,'Full LPMQ'!X320,'Full AlQalam Zero TN'!X320)</f>
        <v>2</v>
      </c>
      <c r="Y320" s="52">
        <f>SUM('Full norehidayat'!Y320,'Full norehuda'!Y320,'Full norehira'!Y320,'Full meQuran'!Y320,'Full Amiri'!Y320,'Full PDMS'!Y320,'Full AlKareem'!Y320,'Full KFGQPC'!Y320,'Full LPMQ'!Y320,'Full AlQalam Zero TN'!Y320)</f>
        <v>0</v>
      </c>
      <c r="Z320" s="51">
        <f>SUM('Full norehidayat'!Z320,'Full norehuda'!Z320,'Full norehira'!Z320,'Full meQuran'!Z320,'Full Amiri'!Z320,'Full PDMS'!Z320,'Full AlKareem'!Z320,'Full KFGQPC'!Z320,'Full LPMQ'!Z320,'Full AlQalam Zero TN'!Z320)</f>
        <v>33</v>
      </c>
      <c r="AA320" s="52">
        <f>SUM('Full norehidayat'!AA320,'Full norehuda'!AA320,'Full norehira'!AA320,'Full meQuran'!AA320,'Full Amiri'!AA320,'Full PDMS'!AA320,'Full AlKareem'!AA320,'Full KFGQPC'!AA320,'Full LPMQ'!AA320,'Full AlQalam Zero TN'!AA320)</f>
        <v>0</v>
      </c>
      <c r="AB320" s="52">
        <f>SUM('Full norehidayat'!AB320,'Full norehuda'!AB320,'Full norehira'!AB320,'Full meQuran'!AB320,'Full Amiri'!AB320,'Full PDMS'!AB320,'Full AlKareem'!AB320,'Full KFGQPC'!AB320,'Full LPMQ'!AB320,'Full AlQalam Zero TN'!AB320)</f>
        <v>0</v>
      </c>
      <c r="AC320" s="52">
        <f>SUM('Full norehidayat'!AC320,'Full norehuda'!AC320,'Full norehira'!AC320,'Full meQuran'!AC320,'Full Amiri'!AC320,'Full PDMS'!AC320,'Full AlKareem'!AC320,'Full KFGQPC'!AC320,'Full LPMQ'!AC320,'Full AlQalam Zero TN'!AC320)</f>
        <v>0</v>
      </c>
      <c r="AD320" s="42">
        <f>Z320</f>
        <v>33</v>
      </c>
      <c r="AE320" s="42">
        <f>SUM(B320:Y320,AA320:AC320)</f>
        <v>7</v>
      </c>
      <c r="AF320" s="42">
        <f>SUM(Z296:Z319,Z321:Z323)</f>
        <v>1</v>
      </c>
      <c r="AG320" s="41">
        <v>0</v>
      </c>
      <c r="AH320" s="40">
        <f t="shared" si="81"/>
        <v>0.804878048780488</v>
      </c>
      <c r="AI320" s="40">
        <f t="shared" si="82"/>
        <v>0.825</v>
      </c>
      <c r="AJ320" s="40">
        <f t="shared" si="83"/>
        <v>0.970588235294118</v>
      </c>
      <c r="AK320" s="40">
        <f t="shared" si="84"/>
        <v>0.891891891891892</v>
      </c>
    </row>
    <row r="321" spans="1:37">
      <c r="A321" s="26" t="s">
        <v>32</v>
      </c>
      <c r="B321" s="52">
        <f>SUM('Full norehidayat'!B321,'Full norehuda'!B321,'Full norehira'!B321,'Full meQuran'!B321,'Full Amiri'!B321,'Full PDMS'!B321,'Full AlKareem'!B321,'Full KFGQPC'!B321,'Full LPMQ'!B321,'Full AlQalam Zero TN'!B321)</f>
        <v>0</v>
      </c>
      <c r="C321" s="52">
        <f>SUM('Full norehidayat'!C321,'Full norehuda'!C321,'Full norehira'!C321,'Full meQuran'!C321,'Full Amiri'!C321,'Full PDMS'!C321,'Full AlKareem'!C321,'Full KFGQPC'!C321,'Full LPMQ'!C321,'Full AlQalam Zero TN'!C321)</f>
        <v>0</v>
      </c>
      <c r="D321" s="52">
        <f>SUM('Full norehidayat'!D321,'Full norehuda'!D321,'Full norehira'!D321,'Full meQuran'!D321,'Full Amiri'!D321,'Full PDMS'!D321,'Full AlKareem'!D321,'Full KFGQPC'!D321,'Full LPMQ'!D321,'Full AlQalam Zero TN'!D321)</f>
        <v>0</v>
      </c>
      <c r="E321" s="52">
        <f>SUM('Full norehidayat'!E321,'Full norehuda'!E321,'Full norehira'!E321,'Full meQuran'!E321,'Full Amiri'!E321,'Full PDMS'!E321,'Full AlKareem'!E321,'Full KFGQPC'!E321,'Full LPMQ'!E321,'Full AlQalam Zero TN'!E321)</f>
        <v>0</v>
      </c>
      <c r="F321" s="52">
        <f>SUM('Full norehidayat'!F321,'Full norehuda'!F321,'Full norehira'!F321,'Full meQuran'!F321,'Full Amiri'!F321,'Full PDMS'!F321,'Full AlKareem'!F321,'Full KFGQPC'!F321,'Full LPMQ'!F321,'Full AlQalam Zero TN'!F321)</f>
        <v>0</v>
      </c>
      <c r="G321" s="52">
        <f>SUM('Full norehidayat'!G321,'Full norehuda'!G321,'Full norehira'!G321,'Full meQuran'!G321,'Full Amiri'!G321,'Full PDMS'!G321,'Full AlKareem'!G321,'Full KFGQPC'!G321,'Full LPMQ'!G321,'Full AlQalam Zero TN'!G321)</f>
        <v>0</v>
      </c>
      <c r="H321" s="52">
        <f>SUM('Full norehidayat'!H321,'Full norehuda'!H321,'Full norehira'!H321,'Full meQuran'!H321,'Full Amiri'!H321,'Full PDMS'!H321,'Full AlKareem'!H321,'Full KFGQPC'!H321,'Full LPMQ'!H321,'Full AlQalam Zero TN'!H321)</f>
        <v>0</v>
      </c>
      <c r="I321" s="52">
        <f>SUM('Full norehidayat'!I321,'Full norehuda'!I321,'Full norehira'!I321,'Full meQuran'!I321,'Full Amiri'!I321,'Full PDMS'!I321,'Full AlKareem'!I321,'Full KFGQPC'!I321,'Full LPMQ'!I321,'Full AlQalam Zero TN'!I321)</f>
        <v>0</v>
      </c>
      <c r="J321" s="52">
        <f>SUM('Full norehidayat'!J321,'Full norehuda'!J321,'Full norehira'!J321,'Full meQuran'!J321,'Full Amiri'!J321,'Full PDMS'!J321,'Full AlKareem'!J321,'Full KFGQPC'!J321,'Full LPMQ'!J321,'Full AlQalam Zero TN'!J321)</f>
        <v>0</v>
      </c>
      <c r="K321" s="52">
        <f>SUM('Full norehidayat'!K321,'Full norehuda'!K321,'Full norehira'!K321,'Full meQuran'!K321,'Full Amiri'!K321,'Full PDMS'!K321,'Full AlKareem'!K321,'Full KFGQPC'!K321,'Full LPMQ'!K321,'Full AlQalam Zero TN'!K321)</f>
        <v>0</v>
      </c>
      <c r="L321" s="52">
        <f>SUM('Full norehidayat'!L321,'Full norehuda'!L321,'Full norehira'!L321,'Full meQuran'!L321,'Full Amiri'!L321,'Full PDMS'!L321,'Full AlKareem'!L321,'Full KFGQPC'!L321,'Full LPMQ'!L321,'Full AlQalam Zero TN'!L321)</f>
        <v>0</v>
      </c>
      <c r="M321" s="52">
        <f>SUM('Full norehidayat'!M321,'Full norehuda'!M321,'Full norehira'!M321,'Full meQuran'!M321,'Full Amiri'!M321,'Full PDMS'!M321,'Full AlKareem'!M321,'Full KFGQPC'!M321,'Full LPMQ'!M321,'Full AlQalam Zero TN'!M321)</f>
        <v>0</v>
      </c>
      <c r="N321" s="52">
        <f>SUM('Full norehidayat'!N321,'Full norehuda'!N321,'Full norehira'!N321,'Full meQuran'!N321,'Full Amiri'!N321,'Full PDMS'!N321,'Full AlKareem'!N321,'Full KFGQPC'!N321,'Full LPMQ'!N321,'Full AlQalam Zero TN'!N321)</f>
        <v>0</v>
      </c>
      <c r="O321" s="52">
        <f>SUM('Full norehidayat'!O321,'Full norehuda'!O321,'Full norehira'!O321,'Full meQuran'!O321,'Full Amiri'!O321,'Full PDMS'!O321,'Full AlKareem'!O321,'Full KFGQPC'!O321,'Full LPMQ'!O321,'Full AlQalam Zero TN'!O321)</f>
        <v>0</v>
      </c>
      <c r="P321" s="52">
        <f>SUM('Full norehidayat'!P321,'Full norehuda'!P321,'Full norehira'!P321,'Full meQuran'!P321,'Full Amiri'!P321,'Full PDMS'!P321,'Full AlKareem'!P321,'Full KFGQPC'!P321,'Full LPMQ'!P321,'Full AlQalam Zero TN'!P321)</f>
        <v>0</v>
      </c>
      <c r="Q321" s="52">
        <f>SUM('Full norehidayat'!Q321,'Full norehuda'!Q321,'Full norehira'!Q321,'Full meQuran'!Q321,'Full Amiri'!Q321,'Full PDMS'!Q321,'Full AlKareem'!Q321,'Full KFGQPC'!Q321,'Full LPMQ'!Q321,'Full AlQalam Zero TN'!Q321)</f>
        <v>0</v>
      </c>
      <c r="R321" s="52">
        <f>SUM('Full norehidayat'!R321,'Full norehuda'!R321,'Full norehira'!R321,'Full meQuran'!R321,'Full Amiri'!R321,'Full PDMS'!R321,'Full AlKareem'!R321,'Full KFGQPC'!R321,'Full LPMQ'!R321,'Full AlQalam Zero TN'!R321)</f>
        <v>0</v>
      </c>
      <c r="S321" s="52">
        <f>SUM('Full norehidayat'!S321,'Full norehuda'!S321,'Full norehira'!S321,'Full meQuran'!S321,'Full Amiri'!S321,'Full PDMS'!S321,'Full AlKareem'!S321,'Full KFGQPC'!S321,'Full LPMQ'!S321,'Full AlQalam Zero TN'!S321)</f>
        <v>0</v>
      </c>
      <c r="T321" s="52">
        <f>SUM('Full norehidayat'!T321,'Full norehuda'!T321,'Full norehira'!T321,'Full meQuran'!T321,'Full Amiri'!T321,'Full PDMS'!T321,'Full AlKareem'!T321,'Full KFGQPC'!T321,'Full LPMQ'!T321,'Full AlQalam Zero TN'!T321)</f>
        <v>0</v>
      </c>
      <c r="U321" s="52">
        <f>SUM('Full norehidayat'!U321,'Full norehuda'!U321,'Full norehira'!U321,'Full meQuran'!U321,'Full Amiri'!U321,'Full PDMS'!U321,'Full AlKareem'!U321,'Full KFGQPC'!U321,'Full LPMQ'!U321,'Full AlQalam Zero TN'!U321)</f>
        <v>0</v>
      </c>
      <c r="V321" s="52">
        <f>SUM('Full norehidayat'!V321,'Full norehuda'!V321,'Full norehira'!V321,'Full meQuran'!V321,'Full Amiri'!V321,'Full PDMS'!V321,'Full AlKareem'!V321,'Full KFGQPC'!V321,'Full LPMQ'!V321,'Full AlQalam Zero TN'!V321)</f>
        <v>0</v>
      </c>
      <c r="W321" s="52">
        <f>SUM('Full norehidayat'!W321,'Full norehuda'!W321,'Full norehira'!W321,'Full meQuran'!W321,'Full Amiri'!W321,'Full PDMS'!W321,'Full AlKareem'!W321,'Full KFGQPC'!W321,'Full LPMQ'!W321,'Full AlQalam Zero TN'!W321)</f>
        <v>0</v>
      </c>
      <c r="X321" s="52">
        <f>SUM('Full norehidayat'!X321,'Full norehuda'!X321,'Full norehira'!X321,'Full meQuran'!X321,'Full Amiri'!X321,'Full PDMS'!X321,'Full AlKareem'!X321,'Full KFGQPC'!X321,'Full LPMQ'!X321,'Full AlQalam Zero TN'!X321)</f>
        <v>0</v>
      </c>
      <c r="Y321" s="52">
        <f>SUM('Full norehidayat'!Y321,'Full norehuda'!Y321,'Full norehira'!Y321,'Full meQuran'!Y321,'Full Amiri'!Y321,'Full PDMS'!Y321,'Full AlKareem'!Y321,'Full KFGQPC'!Y321,'Full LPMQ'!Y321,'Full AlQalam Zero TN'!Y321)</f>
        <v>0</v>
      </c>
      <c r="Z321" s="52">
        <f>SUM('Full norehidayat'!Z321,'Full norehuda'!Z321,'Full norehira'!Z321,'Full meQuran'!Z321,'Full Amiri'!Z321,'Full PDMS'!Z321,'Full AlKareem'!Z321,'Full KFGQPC'!Z321,'Full LPMQ'!Z321,'Full AlQalam Zero TN'!Z321)</f>
        <v>0</v>
      </c>
      <c r="AA321" s="51">
        <f>SUM('Full norehidayat'!AA321,'Full norehuda'!AA321,'Full norehira'!AA321,'Full meQuran'!AA321,'Full Amiri'!AA321,'Full PDMS'!AA321,'Full AlKareem'!AA321,'Full KFGQPC'!AA321,'Full LPMQ'!AA321,'Full AlQalam Zero TN'!AA321)</f>
        <v>53</v>
      </c>
      <c r="AB321" s="52">
        <f>SUM('Full norehidayat'!AB321,'Full norehuda'!AB321,'Full norehira'!AB321,'Full meQuran'!AB321,'Full Amiri'!AB321,'Full PDMS'!AB321,'Full AlKareem'!AB321,'Full KFGQPC'!AB321,'Full LPMQ'!AB321,'Full AlQalam Zero TN'!AB321)</f>
        <v>0</v>
      </c>
      <c r="AC321" s="52">
        <f>SUM('Full norehidayat'!AC321,'Full norehuda'!AC321,'Full norehira'!AC321,'Full meQuran'!AC321,'Full Amiri'!AC321,'Full PDMS'!AC321,'Full AlKareem'!AC321,'Full KFGQPC'!AC321,'Full LPMQ'!AC321,'Full AlQalam Zero TN'!AC321)</f>
        <v>0</v>
      </c>
      <c r="AD321" s="41">
        <f>AA321</f>
        <v>53</v>
      </c>
      <c r="AE321" s="41">
        <f>SUM(B321:Z321,AB321:AC321)</f>
        <v>0</v>
      </c>
      <c r="AF321" s="41">
        <f>SUM(AA296:AA320,AA322:AA323)</f>
        <v>0</v>
      </c>
      <c r="AG321" s="42">
        <v>0</v>
      </c>
      <c r="AH321" s="43">
        <f t="shared" si="81"/>
        <v>1</v>
      </c>
      <c r="AI321" s="43">
        <f t="shared" si="82"/>
        <v>1</v>
      </c>
      <c r="AJ321" s="43">
        <f t="shared" si="83"/>
        <v>1</v>
      </c>
      <c r="AK321" s="43">
        <f t="shared" si="84"/>
        <v>1</v>
      </c>
    </row>
    <row r="322" spans="1:37">
      <c r="A322" s="26" t="s">
        <v>33</v>
      </c>
      <c r="B322" s="52">
        <f>SUM('Full norehidayat'!B322,'Full norehuda'!B322,'Full norehira'!B322,'Full meQuran'!B322,'Full Amiri'!B322,'Full PDMS'!B322,'Full AlKareem'!B322,'Full KFGQPC'!B322,'Full LPMQ'!B322,'Full AlQalam Zero TN'!B322)</f>
        <v>0</v>
      </c>
      <c r="C322" s="52">
        <f>SUM('Full norehidayat'!C322,'Full norehuda'!C322,'Full norehira'!C322,'Full meQuran'!C322,'Full Amiri'!C322,'Full PDMS'!C322,'Full AlKareem'!C322,'Full KFGQPC'!C322,'Full LPMQ'!C322,'Full AlQalam Zero TN'!C322)</f>
        <v>0</v>
      </c>
      <c r="D322" s="52">
        <f>SUM('Full norehidayat'!D322,'Full norehuda'!D322,'Full norehira'!D322,'Full meQuran'!D322,'Full Amiri'!D322,'Full PDMS'!D322,'Full AlKareem'!D322,'Full KFGQPC'!D322,'Full LPMQ'!D322,'Full AlQalam Zero TN'!D322)</f>
        <v>0</v>
      </c>
      <c r="E322" s="52">
        <f>SUM('Full norehidayat'!E322,'Full norehuda'!E322,'Full norehira'!E322,'Full meQuran'!E322,'Full Amiri'!E322,'Full PDMS'!E322,'Full AlKareem'!E322,'Full KFGQPC'!E322,'Full LPMQ'!E322,'Full AlQalam Zero TN'!E322)</f>
        <v>0</v>
      </c>
      <c r="F322" s="52">
        <f>SUM('Full norehidayat'!F322,'Full norehuda'!F322,'Full norehira'!F322,'Full meQuran'!F322,'Full Amiri'!F322,'Full PDMS'!F322,'Full AlKareem'!F322,'Full KFGQPC'!F322,'Full LPMQ'!F322,'Full AlQalam Zero TN'!F322)</f>
        <v>0</v>
      </c>
      <c r="G322" s="52">
        <f>SUM('Full norehidayat'!G322,'Full norehuda'!G322,'Full norehira'!G322,'Full meQuran'!G322,'Full Amiri'!G322,'Full PDMS'!G322,'Full AlKareem'!G322,'Full KFGQPC'!G322,'Full LPMQ'!G322,'Full AlQalam Zero TN'!G322)</f>
        <v>0</v>
      </c>
      <c r="H322" s="52">
        <f>SUM('Full norehidayat'!H322,'Full norehuda'!H322,'Full norehira'!H322,'Full meQuran'!H322,'Full Amiri'!H322,'Full PDMS'!H322,'Full AlKareem'!H322,'Full KFGQPC'!H322,'Full LPMQ'!H322,'Full AlQalam Zero TN'!H322)</f>
        <v>0</v>
      </c>
      <c r="I322" s="52">
        <f>SUM('Full norehidayat'!I322,'Full norehuda'!I322,'Full norehira'!I322,'Full meQuran'!I322,'Full Amiri'!I322,'Full PDMS'!I322,'Full AlKareem'!I322,'Full KFGQPC'!I322,'Full LPMQ'!I322,'Full AlQalam Zero TN'!I322)</f>
        <v>0</v>
      </c>
      <c r="J322" s="52">
        <f>SUM('Full norehidayat'!J322,'Full norehuda'!J322,'Full norehira'!J322,'Full meQuran'!J322,'Full Amiri'!J322,'Full PDMS'!J322,'Full AlKareem'!J322,'Full KFGQPC'!J322,'Full LPMQ'!J322,'Full AlQalam Zero TN'!J322)</f>
        <v>0</v>
      </c>
      <c r="K322" s="52">
        <f>SUM('Full norehidayat'!K322,'Full norehuda'!K322,'Full norehira'!K322,'Full meQuran'!K322,'Full Amiri'!K322,'Full PDMS'!K322,'Full AlKareem'!K322,'Full KFGQPC'!K322,'Full LPMQ'!K322,'Full AlQalam Zero TN'!K322)</f>
        <v>0</v>
      </c>
      <c r="L322" s="52">
        <f>SUM('Full norehidayat'!L322,'Full norehuda'!L322,'Full norehira'!L322,'Full meQuran'!L322,'Full Amiri'!L322,'Full PDMS'!L322,'Full AlKareem'!L322,'Full KFGQPC'!L322,'Full LPMQ'!L322,'Full AlQalam Zero TN'!L322)</f>
        <v>0</v>
      </c>
      <c r="M322" s="52">
        <f>SUM('Full norehidayat'!M322,'Full norehuda'!M322,'Full norehira'!M322,'Full meQuran'!M322,'Full Amiri'!M322,'Full PDMS'!M322,'Full AlKareem'!M322,'Full KFGQPC'!M322,'Full LPMQ'!M322,'Full AlQalam Zero TN'!M322)</f>
        <v>0</v>
      </c>
      <c r="N322" s="52">
        <f>SUM('Full norehidayat'!N322,'Full norehuda'!N322,'Full norehira'!N322,'Full meQuran'!N322,'Full Amiri'!N322,'Full PDMS'!N322,'Full AlKareem'!N322,'Full KFGQPC'!N322,'Full LPMQ'!N322,'Full AlQalam Zero TN'!N322)</f>
        <v>0</v>
      </c>
      <c r="O322" s="52">
        <f>SUM('Full norehidayat'!O322,'Full norehuda'!O322,'Full norehira'!O322,'Full meQuran'!O322,'Full Amiri'!O322,'Full PDMS'!O322,'Full AlKareem'!O322,'Full KFGQPC'!O322,'Full LPMQ'!O322,'Full AlQalam Zero TN'!O322)</f>
        <v>0</v>
      </c>
      <c r="P322" s="52">
        <f>SUM('Full norehidayat'!P322,'Full norehuda'!P322,'Full norehira'!P322,'Full meQuran'!P322,'Full Amiri'!P322,'Full PDMS'!P322,'Full AlKareem'!P322,'Full KFGQPC'!P322,'Full LPMQ'!P322,'Full AlQalam Zero TN'!P322)</f>
        <v>0</v>
      </c>
      <c r="Q322" s="52">
        <f>SUM('Full norehidayat'!Q322,'Full norehuda'!Q322,'Full norehira'!Q322,'Full meQuran'!Q322,'Full Amiri'!Q322,'Full PDMS'!Q322,'Full AlKareem'!Q322,'Full KFGQPC'!Q322,'Full LPMQ'!Q322,'Full AlQalam Zero TN'!Q322)</f>
        <v>0</v>
      </c>
      <c r="R322" s="52">
        <f>SUM('Full norehidayat'!R322,'Full norehuda'!R322,'Full norehira'!R322,'Full meQuran'!R322,'Full Amiri'!R322,'Full PDMS'!R322,'Full AlKareem'!R322,'Full KFGQPC'!R322,'Full LPMQ'!R322,'Full AlQalam Zero TN'!R322)</f>
        <v>0</v>
      </c>
      <c r="S322" s="52">
        <f>SUM('Full norehidayat'!S322,'Full norehuda'!S322,'Full norehira'!S322,'Full meQuran'!S322,'Full Amiri'!S322,'Full PDMS'!S322,'Full AlKareem'!S322,'Full KFGQPC'!S322,'Full LPMQ'!S322,'Full AlQalam Zero TN'!S322)</f>
        <v>0</v>
      </c>
      <c r="T322" s="52">
        <f>SUM('Full norehidayat'!T322,'Full norehuda'!T322,'Full norehira'!T322,'Full meQuran'!T322,'Full Amiri'!T322,'Full PDMS'!T322,'Full AlKareem'!T322,'Full KFGQPC'!T322,'Full LPMQ'!T322,'Full AlQalam Zero TN'!T322)</f>
        <v>0</v>
      </c>
      <c r="U322" s="52">
        <f>SUM('Full norehidayat'!U322,'Full norehuda'!U322,'Full norehira'!U322,'Full meQuran'!U322,'Full Amiri'!U322,'Full PDMS'!U322,'Full AlKareem'!U322,'Full KFGQPC'!U322,'Full LPMQ'!U322,'Full AlQalam Zero TN'!U322)</f>
        <v>0</v>
      </c>
      <c r="V322" s="52">
        <f>SUM('Full norehidayat'!V322,'Full norehuda'!V322,'Full norehira'!V322,'Full meQuran'!V322,'Full Amiri'!V322,'Full PDMS'!V322,'Full AlKareem'!V322,'Full KFGQPC'!V322,'Full LPMQ'!V322,'Full AlQalam Zero TN'!V322)</f>
        <v>0</v>
      </c>
      <c r="W322" s="52">
        <f>SUM('Full norehidayat'!W322,'Full norehuda'!W322,'Full norehira'!W322,'Full meQuran'!W322,'Full Amiri'!W322,'Full PDMS'!W322,'Full AlKareem'!W322,'Full KFGQPC'!W322,'Full LPMQ'!W322,'Full AlQalam Zero TN'!W322)</f>
        <v>0</v>
      </c>
      <c r="X322" s="52">
        <f>SUM('Full norehidayat'!X322,'Full norehuda'!X322,'Full norehira'!X322,'Full meQuran'!X322,'Full Amiri'!X322,'Full PDMS'!X322,'Full AlKareem'!X322,'Full KFGQPC'!X322,'Full LPMQ'!X322,'Full AlQalam Zero TN'!X322)</f>
        <v>0</v>
      </c>
      <c r="Y322" s="52">
        <f>SUM('Full norehidayat'!Y322,'Full norehuda'!Y322,'Full norehira'!Y322,'Full meQuran'!Y322,'Full Amiri'!Y322,'Full PDMS'!Y322,'Full AlKareem'!Y322,'Full KFGQPC'!Y322,'Full LPMQ'!Y322,'Full AlQalam Zero TN'!Y322)</f>
        <v>0</v>
      </c>
      <c r="Z322" s="52">
        <f>SUM('Full norehidayat'!Z322,'Full norehuda'!Z322,'Full norehira'!Z322,'Full meQuran'!Z322,'Full Amiri'!Z322,'Full PDMS'!Z322,'Full AlKareem'!Z322,'Full KFGQPC'!Z322,'Full LPMQ'!Z322,'Full AlQalam Zero TN'!Z322)</f>
        <v>0</v>
      </c>
      <c r="AA322" s="52">
        <f>SUM('Full norehidayat'!AA322,'Full norehuda'!AA322,'Full norehira'!AA322,'Full meQuran'!AA322,'Full Amiri'!AA322,'Full PDMS'!AA322,'Full AlKareem'!AA322,'Full KFGQPC'!AA322,'Full LPMQ'!AA322,'Full AlQalam Zero TN'!AA322)</f>
        <v>0</v>
      </c>
      <c r="AB322" s="51">
        <f>SUM('Full norehidayat'!AB322,'Full norehuda'!AB322,'Full norehira'!AB322,'Full meQuran'!AB322,'Full Amiri'!AB322,'Full PDMS'!AB322,'Full AlKareem'!AB322,'Full KFGQPC'!AB322,'Full LPMQ'!AB322,'Full AlQalam Zero TN'!AB322)</f>
        <v>21</v>
      </c>
      <c r="AC322" s="52">
        <f>SUM('Full norehidayat'!AC322,'Full norehuda'!AC322,'Full norehira'!AC322,'Full meQuran'!AC322,'Full Amiri'!AC322,'Full PDMS'!AC322,'Full AlKareem'!AC322,'Full KFGQPC'!AC322,'Full LPMQ'!AC322,'Full AlQalam Zero TN'!AC322)</f>
        <v>0</v>
      </c>
      <c r="AD322" s="42">
        <f>AB322</f>
        <v>21</v>
      </c>
      <c r="AE322" s="42">
        <f>SUM(B322:AA322,AC322)</f>
        <v>0</v>
      </c>
      <c r="AF322" s="42">
        <f>SUM(AB296:AB321,AB323)</f>
        <v>1</v>
      </c>
      <c r="AG322" s="42">
        <v>0</v>
      </c>
      <c r="AH322" s="40">
        <f t="shared" si="81"/>
        <v>0.954545454545455</v>
      </c>
      <c r="AI322" s="40">
        <f t="shared" si="82"/>
        <v>1</v>
      </c>
      <c r="AJ322" s="40">
        <f t="shared" si="83"/>
        <v>0.954545454545455</v>
      </c>
      <c r="AK322" s="40">
        <f t="shared" si="84"/>
        <v>0.976744186046512</v>
      </c>
    </row>
    <row r="323" spans="1:37">
      <c r="A323" s="29" t="s">
        <v>34</v>
      </c>
      <c r="B323" s="52">
        <f>SUM('Full norehidayat'!B323,'Full norehuda'!B323,'Full norehira'!B323,'Full meQuran'!B323,'Full Amiri'!B323,'Full PDMS'!B323,'Full AlKareem'!B323,'Full KFGQPC'!B323,'Full LPMQ'!B323,'Full AlQalam Zero TN'!B323)</f>
        <v>0</v>
      </c>
      <c r="C323" s="52">
        <f>SUM('Full norehidayat'!C323,'Full norehuda'!C323,'Full norehira'!C323,'Full meQuran'!C323,'Full Amiri'!C323,'Full PDMS'!C323,'Full AlKareem'!C323,'Full KFGQPC'!C323,'Full LPMQ'!C323,'Full AlQalam Zero TN'!C323)</f>
        <v>0</v>
      </c>
      <c r="D323" s="52">
        <f>SUM('Full norehidayat'!D323,'Full norehuda'!D323,'Full norehira'!D323,'Full meQuran'!D323,'Full Amiri'!D323,'Full PDMS'!D323,'Full AlKareem'!D323,'Full KFGQPC'!D323,'Full LPMQ'!D323,'Full AlQalam Zero TN'!D323)</f>
        <v>0</v>
      </c>
      <c r="E323" s="52">
        <f>SUM('Full norehidayat'!E323,'Full norehuda'!E323,'Full norehira'!E323,'Full meQuran'!E323,'Full Amiri'!E323,'Full PDMS'!E323,'Full AlKareem'!E323,'Full KFGQPC'!E323,'Full LPMQ'!E323,'Full AlQalam Zero TN'!E323)</f>
        <v>0</v>
      </c>
      <c r="F323" s="52">
        <f>SUM('Full norehidayat'!F323,'Full norehuda'!F323,'Full norehira'!F323,'Full meQuran'!F323,'Full Amiri'!F323,'Full PDMS'!F323,'Full AlKareem'!F323,'Full KFGQPC'!F323,'Full LPMQ'!F323,'Full AlQalam Zero TN'!F323)</f>
        <v>0</v>
      </c>
      <c r="G323" s="52">
        <f>SUM('Full norehidayat'!G323,'Full norehuda'!G323,'Full norehira'!G323,'Full meQuran'!G323,'Full Amiri'!G323,'Full PDMS'!G323,'Full AlKareem'!G323,'Full KFGQPC'!G323,'Full LPMQ'!G323,'Full AlQalam Zero TN'!G323)</f>
        <v>0</v>
      </c>
      <c r="H323" s="52">
        <f>SUM('Full norehidayat'!H323,'Full norehuda'!H323,'Full norehira'!H323,'Full meQuran'!H323,'Full Amiri'!H323,'Full PDMS'!H323,'Full AlKareem'!H323,'Full KFGQPC'!H323,'Full LPMQ'!H323,'Full AlQalam Zero TN'!H323)</f>
        <v>0</v>
      </c>
      <c r="I323" s="52">
        <f>SUM('Full norehidayat'!I323,'Full norehuda'!I323,'Full norehira'!I323,'Full meQuran'!I323,'Full Amiri'!I323,'Full PDMS'!I323,'Full AlKareem'!I323,'Full KFGQPC'!I323,'Full LPMQ'!I323,'Full AlQalam Zero TN'!I323)</f>
        <v>0</v>
      </c>
      <c r="J323" s="52">
        <f>SUM('Full norehidayat'!J323,'Full norehuda'!J323,'Full norehira'!J323,'Full meQuran'!J323,'Full Amiri'!J323,'Full PDMS'!J323,'Full AlKareem'!J323,'Full KFGQPC'!J323,'Full LPMQ'!J323,'Full AlQalam Zero TN'!J323)</f>
        <v>0</v>
      </c>
      <c r="K323" s="52">
        <f>SUM('Full norehidayat'!K323,'Full norehuda'!K323,'Full norehira'!K323,'Full meQuran'!K323,'Full Amiri'!K323,'Full PDMS'!K323,'Full AlKareem'!K323,'Full KFGQPC'!K323,'Full LPMQ'!K323,'Full AlQalam Zero TN'!K323)</f>
        <v>0</v>
      </c>
      <c r="L323" s="52">
        <f>SUM('Full norehidayat'!L323,'Full norehuda'!L323,'Full norehira'!L323,'Full meQuran'!L323,'Full Amiri'!L323,'Full PDMS'!L323,'Full AlKareem'!L323,'Full KFGQPC'!L323,'Full LPMQ'!L323,'Full AlQalam Zero TN'!L323)</f>
        <v>0</v>
      </c>
      <c r="M323" s="52">
        <f>SUM('Full norehidayat'!M323,'Full norehuda'!M323,'Full norehira'!M323,'Full meQuran'!M323,'Full Amiri'!M323,'Full PDMS'!M323,'Full AlKareem'!M323,'Full KFGQPC'!M323,'Full LPMQ'!M323,'Full AlQalam Zero TN'!M323)</f>
        <v>0</v>
      </c>
      <c r="N323" s="52">
        <f>SUM('Full norehidayat'!N323,'Full norehuda'!N323,'Full norehira'!N323,'Full meQuran'!N323,'Full Amiri'!N323,'Full PDMS'!N323,'Full AlKareem'!N323,'Full KFGQPC'!N323,'Full LPMQ'!N323,'Full AlQalam Zero TN'!N323)</f>
        <v>0</v>
      </c>
      <c r="O323" s="52">
        <f>SUM('Full norehidayat'!O323,'Full norehuda'!O323,'Full norehira'!O323,'Full meQuran'!O323,'Full Amiri'!O323,'Full PDMS'!O323,'Full AlKareem'!O323,'Full KFGQPC'!O323,'Full LPMQ'!O323,'Full AlQalam Zero TN'!O323)</f>
        <v>0</v>
      </c>
      <c r="P323" s="52">
        <f>SUM('Full norehidayat'!P323,'Full norehuda'!P323,'Full norehira'!P323,'Full meQuran'!P323,'Full Amiri'!P323,'Full PDMS'!P323,'Full AlKareem'!P323,'Full KFGQPC'!P323,'Full LPMQ'!P323,'Full AlQalam Zero TN'!P323)</f>
        <v>0</v>
      </c>
      <c r="Q323" s="52">
        <f>SUM('Full norehidayat'!Q323,'Full norehuda'!Q323,'Full norehira'!Q323,'Full meQuran'!Q323,'Full Amiri'!Q323,'Full PDMS'!Q323,'Full AlKareem'!Q323,'Full KFGQPC'!Q323,'Full LPMQ'!Q323,'Full AlQalam Zero TN'!Q323)</f>
        <v>0</v>
      </c>
      <c r="R323" s="52">
        <f>SUM('Full norehidayat'!R323,'Full norehuda'!R323,'Full norehira'!R323,'Full meQuran'!R323,'Full Amiri'!R323,'Full PDMS'!R323,'Full AlKareem'!R323,'Full KFGQPC'!R323,'Full LPMQ'!R323,'Full AlQalam Zero TN'!R323)</f>
        <v>0</v>
      </c>
      <c r="S323" s="52">
        <f>SUM('Full norehidayat'!S323,'Full norehuda'!S323,'Full norehira'!S323,'Full meQuran'!S323,'Full Amiri'!S323,'Full PDMS'!S323,'Full AlKareem'!S323,'Full KFGQPC'!S323,'Full LPMQ'!S323,'Full AlQalam Zero TN'!S323)</f>
        <v>0</v>
      </c>
      <c r="T323" s="52">
        <f>SUM('Full norehidayat'!T323,'Full norehuda'!T323,'Full norehira'!T323,'Full meQuran'!T323,'Full Amiri'!T323,'Full PDMS'!T323,'Full AlKareem'!T323,'Full KFGQPC'!T323,'Full LPMQ'!T323,'Full AlQalam Zero TN'!T323)</f>
        <v>0</v>
      </c>
      <c r="U323" s="52">
        <f>SUM('Full norehidayat'!U323,'Full norehuda'!U323,'Full norehira'!U323,'Full meQuran'!U323,'Full Amiri'!U323,'Full PDMS'!U323,'Full AlKareem'!U323,'Full KFGQPC'!U323,'Full LPMQ'!U323,'Full AlQalam Zero TN'!U323)</f>
        <v>0</v>
      </c>
      <c r="V323" s="52">
        <f>SUM('Full norehidayat'!V323,'Full norehuda'!V323,'Full norehira'!V323,'Full meQuran'!V323,'Full Amiri'!V323,'Full PDMS'!V323,'Full AlKareem'!V323,'Full KFGQPC'!V323,'Full LPMQ'!V323,'Full AlQalam Zero TN'!V323)</f>
        <v>0</v>
      </c>
      <c r="W323" s="52">
        <f>SUM('Full norehidayat'!W323,'Full norehuda'!W323,'Full norehira'!W323,'Full meQuran'!W323,'Full Amiri'!W323,'Full PDMS'!W323,'Full AlKareem'!W323,'Full KFGQPC'!W323,'Full LPMQ'!W323,'Full AlQalam Zero TN'!W323)</f>
        <v>0</v>
      </c>
      <c r="X323" s="52">
        <f>SUM('Full norehidayat'!X323,'Full norehuda'!X323,'Full norehira'!X323,'Full meQuran'!X323,'Full Amiri'!X323,'Full PDMS'!X323,'Full AlKareem'!X323,'Full KFGQPC'!X323,'Full LPMQ'!X323,'Full AlQalam Zero TN'!X323)</f>
        <v>0</v>
      </c>
      <c r="Y323" s="52">
        <f>SUM('Full norehidayat'!Y323,'Full norehuda'!Y323,'Full norehira'!Y323,'Full meQuran'!Y323,'Full Amiri'!Y323,'Full PDMS'!Y323,'Full AlKareem'!Y323,'Full KFGQPC'!Y323,'Full LPMQ'!Y323,'Full AlQalam Zero TN'!Y323)</f>
        <v>0</v>
      </c>
      <c r="Z323" s="52">
        <f>SUM('Full norehidayat'!Z323,'Full norehuda'!Z323,'Full norehira'!Z323,'Full meQuran'!Z323,'Full Amiri'!Z323,'Full PDMS'!Z323,'Full AlKareem'!Z323,'Full KFGQPC'!Z323,'Full LPMQ'!Z323,'Full AlQalam Zero TN'!Z323)</f>
        <v>0</v>
      </c>
      <c r="AA323" s="52">
        <f>SUM('Full norehidayat'!AA323,'Full norehuda'!AA323,'Full norehira'!AA323,'Full meQuran'!AA323,'Full Amiri'!AA323,'Full PDMS'!AA323,'Full AlKareem'!AA323,'Full KFGQPC'!AA323,'Full LPMQ'!AA323,'Full AlQalam Zero TN'!AA323)</f>
        <v>0</v>
      </c>
      <c r="AB323" s="52">
        <f>SUM('Full norehidayat'!AB323,'Full norehuda'!AB323,'Full norehira'!AB323,'Full meQuran'!AB323,'Full Amiri'!AB323,'Full PDMS'!AB323,'Full AlKareem'!AB323,'Full KFGQPC'!AB323,'Full LPMQ'!AB323,'Full AlQalam Zero TN'!AB323)</f>
        <v>0</v>
      </c>
      <c r="AC323" s="51">
        <f>SUM('Full norehidayat'!AC323,'Full norehuda'!AC323,'Full norehira'!AC323,'Full meQuran'!AC323,'Full Amiri'!AC323,'Full PDMS'!AC323,'Full AlKareem'!AC323,'Full KFGQPC'!AC323,'Full LPMQ'!AC323,'Full AlQalam Zero TN'!AC323)</f>
        <v>9</v>
      </c>
      <c r="AD323" s="41">
        <f>AC323</f>
        <v>9</v>
      </c>
      <c r="AE323" s="41">
        <f>SUM(B323:AB323)</f>
        <v>0</v>
      </c>
      <c r="AF323" s="41">
        <f>SUM(AC296:AC322)</f>
        <v>0</v>
      </c>
      <c r="AG323" s="41">
        <v>0</v>
      </c>
      <c r="AH323" s="43">
        <f t="shared" si="81"/>
        <v>1</v>
      </c>
      <c r="AI323" s="43">
        <f t="shared" si="82"/>
        <v>1</v>
      </c>
      <c r="AJ323" s="43">
        <f t="shared" si="83"/>
        <v>1</v>
      </c>
      <c r="AK323" s="43">
        <f t="shared" si="84"/>
        <v>1</v>
      </c>
    </row>
    <row r="324" spans="28:37">
      <c r="AB324" s="37" t="s">
        <v>74</v>
      </c>
      <c r="AC324" s="37"/>
      <c r="AD324" s="42">
        <f t="shared" ref="AD324:AF324" si="85">SUM(AD296:AD323)</f>
        <v>1142</v>
      </c>
      <c r="AE324" s="42">
        <f t="shared" si="85"/>
        <v>24</v>
      </c>
      <c r="AF324" s="42">
        <f t="shared" si="85"/>
        <v>24</v>
      </c>
      <c r="AG324" s="42">
        <v>0</v>
      </c>
      <c r="AH324" s="40">
        <f t="shared" si="81"/>
        <v>0.959663865546219</v>
      </c>
      <c r="AI324" s="40">
        <f t="shared" si="82"/>
        <v>0.979416809605489</v>
      </c>
      <c r="AJ324" s="40">
        <f t="shared" si="83"/>
        <v>0.979416809605489</v>
      </c>
      <c r="AK324" s="40">
        <f t="shared" si="84"/>
        <v>0.979416809605489</v>
      </c>
    </row>
  </sheetData>
  <mergeCells count="114">
    <mergeCell ref="B1:M1"/>
    <mergeCell ref="B2:E2"/>
    <mergeCell ref="F2:I2"/>
    <mergeCell ref="J2:M2"/>
    <mergeCell ref="AD4:AG4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AI1:AJ2"/>
    <mergeCell ref="AK1:AR2"/>
    <mergeCell ref="AS1:AZ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LPMQ</vt:lpstr>
      <vt:lpstr>AlQalam</vt:lpstr>
      <vt:lpstr>Full AlQalam</vt:lpstr>
      <vt:lpstr>Full AlQalam (2)</vt:lpstr>
      <vt:lpstr>Full AlQalam Zero TN</vt:lpstr>
      <vt:lpstr>Full LPMQ</vt:lpstr>
      <vt:lpstr>Full KFGQPC</vt:lpstr>
      <vt:lpstr>Stat</vt:lpstr>
      <vt:lpstr>Full AlKareem</vt:lpstr>
      <vt:lpstr>Full PDMS</vt:lpstr>
      <vt:lpstr>Full Amiri</vt:lpstr>
      <vt:lpstr>Full meQuran</vt:lpstr>
      <vt:lpstr>Full norehira</vt:lpstr>
      <vt:lpstr>Full norehuda</vt:lpstr>
      <vt:lpstr>Full norehidayat</vt:lpstr>
      <vt:lpstr>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mhbrt</dc:creator>
  <cp:lastModifiedBy>mhbrt</cp:lastModifiedBy>
  <dcterms:created xsi:type="dcterms:W3CDTF">2020-08-20T02:48:00Z</dcterms:created>
  <dcterms:modified xsi:type="dcterms:W3CDTF">2020-08-28T23:15:14Z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