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Z:\LUCKNOW\CONTRACTS\COP\Contractor\Guest Room Mockup\Infinity Interiors\ERP\"/>
    </mc:Choice>
  </mc:AlternateContent>
  <bookViews>
    <workbookView xWindow="0" yWindow="0" windowWidth="15360" windowHeight="8730" activeTab="1"/>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S69" i="9" l="1"/>
  <c r="R69" i="9"/>
  <c r="Y69" i="9" s="1"/>
  <c r="Z69" i="9" s="1"/>
  <c r="S68" i="9"/>
  <c r="R68" i="9"/>
  <c r="Y68" i="9" s="1"/>
  <c r="Z68" i="9" s="1"/>
  <c r="S67" i="9"/>
  <c r="R67" i="9"/>
  <c r="Y67" i="9" s="1"/>
  <c r="Z67" i="9" s="1"/>
  <c r="S66" i="9"/>
  <c r="R66" i="9"/>
  <c r="Y66" i="9" s="1"/>
  <c r="Z66" i="9" s="1"/>
  <c r="S65" i="9"/>
  <c r="R65" i="9"/>
  <c r="Y65" i="9" s="1"/>
  <c r="Z65" i="9" s="1"/>
  <c r="S64" i="9"/>
  <c r="R64" i="9"/>
  <c r="Y64" i="9" s="1"/>
  <c r="Z64" i="9" s="1"/>
  <c r="S63" i="9"/>
  <c r="R63" i="9"/>
  <c r="Y63" i="9" s="1"/>
  <c r="Z63" i="9" s="1"/>
  <c r="S62" i="9"/>
  <c r="R62" i="9"/>
  <c r="Y62" i="9" s="1"/>
  <c r="Z62" i="9" s="1"/>
  <c r="S61" i="9"/>
  <c r="R61" i="9"/>
  <c r="Y61" i="9" s="1"/>
  <c r="Z61" i="9" s="1"/>
  <c r="S60" i="9"/>
  <c r="R60" i="9"/>
  <c r="Y60" i="9" s="1"/>
  <c r="Z60" i="9" s="1"/>
  <c r="S59" i="9"/>
  <c r="R59" i="9"/>
  <c r="Y59" i="9" s="1"/>
  <c r="Z59" i="9" s="1"/>
  <c r="S58" i="9"/>
  <c r="R58" i="9"/>
  <c r="Y58" i="9" s="1"/>
  <c r="Z58" i="9" s="1"/>
  <c r="S57" i="9"/>
  <c r="R57" i="9"/>
  <c r="Y57" i="9" s="1"/>
  <c r="Z57" i="9" s="1"/>
  <c r="S56" i="9"/>
  <c r="R56" i="9"/>
  <c r="Y56" i="9" s="1"/>
  <c r="Z56" i="9" s="1"/>
  <c r="S55" i="9"/>
  <c r="R55" i="9"/>
  <c r="Y55" i="9" s="1"/>
  <c r="Z55" i="9" s="1"/>
  <c r="S54" i="9"/>
  <c r="R54" i="9"/>
  <c r="Y54" i="9" s="1"/>
  <c r="Z54" i="9" s="1"/>
  <c r="S53" i="9"/>
  <c r="R53" i="9"/>
  <c r="Y53" i="9" s="1"/>
  <c r="Z53" i="9" s="1"/>
  <c r="S52" i="9"/>
  <c r="R52" i="9"/>
  <c r="Y52" i="9" s="1"/>
  <c r="Z52" i="9" s="1"/>
  <c r="S51" i="9"/>
  <c r="R51" i="9"/>
  <c r="Y51" i="9" s="1"/>
  <c r="Z51" i="9" s="1"/>
  <c r="S50" i="9"/>
  <c r="R50" i="9"/>
  <c r="Y50" i="9" s="1"/>
  <c r="Z50" i="9" s="1"/>
  <c r="S49" i="9"/>
  <c r="R49" i="9"/>
  <c r="Y49" i="9" s="1"/>
  <c r="Z49" i="9" s="1"/>
  <c r="S48" i="9"/>
  <c r="R48" i="9"/>
  <c r="Y48" i="9" s="1"/>
  <c r="Z48" i="9" s="1"/>
  <c r="S47" i="9"/>
  <c r="R47" i="9"/>
  <c r="S46" i="9"/>
  <c r="R46" i="9"/>
  <c r="Y46" i="9" s="1"/>
  <c r="Z46" i="9" s="1"/>
  <c r="S45" i="9"/>
  <c r="R45" i="9"/>
  <c r="S44" i="9"/>
  <c r="R44" i="9"/>
  <c r="Y44" i="9" s="1"/>
  <c r="Z44" i="9" s="1"/>
  <c r="S43" i="9"/>
  <c r="R43" i="9"/>
  <c r="S42" i="9"/>
  <c r="R42" i="9"/>
  <c r="Y42" i="9" s="1"/>
  <c r="Z42" i="9" s="1"/>
  <c r="S41" i="9"/>
  <c r="R41" i="9"/>
  <c r="S40" i="9"/>
  <c r="R40" i="9"/>
  <c r="Y40" i="9" s="1"/>
  <c r="Z40" i="9" s="1"/>
  <c r="S39" i="9"/>
  <c r="R39" i="9"/>
  <c r="S38" i="9"/>
  <c r="R38" i="9"/>
  <c r="Y38" i="9" s="1"/>
  <c r="Z38" i="9" s="1"/>
  <c r="S37" i="9"/>
  <c r="R37" i="9"/>
  <c r="S36" i="9"/>
  <c r="R36" i="9"/>
  <c r="Y36" i="9" s="1"/>
  <c r="Z36" i="9" s="1"/>
  <c r="S35" i="9"/>
  <c r="R35" i="9"/>
  <c r="S34" i="9"/>
  <c r="R34" i="9"/>
  <c r="Y34" i="9" s="1"/>
  <c r="Z34" i="9" s="1"/>
  <c r="S33" i="9"/>
  <c r="R33" i="9"/>
  <c r="S32" i="9"/>
  <c r="R32" i="9"/>
  <c r="Y32" i="9" s="1"/>
  <c r="Z32" i="9" s="1"/>
  <c r="S31" i="9"/>
  <c r="R31" i="9"/>
  <c r="S30" i="9"/>
  <c r="R30" i="9"/>
  <c r="Y30" i="9" s="1"/>
  <c r="Z30" i="9" s="1"/>
  <c r="S29" i="9"/>
  <c r="R29" i="9"/>
  <c r="S28" i="9"/>
  <c r="R28" i="9"/>
  <c r="Y28" i="9" s="1"/>
  <c r="Z28" i="9" s="1"/>
  <c r="S27" i="9"/>
  <c r="R27" i="9"/>
  <c r="S26" i="9"/>
  <c r="R26" i="9"/>
  <c r="Y26" i="9" s="1"/>
  <c r="Z26" i="9" s="1"/>
  <c r="S25" i="9"/>
  <c r="R25" i="9"/>
  <c r="S24" i="9"/>
  <c r="R24" i="9"/>
  <c r="Y24" i="9" s="1"/>
  <c r="Z24" i="9" s="1"/>
  <c r="S23" i="9"/>
  <c r="R23" i="9"/>
  <c r="S22" i="9"/>
  <c r="R22" i="9"/>
  <c r="Y22" i="9" s="1"/>
  <c r="Z22" i="9" s="1"/>
  <c r="S21" i="9"/>
  <c r="R21" i="9"/>
  <c r="S20" i="9"/>
  <c r="R20" i="9"/>
  <c r="Y20" i="9" s="1"/>
  <c r="Z20" i="9" s="1"/>
  <c r="S19" i="9"/>
  <c r="R19" i="9"/>
  <c r="S18" i="9"/>
  <c r="R18" i="9"/>
  <c r="Y18" i="9" s="1"/>
  <c r="Z18" i="9" s="1"/>
  <c r="S17" i="9"/>
  <c r="R17" i="9"/>
  <c r="S16" i="9"/>
  <c r="R16" i="9"/>
  <c r="Y16" i="9" s="1"/>
  <c r="Z16" i="9" s="1"/>
  <c r="S15" i="9"/>
  <c r="R15" i="9"/>
  <c r="S14" i="9"/>
  <c r="R14" i="9"/>
  <c r="Y14" i="9" s="1"/>
  <c r="Z14" i="9" s="1"/>
  <c r="S13" i="9"/>
  <c r="R13" i="9"/>
  <c r="S12" i="9"/>
  <c r="R12" i="9"/>
  <c r="Y12" i="9" s="1"/>
  <c r="Z12" i="9" s="1"/>
  <c r="S11" i="9"/>
  <c r="R11" i="9"/>
  <c r="S10" i="9"/>
  <c r="R10" i="9"/>
  <c r="Y10" i="9" s="1"/>
  <c r="Z10" i="9" s="1"/>
  <c r="S9" i="9"/>
  <c r="R9" i="9"/>
  <c r="S8" i="9"/>
  <c r="R8" i="9"/>
  <c r="Y8" i="9" s="1"/>
  <c r="Z8" i="9" s="1"/>
  <c r="Y9" i="9" l="1"/>
  <c r="Z9" i="9" s="1"/>
  <c r="Y11" i="9"/>
  <c r="Z11" i="9" s="1"/>
  <c r="Y13" i="9"/>
  <c r="Z13" i="9" s="1"/>
  <c r="Y15" i="9"/>
  <c r="Z15" i="9" s="1"/>
  <c r="Y17" i="9"/>
  <c r="Z17" i="9" s="1"/>
  <c r="Y19" i="9"/>
  <c r="Z19" i="9" s="1"/>
  <c r="Y21" i="9"/>
  <c r="Z21" i="9" s="1"/>
  <c r="Y23" i="9"/>
  <c r="Z23" i="9" s="1"/>
  <c r="Y25" i="9"/>
  <c r="Z25" i="9" s="1"/>
  <c r="Y27" i="9"/>
  <c r="Z27" i="9" s="1"/>
  <c r="Y29" i="9"/>
  <c r="Z29" i="9" s="1"/>
  <c r="Y31" i="9"/>
  <c r="Z31" i="9" s="1"/>
  <c r="Y33" i="9"/>
  <c r="Z33" i="9" s="1"/>
  <c r="Y35" i="9"/>
  <c r="Z35" i="9" s="1"/>
  <c r="Y37" i="9"/>
  <c r="Z37" i="9" s="1"/>
  <c r="Y39" i="9"/>
  <c r="Z39" i="9" s="1"/>
  <c r="Y41" i="9"/>
  <c r="Z41" i="9" s="1"/>
  <c r="Y43" i="9"/>
  <c r="Z43" i="9" s="1"/>
  <c r="Y45" i="9"/>
  <c r="Z45" i="9" s="1"/>
  <c r="Y47" i="9"/>
  <c r="Z47" i="9" s="1"/>
  <c r="G33" i="10"/>
  <c r="Z4" i="9" l="1"/>
  <c r="D12" i="10" s="1"/>
  <c r="G39" i="10"/>
  <c r="G31" i="10"/>
  <c r="G30" i="10"/>
  <c r="G29" i="10"/>
  <c r="G28" i="10"/>
  <c r="G27" i="10"/>
  <c r="G26" i="10"/>
  <c r="G25" i="10"/>
  <c r="G24" i="10"/>
  <c r="G15" i="10"/>
  <c r="D10" i="10" l="1"/>
  <c r="AD15" i="9"/>
  <c r="AE15" i="9"/>
  <c r="AF15" i="9" s="1"/>
  <c r="AG15" i="9"/>
  <c r="AH15" i="9"/>
  <c r="AI15" i="9"/>
  <c r="AJ15" i="9"/>
  <c r="AK15" i="9"/>
  <c r="AL15" i="9"/>
  <c r="AD16" i="9"/>
  <c r="AE16" i="9"/>
  <c r="AG16" i="9"/>
  <c r="AH16" i="9"/>
  <c r="AI16" i="9"/>
  <c r="AJ16" i="9"/>
  <c r="AK16" i="9"/>
  <c r="AL16" i="9"/>
  <c r="AD17" i="9"/>
  <c r="AE17" i="9"/>
  <c r="AG17" i="9"/>
  <c r="AH17" i="9"/>
  <c r="AI17" i="9"/>
  <c r="AJ17" i="9"/>
  <c r="AK17" i="9"/>
  <c r="AL17" i="9"/>
  <c r="AD18" i="9"/>
  <c r="AE18" i="9"/>
  <c r="AG18" i="9"/>
  <c r="AH18" i="9"/>
  <c r="AI18" i="9"/>
  <c r="AJ18" i="9"/>
  <c r="AK18" i="9"/>
  <c r="AL18" i="9"/>
  <c r="AD19" i="9"/>
  <c r="AE19" i="9"/>
  <c r="AG19" i="9"/>
  <c r="AH19" i="9"/>
  <c r="AI19" i="9"/>
  <c r="AJ19" i="9"/>
  <c r="AK19" i="9"/>
  <c r="AL19" i="9"/>
  <c r="AD20" i="9"/>
  <c r="AE20" i="9"/>
  <c r="AG20" i="9"/>
  <c r="AH20" i="9"/>
  <c r="AI20" i="9"/>
  <c r="AJ20" i="9"/>
  <c r="AK20" i="9"/>
  <c r="AL20" i="9"/>
  <c r="AD21" i="9"/>
  <c r="AE21" i="9"/>
  <c r="AG21" i="9"/>
  <c r="AH21" i="9"/>
  <c r="AI21" i="9"/>
  <c r="AJ21" i="9"/>
  <c r="AK21" i="9"/>
  <c r="AL21" i="9"/>
  <c r="AD22" i="9"/>
  <c r="AE22" i="9"/>
  <c r="AG22" i="9"/>
  <c r="AH22" i="9"/>
  <c r="AI22" i="9"/>
  <c r="AJ22" i="9"/>
  <c r="AK22" i="9"/>
  <c r="AL22" i="9"/>
  <c r="AD23" i="9"/>
  <c r="AE23" i="9"/>
  <c r="AG23" i="9"/>
  <c r="AH23" i="9"/>
  <c r="AI23" i="9"/>
  <c r="AJ23" i="9"/>
  <c r="AK23" i="9"/>
  <c r="AL23" i="9"/>
  <c r="AD24" i="9"/>
  <c r="AE24" i="9"/>
  <c r="AG24" i="9"/>
  <c r="AH24" i="9"/>
  <c r="AI24" i="9"/>
  <c r="AJ24" i="9"/>
  <c r="AK24" i="9"/>
  <c r="AL24" i="9"/>
  <c r="AD25" i="9"/>
  <c r="AE25" i="9"/>
  <c r="AG25" i="9"/>
  <c r="AH25" i="9"/>
  <c r="AI25" i="9"/>
  <c r="AJ25" i="9"/>
  <c r="AK25" i="9"/>
  <c r="AL25" i="9"/>
  <c r="AD26" i="9"/>
  <c r="AE26" i="9"/>
  <c r="AG26" i="9"/>
  <c r="AH26" i="9"/>
  <c r="AI26" i="9"/>
  <c r="AJ26" i="9"/>
  <c r="AK26" i="9"/>
  <c r="AL26" i="9"/>
  <c r="AD27" i="9"/>
  <c r="AE27" i="9"/>
  <c r="AG27" i="9"/>
  <c r="AH27" i="9"/>
  <c r="AI27" i="9"/>
  <c r="AJ27" i="9"/>
  <c r="AK27" i="9"/>
  <c r="AL27" i="9"/>
  <c r="AD28" i="9"/>
  <c r="AE28" i="9"/>
  <c r="AG28" i="9"/>
  <c r="AH28" i="9"/>
  <c r="AI28" i="9"/>
  <c r="AJ28" i="9"/>
  <c r="AK28" i="9"/>
  <c r="AL28" i="9"/>
  <c r="AD29" i="9"/>
  <c r="AE29" i="9"/>
  <c r="AG29" i="9"/>
  <c r="AH29" i="9"/>
  <c r="AI29" i="9"/>
  <c r="AJ29" i="9"/>
  <c r="AK29" i="9"/>
  <c r="AL29" i="9"/>
  <c r="AD30" i="9"/>
  <c r="AE30" i="9"/>
  <c r="AG30" i="9"/>
  <c r="AH30" i="9"/>
  <c r="AI30" i="9"/>
  <c r="AJ30" i="9"/>
  <c r="AK30" i="9"/>
  <c r="AL30" i="9"/>
  <c r="AD31" i="9"/>
  <c r="AE31" i="9"/>
  <c r="AG31" i="9"/>
  <c r="AH31" i="9"/>
  <c r="AI31" i="9"/>
  <c r="AJ31" i="9"/>
  <c r="AK31" i="9"/>
  <c r="AL31" i="9"/>
  <c r="AD32" i="9"/>
  <c r="AE32" i="9"/>
  <c r="AG32" i="9"/>
  <c r="AH32" i="9"/>
  <c r="AI32" i="9"/>
  <c r="AJ32" i="9"/>
  <c r="AK32" i="9"/>
  <c r="AL32" i="9"/>
  <c r="AD33" i="9"/>
  <c r="AE33" i="9"/>
  <c r="AG33" i="9"/>
  <c r="AH33" i="9"/>
  <c r="AI33" i="9"/>
  <c r="AJ33" i="9"/>
  <c r="AK33" i="9"/>
  <c r="AL33" i="9"/>
  <c r="AD34" i="9"/>
  <c r="AE34" i="9"/>
  <c r="AG34" i="9"/>
  <c r="AH34" i="9"/>
  <c r="AI34" i="9"/>
  <c r="AJ34" i="9"/>
  <c r="AK34" i="9"/>
  <c r="AL34" i="9"/>
  <c r="AD35" i="9"/>
  <c r="AE35" i="9"/>
  <c r="AG35" i="9"/>
  <c r="AH35" i="9"/>
  <c r="AI35" i="9"/>
  <c r="AJ35" i="9"/>
  <c r="AK35" i="9"/>
  <c r="AL35" i="9"/>
  <c r="AD36" i="9"/>
  <c r="AE36" i="9"/>
  <c r="AG36" i="9"/>
  <c r="AH36" i="9"/>
  <c r="AI36" i="9"/>
  <c r="AJ36" i="9"/>
  <c r="AK36" i="9"/>
  <c r="AL36" i="9"/>
  <c r="AD37" i="9"/>
  <c r="AE37" i="9"/>
  <c r="AG37" i="9"/>
  <c r="AH37" i="9"/>
  <c r="AI37" i="9"/>
  <c r="AJ37" i="9"/>
  <c r="AK37" i="9"/>
  <c r="AL37" i="9"/>
  <c r="AD38" i="9"/>
  <c r="AE38" i="9"/>
  <c r="AG38" i="9"/>
  <c r="AH38" i="9"/>
  <c r="AI38" i="9"/>
  <c r="AJ38" i="9"/>
  <c r="AK38" i="9"/>
  <c r="AL38" i="9"/>
  <c r="AD39" i="9"/>
  <c r="AE39" i="9"/>
  <c r="AG39" i="9"/>
  <c r="AH39" i="9"/>
  <c r="AI39" i="9"/>
  <c r="AJ39" i="9"/>
  <c r="AK39" i="9"/>
  <c r="AL39" i="9"/>
  <c r="AD40" i="9"/>
  <c r="AE40" i="9"/>
  <c r="AG40" i="9"/>
  <c r="AH40" i="9"/>
  <c r="AI40" i="9"/>
  <c r="AJ40" i="9"/>
  <c r="AK40" i="9"/>
  <c r="AL40" i="9"/>
  <c r="AD41" i="9"/>
  <c r="AE41" i="9"/>
  <c r="AG41" i="9"/>
  <c r="AH41" i="9"/>
  <c r="AI41" i="9"/>
  <c r="AJ41" i="9"/>
  <c r="AK41" i="9"/>
  <c r="AL41" i="9"/>
  <c r="AD42" i="9"/>
  <c r="AE42" i="9"/>
  <c r="AG42" i="9"/>
  <c r="AH42" i="9"/>
  <c r="AI42" i="9"/>
  <c r="AJ42" i="9"/>
  <c r="AK42" i="9"/>
  <c r="AL42" i="9"/>
  <c r="AD43" i="9"/>
  <c r="AE43" i="9"/>
  <c r="AG43" i="9"/>
  <c r="AH43" i="9"/>
  <c r="AI43" i="9"/>
  <c r="AJ43" i="9"/>
  <c r="AK43" i="9"/>
  <c r="AL43" i="9"/>
  <c r="AD44" i="9"/>
  <c r="AE44" i="9"/>
  <c r="AG44" i="9"/>
  <c r="AH44" i="9"/>
  <c r="AI44" i="9"/>
  <c r="AJ44" i="9"/>
  <c r="AK44" i="9"/>
  <c r="AL44" i="9"/>
  <c r="AD45" i="9"/>
  <c r="AE45" i="9"/>
  <c r="AG45" i="9"/>
  <c r="AH45" i="9"/>
  <c r="AI45" i="9"/>
  <c r="AJ45" i="9"/>
  <c r="AK45" i="9"/>
  <c r="AL45" i="9"/>
  <c r="AD46" i="9"/>
  <c r="AE46" i="9"/>
  <c r="AG46" i="9"/>
  <c r="AH46" i="9"/>
  <c r="AI46" i="9"/>
  <c r="AJ46" i="9"/>
  <c r="AK46" i="9"/>
  <c r="AL46" i="9"/>
  <c r="AD47" i="9"/>
  <c r="AE47" i="9"/>
  <c r="AG47" i="9"/>
  <c r="AH47" i="9"/>
  <c r="AI47" i="9"/>
  <c r="AJ47" i="9"/>
  <c r="AK47" i="9"/>
  <c r="AL47" i="9"/>
  <c r="AD48" i="9"/>
  <c r="AE48" i="9"/>
  <c r="AG48" i="9"/>
  <c r="AH48" i="9"/>
  <c r="AI48" i="9"/>
  <c r="AJ48" i="9"/>
  <c r="AK48" i="9"/>
  <c r="AL48" i="9"/>
  <c r="AD49" i="9"/>
  <c r="AE49" i="9"/>
  <c r="AG49" i="9"/>
  <c r="AH49" i="9"/>
  <c r="AI49" i="9"/>
  <c r="AJ49" i="9"/>
  <c r="AK49" i="9"/>
  <c r="AL49" i="9"/>
  <c r="AD50" i="9"/>
  <c r="AE50" i="9"/>
  <c r="AG50" i="9"/>
  <c r="AH50" i="9"/>
  <c r="AI50" i="9"/>
  <c r="AJ50" i="9"/>
  <c r="AK50" i="9"/>
  <c r="AL50" i="9"/>
  <c r="AD51" i="9"/>
  <c r="AE51" i="9"/>
  <c r="AG51" i="9"/>
  <c r="AH51" i="9"/>
  <c r="AI51" i="9"/>
  <c r="AJ51" i="9"/>
  <c r="AK51" i="9"/>
  <c r="AL51" i="9"/>
  <c r="AD52" i="9"/>
  <c r="AE52" i="9"/>
  <c r="AG52" i="9"/>
  <c r="AH52" i="9"/>
  <c r="AI52" i="9"/>
  <c r="AJ52" i="9"/>
  <c r="AK52" i="9"/>
  <c r="AL52" i="9"/>
  <c r="AD53" i="9"/>
  <c r="AE53" i="9"/>
  <c r="AG53" i="9"/>
  <c r="AH53" i="9"/>
  <c r="AI53" i="9"/>
  <c r="AJ53" i="9"/>
  <c r="AK53" i="9"/>
  <c r="AL53" i="9"/>
  <c r="AD54" i="9"/>
  <c r="AE54" i="9"/>
  <c r="AG54" i="9"/>
  <c r="AH54" i="9"/>
  <c r="AI54" i="9"/>
  <c r="AJ54" i="9"/>
  <c r="AK54" i="9"/>
  <c r="AL54" i="9"/>
  <c r="AD55" i="9"/>
  <c r="AE55" i="9"/>
  <c r="AG55" i="9"/>
  <c r="AH55" i="9"/>
  <c r="AI55" i="9"/>
  <c r="AJ55" i="9"/>
  <c r="AK55" i="9"/>
  <c r="AL55" i="9"/>
  <c r="AD56" i="9"/>
  <c r="AE56" i="9"/>
  <c r="AG56" i="9"/>
  <c r="AH56" i="9"/>
  <c r="AI56" i="9"/>
  <c r="AJ56" i="9"/>
  <c r="AK56" i="9"/>
  <c r="AL56" i="9"/>
  <c r="AD57" i="9"/>
  <c r="AE57" i="9"/>
  <c r="AG57" i="9"/>
  <c r="AH57" i="9"/>
  <c r="AI57" i="9"/>
  <c r="AJ57" i="9"/>
  <c r="AK57" i="9"/>
  <c r="AL57" i="9"/>
  <c r="AD58" i="9"/>
  <c r="AE58" i="9"/>
  <c r="AG58" i="9"/>
  <c r="AH58" i="9"/>
  <c r="AI58" i="9"/>
  <c r="AJ58" i="9"/>
  <c r="AK58" i="9"/>
  <c r="AL58" i="9"/>
  <c r="AD59" i="9"/>
  <c r="AE59" i="9"/>
  <c r="AG59" i="9"/>
  <c r="AH59" i="9"/>
  <c r="AI59" i="9"/>
  <c r="AJ59" i="9"/>
  <c r="AK59" i="9"/>
  <c r="AL59" i="9"/>
  <c r="AD60" i="9"/>
  <c r="AE60" i="9"/>
  <c r="AG60" i="9"/>
  <c r="AH60" i="9"/>
  <c r="AI60" i="9"/>
  <c r="AJ60" i="9"/>
  <c r="AK60" i="9"/>
  <c r="AL60" i="9"/>
  <c r="AD61" i="9"/>
  <c r="AE61" i="9"/>
  <c r="AF61" i="9"/>
  <c r="AG61" i="9"/>
  <c r="AH61" i="9"/>
  <c r="AI61" i="9"/>
  <c r="AJ61" i="9"/>
  <c r="AK61" i="9"/>
  <c r="AL61" i="9"/>
  <c r="AD62" i="9"/>
  <c r="AE62" i="9"/>
  <c r="AG62" i="9"/>
  <c r="AH62" i="9"/>
  <c r="AI62" i="9"/>
  <c r="AJ62" i="9"/>
  <c r="AK62" i="9"/>
  <c r="AL62" i="9"/>
  <c r="AD63" i="9"/>
  <c r="AE63" i="9"/>
  <c r="AF63" i="9" s="1"/>
  <c r="AG63" i="9"/>
  <c r="AH63" i="9"/>
  <c r="AI63" i="9"/>
  <c r="AJ63" i="9"/>
  <c r="AK63" i="9"/>
  <c r="AL63" i="9"/>
  <c r="AD64" i="9"/>
  <c r="AE64" i="9"/>
  <c r="AG64" i="9"/>
  <c r="AH64" i="9"/>
  <c r="AI64" i="9"/>
  <c r="AJ64" i="9"/>
  <c r="AK64" i="9"/>
  <c r="AL64" i="9"/>
  <c r="AD65" i="9"/>
  <c r="AE65" i="9"/>
  <c r="AF65" i="9"/>
  <c r="AG65" i="9"/>
  <c r="AH65" i="9"/>
  <c r="AI65" i="9"/>
  <c r="AJ65" i="9"/>
  <c r="AK65" i="9"/>
  <c r="AL65" i="9"/>
  <c r="AM65" i="9" s="1"/>
  <c r="AD66" i="9"/>
  <c r="AE66" i="9"/>
  <c r="AF66" i="9" s="1"/>
  <c r="AG66" i="9"/>
  <c r="AH66" i="9"/>
  <c r="AI66" i="9"/>
  <c r="AJ66" i="9"/>
  <c r="AK66" i="9"/>
  <c r="AL66" i="9"/>
  <c r="AD67" i="9"/>
  <c r="AE67" i="9"/>
  <c r="AF67" i="9" s="1"/>
  <c r="AG67" i="9"/>
  <c r="AH67" i="9"/>
  <c r="AI67" i="9"/>
  <c r="AJ67" i="9"/>
  <c r="AK67" i="9"/>
  <c r="AL67" i="9"/>
  <c r="AD68" i="9"/>
  <c r="AE68" i="9"/>
  <c r="AG68" i="9"/>
  <c r="AH68" i="9"/>
  <c r="AI68" i="9"/>
  <c r="AJ68" i="9"/>
  <c r="AK68" i="9"/>
  <c r="AL68" i="9"/>
  <c r="AD69" i="9"/>
  <c r="AE69" i="9"/>
  <c r="AG69" i="9"/>
  <c r="AH69" i="9"/>
  <c r="AI69" i="9"/>
  <c r="AJ69" i="9"/>
  <c r="AK69" i="9"/>
  <c r="AL69" i="9"/>
  <c r="Y9" i="8"/>
  <c r="Z9" i="8"/>
  <c r="Y10" i="8"/>
  <c r="Z10" i="8"/>
  <c r="Y11" i="8"/>
  <c r="Z11" i="8"/>
  <c r="Y12" i="8"/>
  <c r="Z12" i="8"/>
  <c r="Y13" i="8"/>
  <c r="Z13" i="8"/>
  <c r="Y14" i="8"/>
  <c r="Z14" i="8"/>
  <c r="Y15" i="8"/>
  <c r="Z15" i="8"/>
  <c r="Y16" i="8"/>
  <c r="Z16" i="8"/>
  <c r="Y17" i="8"/>
  <c r="Z17" i="8"/>
  <c r="Y18" i="8"/>
  <c r="Z18" i="8"/>
  <c r="Y19" i="8"/>
  <c r="Z19" i="8"/>
  <c r="Y20" i="8"/>
  <c r="Z20" i="8"/>
  <c r="Y21" i="8"/>
  <c r="Z21" i="8"/>
  <c r="Y22" i="8"/>
  <c r="Z22" i="8"/>
  <c r="Y23" i="8"/>
  <c r="Z23" i="8"/>
  <c r="Y24" i="8"/>
  <c r="Z24" i="8"/>
  <c r="Y25" i="8"/>
  <c r="Z25" i="8"/>
  <c r="Y26" i="8"/>
  <c r="Z26" i="8"/>
  <c r="Y27" i="8"/>
  <c r="Z27" i="8"/>
  <c r="Y28" i="8"/>
  <c r="Z28" i="8"/>
  <c r="Y29" i="8"/>
  <c r="Z29" i="8"/>
  <c r="Y30" i="8"/>
  <c r="Z30" i="8"/>
  <c r="Y31" i="8"/>
  <c r="Z31" i="8"/>
  <c r="Y32" i="8"/>
  <c r="Z32" i="8"/>
  <c r="Y33" i="8"/>
  <c r="Z33" i="8"/>
  <c r="Y34" i="8"/>
  <c r="Z34" i="8"/>
  <c r="Y35" i="8"/>
  <c r="Z35" i="8"/>
  <c r="Y36" i="8"/>
  <c r="Z36" i="8"/>
  <c r="Y37" i="8"/>
  <c r="Z37" i="8"/>
  <c r="Y38" i="8"/>
  <c r="Z38" i="8"/>
  <c r="Y39" i="8"/>
  <c r="Z39" i="8"/>
  <c r="Y40" i="8"/>
  <c r="Z40" i="8"/>
  <c r="Y41" i="8"/>
  <c r="Z41" i="8"/>
  <c r="Y42" i="8"/>
  <c r="Z42" i="8"/>
  <c r="Y43" i="8"/>
  <c r="Z43" i="8"/>
  <c r="Y44" i="8"/>
  <c r="Z44" i="8"/>
  <c r="Y45" i="8"/>
  <c r="Z45" i="8"/>
  <c r="Y46" i="8"/>
  <c r="Z46" i="8"/>
  <c r="Y47" i="8"/>
  <c r="Z47" i="8"/>
  <c r="Y48" i="8"/>
  <c r="Z48" i="8"/>
  <c r="Y49" i="8"/>
  <c r="Z49" i="8"/>
  <c r="Y50" i="8"/>
  <c r="Z50" i="8"/>
  <c r="Y51" i="8"/>
  <c r="Z51" i="8"/>
  <c r="Y52" i="8"/>
  <c r="Z52" i="8"/>
  <c r="Y53" i="8"/>
  <c r="Z53" i="8"/>
  <c r="Y54" i="8"/>
  <c r="Z54" i="8"/>
  <c r="Y55" i="8"/>
  <c r="Z55" i="8"/>
  <c r="Y56" i="8"/>
  <c r="Z56" i="8"/>
  <c r="Y57" i="8"/>
  <c r="Z57" i="8"/>
  <c r="Y58" i="8"/>
  <c r="Z58" i="8"/>
  <c r="Y59" i="8"/>
  <c r="Z59" i="8"/>
  <c r="Y60" i="8"/>
  <c r="Z60" i="8"/>
  <c r="Y61" i="8"/>
  <c r="Z61" i="8"/>
  <c r="Y62" i="8"/>
  <c r="Z62" i="8"/>
  <c r="Y63" i="8"/>
  <c r="Z63" i="8"/>
  <c r="Y64" i="8"/>
  <c r="Z64" i="8"/>
  <c r="Y65" i="8"/>
  <c r="Z65" i="8"/>
  <c r="Y66" i="8"/>
  <c r="Z66" i="8"/>
  <c r="Y67" i="8"/>
  <c r="Z67" i="8"/>
  <c r="Y68" i="8"/>
  <c r="Z68" i="8"/>
  <c r="Y69" i="8"/>
  <c r="Z69" i="8"/>
  <c r="AF64" i="9" l="1"/>
  <c r="AM15" i="9"/>
  <c r="AM64" i="9"/>
  <c r="AF62" i="9"/>
  <c r="AM62" i="9" s="1"/>
  <c r="AM63" i="9"/>
  <c r="AM61" i="9"/>
  <c r="AF69" i="9"/>
  <c r="AM69" i="9" s="1"/>
  <c r="AF68" i="9"/>
  <c r="AM68" i="9" s="1"/>
  <c r="AM67" i="9"/>
  <c r="AM66" i="9"/>
  <c r="AF60" i="9"/>
  <c r="AM60" i="9" s="1"/>
  <c r="AF59" i="9"/>
  <c r="AM59" i="9" s="1"/>
  <c r="AF58" i="9"/>
  <c r="AM58" i="9" s="1"/>
  <c r="AF57" i="9"/>
  <c r="AM57" i="9" s="1"/>
  <c r="AF56" i="9"/>
  <c r="AM56" i="9" s="1"/>
  <c r="AF55" i="9"/>
  <c r="AM55" i="9" s="1"/>
  <c r="AF54" i="9"/>
  <c r="AM54" i="9" s="1"/>
  <c r="AF53" i="9"/>
  <c r="AM53" i="9" s="1"/>
  <c r="AF52" i="9"/>
  <c r="AM52" i="9" s="1"/>
  <c r="AF51" i="9"/>
  <c r="AM51" i="9" s="1"/>
  <c r="AF50" i="9"/>
  <c r="AM50" i="9" s="1"/>
  <c r="AF49" i="9"/>
  <c r="AM49" i="9" s="1"/>
  <c r="AF48" i="9"/>
  <c r="AM48" i="9" s="1"/>
  <c r="AF47" i="9"/>
  <c r="AM47" i="9" s="1"/>
  <c r="AF46" i="9"/>
  <c r="AM46" i="9" s="1"/>
  <c r="AF45" i="9"/>
  <c r="AM45" i="9" s="1"/>
  <c r="AF44" i="9"/>
  <c r="AM44" i="9" s="1"/>
  <c r="AF43" i="9"/>
  <c r="AM43" i="9" s="1"/>
  <c r="AF42" i="9"/>
  <c r="AM42" i="9" s="1"/>
  <c r="AF41" i="9"/>
  <c r="AM41" i="9" s="1"/>
  <c r="AF40" i="9"/>
  <c r="AM40" i="9" s="1"/>
  <c r="AF39" i="9"/>
  <c r="AM39" i="9" s="1"/>
  <c r="AF38" i="9"/>
  <c r="AM38" i="9" s="1"/>
  <c r="AF37" i="9"/>
  <c r="AM37" i="9" s="1"/>
  <c r="AF36" i="9"/>
  <c r="AM36" i="9" s="1"/>
  <c r="AF35" i="9"/>
  <c r="AM35" i="9" s="1"/>
  <c r="AF34" i="9"/>
  <c r="AM34" i="9" s="1"/>
  <c r="AF33" i="9"/>
  <c r="AM33" i="9" s="1"/>
  <c r="AF32" i="9"/>
  <c r="AM32" i="9" s="1"/>
  <c r="AF31" i="9"/>
  <c r="AM31" i="9" s="1"/>
  <c r="AF30" i="9"/>
  <c r="AM30" i="9" s="1"/>
  <c r="AF29" i="9"/>
  <c r="AM29" i="9" s="1"/>
  <c r="AF28" i="9"/>
  <c r="AM28" i="9" s="1"/>
  <c r="AF27" i="9"/>
  <c r="AM27" i="9" s="1"/>
  <c r="AF26" i="9"/>
  <c r="AM26" i="9" s="1"/>
  <c r="AF25" i="9"/>
  <c r="AM25" i="9" s="1"/>
  <c r="AF24" i="9"/>
  <c r="AM24" i="9" s="1"/>
  <c r="AF23" i="9"/>
  <c r="AM23" i="9" s="1"/>
  <c r="AF22" i="9"/>
  <c r="AM22" i="9" s="1"/>
  <c r="AF21" i="9"/>
  <c r="AM21" i="9" s="1"/>
  <c r="AF20" i="9"/>
  <c r="AM20" i="9" s="1"/>
  <c r="AF19" i="9"/>
  <c r="AM19" i="9" s="1"/>
  <c r="AF18" i="9"/>
  <c r="AM18" i="9" s="1"/>
  <c r="AF17" i="9"/>
  <c r="AM17" i="9" s="1"/>
  <c r="AF16" i="9"/>
  <c r="AM16" i="9" s="1"/>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8" i="8"/>
  <c r="R9" i="8"/>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AL14" i="9" l="1"/>
  <c r="AK14" i="9"/>
  <c r="AJ14" i="9"/>
  <c r="AI14" i="9"/>
  <c r="AH14" i="9"/>
  <c r="AG14" i="9"/>
  <c r="AE14" i="9"/>
  <c r="AD14" i="9"/>
  <c r="AL13" i="9"/>
  <c r="AK13" i="9"/>
  <c r="AJ13" i="9"/>
  <c r="AI13" i="9"/>
  <c r="AH13" i="9"/>
  <c r="AG13" i="9"/>
  <c r="AE13" i="9"/>
  <c r="AD13" i="9"/>
  <c r="AF13" i="9" l="1"/>
  <c r="AM13" i="9" s="1"/>
  <c r="AF14" i="9"/>
  <c r="AM14" i="9" s="1"/>
  <c r="AL9" i="9" l="1"/>
  <c r="AL10" i="9"/>
  <c r="AL11" i="9"/>
  <c r="AL12" i="9"/>
  <c r="AL8" i="9"/>
  <c r="AK9" i="9"/>
  <c r="AK10" i="9"/>
  <c r="AK11" i="9"/>
  <c r="AK12" i="9"/>
  <c r="AK8" i="9"/>
  <c r="AJ9" i="9"/>
  <c r="AJ10" i="9"/>
  <c r="AJ11" i="9"/>
  <c r="AJ12" i="9"/>
  <c r="AJ8" i="9"/>
  <c r="AI9" i="9"/>
  <c r="AI10" i="9"/>
  <c r="AI11" i="9"/>
  <c r="AI12" i="9"/>
  <c r="AI8" i="9"/>
  <c r="AH9" i="9"/>
  <c r="AH10" i="9"/>
  <c r="AH11" i="9"/>
  <c r="AH12" i="9"/>
  <c r="AH8" i="9"/>
  <c r="AG9" i="9"/>
  <c r="AG10" i="9"/>
  <c r="AG11" i="9"/>
  <c r="AG12" i="9"/>
  <c r="AG8" i="9"/>
  <c r="AE9" i="9"/>
  <c r="AE10" i="9"/>
  <c r="AE11" i="9"/>
  <c r="AE12" i="9"/>
  <c r="AE8" i="9"/>
  <c r="AD9" i="9"/>
  <c r="AD10" i="9"/>
  <c r="AD11" i="9"/>
  <c r="AD12" i="9"/>
  <c r="AD8" i="9"/>
  <c r="R8" i="8"/>
  <c r="Y8" i="8" s="1"/>
  <c r="Z8" i="8" s="1"/>
  <c r="H42" i="10"/>
  <c r="F42" i="10"/>
  <c r="G41" i="10"/>
  <c r="G40" i="10"/>
  <c r="G38" i="10"/>
  <c r="G37" i="10"/>
  <c r="G36" i="10"/>
  <c r="G35" i="10"/>
  <c r="H34" i="10"/>
  <c r="G34" i="10" s="1"/>
  <c r="F34" i="10"/>
  <c r="G32" i="10"/>
  <c r="F22" i="10"/>
  <c r="A17" i="10"/>
  <c r="A18" i="10" s="1"/>
  <c r="AE4" i="9" l="1"/>
  <c r="AH4" i="9"/>
  <c r="AJ4" i="9"/>
  <c r="AL4" i="9"/>
  <c r="AD4" i="9"/>
  <c r="AG4" i="9"/>
  <c r="H19" i="10" s="1"/>
  <c r="G19" i="10" s="1"/>
  <c r="AI4" i="9"/>
  <c r="AK4" i="9"/>
  <c r="AF10" i="9"/>
  <c r="G42" i="10"/>
  <c r="AF9" i="9"/>
  <c r="AM9" i="9" s="1"/>
  <c r="AF8" i="9"/>
  <c r="AM10" i="9"/>
  <c r="AM8" i="9"/>
  <c r="AF11" i="9"/>
  <c r="AM11" i="9" s="1"/>
  <c r="AF12" i="9"/>
  <c r="H17" i="10"/>
  <c r="G17" i="10" s="1"/>
  <c r="H21" i="10"/>
  <c r="G21" i="10" s="1"/>
  <c r="H18" i="10"/>
  <c r="G18" i="10" s="1"/>
  <c r="AF4" i="9" l="1"/>
  <c r="AM12" i="9"/>
  <c r="AM4" i="9" s="1"/>
  <c r="H20" i="10"/>
  <c r="G20" i="10" s="1"/>
  <c r="H22" i="10" l="1"/>
  <c r="G22" i="10" l="1"/>
  <c r="G43" i="10" s="1"/>
  <c r="H43" i="10"/>
</calcChain>
</file>

<file path=xl/sharedStrings.xml><?xml version="1.0" encoding="utf-8"?>
<sst xmlns="http://schemas.openxmlformats.org/spreadsheetml/2006/main" count="534" uniqueCount="191">
  <si>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</si>
  <si>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</si>
  <si>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</si>
  <si>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</si>
  <si>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</si>
  <si>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</si>
  <si>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</si>
  <si>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</si>
  <si>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</si>
  <si>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</si>
  <si>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</si>
  <si>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</si>
  <si>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</si>
  <si>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</si>
  <si>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</si>
  <si>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</si>
  <si>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</si>
  <si>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</si>
  <si>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</si>
  <si>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</si>
  <si>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</si>
  <si>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</si>
  <si>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</si>
  <si>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</si>
  <si>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</si>
  <si>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</si>
  <si>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</si>
  <si>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</si>
  <si>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</si>
  <si>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</si>
  <si>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</si>
  <si>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Date.:- 27/07/2011</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</si>
  <si>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</si>
  <si>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</si>
  <si>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</si>
  <si>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</si>
  <si>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</si>
  <si>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</si>
  <si>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</si>
  <si>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</si>
  <si>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</si>
  <si>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</si>
  <si>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</si>
  <si>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</si>
  <si>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</si>
  <si>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</si>
  <si>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</si>
  <si>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</si>
  <si>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A</t>
  </si>
  <si>
    <t>Work Done Amount</t>
  </si>
  <si>
    <t>Net Supply Amount</t>
  </si>
  <si>
    <t>Net Installation Amount</t>
  </si>
  <si>
    <t>Net Total Amount</t>
  </si>
  <si>
    <t>VAT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</si>
  <si>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</si>
  <si>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</si>
  <si>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</si>
  <si>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</si>
  <si>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</si>
  <si>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</si>
  <si>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</si>
  <si>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</si>
  <si>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</si>
  <si>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</si>
  <si>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</si>
  <si>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</si>
  <si>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</si>
  <si>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</si>
  <si>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</si>
  <si>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</si>
  <si>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</si>
  <si>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</si>
  <si>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</si>
  <si>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</si>
  <si>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</si>
  <si>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</si>
  <si>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</si>
  <si>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</si>
  <si>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</si>
  <si>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</si>
  <si>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</si>
  <si>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</si>
  <si>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</si>
  <si>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</si>
  <si>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</si>
  <si>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</si>
  <si>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</si>
  <si>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</si>
  <si>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</si>
  <si>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</si>
  <si>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</si>
  <si>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</si>
  <si>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</si>
  <si>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</si>
  <si>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</si>
  <si>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</si>
  <si>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</si>
  <si>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</si>
  <si>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</si>
  <si>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</si>
  <si>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</si>
  <si>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</si>
  <si>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</si>
  <si>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 xml:space="preserve">INTERIOR FINISHES </t>
  </si>
  <si>
    <t>FURNISHINGS</t>
  </si>
  <si>
    <r>
      <t xml:space="preserve">Taking delivery and fixing in position, </t>
    </r>
    <r>
      <rPr>
        <b/>
        <sz val="11"/>
        <rFont val="Calibri"/>
        <family val="2"/>
      </rPr>
      <t xml:space="preserve">Blackout Fabric (Night Curtain with blackout) of approved brand, texture / pattern, shade, quality, thickness, width </t>
    </r>
    <r>
      <rPr>
        <sz val="11"/>
        <rFont val="Calibri"/>
        <family val="2"/>
      </rPr>
      <t>and made out of 100% polyester material, comprising of one layer of day curtain and one layer of sheer curtain, two pair lined overdrapery with self fabric tie-back in French pleat style, 250% fullness on all drapery with center split, 75mm wide self fabric tie-back with 10mm contrast welt sewn on the diagonal (stripe). All hemming shall be blind stitched and serged, 130mm double heading, 100 double hem and 102mm side hem, finished length to be 10mm above finished floor level, hem shall be weighted. The drapery tracks shall be heavy duty, cut to measurement, pin hocks, all installation and mounting hardware, scaffolding / staging etc. as per the approved shop drawings, manufacturers specifications and as directed by the Engineer</t>
    </r>
  </si>
  <si>
    <t>Note : Blackout Fabric shall be supplied by the CHPL</t>
  </si>
  <si>
    <r>
      <t xml:space="preserve">Taking delivery and fixing in position, </t>
    </r>
    <r>
      <rPr>
        <b/>
        <sz val="11"/>
        <rFont val="Calibri"/>
        <family val="2"/>
      </rPr>
      <t>Sheer Fabric</t>
    </r>
    <r>
      <rPr>
        <sz val="11"/>
        <rFont val="Calibri"/>
        <family val="2"/>
      </rPr>
      <t xml:space="preserve"> </t>
    </r>
    <r>
      <rPr>
        <b/>
        <sz val="11"/>
        <rFont val="Calibri"/>
        <family val="2"/>
      </rPr>
      <t xml:space="preserve">(Day Curtain Sheer) of approved brand, texture / pattern, shade, quality, thickness, width </t>
    </r>
    <r>
      <rPr>
        <sz val="11"/>
        <rFont val="Calibri"/>
        <family val="2"/>
      </rPr>
      <t xml:space="preserve">and made out of 100% polyester material of contract quality and suitable for commercial use, including fabric backing as required, all accessories &amp; hardware, scaffolding / staging etc. complete all as per manufacturers specifications </t>
    </r>
  </si>
  <si>
    <t>Note : Sheer Fabric shall be supplied by the CHPL</t>
  </si>
  <si>
    <t>II</t>
  </si>
  <si>
    <t>WOOD WORK &amp; JOINERY</t>
  </si>
  <si>
    <t xml:space="preserve">Note : </t>
  </si>
  <si>
    <t>1) RF Card Intelligent Lock with integrated handle, data card, encoder &amp; software (for Main Door) shall be supplied by the CHPL</t>
  </si>
  <si>
    <t>2) Basic Rate of Recon Veneer shall be Rs. 50 per Sft.</t>
  </si>
  <si>
    <r>
      <t xml:space="preserve">Providing and fixing </t>
    </r>
    <r>
      <rPr>
        <b/>
        <sz val="11"/>
        <rFont val="Calibri"/>
        <family val="2"/>
      </rPr>
      <t>wood work in frames for doors</t>
    </r>
    <r>
      <rPr>
        <sz val="11"/>
        <rFont val="Calibri"/>
        <family val="2"/>
      </rPr>
      <t xml:space="preserve"> shaped to size and designs as indicated in the drawing including cutting, plaining, making rebates, jointing as directed, fixing in position to jambs with heavy duty PVC rawl plugs and counter sunk flush bolts (countersunk area of the door frame shall be filled and finished to match as directed)  of approved size and quality minimum 6 nos. per door, (or with holdfasts of 225 mm x 40mm x 3mm MS flats, splayed at ends, minimum 6 nos. per door, fixed with screws to wooden frames and 1:3:6 concrete blocks of 400 x 200 x 250mm for embedding holdfasts), </t>
    </r>
  </si>
  <si>
    <t>with two  coats of approved wood preservative to the unexposed faces &amp; in joints including finishing the frame in melamine matt polish of colour to match veneer of the shutter,  etc. all  complete all per approved drawings and as directed by the Engineer.</t>
  </si>
  <si>
    <r>
      <t xml:space="preserve">Using approved </t>
    </r>
    <r>
      <rPr>
        <b/>
        <sz val="11"/>
        <rFont val="Calibri"/>
        <family val="2"/>
      </rPr>
      <t>seasoned second quality BTC wood</t>
    </r>
    <r>
      <rPr>
        <sz val="11"/>
        <rFont val="Calibri"/>
        <family val="2"/>
      </rPr>
      <t xml:space="preserve"> (with one hour fire rating) finished with three coats of melamine matt polish and as per profile shown in the drawings.</t>
    </r>
  </si>
  <si>
    <r>
      <t xml:space="preserve">Providing and fixing non-decorative type </t>
    </r>
    <r>
      <rPr>
        <b/>
        <sz val="11"/>
        <rFont val="Calibri"/>
        <family val="2"/>
      </rPr>
      <t>flush door shutters</t>
    </r>
    <r>
      <rPr>
        <sz val="11"/>
        <rFont val="Calibri"/>
        <family val="2"/>
      </rPr>
      <t xml:space="preserve"> of solid core block, construction with stile frame, rails and internal lipping out of hardwood well seasoned and kiln dried, bonded with phenol formaldehyde synthetic resin, ply facing, including internal / external 12mm thick teak wood beading all around the edges of shutter,  as specified in the drawing or as required, necessary  SS screws, providing and fixing door seals, hardware as mentioned below with accessories required for fixing etc. complete as per the standard drawing and as directed by  the Engineer.</t>
    </r>
  </si>
  <si>
    <t>Note : All veneer &amp; laminate shall be 4mm  &amp; 1mm thick respectively, factory made,  factory pressed, book-matching &amp; of approved brand and quality</t>
  </si>
  <si>
    <t>2.1.1</t>
  </si>
  <si>
    <r>
      <t>Main Door D-A/1 to Twin Room : 4</t>
    </r>
    <r>
      <rPr>
        <b/>
        <sz val="11"/>
        <rFont val="Calibri"/>
        <family val="2"/>
      </rPr>
      <t>5mm thick single leaved flush door of approximate size 970mm x 2400mm, one side finished with</t>
    </r>
    <r>
      <rPr>
        <sz val="11"/>
        <rFont val="Calibri"/>
        <family val="2"/>
      </rPr>
      <t xml:space="preserve"> </t>
    </r>
    <r>
      <rPr>
        <b/>
        <sz val="11"/>
        <rFont val="Calibri"/>
        <family val="2"/>
      </rPr>
      <t>approved</t>
    </r>
    <r>
      <rPr>
        <sz val="11"/>
        <rFont val="Calibri"/>
        <family val="2"/>
      </rPr>
      <t xml:space="preserve"> </t>
    </r>
    <r>
      <rPr>
        <b/>
        <sz val="11"/>
        <rFont val="Calibri"/>
        <family val="2"/>
      </rPr>
      <t>4mm thick White Oak veneer (Recon)and other side finished with</t>
    </r>
    <r>
      <rPr>
        <sz val="11"/>
        <rFont val="Calibri"/>
        <family val="2"/>
      </rPr>
      <t xml:space="preserve"> </t>
    </r>
    <r>
      <rPr>
        <b/>
        <sz val="11"/>
        <rFont val="Calibri"/>
        <family val="2"/>
      </rPr>
      <t>approved 4mm thick Indian Rosewood veneer (Recon)</t>
    </r>
    <r>
      <rPr>
        <sz val="11"/>
        <rFont val="Calibri"/>
        <family val="2"/>
      </rPr>
      <t xml:space="preserve"> with teakwood edge lipping finished with melamine matt polish in approved shade, including providing and installing 50mm thick architraves (on inner side of door) with same finish as mentioned above, 5mm stainless steel polish inlay, bottom &amp; side door seals, provision of intumescent coating / strips to make the door system fire resistant in compliance with the technical specifications, accessories like peep hole, safety chain, door drop seal  and including all cutouts to be made for fixing Card Key lock etc. complete and including the following door SS hardware (as mentioned below)  of SS 304 Grade :</t>
    </r>
  </si>
  <si>
    <t xml:space="preserve">Door Closer (1 No. per Shutter) - Brand : Enox, Item Code : ITS 385 </t>
  </si>
  <si>
    <r>
      <t xml:space="preserve">RF Card Intelligent Lock with integrated handle (1 Set) - of approved brand, size &amp; quality </t>
    </r>
    <r>
      <rPr>
        <b/>
        <sz val="11"/>
        <rFont val="Calibri"/>
        <family val="2"/>
      </rPr>
      <t>(Shall be Supplied by CHPL)</t>
    </r>
  </si>
  <si>
    <r>
      <t xml:space="preserve">Card encoder (1 piece) - of approved brand </t>
    </r>
    <r>
      <rPr>
        <b/>
        <sz val="11"/>
        <rFont val="Calibri"/>
        <family val="2"/>
      </rPr>
      <t>(Shall be Supplied by CHPL)</t>
    </r>
  </si>
  <si>
    <r>
      <t xml:space="preserve">Multifunctional data card (2 pieces) - of approved brand </t>
    </r>
    <r>
      <rPr>
        <b/>
        <sz val="11"/>
        <rFont val="Calibri"/>
        <family val="2"/>
      </rPr>
      <t>(Shall be Supplied by CHPL)</t>
    </r>
  </si>
  <si>
    <r>
      <t xml:space="preserve">Hotel lock management software (1 piece) - of approved brand </t>
    </r>
    <r>
      <rPr>
        <b/>
        <sz val="11"/>
        <rFont val="Calibri"/>
        <family val="2"/>
      </rPr>
      <t>(Shall be Supplied by CHPL)</t>
    </r>
  </si>
  <si>
    <t xml:space="preserve">Security Chain System - of approved make </t>
  </si>
  <si>
    <t>Stainless Steel Eye Viewer - of approved make, 35 to 55mm length</t>
  </si>
  <si>
    <t>Floor mounted door stopper - Brand : Enox</t>
  </si>
  <si>
    <t>2.1.2</t>
  </si>
  <si>
    <r>
      <t xml:space="preserve">Connecting Door D-D/1 : </t>
    </r>
    <r>
      <rPr>
        <b/>
        <sz val="11"/>
        <rFont val="Calibri"/>
        <family val="2"/>
      </rPr>
      <t>35mm thick single leaved flush door of approximate 970mm x 2400mm size,</t>
    </r>
    <r>
      <rPr>
        <sz val="11"/>
        <rFont val="Calibri"/>
        <family val="2"/>
      </rPr>
      <t xml:space="preserve"> </t>
    </r>
    <r>
      <rPr>
        <b/>
        <sz val="11"/>
        <rFont val="Calibri"/>
        <family val="2"/>
      </rPr>
      <t>one side finished with approved</t>
    </r>
    <r>
      <rPr>
        <sz val="11"/>
        <rFont val="Calibri"/>
        <family val="2"/>
      </rPr>
      <t xml:space="preserve"> </t>
    </r>
    <r>
      <rPr>
        <b/>
        <sz val="11"/>
        <rFont val="Calibri"/>
        <family val="2"/>
      </rPr>
      <t xml:space="preserve">4mm thick White Oak veneer  (Recon) and other side finished with approved synthetic enamel paint over watercut putty/ lambi, </t>
    </r>
    <r>
      <rPr>
        <sz val="11"/>
        <rFont val="Calibri"/>
        <family val="2"/>
      </rPr>
      <t>teakwood edge lipping finished with melamine matt polish in approved shade, bottom &amp; side door seals,  etc. complete and including the following door SS hardware (</t>
    </r>
    <r>
      <rPr>
        <b/>
        <sz val="11"/>
        <rFont val="Calibri"/>
        <family val="2"/>
      </rPr>
      <t>manufactured by Enox</t>
    </r>
    <r>
      <rPr>
        <sz val="11"/>
        <rFont val="Calibri"/>
        <family val="2"/>
      </rPr>
      <t xml:space="preserve">  or approved equivalent make) of SS 304 Grade :</t>
    </r>
  </si>
  <si>
    <t>2.1.3</t>
  </si>
  <si>
    <r>
      <t xml:space="preserve">Toilet Entrance Door : </t>
    </r>
    <r>
      <rPr>
        <b/>
        <sz val="12"/>
        <rFont val="Calibri"/>
        <family val="2"/>
      </rPr>
      <t>35mm thick single leaved flush door of approximate size 850mm x 2400mm, both side finished with approved</t>
    </r>
    <r>
      <rPr>
        <sz val="12"/>
        <rFont val="Calibri"/>
        <family val="2"/>
      </rPr>
      <t xml:space="preserve"> </t>
    </r>
    <r>
      <rPr>
        <b/>
        <sz val="12"/>
        <rFont val="Calibri"/>
        <family val="2"/>
      </rPr>
      <t>4mm thick White Oak veneer</t>
    </r>
    <r>
      <rPr>
        <sz val="12"/>
        <rFont val="Calibri"/>
        <family val="2"/>
      </rPr>
      <t xml:space="preserve"> </t>
    </r>
    <r>
      <rPr>
        <b/>
        <sz val="12"/>
        <rFont val="Calibri"/>
        <family val="2"/>
      </rPr>
      <t xml:space="preserve">and  </t>
    </r>
    <r>
      <rPr>
        <sz val="12"/>
        <rFont val="Calibri"/>
        <family val="2"/>
      </rPr>
      <t>teakwood edge lipping finished with melamine matt polish in approved shade, bottom &amp; side door seals,  etc. complete and including the following door SS hardware (</t>
    </r>
    <r>
      <rPr>
        <b/>
        <sz val="12"/>
        <rFont val="Calibri"/>
        <family val="2"/>
      </rPr>
      <t>manufactured by Enox</t>
    </r>
    <r>
      <rPr>
        <sz val="12"/>
        <rFont val="Calibri"/>
        <family val="2"/>
      </rPr>
      <t xml:space="preserve">  or approved equivalent make) of SS 304 Grade :</t>
    </r>
  </si>
  <si>
    <t>LOOSE FURNITURE</t>
  </si>
  <si>
    <t xml:space="preserve">General Note : </t>
  </si>
  <si>
    <t>1.  Athough the tender drawings for the various furniture items etc. provide enough details, they are of indicative nature and meant to convey the design intent only. The Contractor has to develop his own fabrication details based on the best Trade / Engineering Practices in order to fully and faithfully realize the Design intent. These fabrication details have to be discussed with and got approved by the Architect. Mock-up for typical junctions shall be submitted wherever necessary and relevant. Sizes for furniture items mentioned in the BOQ are approximate and bidder shall ascertain actual accurate sizes from the drawings provided.</t>
  </si>
  <si>
    <t>2. All veneer &amp; laminate shall be factory made &amp; factory pressed and bookmatching</t>
  </si>
  <si>
    <t>3. All plywood shall be Garjan commercial or marine ply as mentioned in the respective items &amp; conforming to the latest IS norms and conform to FSC LEED rating..</t>
  </si>
  <si>
    <t xml:space="preserve">4. All visible edges of glass shall be machine polished. </t>
  </si>
  <si>
    <t>5. All solid wooden members in contact with masonry / concrete surfaces shall be treated with two coats of approved wood preservative</t>
  </si>
  <si>
    <t>6. All exposed surfaces of solid wooden members shall be finished with three coats of  melamine matt polish</t>
  </si>
  <si>
    <t>7. All exposed surfaces of veneered surfaces shall be finished with three coats of melamine matt polish</t>
  </si>
  <si>
    <t>8. The scope of works shall include designing, providing, fabricating, assembling and installing in position loose furniture items made out of approved materials, in size, shape, quality, design and finish etc. complete all as per approved shop drawings, technical specifications and as directed by the Engineer.</t>
  </si>
  <si>
    <t>9. Basic Rate of Recon Veneer shall be Rs. 50 per Sft.</t>
  </si>
  <si>
    <t>10. All Fabric, Leather material shall be supplied by CHPL</t>
  </si>
  <si>
    <r>
      <t xml:space="preserve">Supplying, Designing, assembling </t>
    </r>
    <r>
      <rPr>
        <b/>
        <sz val="11"/>
        <rFont val="Times New Roman"/>
        <family val="1"/>
      </rPr>
      <t>Wardrobe Unit of approx. 1400mm(L) x 2400mm(H) size  and 550mm depth</t>
    </r>
    <r>
      <rPr>
        <sz val="11"/>
        <rFont val="Times New Roman"/>
        <family val="1"/>
      </rPr>
      <t xml:space="preserve"> made from 19mm thick Garjan commercial ply and finished with approved 4mm thick White Oak (Recon) Veneer finished with melamine matt polish and drawer unit having two drawers fixed on approved telescopic channels / tracks with one open shelf for safe. The wardrobe shall be provided with SS hanger rod with lighting provision, shelf on top, provision for placing the iron &amp; hanging the ironboard,and the back panel of the ward robe shall be made from 19mm thick Garjan commercial ply and shall be finished with approved vinyl wall coverings and (Recon) veneer border including all hardware, fixtures, adhesives etc complete as per approved shop drawings and as directed by the Engineer</t>
    </r>
  </si>
  <si>
    <t>The item shall include for providing melamine matt polished teak wood edge lippings wherever required, CNC polish to all visible edges of glass, making cutouts for sanitary &amp; electrical fixtures / fittings,  treating the wooden members in contact with masonry / concrete surfaces with two coats of approved wood preservative, necessary scaffolding / staging  etc. complete.</t>
  </si>
  <si>
    <r>
      <t xml:space="preserve">Supplying, Designing, assembling </t>
    </r>
    <r>
      <rPr>
        <b/>
        <sz val="11"/>
        <rFont val="Times New Roman"/>
        <family val="1"/>
      </rPr>
      <t>Head board</t>
    </r>
    <r>
      <rPr>
        <sz val="11"/>
        <rFont val="Times New Roman"/>
        <family val="1"/>
      </rPr>
      <t xml:space="preserve"> of</t>
    </r>
    <r>
      <rPr>
        <b/>
        <sz val="11"/>
        <rFont val="Times New Roman"/>
        <family val="1"/>
      </rPr>
      <t xml:space="preserve"> 3800mm (L) x 1250mm (H)</t>
    </r>
    <r>
      <rPr>
        <sz val="11"/>
        <rFont val="Times New Roman"/>
        <family val="1"/>
      </rPr>
      <t xml:space="preserve"> size, finished partly in approved 4mm thick White Oak (Recon) veneer finished with melamine matt polish &amp; partly with soft paneling in approved leatherette finish with foam backing. The work shall include for provision for lighting using LED strips concealed by 6mm thick frosted perspex sheets forming a cove, all joinery details, accessories, hardware, consumables, adhesives, treating the wooden members in contact with masonry / concrete surfaces with two coats of approved wood preservative, necessary scaffolding / staging  etc. complete as per approved shop drawings, technical specifications and as directed by the Engineer.  </t>
    </r>
  </si>
  <si>
    <r>
      <t xml:space="preserve">Supplying, Designing, assembling </t>
    </r>
    <r>
      <rPr>
        <b/>
        <sz val="11"/>
        <rFont val="Times New Roman"/>
        <family val="1"/>
      </rPr>
      <t xml:space="preserve">Study Desk </t>
    </r>
    <r>
      <rPr>
        <sz val="11"/>
        <rFont val="Times New Roman"/>
        <family val="1"/>
      </rPr>
      <t>of 1350 mm x 635mm size, approx. 750mm height from the finished floor level comprising of table top made out of 10mm thick tempered clear glass supported on  two layers of commercial ply of 12mm thickness respectively with sandwitched teakwood battens &amp; approved stainless steel frame with SS brackets fixed to the wall. All exposed surfaces of the desk shall be finished in approved 4mm thick Indian Rosewood veneer with lacquered top coats.</t>
    </r>
  </si>
  <si>
    <t>The desk shall include for provision of open box with approved leather padded finish,  all fixing accessories, joinery details, additional supports if required, stainless steel grommet, making cutouts for light fixtures &amp; fittings all complete as per approved shop drawings, technical specifications and as directed by the Engineer.</t>
  </si>
  <si>
    <r>
      <t xml:space="preserve">Supplying, Designing, assembling </t>
    </r>
    <r>
      <rPr>
        <b/>
        <sz val="11"/>
        <rFont val="Times New Roman"/>
        <family val="1"/>
      </rPr>
      <t xml:space="preserve">TV Panel Unit of 1365mm (W) x 2400mm (H) x 125mm (D) </t>
    </r>
    <r>
      <rPr>
        <sz val="11"/>
        <rFont val="Times New Roman"/>
        <family val="1"/>
      </rPr>
      <t xml:space="preserve">with required frame work made from 1" x1.5" Salwood fixed with 8mm Garjan Commercial ply and finished with approved 4mm thick White Oak (Recon) veneer finished with melamine matt polish, including providing niche in centre for housing the TV with proper backing including flip opening with brush seal as per details indicated &amp; as directed. </t>
    </r>
  </si>
  <si>
    <t xml:space="preserve">The TV panel unit shall be fixed on wall mounted brackets (measured &amp; paid separately). The item shall include for providing Shelf in SS finish at lower level, including all fixing accessories, hardware, consumables, joinery details, additional supports if required, making cutouts for light fixtures &amp; fittings,  treating the wooden members in contact with masonry / concrete surfaces with two coats of approved wood preservative, necessary scaffolding / staging  etc. all complete as per approved shop drawings, technical specifications and as directed by the Engineer. All exposed Salwood surfaces shall be finished with three coats of melamine matt polish. </t>
  </si>
  <si>
    <r>
      <t xml:space="preserve">Supplying, Designing, assembling </t>
    </r>
    <r>
      <rPr>
        <b/>
        <sz val="11"/>
        <rFont val="Times New Roman"/>
        <family val="1"/>
      </rPr>
      <t xml:space="preserve">Desk Chair </t>
    </r>
    <r>
      <rPr>
        <sz val="11"/>
        <rFont val="Times New Roman"/>
        <family val="1"/>
      </rPr>
      <t xml:space="preserve">comprising of cast solid aluminium frame &amp; base understructure with five slant branched legs / spokes with concealed castors as per approved design. The external frame wrap shall be in white plastic and padded with approved leather on the inside and the backrest. The seat cushion shall of fully reversible type with concealed non-rusting zipper and comprising of upholstered (foam / leather) padding &amp; Dacron wrap of approved make &amp; quality which shall be fire retardant. The chair shall have height adjustment feature with raising mechanism operated by a manually controlled gas spring damped column. The item shall include for all SS 304 Grade hardware accessories such as pivots, hinges, bolts etc.  as per approved shop drawings, sketches / images, technical specifications and as directed by the Engineer.  
   </t>
    </r>
  </si>
  <si>
    <r>
      <t xml:space="preserve">Supplying, Designing, assembling </t>
    </r>
    <r>
      <rPr>
        <b/>
        <sz val="11"/>
        <rFont val="Times New Roman"/>
        <family val="1"/>
      </rPr>
      <t>Armchair with Ottoman, the armchair</t>
    </r>
    <r>
      <rPr>
        <sz val="11"/>
        <rFont val="Times New Roman"/>
        <family val="1"/>
      </rPr>
      <t xml:space="preserve"> of approximate 690mm x 610mm x (440mm to 710mm height) size with fully upholstered seat &amp; back rest. Legs shall be made out of polished stainless steel finish. Frame to be constructed out of five quarter kiln dried solid hardwood, reinforced with corber blocks, glued and screwed to rail. All rails and posts shall be fire rated and double dowelled, screwed and glued in place. The cushion shall of fully reversible type with concealed non-rusting zipper and comprising of upholstered (fabric / leather with CMHR foam) padding &amp; Dacron wrap of approved make &amp; quality which shall be fire retardant. </t>
    </r>
  </si>
  <si>
    <r>
      <t xml:space="preserve">The </t>
    </r>
    <r>
      <rPr>
        <b/>
        <sz val="11"/>
        <rFont val="Times New Roman"/>
        <family val="1"/>
      </rPr>
      <t>Ottoman</t>
    </r>
    <r>
      <rPr>
        <sz val="11"/>
        <rFont val="Times New Roman"/>
        <family val="1"/>
      </rPr>
      <t xml:space="preserve"> shall be of approximate 550mm x 550mm x 390mm size with fully upholstered cushion top. Frame &amp; legs shall be made out of polished stainless steel finish.The cushion shall be of fully reversible type with concealed non-rusting zipper and comprising of upholstered (fabric / leather with CMHR foam) padding of approved make &amp; quality which shall be fire retardant. The item shall include for heavy duty nylon carpet glides, approved SS hardware conforming to SS 304 grade, 6mm welting on all sides, treating the wooden members in contact with masonry / concrete surfaces with two coats of approved wood preservative,   etc. as per approved shop drawings, technical specifications and as directed by the Engineer.  </t>
    </r>
  </si>
  <si>
    <r>
      <t xml:space="preserve">Providing and placing in position, </t>
    </r>
    <r>
      <rPr>
        <b/>
        <sz val="11"/>
        <rFont val="Times New Roman"/>
        <family val="1"/>
      </rPr>
      <t>Throw Pillows</t>
    </r>
    <r>
      <rPr>
        <sz val="11"/>
        <rFont val="Times New Roman"/>
        <family val="1"/>
      </rPr>
      <t xml:space="preserve"> of approved make, quality, colour and of size (as mentioned below)   made with polyfill and finished with cushion covers of approved fabric with rust proof zippers etc. complete as per drawings, sketches / images and as directed by the Architect</t>
    </r>
  </si>
  <si>
    <t>In approximate 500mm x 350mm size</t>
  </si>
  <si>
    <t>In approximate 550mm x 400mm size</t>
  </si>
  <si>
    <r>
      <t xml:space="preserve">Supplying, Designing, assembling, in position, circular </t>
    </r>
    <r>
      <rPr>
        <b/>
        <sz val="11"/>
        <rFont val="Times New Roman"/>
        <family val="1"/>
      </rPr>
      <t>Low Table</t>
    </r>
    <r>
      <rPr>
        <sz val="11"/>
        <rFont val="Times New Roman"/>
        <family val="1"/>
      </rPr>
      <t xml:space="preserve"> of overall 600mm diameter &amp; 600mm height, including table top made out of 19mm thick Garjan commercial ply finished in approved 4mm thick Indian Rosewood (Recon) veneer melamine matt polished &amp; supported on cast solid aluminium stem &amp; base understructure with slant branched legs with concealed castors as per approved design. The item shall include for heavy duty nylon carpet glides, approved SS 304 grade hardware, consumables, adhesives, 6mm welting on all sides, treating all wood members with approved wood preservative etc. as per approved shop drawings, sketches / images, technical specifications and as directed by the Engineer. </t>
    </r>
    <r>
      <rPr>
        <b/>
        <sz val="11"/>
        <rFont val="Times New Roman"/>
        <family val="1"/>
      </rPr>
      <t xml:space="preserve"> </t>
    </r>
  </si>
  <si>
    <r>
      <t xml:space="preserve">Supplying, Designing, assembling, in position, </t>
    </r>
    <r>
      <rPr>
        <b/>
        <sz val="11"/>
        <rFont val="Times New Roman"/>
        <family val="1"/>
      </rPr>
      <t xml:space="preserve">Shower Bench  of approximate size of 750mm x 300mm </t>
    </r>
    <r>
      <rPr>
        <sz val="11"/>
        <rFont val="Times New Roman"/>
        <family val="1"/>
      </rPr>
      <t xml:space="preserve">as given in drawing, made out of first quality solid teak wood members finished with three coats of melamine matt polish and top seating made out of solid teakwood with weaved pattern with slots as approved by the Architect and as shown in the drawings. The item shall include for cutting, planing, making rebates if required, jointing as directed, all accessories such as plugs, counter sunk screws, nails, clamps etc. including finishing the exposed wooden surfaces with three coats of approved melamine matt polish, surface preparation, all joinery details, consumables, accessories, adhesives, providing minimum two coats of approved approved wood preservative to the unexposed faces in contact with concrete / masonary surfaces / joints etc. complete as per approved shop drawings, sketches / images, technical specifications and as directed by the Engineer.  </t>
    </r>
    <r>
      <rPr>
        <i/>
        <sz val="11"/>
        <rFont val="Times New Roman"/>
        <family val="1"/>
      </rPr>
      <t xml:space="preserve"> </t>
    </r>
  </si>
  <si>
    <t>Nil</t>
  </si>
  <si>
    <t>Sqm.</t>
  </si>
  <si>
    <t>Cum.</t>
  </si>
  <si>
    <t>No</t>
  </si>
  <si>
    <t>No.</t>
  </si>
  <si>
    <t>Each</t>
  </si>
  <si>
    <t>NIl</t>
  </si>
  <si>
    <t>M/s. INFINITY INTERIORS PVT. LTD.</t>
  </si>
  <si>
    <t>1-A, First Floor, Vimal Udyog Bhavan, Taikalwadi Road, Matunga West, Mumbai-400016</t>
  </si>
  <si>
    <t>PAN No.:- AAACN7891F</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</si>
  <si>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AAACN7891FST001</t>
    </r>
  </si>
  <si>
    <t>Invoice No. 76 dated 8th August 2014</t>
  </si>
  <si>
    <t>006</t>
  </si>
  <si>
    <t>Proposed Five Star Hotel at Lucknow</t>
  </si>
  <si>
    <t>Supplying Loose Furnitures for Mockup Guest room of Twin Room</t>
  </si>
  <si>
    <t>CHPL/006/WO/14-15/0564</t>
  </si>
  <si>
    <t>COP No.:-</t>
  </si>
  <si>
    <t>401060300</t>
  </si>
  <si>
    <t>401060600</t>
  </si>
  <si>
    <t>401060400</t>
  </si>
  <si>
    <t>Ball bearing hinges (4 Nos per shutter) with pins &amp; screws - Brand : Enox, Item Cod : ESSH 5303</t>
  </si>
  <si>
    <t>Ball bearing hinges (4 Nos per shutter) with pins &amp; screws - Brand : Enox, Item Coe : ESSH 5303</t>
  </si>
  <si>
    <t>Ball bearing hinges (4 Nos per shutter) with pins &amp; screws - Brand : Enox, Item ode : ESSH 5303</t>
  </si>
  <si>
    <t>Mortise Lock Body Premium (1 No. per Shutter) - Brand : Enox, Item Code : EMB 260SS</t>
  </si>
  <si>
    <t>60mm Half Cylinder with One side Knob only (1 Piece) - Brand : Enox, Item Code : ECY 6060SS</t>
  </si>
  <si>
    <t>Mortise Handle with 19mm tube (1 Set) - Brand : Enox, Item Code : EMH SS005</t>
  </si>
  <si>
    <t>Mortise Handle with 19mm tube (1 Set) - Brand : Enox, Item Code : EH SS 005</t>
  </si>
  <si>
    <t>60mm Half Cylinder with One side Knob only (1 Piece) - Brand : Enox, Ite Code : ECY 6060 SS</t>
  </si>
  <si>
    <t>Mortise Lock Body Premium (1 No. per Shutter) - Brand : Enox, Itm Code : EMB 260 SS</t>
  </si>
  <si>
    <t/>
  </si>
  <si>
    <t>COP-R002</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</si>
</sst>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0.0"/>
  </numFmts>
  <fonts count="26">
    <font>
      <sz val="11"/>
      <color theme="1"/>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b/>
      <sz val="11"/>
      <name val="Calibri"/>
      <family val="2"/>
    </font>
    <font>
      <sz val="11"/>
      <name val="Calibri"/>
      <family val="2"/>
    </font>
    <font>
      <sz val="12"/>
      <name val="Calibri"/>
      <family val="2"/>
    </font>
    <font>
      <b/>
      <sz val="12"/>
      <name val="Calibri"/>
      <family val="2"/>
    </font>
    <font>
      <b/>
      <sz val="11"/>
      <name val="Times New Roman"/>
      <family val="1"/>
    </font>
    <font>
      <sz val="11"/>
      <name val="Times New Roman"/>
      <family val="1"/>
    </font>
    <font>
      <i/>
      <sz val="11"/>
      <name val="Times New Roman"/>
      <family val="1"/>
    </font>
    <font>
      <b/>
      <sz val="11"/>
      <color theme="1" rgb="000000"/>
      <name val="Calibri"/>
      <family val="2"/>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78">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0" fontId="7" fillId="3" borderId="1" xfId="40" applyFont="1" applyFill="1" applyBorder="1" applyAlignment="1" applyProtection="1">
      <alignment horizontal="left" vertical="center"/>
    </xf>
    <xf numFmtId="0" fontId="7" fillId="0" borderId="1" xfId="40" applyFont="1" applyFill="1" applyBorder="1" applyAlignment="1" applyProtection="1">
      <alignment horizontal="left" vertical="center"/>
    </xf>
    <xf numFmtId="0" fontId="7" fillId="0" borderId="1" xfId="40" applyFont="1" applyFill="1" applyBorder="1" applyAlignment="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0" fontId="7" fillId="0" borderId="1" xfId="40" applyFont="1" applyFill="1" applyBorder="1" applyAlignment="1" applyProtection="1">
      <alignment horizontal="center" vertical="center" wrapText="1"/>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164" fontId="7" fillId="0" borderId="1" xfId="23" applyNumberFormat="1" applyFont="1" applyFill="1" applyBorder="1" applyAlignment="1">
      <alignment horizontal="right" vertical="center" wrapText="1"/>
    </xf>
    <xf numFmtId="0" fontId="8" fillId="4" borderId="0" xfId="0" applyFont="1" applyFill="1"/>
    <xf numFmtId="0" fontId="8" fillId="4" borderId="1" xfId="0" applyFont="1" applyFill="1" applyBorder="1" applyAlignment="1">
      <alignment vertical="center" wrapText="1"/>
    </xf>
    <xf numFmtId="0" fontId="8" fillId="4" borderId="1" xfId="0" applyFont="1" applyFill="1" applyBorder="1" applyAlignment="1">
      <alignment vertical="center"/>
    </xf>
    <xf numFmtId="0" fontId="8" fillId="4" borderId="1" xfId="0" applyFont="1" applyFill="1" applyBorder="1"/>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4" fontId="7" fillId="5" borderId="1" xfId="40" applyNumberFormat="1" applyFont="1" applyFill="1" applyBorder="1" applyAlignment="1" applyProtection="1">
      <alignment horizontal="center"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0" fillId="0" borderId="0" xfId="23" applyFont="1"/>
    <xf numFmtId="0" fontId="10" fillId="0" borderId="0" xfId="23" applyFont="1" applyAlignment="1">
      <alignment vertical="center"/>
    </xf>
    <xf numFmtId="0" fontId="11" fillId="6" borderId="15" xfId="23" quotePrefix="1" applyFont="1" applyFill="1" applyBorder="1" applyAlignment="1">
      <alignment vertical="center"/>
    </xf>
    <xf numFmtId="0" fontId="14" fillId="6" borderId="15" xfId="23" applyFont="1" applyFill="1" applyBorder="1" applyAlignment="1">
      <alignment vertical="center"/>
    </xf>
    <xf numFmtId="0" fontId="14" fillId="6" borderId="15" xfId="23" applyFont="1" applyFill="1" applyBorder="1" applyAlignment="1">
      <alignment horizontal="center" vertical="center"/>
    </xf>
    <xf numFmtId="0" fontId="10" fillId="0" borderId="21" xfId="23" applyFont="1" applyBorder="1" applyAlignment="1">
      <alignment vertical="justify"/>
    </xf>
    <xf numFmtId="0" fontId="10" fillId="0" borderId="20" xfId="23" applyFont="1" applyBorder="1" applyAlignment="1">
      <alignment vertical="justify"/>
    </xf>
    <xf numFmtId="0" fontId="10" fillId="0" borderId="0" xfId="23" applyFont="1" applyBorder="1" applyAlignment="1">
      <alignment vertical="justify"/>
    </xf>
    <xf numFmtId="0" fontId="10" fillId="0" borderId="20" xfId="23" applyFont="1" applyBorder="1" applyAlignment="1">
      <alignment vertical="center"/>
    </xf>
    <xf numFmtId="0" fontId="10" fillId="0" borderId="0" xfId="23" applyFont="1" applyBorder="1" applyAlignment="1">
      <alignment vertical="center" wrapText="1"/>
    </xf>
    <xf numFmtId="0" fontId="10" fillId="0" borderId="1" xfId="23" applyFont="1" applyBorder="1" applyAlignment="1">
      <alignment horizontal="center" vertical="center"/>
    </xf>
    <xf numFmtId="0" fontId="16" fillId="0" borderId="30" xfId="23" applyFont="1" applyBorder="1" applyAlignment="1">
      <alignment vertical="center"/>
    </xf>
    <xf numFmtId="0" fontId="16" fillId="0" borderId="31" xfId="23" applyFont="1" applyBorder="1" applyAlignment="1">
      <alignment horizontal="center" vertical="center" wrapText="1"/>
    </xf>
    <xf numFmtId="166" fontId="16" fillId="0" borderId="31" xfId="2" applyNumberFormat="1" applyFont="1" applyBorder="1" applyAlignment="1">
      <alignment horizontal="center" vertical="center" wrapText="1"/>
    </xf>
    <xf numFmtId="0" fontId="10" fillId="0" borderId="34" xfId="23" applyFont="1" applyBorder="1" applyAlignment="1">
      <alignment horizontal="center" vertical="center"/>
    </xf>
    <xf numFmtId="166" fontId="10" fillId="0" borderId="1" xfId="2" applyNumberFormat="1" applyFont="1" applyBorder="1" applyAlignment="1">
      <alignment horizontal="center"/>
    </xf>
    <xf numFmtId="166" fontId="10" fillId="6" borderId="1" xfId="2" applyNumberFormat="1" applyFont="1" applyFill="1" applyBorder="1" applyAlignment="1">
      <alignment horizontal="center"/>
    </xf>
    <xf numFmtId="0" fontId="10" fillId="0" borderId="8" xfId="23" applyFont="1" applyBorder="1" applyAlignment="1">
      <alignment horizontal="center" vertical="center"/>
    </xf>
    <xf numFmtId="166" fontId="10" fillId="0" borderId="9" xfId="2" applyNumberFormat="1" applyFont="1" applyBorder="1" applyAlignment="1">
      <alignment horizontal="center" vertical="center"/>
    </xf>
    <xf numFmtId="166" fontId="10" fillId="6" borderId="9" xfId="2" applyNumberFormat="1" applyFont="1" applyFill="1" applyBorder="1" applyAlignment="1">
      <alignment horizontal="center" vertical="center"/>
    </xf>
    <xf numFmtId="0" fontId="11" fillId="0" borderId="5" xfId="23" applyFont="1" applyBorder="1" applyAlignment="1">
      <alignment horizontal="center" vertical="center"/>
    </xf>
    <xf numFmtId="166" fontId="10" fillId="0" borderId="6" xfId="2" applyNumberFormat="1" applyFont="1" applyBorder="1" applyAlignment="1">
      <alignment horizontal="center" vertical="center"/>
    </xf>
    <xf numFmtId="166" fontId="10" fillId="6" borderId="6" xfId="2" applyNumberFormat="1" applyFont="1" applyFill="1" applyBorder="1" applyAlignment="1">
      <alignment horizontal="center" vertical="center"/>
    </xf>
    <xf numFmtId="168" fontId="10" fillId="6" borderId="1" xfId="2" applyNumberFormat="1" applyFont="1" applyFill="1" applyBorder="1" applyAlignment="1">
      <alignment horizontal="center" vertical="center"/>
    </xf>
    <xf numFmtId="168" fontId="10" fillId="0" borderId="1" xfId="2" applyNumberFormat="1" applyFont="1" applyBorder="1" applyAlignment="1">
      <alignment horizontal="center" vertical="center"/>
    </xf>
    <xf numFmtId="168" fontId="16" fillId="8" borderId="1" xfId="2" applyNumberFormat="1" applyFont="1" applyFill="1" applyBorder="1" applyAlignment="1">
      <alignment horizontal="center" vertical="center"/>
    </xf>
    <xf numFmtId="167" fontId="10" fillId="6" borderId="1" xfId="2" applyNumberFormat="1" applyFont="1" applyFill="1" applyBorder="1" applyAlignment="1">
      <alignment horizontal="center" vertical="center"/>
    </xf>
    <xf numFmtId="0" fontId="11" fillId="0" borderId="11" xfId="23" applyFont="1" applyBorder="1" applyAlignment="1">
      <alignment horizontal="center" vertical="center"/>
    </xf>
    <xf numFmtId="167" fontId="11" fillId="6" borderId="12" xfId="2" applyNumberFormat="1" applyFont="1" applyFill="1" applyBorder="1" applyAlignment="1">
      <alignment horizontal="center" vertical="center"/>
    </xf>
    <xf numFmtId="168" fontId="11" fillId="8" borderId="12" xfId="2" applyNumberFormat="1" applyFont="1" applyFill="1" applyBorder="1" applyAlignment="1">
      <alignment horizontal="center" vertical="center"/>
    </xf>
    <xf numFmtId="0" fontId="11" fillId="0" borderId="42" xfId="23" applyFont="1" applyBorder="1" applyAlignment="1">
      <alignment horizontal="center" vertical="center"/>
    </xf>
    <xf numFmtId="168" fontId="16" fillId="6" borderId="43" xfId="23" applyNumberFormat="1" applyFont="1" applyFill="1" applyBorder="1" applyAlignment="1">
      <alignment horizontal="center" vertical="center" wrapText="1"/>
    </xf>
    <xf numFmtId="168" fontId="16" fillId="0" borderId="43" xfId="2" applyNumberFormat="1" applyFont="1" applyBorder="1" applyAlignment="1">
      <alignment horizontal="center" vertical="center" wrapText="1"/>
    </xf>
    <xf numFmtId="167" fontId="10" fillId="6" borderId="1" xfId="2" applyNumberFormat="1" applyFont="1" applyFill="1" applyBorder="1" applyAlignment="1">
      <alignment horizontal="center" vertical="center" wrapText="1"/>
    </xf>
    <xf numFmtId="168" fontId="10" fillId="6" borderId="1" xfId="2" applyNumberFormat="1" applyFont="1" applyFill="1" applyBorder="1" applyAlignment="1">
      <alignment horizontal="center" vertical="center" wrapText="1"/>
    </xf>
    <xf numFmtId="0" fontId="11" fillId="0" borderId="8" xfId="23" applyFont="1" applyBorder="1" applyAlignment="1">
      <alignment horizontal="center" vertical="center"/>
    </xf>
    <xf numFmtId="168" fontId="11" fillId="0" borderId="9" xfId="2" applyNumberFormat="1" applyFont="1" applyBorder="1" applyAlignment="1">
      <alignment horizontal="center" vertical="center"/>
    </xf>
    <xf numFmtId="167" fontId="16" fillId="6" borderId="6" xfId="2" applyNumberFormat="1" applyFont="1" applyFill="1" applyBorder="1" applyAlignment="1">
      <alignment horizontal="center" vertical="center" wrapText="1"/>
    </xf>
    <xf numFmtId="168" fontId="10" fillId="0" borderId="6" xfId="2" applyNumberFormat="1" applyFont="1" applyBorder="1" applyAlignment="1">
      <alignment horizontal="center" vertical="center"/>
    </xf>
    <xf numFmtId="0" fontId="16" fillId="0" borderId="34" xfId="23" applyFont="1" applyBorder="1" applyAlignment="1">
      <alignment horizontal="center" vertical="center"/>
    </xf>
    <xf numFmtId="167" fontId="16" fillId="6" borderId="1" xfId="2" applyNumberFormat="1" applyFont="1" applyFill="1" applyBorder="1" applyAlignment="1">
      <alignment horizontal="center" vertical="center" wrapText="1"/>
    </xf>
    <xf numFmtId="168" fontId="12" fillId="6" borderId="1" xfId="2" applyNumberFormat="1" applyFont="1" applyFill="1" applyBorder="1" applyAlignment="1">
      <alignment horizontal="center" vertical="center" wrapText="1"/>
    </xf>
    <xf numFmtId="168" fontId="12" fillId="0" borderId="1" xfId="2" applyNumberFormat="1" applyFont="1" applyBorder="1" applyAlignment="1">
      <alignment horizontal="center" vertical="center"/>
    </xf>
    <xf numFmtId="169" fontId="10" fillId="0" borderId="0" xfId="23" applyNumberFormat="1" applyFont="1"/>
    <xf numFmtId="167" fontId="11" fillId="0" borderId="9" xfId="2" applyNumberFormat="1" applyFont="1" applyBorder="1" applyAlignment="1">
      <alignment vertical="center"/>
    </xf>
    <xf numFmtId="169" fontId="10" fillId="0" borderId="0" xfId="23" applyNumberFormat="1" applyFont="1" applyAlignment="1">
      <alignment vertical="center"/>
    </xf>
    <xf numFmtId="168" fontId="10" fillId="0" borderId="0" xfId="23" applyNumberFormat="1" applyFont="1" applyAlignment="1">
      <alignment vertical="center"/>
    </xf>
    <xf numFmtId="0" fontId="17" fillId="0" borderId="30" xfId="23" applyFont="1" applyBorder="1" applyAlignment="1">
      <alignment horizontal="center" vertical="center"/>
    </xf>
    <xf numFmtId="167" fontId="17" fillId="6" borderId="31" xfId="2" applyNumberFormat="1" applyFont="1" applyFill="1" applyBorder="1" applyAlignment="1">
      <alignment vertical="center"/>
    </xf>
    <xf numFmtId="167" fontId="17" fillId="8" borderId="31" xfId="2" applyNumberFormat="1" applyFont="1" applyFill="1" applyBorder="1" applyAlignment="1">
      <alignment vertical="center"/>
    </xf>
    <xf numFmtId="0" fontId="10" fillId="0" borderId="42" xfId="23" applyFont="1" applyBorder="1" applyAlignment="1">
      <alignment horizontal="center" vertical="center"/>
    </xf>
    <xf numFmtId="0" fontId="10" fillId="0" borderId="42" xfId="23" applyFont="1" applyBorder="1"/>
    <xf numFmtId="0" fontId="10" fillId="0" borderId="47" xfId="23" applyFont="1" applyBorder="1"/>
    <xf numFmtId="0" fontId="10" fillId="0" borderId="36" xfId="23" applyFont="1" applyBorder="1"/>
    <xf numFmtId="0" fontId="10" fillId="0" borderId="36" xfId="23" applyFont="1" applyBorder="1" applyAlignment="1">
      <alignment horizontal="center"/>
    </xf>
    <xf numFmtId="43" fontId="10" fillId="0" borderId="36" xfId="2" applyNumberFormat="1" applyFont="1" applyBorder="1"/>
    <xf numFmtId="166" fontId="10" fillId="0" borderId="36" xfId="2" applyNumberFormat="1" applyFont="1" applyBorder="1"/>
    <xf numFmtId="166" fontId="10" fillId="0" borderId="38" xfId="2" applyNumberFormat="1" applyFont="1" applyBorder="1"/>
    <xf numFmtId="0" fontId="16" fillId="0" borderId="40" xfId="23" applyFont="1" applyBorder="1" applyAlignment="1">
      <alignment horizontal="center"/>
    </xf>
    <xf numFmtId="166" fontId="10" fillId="0" borderId="29" xfId="2" applyNumberFormat="1" applyFont="1" applyBorder="1" applyAlignment="1">
      <alignment horizontal="center"/>
    </xf>
    <xf numFmtId="166" fontId="12" fillId="0" borderId="51" xfId="2" applyNumberFormat="1" applyFont="1" applyBorder="1" applyAlignment="1">
      <alignment horizontal="center"/>
    </xf>
    <xf numFmtId="0" fontId="10" fillId="0" borderId="0" xfId="23" applyFont="1" applyAlignment="1">
      <alignment horizontal="center"/>
    </xf>
    <xf numFmtId="43" fontId="10" fillId="0" borderId="0" xfId="2" applyNumberFormat="1" applyFont="1"/>
    <xf numFmtId="166" fontId="10" fillId="0" borderId="0" xfId="2" applyNumberFormat="1" applyFont="1"/>
    <xf numFmtId="165" fontId="1" fillId="8" borderId="0" xfId="0" applyNumberFormat="1" applyFont="1" applyFill="1"/>
    <xf numFmtId="0" fontId="1" fillId="8" borderId="1" xfId="0" applyFont="1" applyFill="1" applyBorder="1" applyAlignment="1">
      <alignment horizontal="center" vertical="center"/>
    </xf>
    <xf numFmtId="165" fontId="1" fillId="8" borderId="1" xfId="0" applyNumberFormat="1" applyFont="1" applyFill="1" applyBorder="1" applyAlignment="1">
      <alignment vertical="center" wrapText="1"/>
    </xf>
    <xf numFmtId="2" fontId="1" fillId="0" borderId="0" xfId="0" applyNumberFormat="1" applyFont="1"/>
    <xf numFmtId="170" fontId="18" fillId="0" borderId="1" xfId="0" applyNumberFormat="1" applyFont="1" applyFill="1" applyBorder="1" applyAlignment="1">
      <alignment horizontal="center" vertical="top" wrapText="1"/>
    </xf>
    <xf numFmtId="164" fontId="19" fillId="0" borderId="1" xfId="40" quotePrefix="1" applyNumberFormat="1" applyFont="1" applyFill="1" applyBorder="1" applyAlignment="1" applyProtection="1">
      <alignment horizontal="center" vertical="center" wrapText="1"/>
    </xf>
    <xf numFmtId="170" fontId="18" fillId="3" borderId="1" xfId="0" applyNumberFormat="1" applyFont="1" applyFill="1" applyBorder="1" applyAlignment="1">
      <alignment horizontal="center" vertical="top" wrapText="1"/>
    </xf>
    <xf numFmtId="170" fontId="19" fillId="3" borderId="1" xfId="0" applyNumberFormat="1" applyFont="1" applyFill="1" applyBorder="1" applyAlignment="1">
      <alignment horizontal="center" vertical="top" wrapText="1"/>
    </xf>
    <xf numFmtId="170" fontId="18" fillId="3" borderId="1" xfId="0" applyNumberFormat="1" applyFont="1" applyFill="1" applyBorder="1" applyAlignment="1">
      <alignment horizontal="center" vertical="top"/>
    </xf>
    <xf numFmtId="170" fontId="19" fillId="3" borderId="1" xfId="0" applyNumberFormat="1" applyFont="1" applyFill="1" applyBorder="1" applyAlignment="1">
      <alignment horizontal="center" vertical="top"/>
    </xf>
    <xf numFmtId="0" fontId="19" fillId="3" borderId="1" xfId="0" applyFont="1" applyFill="1" applyBorder="1" applyAlignment="1">
      <alignment horizontal="justify" vertical="top" wrapText="1"/>
    </xf>
    <xf numFmtId="0" fontId="19" fillId="3" borderId="1" xfId="0" applyFont="1" applyFill="1" applyBorder="1" applyAlignment="1">
      <alignment horizontal="center" vertical="top" wrapText="1"/>
    </xf>
    <xf numFmtId="170" fontId="19" fillId="0" borderId="1" xfId="0" applyNumberFormat="1" applyFont="1" applyFill="1" applyBorder="1" applyAlignment="1">
      <alignment horizontal="center" vertical="top" wrapText="1"/>
    </xf>
    <xf numFmtId="170" fontId="19" fillId="0" borderId="1" xfId="0" applyNumberFormat="1" applyFont="1" applyFill="1" applyBorder="1" applyAlignment="1">
      <alignment horizontal="center" vertical="top"/>
    </xf>
    <xf numFmtId="0" fontId="1" fillId="5" borderId="1" xfId="0" applyFont="1" applyFill="1" applyBorder="1"/>
    <xf numFmtId="165" fontId="25" fillId="0" borderId="1" xfId="0" applyNumberFormat="1" applyFont="1" applyBorder="1" applyAlignment="1">
      <alignment vertical="center"/>
    </xf>
    <xf numFmtId="165" fontId="1" fillId="8" borderId="1" xfId="0" applyNumberFormat="1" applyFont="1" applyFill="1" applyBorder="1"/>
    <xf numFmtId="0" fontId="19" fillId="0" borderId="1" xfId="40" quotePrefix="1" applyNumberFormat="1" applyFont="1" applyFill="1" applyBorder="1" applyAlignment="1" applyProtection="1">
      <alignment horizontal="left" vertical="center" wrapText="1"/>
    </xf>
    <xf numFmtId="0" fontId="20" fillId="0" borderId="1" xfId="40" quotePrefix="1" applyNumberFormat="1" applyFont="1" applyFill="1" applyBorder="1" applyAlignment="1" applyProtection="1">
      <alignment horizontal="left" vertical="center" wrapText="1"/>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9" fillId="0" borderId="5" xfId="23" applyFont="1" applyBorder="1" applyAlignment="1">
      <alignment horizontal="center" vertical="center"/>
    </xf>
    <xf numFmtId="0" fontId="9" fillId="0" borderId="6" xfId="23" applyFont="1" applyBorder="1" applyAlignment="1">
      <alignment horizontal="center" vertical="center"/>
    </xf>
    <xf numFmtId="0" fontId="9" fillId="0" borderId="7" xfId="23" applyFont="1" applyBorder="1" applyAlignment="1">
      <alignment horizontal="center" vertical="center"/>
    </xf>
    <xf numFmtId="0" fontId="9" fillId="0" borderId="8" xfId="23" applyFont="1" applyBorder="1" applyAlignment="1">
      <alignment horizontal="center" vertical="justify"/>
    </xf>
    <xf numFmtId="0" fontId="9" fillId="0" borderId="9" xfId="23" applyFont="1" applyBorder="1" applyAlignment="1">
      <alignment horizontal="center" vertical="justify"/>
    </xf>
    <xf numFmtId="0" fontId="9" fillId="0" borderId="10" xfId="23" applyFont="1" applyBorder="1" applyAlignment="1">
      <alignment horizontal="center" vertical="justify"/>
    </xf>
    <xf numFmtId="0" fontId="11" fillId="6" borderId="11" xfId="23" applyFont="1" applyFill="1" applyBorder="1" applyAlignment="1">
      <alignment horizontal="left" vertical="center"/>
    </xf>
    <xf numFmtId="0" fontId="11" fillId="6" borderId="12" xfId="23" applyFont="1" applyFill="1" applyBorder="1" applyAlignment="1">
      <alignment horizontal="left" vertical="center"/>
    </xf>
    <xf numFmtId="0" fontId="12" fillId="6" borderId="12" xfId="23" applyFont="1" applyFill="1" applyBorder="1" applyAlignment="1">
      <alignment horizontal="left" vertical="center"/>
    </xf>
    <xf numFmtId="0" fontId="13" fillId="6" borderId="12" xfId="23" applyFont="1" applyFill="1" applyBorder="1" applyAlignment="1">
      <alignment horizontal="left" vertical="center"/>
    </xf>
    <xf numFmtId="0" fontId="13" fillId="6" borderId="13" xfId="23" applyFont="1" applyFill="1" applyBorder="1" applyAlignment="1">
      <alignment horizontal="left" vertical="center"/>
    </xf>
    <xf numFmtId="0" fontId="11" fillId="0" borderId="14" xfId="23" applyFont="1" applyBorder="1" applyAlignment="1">
      <alignment vertical="center"/>
    </xf>
    <xf numFmtId="0" fontId="11" fillId="0" borderId="15" xfId="23" applyFont="1" applyBorder="1" applyAlignment="1">
      <alignment vertical="center"/>
    </xf>
    <xf numFmtId="166" fontId="15" fillId="6" borderId="14" xfId="2" applyNumberFormat="1" applyFont="1" applyFill="1" applyBorder="1" applyAlignment="1">
      <alignment horizontal="center" vertical="center"/>
    </xf>
    <xf numFmtId="166" fontId="15" fillId="6" borderId="15" xfId="2" applyNumberFormat="1" applyFont="1" applyFill="1" applyBorder="1" applyAlignment="1">
      <alignment horizontal="center" vertical="center"/>
    </xf>
    <xf numFmtId="166" fontId="15" fillId="6" borderId="16" xfId="2" applyNumberFormat="1" applyFont="1" applyFill="1" applyBorder="1" applyAlignment="1">
      <alignment horizontal="center" vertical="center"/>
    </xf>
    <xf numFmtId="166" fontId="15" fillId="6" borderId="17" xfId="2" applyNumberFormat="1" applyFont="1" applyFill="1" applyBorder="1" applyAlignment="1">
      <alignment horizontal="center" vertical="center"/>
    </xf>
    <xf numFmtId="166" fontId="15" fillId="6" borderId="18" xfId="2" applyNumberFormat="1" applyFont="1" applyFill="1" applyBorder="1" applyAlignment="1">
      <alignment horizontal="center" vertical="center"/>
    </xf>
    <xf numFmtId="166" fontId="15" fillId="6" borderId="19" xfId="2" applyNumberFormat="1" applyFont="1" applyFill="1" applyBorder="1" applyAlignment="1">
      <alignment horizontal="center" vertical="center"/>
    </xf>
    <xf numFmtId="0" fontId="11" fillId="0" borderId="17" xfId="23" applyFont="1" applyBorder="1" applyAlignment="1">
      <alignment horizontal="left" vertical="center"/>
    </xf>
    <xf numFmtId="0" fontId="11" fillId="0" borderId="18" xfId="23" applyFont="1" applyBorder="1" applyAlignment="1">
      <alignment horizontal="left" vertical="center"/>
    </xf>
    <xf numFmtId="0" fontId="11" fillId="6" borderId="18" xfId="23" applyFont="1" applyFill="1" applyBorder="1" applyAlignment="1">
      <alignment horizontal="left" vertical="center"/>
    </xf>
    <xf numFmtId="0" fontId="11" fillId="6" borderId="19" xfId="23" applyFont="1" applyFill="1" applyBorder="1" applyAlignment="1">
      <alignment horizontal="left" vertical="center"/>
    </xf>
    <xf numFmtId="0" fontId="10" fillId="0" borderId="20" xfId="23" applyFont="1" applyBorder="1" applyAlignment="1">
      <alignment horizontal="left" vertical="center" wrapText="1"/>
    </xf>
    <xf numFmtId="0" fontId="10" fillId="0" borderId="0" xfId="23" applyFont="1" applyBorder="1" applyAlignment="1">
      <alignment horizontal="left" vertical="center" wrapText="1"/>
    </xf>
    <xf numFmtId="0" fontId="10" fillId="6" borderId="0" xfId="23" applyFont="1" applyFill="1" applyBorder="1" applyAlignment="1">
      <alignment horizontal="left" vertical="center" wrapText="1"/>
    </xf>
    <xf numFmtId="0" fontId="10" fillId="6" borderId="21" xfId="23" applyFont="1" applyFill="1" applyBorder="1" applyAlignment="1">
      <alignment horizontal="left" vertical="center" wrapText="1"/>
    </xf>
    <xf numFmtId="0" fontId="10" fillId="6" borderId="0" xfId="23" applyFont="1" applyFill="1" applyBorder="1" applyAlignment="1">
      <alignment vertical="center"/>
    </xf>
    <xf numFmtId="0" fontId="10" fillId="6" borderId="23" xfId="23" applyFont="1" applyFill="1" applyBorder="1" applyAlignment="1">
      <alignment vertical="center"/>
    </xf>
    <xf numFmtId="167" fontId="10" fillId="6" borderId="0" xfId="2" applyNumberFormat="1" applyFont="1" applyFill="1" applyBorder="1" applyAlignment="1">
      <alignment horizontal="center" vertical="center"/>
    </xf>
    <xf numFmtId="167" fontId="10" fillId="6" borderId="21" xfId="2" applyNumberFormat="1" applyFont="1" applyFill="1" applyBorder="1" applyAlignment="1">
      <alignment horizontal="center" vertical="center"/>
    </xf>
    <xf numFmtId="0" fontId="10" fillId="6" borderId="22" xfId="23" applyFont="1" applyFill="1" applyBorder="1" applyAlignment="1">
      <alignment vertical="center" wrapText="1"/>
    </xf>
    <xf numFmtId="0" fontId="3" fillId="6" borderId="0" xfId="23" applyFont="1" applyFill="1" applyAlignment="1">
      <alignment wrapText="1"/>
    </xf>
    <xf numFmtId="0" fontId="3" fillId="6" borderId="23" xfId="23" applyFont="1" applyFill="1" applyBorder="1" applyAlignment="1">
      <alignment wrapText="1"/>
    </xf>
    <xf numFmtId="0" fontId="10" fillId="0" borderId="20" xfId="23" applyFont="1" applyBorder="1" applyAlignment="1">
      <alignment vertical="justify"/>
    </xf>
    <xf numFmtId="0" fontId="10" fillId="0" borderId="0" xfId="23" applyFont="1" applyBorder="1" applyAlignment="1">
      <alignment vertical="justify"/>
    </xf>
    <xf numFmtId="0" fontId="10" fillId="0" borderId="22" xfId="23" applyFont="1" applyBorder="1" applyAlignment="1">
      <alignment vertical="center"/>
    </xf>
    <xf numFmtId="0" fontId="10" fillId="0" borderId="0" xfId="23" applyFont="1" applyBorder="1" applyAlignment="1">
      <alignment vertical="center"/>
    </xf>
    <xf numFmtId="0" fontId="10" fillId="0" borderId="23" xfId="23" applyFont="1" applyBorder="1" applyAlignment="1">
      <alignment vertical="center"/>
    </xf>
    <xf numFmtId="0" fontId="10" fillId="6" borderId="0" xfId="23" applyFont="1" applyFill="1" applyBorder="1" applyAlignment="1">
      <alignment horizontal="left" vertical="justify"/>
    </xf>
    <xf numFmtId="0" fontId="10" fillId="6" borderId="21" xfId="23" applyFont="1" applyFill="1" applyBorder="1" applyAlignment="1">
      <alignment horizontal="left" vertical="justify"/>
    </xf>
    <xf numFmtId="0" fontId="16" fillId="6" borderId="22" xfId="23" applyFont="1" applyFill="1" applyBorder="1" applyAlignment="1">
      <alignment vertical="center"/>
    </xf>
    <xf numFmtId="0" fontId="16" fillId="6" borderId="0" xfId="23" applyFont="1" applyFill="1" applyBorder="1" applyAlignment="1">
      <alignment vertical="center"/>
    </xf>
    <xf numFmtId="0" fontId="16" fillId="6" borderId="23" xfId="23" applyFont="1" applyFill="1" applyBorder="1" applyAlignment="1">
      <alignment vertical="center"/>
    </xf>
    <xf numFmtId="0" fontId="10" fillId="0" borderId="20" xfId="23" applyFont="1" applyBorder="1" applyAlignment="1">
      <alignment vertical="center" wrapText="1"/>
    </xf>
    <xf numFmtId="0" fontId="10" fillId="0" borderId="0" xfId="23" applyFont="1" applyBorder="1" applyAlignment="1">
      <alignment vertical="center" wrapText="1"/>
    </xf>
    <xf numFmtId="0" fontId="10" fillId="6" borderId="0" xfId="23" applyFont="1" applyFill="1" applyBorder="1" applyAlignment="1">
      <alignment vertical="center" wrapText="1"/>
    </xf>
    <xf numFmtId="0" fontId="10" fillId="6" borderId="23" xfId="23" applyFont="1" applyFill="1" applyBorder="1" applyAlignment="1">
      <alignment vertical="center" wrapText="1"/>
    </xf>
    <xf numFmtId="0" fontId="10" fillId="0" borderId="2" xfId="23" applyFont="1" applyBorder="1" applyAlignment="1">
      <alignment horizontal="left" vertical="center"/>
    </xf>
    <xf numFmtId="0" fontId="10" fillId="0" borderId="3" xfId="23" applyFont="1" applyBorder="1" applyAlignment="1">
      <alignment horizontal="left" vertical="center"/>
    </xf>
    <xf numFmtId="0" fontId="10" fillId="0" borderId="4" xfId="23" applyFont="1" applyBorder="1" applyAlignment="1">
      <alignment horizontal="left" vertical="center"/>
    </xf>
    <xf numFmtId="166" fontId="10" fillId="0" borderId="2" xfId="2" applyNumberFormat="1" applyFont="1" applyBorder="1" applyAlignment="1">
      <alignment horizontal="right"/>
    </xf>
    <xf numFmtId="166" fontId="10" fillId="0" borderId="29" xfId="2" applyNumberFormat="1" applyFont="1" applyBorder="1" applyAlignment="1">
      <alignment horizontal="right"/>
    </xf>
    <xf numFmtId="0" fontId="10" fillId="0" borderId="35" xfId="23" applyFont="1" applyBorder="1" applyAlignment="1">
      <alignment horizontal="left" vertical="center"/>
    </xf>
    <xf numFmtId="0" fontId="10" fillId="0" borderId="36" xfId="23" applyFont="1" applyBorder="1" applyAlignment="1">
      <alignment horizontal="left" vertical="center"/>
    </xf>
    <xf numFmtId="0" fontId="10" fillId="0" borderId="37" xfId="23" applyFont="1" applyBorder="1" applyAlignment="1">
      <alignment horizontal="left" vertical="center"/>
    </xf>
    <xf numFmtId="168" fontId="16" fillId="0" borderId="35" xfId="2" applyNumberFormat="1" applyFont="1" applyBorder="1" applyAlignment="1">
      <alignment horizontal="right" vertical="center"/>
    </xf>
    <xf numFmtId="168" fontId="10" fillId="0" borderId="38" xfId="2" applyNumberFormat="1" applyFont="1" applyBorder="1" applyAlignment="1">
      <alignment horizontal="right" vertical="center"/>
    </xf>
    <xf numFmtId="0" fontId="11" fillId="0" borderId="6" xfId="23" applyFont="1" applyBorder="1" applyAlignment="1">
      <alignment horizontal="left" vertical="center" wrapText="1"/>
    </xf>
    <xf numFmtId="168" fontId="16" fillId="0" borderId="39" xfId="2" applyNumberFormat="1" applyFont="1" applyBorder="1" applyAlignment="1">
      <alignment horizontal="center" vertical="center"/>
    </xf>
    <xf numFmtId="168" fontId="16" fillId="0" borderId="40" xfId="2" applyNumberFormat="1" applyFont="1" applyBorder="1" applyAlignment="1">
      <alignment horizontal="center" vertical="center"/>
    </xf>
    <xf numFmtId="168" fontId="10" fillId="6" borderId="24" xfId="23" applyNumberFormat="1" applyFont="1" applyFill="1" applyBorder="1" applyAlignment="1">
      <alignment horizontal="center" vertical="center" wrapText="1"/>
    </xf>
    <xf numFmtId="168" fontId="10" fillId="6" borderId="25" xfId="23" applyNumberFormat="1" applyFont="1" applyFill="1" applyBorder="1" applyAlignment="1">
      <alignment horizontal="center" vertical="center" wrapText="1"/>
    </xf>
    <xf numFmtId="0" fontId="10" fillId="7" borderId="26" xfId="23" applyFont="1" applyFill="1" applyBorder="1" applyAlignment="1">
      <alignment vertical="center" wrapText="1"/>
    </xf>
    <xf numFmtId="0" fontId="10" fillId="7" borderId="24" xfId="23" applyFont="1" applyFill="1" applyBorder="1" applyAlignment="1">
      <alignment vertical="center" wrapText="1"/>
    </xf>
    <xf numFmtId="0" fontId="10" fillId="7" borderId="27" xfId="23" applyFont="1" applyFill="1" applyBorder="1" applyAlignment="1">
      <alignment vertical="center" wrapText="1"/>
    </xf>
    <xf numFmtId="0" fontId="10" fillId="0" borderId="28" xfId="23" applyFont="1" applyBorder="1" applyAlignment="1">
      <alignment horizontal="left" vertical="center" wrapText="1"/>
    </xf>
    <xf numFmtId="0" fontId="10" fillId="0" borderId="3" xfId="23" applyFont="1" applyBorder="1" applyAlignment="1">
      <alignment horizontal="left" vertical="center" wrapText="1"/>
    </xf>
    <xf numFmtId="168" fontId="10" fillId="6" borderId="3" xfId="23" applyNumberFormat="1" applyFont="1" applyFill="1" applyBorder="1" applyAlignment="1">
      <alignment horizontal="center" vertical="center"/>
    </xf>
    <xf numFmtId="168" fontId="10" fillId="6" borderId="4" xfId="23" applyNumberFormat="1" applyFont="1" applyFill="1" applyBorder="1" applyAlignment="1">
      <alignment horizontal="center" vertical="center"/>
    </xf>
    <xf numFmtId="43" fontId="10" fillId="0" borderId="2" xfId="2" applyNumberFormat="1" applyFont="1" applyBorder="1" applyAlignment="1">
      <alignment horizontal="right" vertical="center" indent="2"/>
    </xf>
    <xf numFmtId="43" fontId="10" fillId="0" borderId="3" xfId="2" applyNumberFormat="1" applyFont="1" applyBorder="1" applyAlignment="1">
      <alignment horizontal="right" vertical="center" indent="2"/>
    </xf>
    <xf numFmtId="43" fontId="10" fillId="0" borderId="29" xfId="2" applyNumberFormat="1" applyFont="1" applyBorder="1" applyAlignment="1">
      <alignment horizontal="right" vertical="center" indent="2"/>
    </xf>
    <xf numFmtId="0" fontId="16" fillId="0" borderId="31" xfId="23" applyFont="1" applyBorder="1" applyAlignment="1">
      <alignment horizontal="center" vertical="center"/>
    </xf>
    <xf numFmtId="166" fontId="16" fillId="0" borderId="32" xfId="2" applyNumberFormat="1" applyFont="1" applyBorder="1" applyAlignment="1">
      <alignment horizontal="center" vertical="center" wrapText="1"/>
    </xf>
    <xf numFmtId="166" fontId="16" fillId="0" borderId="33" xfId="2" applyNumberFormat="1" applyFont="1" applyBorder="1" applyAlignment="1">
      <alignment horizontal="center" vertical="center" wrapText="1"/>
    </xf>
    <xf numFmtId="0" fontId="10" fillId="0" borderId="1" xfId="23" applyFont="1" applyBorder="1" applyAlignment="1">
      <alignment horizontal="left" vertical="justify" wrapText="1"/>
    </xf>
    <xf numFmtId="168" fontId="10" fillId="0" borderId="1" xfId="2" applyNumberFormat="1" applyFont="1" applyBorder="1" applyAlignment="1">
      <alignment vertical="center"/>
    </xf>
    <xf numFmtId="168" fontId="10" fillId="0" borderId="41" xfId="2" applyNumberFormat="1" applyFont="1" applyBorder="1" applyAlignment="1">
      <alignment vertical="center"/>
    </xf>
    <xf numFmtId="0" fontId="11" fillId="0" borderId="12" xfId="23" applyFont="1" applyBorder="1" applyAlignment="1">
      <alignment horizontal="left" vertical="center" wrapText="1"/>
    </xf>
    <xf numFmtId="168" fontId="11" fillId="0" borderId="12" xfId="2" applyNumberFormat="1" applyFont="1" applyBorder="1" applyAlignment="1">
      <alignment vertical="center"/>
    </xf>
    <xf numFmtId="168" fontId="11" fillId="0" borderId="13" xfId="2" applyNumberFormat="1" applyFont="1" applyBorder="1" applyAlignment="1">
      <alignment vertical="center"/>
    </xf>
    <xf numFmtId="168" fontId="16" fillId="0" borderId="1" xfId="2" applyNumberFormat="1" applyFont="1" applyBorder="1" applyAlignment="1">
      <alignment vertical="center"/>
    </xf>
    <xf numFmtId="168" fontId="16" fillId="0" borderId="41" xfId="2" applyNumberFormat="1" applyFont="1" applyBorder="1" applyAlignment="1">
      <alignment vertical="center"/>
    </xf>
    <xf numFmtId="0" fontId="10" fillId="7" borderId="1" xfId="23" applyFont="1" applyFill="1" applyBorder="1" applyAlignment="1">
      <alignment horizontal="left" vertical="center" wrapText="1"/>
    </xf>
    <xf numFmtId="0" fontId="10" fillId="7" borderId="1" xfId="23" applyFont="1" applyFill="1" applyBorder="1" applyAlignment="1">
      <alignment vertical="center" wrapText="1"/>
    </xf>
    <xf numFmtId="0" fontId="10" fillId="7" borderId="41" xfId="23" applyFont="1" applyFill="1" applyBorder="1" applyAlignment="1">
      <alignment vertical="center" wrapText="1"/>
    </xf>
    <xf numFmtId="0" fontId="11" fillId="0" borderId="43" xfId="23" applyFont="1" applyBorder="1" applyAlignment="1">
      <alignment horizontal="left" vertical="center" wrapText="1"/>
    </xf>
    <xf numFmtId="0" fontId="10" fillId="7" borderId="43" xfId="23" applyFont="1" applyFill="1" applyBorder="1" applyAlignment="1">
      <alignment vertical="center" wrapText="1"/>
    </xf>
    <xf numFmtId="0" fontId="10" fillId="7" borderId="44" xfId="23" applyFont="1" applyFill="1" applyBorder="1" applyAlignment="1">
      <alignment vertical="center" wrapText="1"/>
    </xf>
    <xf numFmtId="0" fontId="10" fillId="7" borderId="2" xfId="23" applyFont="1" applyFill="1" applyBorder="1" applyAlignment="1">
      <alignment horizontal="center" vertical="center" wrapText="1"/>
    </xf>
    <xf numFmtId="0" fontId="10" fillId="7" borderId="29" xfId="23" applyFont="1" applyFill="1" applyBorder="1" applyAlignment="1">
      <alignment horizontal="center" vertical="center" wrapText="1"/>
    </xf>
    <xf numFmtId="0" fontId="11" fillId="0" borderId="9" xfId="23" applyFont="1" applyBorder="1" applyAlignment="1">
      <alignment horizontal="left" vertical="center" wrapText="1"/>
    </xf>
    <xf numFmtId="167" fontId="11" fillId="0" borderId="9" xfId="2" applyNumberFormat="1" applyFont="1" applyBorder="1" applyAlignment="1">
      <alignment vertical="center" wrapText="1"/>
    </xf>
    <xf numFmtId="167" fontId="11" fillId="0" borderId="10" xfId="2" applyNumberFormat="1" applyFont="1" applyBorder="1" applyAlignment="1">
      <alignment vertical="center" wrapText="1"/>
    </xf>
    <xf numFmtId="0" fontId="10" fillId="7" borderId="1" xfId="23" applyFont="1" applyFill="1" applyBorder="1" applyAlignment="1">
      <alignment horizontal="center" vertical="center" wrapText="1"/>
    </xf>
    <xf numFmtId="0" fontId="10" fillId="7" borderId="41" xfId="23" applyFont="1" applyFill="1" applyBorder="1" applyAlignment="1">
      <alignment horizontal="center" vertical="center" wrapText="1"/>
    </xf>
    <xf numFmtId="0" fontId="12" fillId="7" borderId="1" xfId="23" applyFont="1" applyFill="1" applyBorder="1" applyAlignment="1">
      <alignment horizontal="left" vertical="center" wrapText="1"/>
    </xf>
    <xf numFmtId="167" fontId="12" fillId="0" borderId="1" xfId="2" applyNumberFormat="1" applyFont="1" applyBorder="1" applyAlignment="1">
      <alignment vertical="center" wrapText="1"/>
    </xf>
    <xf numFmtId="167" fontId="12" fillId="0" borderId="41" xfId="2" applyNumberFormat="1" applyFont="1" applyBorder="1" applyAlignment="1">
      <alignment vertical="center" wrapText="1"/>
    </xf>
    <xf numFmtId="0" fontId="10" fillId="7" borderId="6" xfId="23" applyFont="1" applyFill="1" applyBorder="1" applyAlignment="1">
      <alignment vertical="center" wrapText="1"/>
    </xf>
    <xf numFmtId="0" fontId="10" fillId="7" borderId="7" xfId="23" applyFont="1" applyFill="1" applyBorder="1" applyAlignment="1">
      <alignment vertical="center" wrapText="1"/>
    </xf>
    <xf numFmtId="0" fontId="17" fillId="0" borderId="39" xfId="23" applyFont="1" applyBorder="1" applyAlignment="1">
      <alignment horizontal="left" vertical="center"/>
    </xf>
    <xf numFmtId="0" fontId="17" fillId="0" borderId="46" xfId="23" applyFont="1" applyBorder="1" applyAlignment="1">
      <alignment horizontal="left" vertical="center"/>
    </xf>
    <xf numFmtId="0" fontId="17" fillId="0" borderId="40" xfId="23" applyFont="1" applyBorder="1" applyAlignment="1">
      <alignment horizontal="left" vertical="center"/>
    </xf>
    <xf numFmtId="0" fontId="10" fillId="0" borderId="2" xfId="23" applyFont="1" applyBorder="1" applyAlignment="1">
      <alignment vertical="justify"/>
    </xf>
    <xf numFmtId="0" fontId="10" fillId="0" borderId="3" xfId="23" applyFont="1" applyBorder="1" applyAlignment="1">
      <alignment vertical="justify"/>
    </xf>
    <xf numFmtId="0" fontId="10" fillId="0" borderId="4" xfId="23" applyFont="1" applyBorder="1" applyAlignment="1">
      <alignment vertical="justify"/>
    </xf>
    <xf numFmtId="0" fontId="10" fillId="7" borderId="3" xfId="23" applyFont="1" applyFill="1" applyBorder="1" applyAlignment="1">
      <alignment vertical="justify"/>
    </xf>
    <xf numFmtId="0" fontId="10" fillId="7" borderId="29" xfId="23" applyFont="1" applyFill="1" applyBorder="1" applyAlignment="1">
      <alignment vertical="justify"/>
    </xf>
    <xf numFmtId="0" fontId="10" fillId="0" borderId="26" xfId="23" applyFont="1" applyBorder="1" applyAlignment="1">
      <alignment horizontal="left" vertical="center"/>
    </xf>
    <xf numFmtId="0" fontId="10" fillId="0" borderId="24" xfId="23" applyFont="1" applyBorder="1" applyAlignment="1">
      <alignment horizontal="left" vertical="center"/>
    </xf>
    <xf numFmtId="0" fontId="10" fillId="7" borderId="36" xfId="23" applyFont="1" applyFill="1" applyBorder="1" applyAlignment="1">
      <alignment horizontal="left" vertical="center"/>
    </xf>
    <xf numFmtId="0" fontId="10" fillId="7" borderId="38" xfId="23" applyFont="1" applyFill="1" applyBorder="1" applyAlignment="1">
      <alignment horizontal="left" vertical="center"/>
    </xf>
    <xf numFmtId="0" fontId="10" fillId="7" borderId="24" xfId="23" applyFont="1" applyFill="1" applyBorder="1" applyAlignment="1">
      <alignment horizontal="left" vertical="center"/>
    </xf>
    <xf numFmtId="0" fontId="10" fillId="7" borderId="27" xfId="23" applyFont="1" applyFill="1" applyBorder="1" applyAlignment="1">
      <alignment horizontal="left" vertical="center"/>
    </xf>
    <xf numFmtId="0" fontId="16" fillId="0" borderId="48" xfId="23" applyFont="1" applyBorder="1" applyAlignment="1">
      <alignment horizontal="center"/>
    </xf>
    <xf numFmtId="0" fontId="16" fillId="0" borderId="46" xfId="23" applyFont="1" applyBorder="1" applyAlignment="1">
      <alignment horizontal="center"/>
    </xf>
    <xf numFmtId="0" fontId="16" fillId="0" borderId="40" xfId="23" applyFont="1" applyBorder="1" applyAlignment="1">
      <alignment horizontal="center"/>
    </xf>
    <xf numFmtId="166" fontId="16" fillId="0" borderId="48" xfId="2" applyNumberFormat="1" applyFont="1" applyBorder="1" applyAlignment="1">
      <alignment horizontal="center"/>
    </xf>
    <xf numFmtId="166" fontId="16" fillId="0" borderId="46" xfId="2" applyNumberFormat="1" applyFont="1" applyBorder="1" applyAlignment="1">
      <alignment horizontal="center"/>
    </xf>
    <xf numFmtId="166" fontId="16" fillId="0" borderId="40" xfId="2" applyNumberFormat="1" applyFont="1" applyBorder="1" applyAlignment="1">
      <alignment horizontal="center"/>
    </xf>
    <xf numFmtId="168" fontId="11" fillId="0" borderId="35" xfId="2" applyNumberFormat="1" applyFont="1" applyBorder="1" applyAlignment="1">
      <alignment vertical="center" wrapText="1"/>
    </xf>
    <xf numFmtId="168" fontId="11" fillId="0" borderId="38" xfId="2" applyNumberFormat="1" applyFont="1" applyBorder="1" applyAlignment="1">
      <alignment vertical="center" wrapText="1"/>
    </xf>
    <xf numFmtId="0" fontId="17" fillId="0" borderId="31" xfId="23" applyFont="1" applyBorder="1" applyAlignment="1">
      <alignment horizontal="left" vertical="center" wrapText="1"/>
    </xf>
    <xf numFmtId="168" fontId="17" fillId="0" borderId="31" xfId="2" applyNumberFormat="1" applyFont="1" applyBorder="1" applyAlignment="1">
      <alignment horizontal="center" vertical="center" wrapText="1"/>
    </xf>
    <xf numFmtId="168" fontId="17" fillId="0" borderId="45" xfId="2" applyNumberFormat="1" applyFont="1" applyBorder="1" applyAlignment="1">
      <alignment horizontal="center" vertical="center" wrapText="1"/>
    </xf>
    <xf numFmtId="166" fontId="12" fillId="0" borderId="50" xfId="2" applyNumberFormat="1" applyFont="1" applyBorder="1" applyAlignment="1">
      <alignment horizontal="center"/>
    </xf>
    <xf numFmtId="166" fontId="12" fillId="0" borderId="51" xfId="2" applyNumberFormat="1" applyFont="1" applyBorder="1" applyAlignment="1">
      <alignment horizontal="center"/>
    </xf>
    <xf numFmtId="166" fontId="12" fillId="0" borderId="52" xfId="2" applyNumberFormat="1" applyFont="1" applyBorder="1" applyAlignment="1">
      <alignment horizontal="center"/>
    </xf>
    <xf numFmtId="0" fontId="10" fillId="0" borderId="47" xfId="23" applyFont="1" applyBorder="1" applyAlignment="1">
      <alignment horizontal="center"/>
    </xf>
    <xf numFmtId="0" fontId="10" fillId="0" borderId="38" xfId="23" applyFont="1" applyBorder="1" applyAlignment="1">
      <alignment horizontal="center"/>
    </xf>
    <xf numFmtId="0" fontId="10" fillId="0" borderId="20" xfId="23" applyFont="1" applyBorder="1" applyAlignment="1">
      <alignment horizontal="center"/>
    </xf>
    <xf numFmtId="0" fontId="10" fillId="0" borderId="23" xfId="23" applyFont="1" applyBorder="1" applyAlignment="1">
      <alignment horizontal="center"/>
    </xf>
    <xf numFmtId="0" fontId="10" fillId="0" borderId="49" xfId="23" applyFont="1" applyBorder="1" applyAlignment="1">
      <alignment horizontal="center"/>
    </xf>
    <xf numFmtId="0" fontId="10" fillId="0" borderId="27" xfId="23" applyFont="1" applyBorder="1" applyAlignment="1">
      <alignment horizontal="center"/>
    </xf>
    <xf numFmtId="0" fontId="10" fillId="0" borderId="36" xfId="23" applyFont="1" applyBorder="1" applyAlignment="1">
      <alignment horizontal="center"/>
    </xf>
    <xf numFmtId="0" fontId="10" fillId="0" borderId="0" xfId="23" applyFont="1" applyBorder="1" applyAlignment="1">
      <alignment horizontal="center"/>
    </xf>
    <xf numFmtId="0" fontId="10" fillId="0" borderId="24" xfId="23" applyFont="1" applyBorder="1" applyAlignment="1">
      <alignment horizontal="center"/>
    </xf>
    <xf numFmtId="43" fontId="10" fillId="0" borderId="47" xfId="2" applyNumberFormat="1" applyFont="1" applyBorder="1" applyAlignment="1">
      <alignment horizontal="center"/>
    </xf>
    <xf numFmtId="43" fontId="10" fillId="0" borderId="36" xfId="2" applyNumberFormat="1" applyFont="1" applyBorder="1" applyAlignment="1">
      <alignment horizontal="center"/>
    </xf>
    <xf numFmtId="43" fontId="10" fillId="0" borderId="38" xfId="2" applyNumberFormat="1" applyFont="1" applyBorder="1" applyAlignment="1">
      <alignment horizontal="center"/>
    </xf>
    <xf numFmtId="43" fontId="10" fillId="0" borderId="20" xfId="2" applyNumberFormat="1" applyFont="1" applyBorder="1" applyAlignment="1">
      <alignment horizontal="center"/>
    </xf>
    <xf numFmtId="43" fontId="10" fillId="0" borderId="0" xfId="2" applyNumberFormat="1" applyFont="1" applyBorder="1" applyAlignment="1">
      <alignment horizontal="center"/>
    </xf>
    <xf numFmtId="43" fontId="10" fillId="0" borderId="23" xfId="2" applyNumberFormat="1" applyFont="1" applyBorder="1" applyAlignment="1">
      <alignment horizontal="center"/>
    </xf>
    <xf numFmtId="43" fontId="10" fillId="0" borderId="49" xfId="2" applyNumberFormat="1" applyFont="1" applyBorder="1" applyAlignment="1">
      <alignment horizontal="center"/>
    </xf>
    <xf numFmtId="43" fontId="10" fillId="0" borderId="24" xfId="2" applyNumberFormat="1" applyFont="1" applyBorder="1" applyAlignment="1">
      <alignment horizontal="center"/>
    </xf>
    <xf numFmtId="43" fontId="10" fillId="0" borderId="27" xfId="2" applyNumberFormat="1" applyFont="1" applyBorder="1" applyAlignment="1">
      <alignment horizontal="center"/>
    </xf>
    <xf numFmtId="0" fontId="10" fillId="0" borderId="28" xfId="23" applyFont="1" applyBorder="1" applyAlignment="1">
      <alignment horizontal="center"/>
    </xf>
    <xf numFmtId="0" fontId="10" fillId="0" borderId="29" xfId="23" applyFont="1" applyBorder="1" applyAlignment="1">
      <alignment horizontal="center"/>
    </xf>
    <xf numFmtId="166" fontId="10" fillId="0" borderId="28" xfId="2" applyNumberFormat="1" applyFont="1" applyBorder="1" applyAlignment="1">
      <alignment horizontal="center"/>
    </xf>
    <xf numFmtId="166" fontId="10" fillId="0" borderId="3" xfId="2" applyNumberFormat="1" applyFont="1" applyBorder="1" applyAlignment="1">
      <alignment horizontal="center"/>
    </xf>
    <xf numFmtId="166" fontId="10" fillId="0" borderId="29" xfId="2" applyNumberFormat="1" applyFont="1" applyBorder="1" applyAlignment="1">
      <alignment horizontal="center"/>
    </xf>
    <xf numFmtId="0" fontId="10" fillId="0" borderId="3" xfId="23" applyFont="1" applyBorder="1" applyAlignment="1">
      <alignment horizont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S69"/>
  <sheetViews>
    <sheetView topLeftCell="W69" workbookViewId="0">
      <selection activeCell="A8" sqref="A8:Z69"/>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0" customWidth="true" style="1" width="13.42578125" collapsed="true"/>
    <col min="11" max="11" customWidth="true" style="1" width="10.7109375" collapsed="true"/>
    <col min="12" max="12" customWidth="true" style="25" width="2.7109375" collapsed="true"/>
    <col min="13" max="13" bestFit="true" customWidth="true" style="1" width="7.140625" collapsed="true"/>
    <col min="14" max="14" bestFit="true" customWidth="true" style="1" width="6.7109375" collapsed="true"/>
    <col min="15" max="15" customWidth="true" style="29" width="3.7109375" collapsed="true"/>
    <col min="16" max="16" bestFit="true" customWidth="true" style="1" width="14.0" collapsed="true"/>
    <col min="17" max="17" customWidth="true" style="33" width="9.42578125" collapsed="true"/>
    <col min="18" max="18" customWidth="true" style="33" width="10.85546875" collapsed="true"/>
    <col min="19" max="19" customWidth="true" style="33" width="11.42578125" collapsed="true"/>
    <col min="20" max="20" customWidth="true" style="33" width="14.0" collapsed="true"/>
    <col min="21" max="21" bestFit="true" customWidth="true" style="33" width="13.0" collapsed="true"/>
    <col min="22" max="22" bestFit="true" customWidth="true" style="33" width="9.7109375" collapsed="true"/>
    <col min="23" max="23" customWidth="true" style="33" width="13.0" collapsed="true"/>
    <col min="24" max="24" customWidth="true" style="33" width="13.85546875" collapsed="true"/>
    <col min="25" max="25" customWidth="true" style="33" width="17.5703125" collapsed="true"/>
    <col min="26" max="26" customWidth="true" style="33" width="13.85546875" collapsed="true"/>
    <col min="27" max="29" customWidth="true" style="1" width="13.85546875" collapsed="true"/>
    <col min="30" max="30" bestFit="true" customWidth="true" style="1" width="8.140625" collapsed="true"/>
    <col min="31" max="31" bestFit="true" customWidth="true" style="1" width="11.7109375" collapsed="true"/>
    <col min="32" max="32" customWidth="true" style="1" width="2.7109375" collapsed="true"/>
    <col min="33" max="33" bestFit="true" customWidth="true" style="1" width="14.0" collapsed="true"/>
    <col min="34" max="34" bestFit="true" customWidth="true" style="1" width="9.140625" collapsed="true"/>
    <col min="35" max="35" bestFit="true" customWidth="true" style="1" width="17.140625" collapsed="true"/>
    <col min="36" max="36" customWidth="true" style="1" width="8.85546875" collapsed="true"/>
    <col min="37" max="37" customWidth="true" style="1" width="7.85546875" collapsed="true"/>
    <col min="38" max="38" customWidth="true" style="1" width="9.140625" collapsed="true"/>
    <col min="39" max="39" customWidth="true" style="1" width="10.7109375" collapsed="true"/>
    <col min="40" max="41" customWidth="true" style="1" width="12.85546875" collapsed="true"/>
    <col min="42" max="42" customWidth="true" style="1" width="10.5703125" collapsed="true"/>
    <col min="43" max="43" bestFit="true" customWidth="true" style="1" width="8.140625" collapsed="true"/>
    <col min="44" max="44" customWidth="true" style="1" width="25.140625" collapsed="true"/>
    <col min="45" max="45" customWidth="true" style="1" width="2.7109375" collapsed="true"/>
    <col min="46" max="46" bestFit="true" customWidth="true" style="1" width="14.0" collapsed="true"/>
    <col min="47" max="47" bestFit="true" customWidth="true" style="1" width="15.0" collapsed="true"/>
    <col min="48" max="48" bestFit="true" customWidth="true" style="1" width="8.140625" collapsed="true"/>
    <col min="49" max="49" bestFit="true" customWidth="true" style="1" width="27.140625" collapsed="true"/>
    <col min="50" max="50" customWidth="true" style="1" width="2.7109375" collapsed="true"/>
    <col min="51" max="51" bestFit="true" customWidth="true" style="1" width="61.7109375" collapsed="true"/>
    <col min="52" max="52" customWidth="true" style="1" width="2.7109375" collapsed="true"/>
    <col min="53" max="53" bestFit="true" customWidth="true" style="1" width="13.85546875" collapsed="true"/>
    <col min="54" max="54" bestFit="true" customWidth="true" style="1" width="20.140625" collapsed="true"/>
    <col min="55" max="55" bestFit="true" customWidth="true" style="1" width="18.85546875" collapsed="true"/>
    <col min="56" max="56" bestFit="true" customWidth="true" style="1" width="36.85546875" collapsed="true"/>
    <col min="57" max="57" customWidth="true" style="1" width="2.7109375" collapsed="true"/>
    <col min="58" max="58" customWidth="true" style="1" width="23.5703125" collapsed="true"/>
    <col min="59" max="16384" style="1" width="9.140625" collapsed="true"/>
  </cols>
  <sheetData>
    <row r="3" spans="1:71" x14ac:dyDescent="0.25">
      <c r="A3" s="1" t="s">
        <v>25</v>
      </c>
    </row>
    <row r="4" spans="1:71" x14ac:dyDescent="0.25">
      <c r="A4" s="1" t="s">
        <v>24</v>
      </c>
      <c r="G4" s="103"/>
    </row>
    <row r="5" spans="1:71" s="4" customFormat="1" ht="30.75" customHeight="1" x14ac:dyDescent="0.25">
      <c r="A5" s="2"/>
      <c r="B5" s="2"/>
      <c r="C5" s="119" t="s">
        <v>5</v>
      </c>
      <c r="D5" s="119"/>
      <c r="E5" s="119"/>
      <c r="F5" s="119"/>
      <c r="G5" s="119"/>
      <c r="H5" s="119"/>
      <c r="I5" s="119"/>
      <c r="J5" s="119"/>
      <c r="K5" s="119"/>
      <c r="L5" s="119"/>
      <c r="M5" s="3" t="s">
        <v>2</v>
      </c>
      <c r="N5" s="3" t="s">
        <v>11</v>
      </c>
      <c r="O5" s="30"/>
      <c r="P5" s="121" t="s">
        <v>10</v>
      </c>
      <c r="Q5" s="122"/>
      <c r="R5" s="122"/>
      <c r="S5" s="122"/>
      <c r="T5" s="122"/>
      <c r="U5" s="122"/>
      <c r="V5" s="122"/>
      <c r="W5" s="122"/>
      <c r="X5" s="122"/>
      <c r="Y5" s="122"/>
      <c r="Z5" s="123"/>
      <c r="AA5" s="8"/>
      <c r="AB5" s="8"/>
      <c r="AC5" s="8"/>
      <c r="AD5" s="8"/>
      <c r="AE5" s="8"/>
      <c r="AF5" s="8"/>
      <c r="AG5" s="8"/>
      <c r="AH5" s="8"/>
      <c r="AI5" s="8"/>
      <c r="AJ5" s="8"/>
      <c r="AK5" s="8"/>
      <c r="AL5" s="8"/>
      <c r="AM5" s="8"/>
      <c r="AN5" s="8"/>
      <c r="AO5" s="8"/>
      <c r="AP5" s="8"/>
      <c r="AQ5" s="8"/>
      <c r="AR5" s="8"/>
      <c r="AS5" s="8"/>
      <c r="AT5" s="8"/>
      <c r="AU5" s="8"/>
      <c r="AV5" s="8"/>
      <c r="AW5" s="8"/>
      <c r="AX5" s="8"/>
      <c r="AY5" s="8"/>
      <c r="AZ5" s="11"/>
      <c r="BA5" s="120"/>
      <c r="BB5" s="120"/>
      <c r="BC5" s="120"/>
      <c r="BD5" s="120"/>
      <c r="BE5" s="11"/>
      <c r="BF5" s="35"/>
      <c r="BG5" s="8"/>
      <c r="BH5" s="8"/>
      <c r="BI5" s="8"/>
      <c r="BJ5" s="8"/>
      <c r="BK5" s="8"/>
      <c r="BL5" s="8"/>
      <c r="BM5" s="8"/>
      <c r="BN5" s="8"/>
      <c r="BO5" s="8"/>
      <c r="BP5" s="8"/>
      <c r="BQ5" s="8"/>
      <c r="BR5" s="8"/>
      <c r="BS5" s="8"/>
    </row>
    <row r="6" spans="1:71" s="4" customFormat="1" ht="45" x14ac:dyDescent="0.25">
      <c r="A6" s="2" t="s">
        <v>0</v>
      </c>
      <c r="B6" s="2" t="s">
        <v>4</v>
      </c>
      <c r="C6" s="2" t="s">
        <v>1</v>
      </c>
      <c r="D6" s="34" t="s">
        <v>19</v>
      </c>
      <c r="E6" s="2" t="s">
        <v>3</v>
      </c>
      <c r="F6" s="6" t="s">
        <v>12</v>
      </c>
      <c r="G6" s="6" t="s">
        <v>13</v>
      </c>
      <c r="H6" s="6" t="s">
        <v>14</v>
      </c>
      <c r="I6" s="6" t="s">
        <v>15</v>
      </c>
      <c r="J6" s="6" t="s">
        <v>16</v>
      </c>
      <c r="K6" s="6" t="s">
        <v>17</v>
      </c>
      <c r="L6" s="26"/>
      <c r="M6" s="3"/>
      <c r="N6" s="3"/>
      <c r="O6" s="30"/>
      <c r="P6" s="121" t="s">
        <v>26</v>
      </c>
      <c r="Q6" s="122"/>
      <c r="R6" s="122"/>
      <c r="S6" s="122"/>
      <c r="T6" s="122"/>
      <c r="U6" s="122"/>
      <c r="V6" s="122"/>
      <c r="W6" s="122"/>
      <c r="X6" s="122"/>
      <c r="Y6" s="122"/>
      <c r="Z6" s="123"/>
      <c r="AA6" s="8"/>
      <c r="AB6" s="8"/>
      <c r="AC6" s="8"/>
      <c r="AD6" s="8"/>
      <c r="AE6" s="8"/>
      <c r="AF6" s="11"/>
      <c r="AG6" s="120"/>
      <c r="AH6" s="120"/>
      <c r="AI6" s="120"/>
      <c r="AJ6" s="120"/>
      <c r="AK6" s="120"/>
      <c r="AL6" s="120"/>
      <c r="AM6" s="120"/>
      <c r="AN6" s="120"/>
      <c r="AO6" s="120"/>
      <c r="AP6" s="120"/>
      <c r="AQ6" s="120"/>
      <c r="AR6" s="120"/>
      <c r="AS6" s="11"/>
      <c r="AT6" s="120"/>
      <c r="AU6" s="120"/>
      <c r="AV6" s="120"/>
      <c r="AW6" s="120"/>
      <c r="AX6" s="11"/>
      <c r="AY6" s="8"/>
      <c r="AZ6" s="11"/>
      <c r="BA6" s="12"/>
      <c r="BB6" s="12"/>
      <c r="BC6" s="12"/>
      <c r="BD6" s="12"/>
      <c r="BE6" s="11"/>
      <c r="BF6" s="8"/>
      <c r="BG6" s="8"/>
      <c r="BH6" s="8"/>
      <c r="BI6" s="8"/>
      <c r="BJ6" s="8"/>
      <c r="BK6" s="8"/>
      <c r="BL6" s="8"/>
      <c r="BM6" s="8"/>
      <c r="BN6" s="8"/>
      <c r="BO6" s="8"/>
      <c r="BP6" s="8"/>
      <c r="BQ6" s="8"/>
      <c r="BR6" s="8"/>
      <c r="BS6" s="8"/>
    </row>
    <row r="7" spans="1:71" s="4" customFormat="1" ht="58.5" customHeight="1" x14ac:dyDescent="0.25">
      <c r="A7" s="2"/>
      <c r="B7" s="5"/>
      <c r="D7" s="2"/>
      <c r="E7" s="5"/>
      <c r="G7" s="2"/>
      <c r="H7" s="2"/>
      <c r="I7" s="2"/>
      <c r="J7" s="2"/>
      <c r="K7" s="2"/>
      <c r="L7" s="27"/>
      <c r="M7" s="5"/>
      <c r="N7" s="7"/>
      <c r="O7" s="31"/>
      <c r="P7" s="2" t="s">
        <v>6</v>
      </c>
      <c r="Q7" s="22" t="s">
        <v>20</v>
      </c>
      <c r="R7" s="23" t="s">
        <v>21</v>
      </c>
      <c r="S7" s="23" t="s">
        <v>22</v>
      </c>
      <c r="T7" s="22" t="s">
        <v>23</v>
      </c>
      <c r="U7" s="22" t="s">
        <v>7</v>
      </c>
      <c r="V7" s="22" t="s">
        <v>8</v>
      </c>
      <c r="W7" s="23" t="s">
        <v>18</v>
      </c>
      <c r="X7" s="22" t="s">
        <v>9</v>
      </c>
      <c r="Y7" s="22" t="s">
        <v>27</v>
      </c>
      <c r="Z7" s="23" t="s">
        <v>28</v>
      </c>
      <c r="AA7" s="9"/>
      <c r="AB7" s="9"/>
      <c r="AC7" s="9"/>
      <c r="AD7" s="8"/>
      <c r="AE7" s="9"/>
      <c r="AF7" s="13"/>
      <c r="AG7" s="8"/>
      <c r="AH7" s="8"/>
      <c r="AI7" s="9"/>
      <c r="AJ7" s="9"/>
      <c r="AK7" s="9"/>
      <c r="AL7" s="9"/>
      <c r="AM7" s="9"/>
      <c r="AN7" s="9"/>
      <c r="AO7" s="9"/>
      <c r="AP7" s="9"/>
      <c r="AQ7" s="8"/>
      <c r="AR7" s="9"/>
      <c r="AS7" s="13"/>
      <c r="AT7" s="8"/>
      <c r="AU7" s="8"/>
      <c r="AV7" s="8"/>
      <c r="AW7" s="9"/>
      <c r="AX7" s="13"/>
      <c r="AY7" s="8"/>
      <c r="AZ7" s="13"/>
      <c r="BA7" s="8"/>
      <c r="BB7" s="8"/>
      <c r="BC7" s="8"/>
      <c r="BD7" s="8"/>
      <c r="BE7" s="13"/>
      <c r="BF7" s="8"/>
      <c r="BG7" s="8"/>
      <c r="BH7" s="8"/>
      <c r="BI7" s="8"/>
      <c r="BJ7" s="8"/>
      <c r="BK7" s="8"/>
      <c r="BL7" s="8"/>
      <c r="BM7" s="8"/>
      <c r="BN7" s="8"/>
      <c r="BO7" s="8"/>
      <c r="BP7" s="8"/>
      <c r="BQ7" s="8"/>
      <c r="BR7" s="8"/>
      <c r="BS7" s="8"/>
    </row>
    <row r="8" spans="1:71" s="4" customFormat="1" ht="58.5" customHeight="1" x14ac:dyDescent="0.25">
      <c r="A8" s="104" t="s">
        <v>48</v>
      </c>
      <c r="B8" s="105" t="s">
        <v>177</v>
      </c>
      <c r="C8" s="117" t="s">
        <v>103</v>
      </c>
      <c r="D8" s="20"/>
      <c r="E8" s="2"/>
      <c r="F8" s="2"/>
      <c r="G8" s="15"/>
      <c r="H8" s="24"/>
      <c r="I8" s="18"/>
      <c r="J8" s="19"/>
      <c r="K8" s="19"/>
      <c r="L8" s="27"/>
      <c r="M8" s="115" t="s">
        <v>160</v>
      </c>
      <c r="N8" s="115">
        <v>0</v>
      </c>
      <c r="O8" s="32"/>
      <c r="P8" s="115">
        <v>0</v>
      </c>
      <c r="Q8" s="22">
        <v>0</v>
      </c>
      <c r="R8" s="22" t="n">
        <f>P8+Q8</f>
        <v>0.0</v>
      </c>
      <c r="S8" s="115" t="n">
        <f>R8*12.5%</f>
        <v>0.0</v>
      </c>
      <c r="T8" s="22">
        <v>0</v>
      </c>
      <c r="U8" s="22">
        <v>0</v>
      </c>
      <c r="V8" s="22">
        <v>0</v>
      </c>
      <c r="W8" s="23">
        <v>0</v>
      </c>
      <c r="X8" s="22">
        <v>0</v>
      </c>
      <c r="Y8" s="22" t="n">
        <f>SUM(R8:X8)</f>
        <v>0.0</v>
      </c>
      <c r="Z8" s="23" t="n">
        <f>Y8*N8</f>
        <v>0.0</v>
      </c>
      <c r="AA8" s="9"/>
      <c r="AB8" s="9"/>
      <c r="AC8" s="9"/>
      <c r="AD8" s="8"/>
      <c r="AE8" s="9"/>
      <c r="AF8" s="13"/>
      <c r="AG8" s="8"/>
      <c r="AH8" s="8"/>
      <c r="AI8" s="9"/>
      <c r="AJ8" s="9"/>
      <c r="AK8" s="9"/>
      <c r="AL8" s="9"/>
      <c r="AM8" s="9"/>
      <c r="AN8" s="9"/>
      <c r="AO8" s="9"/>
      <c r="AP8" s="9"/>
      <c r="AQ8" s="8"/>
      <c r="AR8" s="9"/>
      <c r="AS8" s="13"/>
      <c r="AT8" s="8"/>
      <c r="AU8" s="8"/>
      <c r="AV8" s="8"/>
      <c r="AW8" s="9"/>
      <c r="AX8" s="13"/>
      <c r="AY8" s="8"/>
      <c r="AZ8" s="13"/>
      <c r="BA8" s="8"/>
      <c r="BB8" s="8"/>
      <c r="BC8" s="8"/>
      <c r="BD8" s="8"/>
      <c r="BE8" s="13"/>
      <c r="BF8" s="8"/>
      <c r="BG8" s="8"/>
      <c r="BH8" s="8"/>
      <c r="BI8" s="8"/>
      <c r="BJ8" s="8"/>
      <c r="BK8" s="8"/>
      <c r="BL8" s="8"/>
      <c r="BM8" s="8"/>
      <c r="BN8" s="8"/>
      <c r="BO8" s="8"/>
      <c r="BP8" s="8"/>
      <c r="BQ8" s="8"/>
      <c r="BR8" s="8"/>
      <c r="BS8" s="8"/>
    </row>
    <row r="9" spans="1:71" x14ac:dyDescent="0.25">
      <c r="A9" s="106" t="s">
        <v>46</v>
      </c>
      <c r="B9" s="105" t="s">
        <v>177</v>
      </c>
      <c r="C9" s="117" t="s">
        <v>104</v>
      </c>
      <c r="D9" s="20"/>
      <c r="E9" s="5"/>
      <c r="F9" s="5"/>
      <c r="G9" s="15"/>
      <c r="H9" s="24"/>
      <c r="I9" s="18"/>
      <c r="J9" s="19"/>
      <c r="K9" s="19"/>
      <c r="L9" s="28"/>
      <c r="M9" s="115" t="s">
        <v>160</v>
      </c>
      <c r="N9" s="115">
        <v>0</v>
      </c>
      <c r="O9" s="32"/>
      <c r="P9" s="115">
        <v>0</v>
      </c>
      <c r="Q9" s="22">
        <v>0</v>
      </c>
      <c r="R9" s="22" t="n">
        <f t="shared" ref="R9:R69" si="0">P9+Q9</f>
        <v>0.0</v>
      </c>
      <c r="S9" s="115" t="n">
        <f t="shared" ref="S9:S69" si="1">R9*12.5%</f>
        <v>0.0</v>
      </c>
      <c r="T9" s="22">
        <v>0</v>
      </c>
      <c r="U9" s="22">
        <v>0</v>
      </c>
      <c r="V9" s="22">
        <v>0</v>
      </c>
      <c r="W9" s="23">
        <v>0</v>
      </c>
      <c r="X9" s="22">
        <v>0</v>
      </c>
      <c r="Y9" s="22" t="n">
        <f t="shared" ref="Y9:Y69" si="2">SUM(R9:X9)</f>
        <v>0.0</v>
      </c>
      <c r="Z9" s="23" t="n">
        <f t="shared" ref="Z9:Z69" si="3">Y9*N9</f>
        <v>0.0</v>
      </c>
      <c r="AA9" s="10"/>
      <c r="AB9" s="10"/>
      <c r="AC9" s="10"/>
      <c r="AD9" s="10"/>
      <c r="AE9" s="10"/>
      <c r="AF9" s="14"/>
      <c r="AG9" s="10"/>
      <c r="AH9" s="10"/>
      <c r="AI9" s="10"/>
      <c r="AJ9" s="10"/>
      <c r="AK9" s="10"/>
      <c r="AL9" s="10"/>
      <c r="AM9" s="10"/>
      <c r="AN9" s="10"/>
      <c r="AO9" s="10"/>
      <c r="AP9" s="10"/>
      <c r="AQ9" s="10"/>
      <c r="AR9" s="10"/>
      <c r="AS9" s="14"/>
      <c r="AT9" s="10"/>
      <c r="AU9" s="10"/>
      <c r="AV9" s="10"/>
      <c r="AW9" s="10"/>
      <c r="AX9" s="14"/>
      <c r="AY9" s="10"/>
      <c r="AZ9" s="14"/>
      <c r="BA9" s="10"/>
      <c r="BB9" s="10"/>
      <c r="BC9" s="10"/>
      <c r="BD9" s="10"/>
      <c r="BE9" s="14"/>
      <c r="BF9" s="10"/>
      <c r="BG9" s="10"/>
      <c r="BH9" s="10"/>
      <c r="BI9" s="10"/>
      <c r="BJ9" s="10"/>
      <c r="BK9" s="10"/>
      <c r="BL9" s="10"/>
      <c r="BM9" s="10"/>
      <c r="BN9" s="10"/>
      <c r="BO9" s="10"/>
      <c r="BP9" s="10"/>
      <c r="BQ9" s="10"/>
      <c r="BR9" s="10"/>
      <c r="BS9" s="10"/>
    </row>
    <row r="10" spans="1:71" ht="255" x14ac:dyDescent="0.25">
      <c r="A10" s="107">
        <v>1</v>
      </c>
      <c r="B10" s="105" t="s">
        <v>178</v>
      </c>
      <c r="C10" s="117" t="s">
        <v>105</v>
      </c>
      <c r="D10" s="21"/>
      <c r="E10" s="5"/>
      <c r="F10" s="5"/>
      <c r="G10" s="16"/>
      <c r="H10" s="24"/>
      <c r="I10" s="18"/>
      <c r="J10" s="19"/>
      <c r="K10" s="19"/>
      <c r="L10" s="28"/>
      <c r="M10" s="115" t="s">
        <v>161</v>
      </c>
      <c r="N10" s="115">
        <v>10</v>
      </c>
      <c r="O10" s="32"/>
      <c r="P10" s="115">
        <v>500</v>
      </c>
      <c r="Q10" s="22">
        <v>0</v>
      </c>
      <c r="R10" s="22" t="n">
        <f t="shared" si="0"/>
        <v>500.0</v>
      </c>
      <c r="S10" s="115" t="n">
        <f t="shared" si="1"/>
        <v>62.5</v>
      </c>
      <c r="T10" s="22">
        <v>0</v>
      </c>
      <c r="U10" s="22">
        <v>0</v>
      </c>
      <c r="V10" s="22">
        <v>0</v>
      </c>
      <c r="W10" s="23">
        <v>0</v>
      </c>
      <c r="X10" s="22">
        <v>0</v>
      </c>
      <c r="Y10" s="22" t="n">
        <f t="shared" si="2"/>
        <v>562.5</v>
      </c>
      <c r="Z10" s="23" t="n">
        <f t="shared" si="3"/>
        <v>5625.0</v>
      </c>
      <c r="AA10" s="10"/>
      <c r="AB10" s="10"/>
      <c r="AC10" s="10"/>
      <c r="AD10" s="10"/>
      <c r="AE10" s="10"/>
      <c r="AF10" s="14"/>
      <c r="AG10" s="10"/>
      <c r="AH10" s="10"/>
      <c r="AI10" s="10"/>
      <c r="AJ10" s="10"/>
      <c r="AK10" s="10"/>
      <c r="AL10" s="10"/>
      <c r="AM10" s="10"/>
      <c r="AN10" s="10"/>
      <c r="AO10" s="10"/>
      <c r="AP10" s="10"/>
      <c r="AQ10" s="10"/>
      <c r="AR10" s="10"/>
      <c r="AS10" s="14"/>
      <c r="AT10" s="10"/>
      <c r="AU10" s="10"/>
      <c r="AV10" s="10"/>
      <c r="AW10" s="10"/>
      <c r="AX10" s="14"/>
      <c r="AY10" s="10"/>
      <c r="AZ10" s="14"/>
      <c r="BA10" s="10"/>
      <c r="BB10" s="10"/>
      <c r="BC10" s="10"/>
      <c r="BD10" s="10"/>
      <c r="BE10" s="14"/>
      <c r="BF10" s="10"/>
      <c r="BG10" s="10"/>
      <c r="BH10" s="10"/>
      <c r="BI10" s="10"/>
      <c r="BJ10" s="10"/>
      <c r="BK10" s="10"/>
      <c r="BL10" s="10"/>
      <c r="BM10" s="10"/>
      <c r="BN10" s="10"/>
      <c r="BO10" s="10"/>
      <c r="BP10" s="10"/>
      <c r="BQ10" s="10"/>
      <c r="BR10" s="10"/>
      <c r="BS10" s="10"/>
    </row>
    <row r="11" spans="1:71" x14ac:dyDescent="0.25">
      <c r="A11" s="107"/>
      <c r="B11" s="105" t="s">
        <v>178</v>
      </c>
      <c r="C11" s="117" t="s">
        <v>106</v>
      </c>
      <c r="D11" s="20"/>
      <c r="E11" s="5"/>
      <c r="F11" s="5"/>
      <c r="G11" s="17"/>
      <c r="H11" s="24"/>
      <c r="I11" s="18"/>
      <c r="J11" s="19"/>
      <c r="K11" s="19"/>
      <c r="L11" s="28"/>
      <c r="M11" s="115" t="s">
        <v>160</v>
      </c>
      <c r="N11" s="115">
        <v>0</v>
      </c>
      <c r="O11" s="32"/>
      <c r="P11" s="115">
        <v>0</v>
      </c>
      <c r="Q11" s="22">
        <v>0</v>
      </c>
      <c r="R11" s="22" t="n">
        <f t="shared" si="0"/>
        <v>0.0</v>
      </c>
      <c r="S11" s="115" t="n">
        <f t="shared" si="1"/>
        <v>0.0</v>
      </c>
      <c r="T11" s="22">
        <v>0</v>
      </c>
      <c r="U11" s="22">
        <v>0</v>
      </c>
      <c r="V11" s="22">
        <v>0</v>
      </c>
      <c r="W11" s="23">
        <v>0</v>
      </c>
      <c r="X11" s="22">
        <v>0</v>
      </c>
      <c r="Y11" s="22" t="n">
        <f t="shared" si="2"/>
        <v>0.0</v>
      </c>
      <c r="Z11" s="23" t="n">
        <f t="shared" si="3"/>
        <v>0.0</v>
      </c>
    </row>
    <row r="12" spans="1:71" ht="105" x14ac:dyDescent="0.25">
      <c r="A12" s="107">
        <v>2</v>
      </c>
      <c r="B12" s="105" t="s">
        <v>178</v>
      </c>
      <c r="C12" s="117" t="s">
        <v>107</v>
      </c>
      <c r="D12" s="20"/>
      <c r="E12" s="5"/>
      <c r="F12" s="5"/>
      <c r="G12" s="17"/>
      <c r="H12" s="24"/>
      <c r="I12" s="18"/>
      <c r="J12" s="19"/>
      <c r="K12" s="19"/>
      <c r="L12" s="28"/>
      <c r="M12" s="115" t="s">
        <v>161</v>
      </c>
      <c r="N12" s="115">
        <v>10</v>
      </c>
      <c r="O12" s="32"/>
      <c r="P12" s="115">
        <v>500</v>
      </c>
      <c r="Q12" s="22">
        <v>0</v>
      </c>
      <c r="R12" s="22" t="n">
        <f t="shared" si="0"/>
        <v>500.0</v>
      </c>
      <c r="S12" s="115" t="n">
        <f t="shared" si="1"/>
        <v>62.5</v>
      </c>
      <c r="T12" s="22">
        <v>0</v>
      </c>
      <c r="U12" s="22">
        <v>0</v>
      </c>
      <c r="V12" s="22">
        <v>0</v>
      </c>
      <c r="W12" s="23">
        <v>0</v>
      </c>
      <c r="X12" s="22">
        <v>0</v>
      </c>
      <c r="Y12" s="22" t="n">
        <f t="shared" si="2"/>
        <v>562.5</v>
      </c>
      <c r="Z12" s="23" t="n">
        <f t="shared" si="3"/>
        <v>5625.0</v>
      </c>
    </row>
    <row r="13" spans="1:71" s="4" customFormat="1" ht="58.5" customHeight="1" x14ac:dyDescent="0.25">
      <c r="A13" s="107"/>
      <c r="B13" s="105" t="s">
        <v>178</v>
      </c>
      <c r="C13" s="117" t="s">
        <v>108</v>
      </c>
      <c r="D13" s="20"/>
      <c r="E13" s="2"/>
      <c r="F13" s="2"/>
      <c r="G13" s="15"/>
      <c r="H13" s="24"/>
      <c r="I13" s="18"/>
      <c r="J13" s="19"/>
      <c r="K13" s="19"/>
      <c r="L13" s="27"/>
      <c r="M13" s="115" t="s">
        <v>160</v>
      </c>
      <c r="N13" s="115">
        <v>0</v>
      </c>
      <c r="O13" s="32"/>
      <c r="P13" s="115">
        <v>0</v>
      </c>
      <c r="Q13" s="22">
        <v>0</v>
      </c>
      <c r="R13" s="22" t="n">
        <f t="shared" si="0"/>
        <v>0.0</v>
      </c>
      <c r="S13" s="115" t="n">
        <f t="shared" si="1"/>
        <v>0.0</v>
      </c>
      <c r="T13" s="22">
        <v>0</v>
      </c>
      <c r="U13" s="22">
        <v>0</v>
      </c>
      <c r="V13" s="22">
        <v>0</v>
      </c>
      <c r="W13" s="23">
        <v>0</v>
      </c>
      <c r="X13" s="22">
        <v>0</v>
      </c>
      <c r="Y13" s="22" t="n">
        <f t="shared" si="2"/>
        <v>0.0</v>
      </c>
      <c r="Z13" s="23" t="n">
        <f t="shared" si="3"/>
        <v>0.0</v>
      </c>
      <c r="AA13" s="9"/>
      <c r="AB13" s="9"/>
      <c r="AC13" s="9"/>
      <c r="AD13" s="8"/>
      <c r="AE13" s="9"/>
      <c r="AF13" s="13"/>
      <c r="AG13" s="8"/>
      <c r="AH13" s="8"/>
      <c r="AI13" s="9"/>
      <c r="AJ13" s="9"/>
      <c r="AK13" s="9"/>
      <c r="AL13" s="9"/>
      <c r="AM13" s="9"/>
      <c r="AN13" s="9"/>
      <c r="AO13" s="9"/>
      <c r="AP13" s="9"/>
      <c r="AQ13" s="8"/>
      <c r="AR13" s="9"/>
      <c r="AS13" s="13"/>
      <c r="AT13" s="8"/>
      <c r="AU13" s="8"/>
      <c r="AV13" s="8"/>
      <c r="AW13" s="9"/>
      <c r="AX13" s="13"/>
      <c r="AY13" s="8"/>
      <c r="AZ13" s="13"/>
      <c r="BA13" s="8"/>
      <c r="BB13" s="8"/>
      <c r="BC13" s="8"/>
      <c r="BD13" s="8"/>
      <c r="BE13" s="13"/>
      <c r="BF13" s="8"/>
      <c r="BG13" s="8"/>
      <c r="BH13" s="8"/>
      <c r="BI13" s="8"/>
      <c r="BJ13" s="8"/>
      <c r="BK13" s="8"/>
      <c r="BL13" s="8"/>
      <c r="BM13" s="8"/>
      <c r="BN13" s="8"/>
      <c r="BO13" s="8"/>
      <c r="BP13" s="8"/>
      <c r="BQ13" s="8"/>
      <c r="BR13" s="8"/>
      <c r="BS13" s="8"/>
    </row>
    <row r="14" spans="1:71" x14ac:dyDescent="0.25">
      <c r="A14" s="108" t="s">
        <v>109</v>
      </c>
      <c r="B14" s="105" t="s">
        <v>177</v>
      </c>
      <c r="C14" s="117" t="s">
        <v>110</v>
      </c>
      <c r="D14" s="20"/>
      <c r="E14" s="5"/>
      <c r="F14" s="5"/>
      <c r="G14" s="15"/>
      <c r="H14" s="24"/>
      <c r="I14" s="18"/>
      <c r="J14" s="19"/>
      <c r="K14" s="19"/>
      <c r="L14" s="28"/>
      <c r="M14" s="115" t="s">
        <v>160</v>
      </c>
      <c r="N14" s="115">
        <v>0</v>
      </c>
      <c r="O14" s="32"/>
      <c r="P14" s="115">
        <v>0</v>
      </c>
      <c r="Q14" s="22">
        <v>0</v>
      </c>
      <c r="R14" s="22" t="n">
        <f t="shared" si="0"/>
        <v>0.0</v>
      </c>
      <c r="S14" s="115" t="n">
        <f t="shared" si="1"/>
        <v>0.0</v>
      </c>
      <c r="T14" s="22">
        <v>0</v>
      </c>
      <c r="U14" s="22">
        <v>0</v>
      </c>
      <c r="V14" s="22">
        <v>0</v>
      </c>
      <c r="W14" s="23">
        <v>0</v>
      </c>
      <c r="X14" s="22">
        <v>0</v>
      </c>
      <c r="Y14" s="22" t="n">
        <f t="shared" si="2"/>
        <v>0.0</v>
      </c>
      <c r="Z14" s="23" t="n">
        <f t="shared" si="3"/>
        <v>0.0</v>
      </c>
      <c r="AA14" s="10"/>
      <c r="AB14" s="10"/>
      <c r="AC14" s="10"/>
      <c r="AD14" s="10"/>
      <c r="AE14" s="10"/>
      <c r="AF14" s="14"/>
      <c r="AG14" s="10"/>
      <c r="AH14" s="10"/>
      <c r="AI14" s="10"/>
      <c r="AJ14" s="10"/>
      <c r="AK14" s="10"/>
      <c r="AL14" s="10"/>
      <c r="AM14" s="10"/>
      <c r="AN14" s="10"/>
      <c r="AO14" s="10"/>
      <c r="AP14" s="10"/>
      <c r="AQ14" s="10"/>
      <c r="AR14" s="10"/>
      <c r="AS14" s="14"/>
      <c r="AT14" s="10"/>
      <c r="AU14" s="10"/>
      <c r="AV14" s="10"/>
      <c r="AW14" s="10"/>
      <c r="AX14" s="14"/>
      <c r="AY14" s="10"/>
      <c r="AZ14" s="14"/>
      <c r="BA14" s="10"/>
      <c r="BB14" s="10"/>
      <c r="BC14" s="10"/>
      <c r="BD14" s="10"/>
      <c r="BE14" s="14"/>
      <c r="BF14" s="10"/>
      <c r="BG14" s="10"/>
      <c r="BH14" s="10"/>
      <c r="BI14" s="10"/>
      <c r="BJ14" s="10"/>
      <c r="BK14" s="10"/>
      <c r="BL14" s="10"/>
      <c r="BM14" s="10"/>
      <c r="BN14" s="10"/>
      <c r="BO14" s="10"/>
      <c r="BP14" s="10"/>
      <c r="BQ14" s="10"/>
      <c r="BR14" s="10"/>
      <c r="BS14" s="10"/>
    </row>
    <row r="15" spans="1:71" x14ac:dyDescent="0.25">
      <c r="A15" s="109"/>
      <c r="B15" s="105" t="s">
        <v>177</v>
      </c>
      <c r="C15" s="117" t="s">
        <v>111</v>
      </c>
      <c r="D15" s="5"/>
      <c r="E15" s="5"/>
      <c r="F15" s="5"/>
      <c r="G15" s="5"/>
      <c r="H15" s="5"/>
      <c r="I15" s="5"/>
      <c r="J15" s="5"/>
      <c r="K15" s="5"/>
      <c r="L15" s="28"/>
      <c r="M15" s="115" t="s">
        <v>160</v>
      </c>
      <c r="N15" s="115">
        <v>0</v>
      </c>
      <c r="O15" s="114"/>
      <c r="P15" s="115">
        <v>0</v>
      </c>
      <c r="Q15" s="22">
        <v>0</v>
      </c>
      <c r="R15" s="22" t="n">
        <f t="shared" si="0"/>
        <v>0.0</v>
      </c>
      <c r="S15" s="115" t="n">
        <f t="shared" si="1"/>
        <v>0.0</v>
      </c>
      <c r="T15" s="22">
        <v>0</v>
      </c>
      <c r="U15" s="22">
        <v>0</v>
      </c>
      <c r="V15" s="22">
        <v>0</v>
      </c>
      <c r="W15" s="23">
        <v>0</v>
      </c>
      <c r="X15" s="22">
        <v>0</v>
      </c>
      <c r="Y15" s="22" t="n">
        <f t="shared" si="2"/>
        <v>0.0</v>
      </c>
      <c r="Z15" s="23" t="n">
        <f t="shared" si="3"/>
        <v>0.0</v>
      </c>
    </row>
    <row r="16" spans="1:71" ht="45" x14ac:dyDescent="0.25">
      <c r="A16" s="109"/>
      <c r="B16" s="105" t="s">
        <v>177</v>
      </c>
      <c r="C16" s="117" t="s">
        <v>112</v>
      </c>
      <c r="D16" s="5"/>
      <c r="E16" s="5"/>
      <c r="F16" s="5"/>
      <c r="G16" s="5"/>
      <c r="H16" s="5"/>
      <c r="I16" s="5"/>
      <c r="J16" s="5"/>
      <c r="K16" s="5"/>
      <c r="L16" s="28"/>
      <c r="M16" s="115" t="s">
        <v>160</v>
      </c>
      <c r="N16" s="115">
        <v>0</v>
      </c>
      <c r="O16" s="114"/>
      <c r="P16" s="115">
        <v>0</v>
      </c>
      <c r="Q16" s="22">
        <v>0</v>
      </c>
      <c r="R16" s="22" t="n">
        <f t="shared" si="0"/>
        <v>0.0</v>
      </c>
      <c r="S16" s="115" t="n">
        <f t="shared" si="1"/>
        <v>0.0</v>
      </c>
      <c r="T16" s="22">
        <v>0</v>
      </c>
      <c r="U16" s="22">
        <v>0</v>
      </c>
      <c r="V16" s="22">
        <v>0</v>
      </c>
      <c r="W16" s="23">
        <v>0</v>
      </c>
      <c r="X16" s="22">
        <v>0</v>
      </c>
      <c r="Y16" s="22" t="n">
        <f t="shared" si="2"/>
        <v>0.0</v>
      </c>
      <c r="Z16" s="23" t="n">
        <f t="shared" si="3"/>
        <v>0.0</v>
      </c>
    </row>
    <row r="17" spans="1:26" x14ac:dyDescent="0.25">
      <c r="A17" s="109"/>
      <c r="B17" s="105" t="s">
        <v>177</v>
      </c>
      <c r="C17" s="117" t="s">
        <v>113</v>
      </c>
      <c r="D17" s="5"/>
      <c r="E17" s="5"/>
      <c r="F17" s="5"/>
      <c r="G17" s="5"/>
      <c r="H17" s="5"/>
      <c r="I17" s="5"/>
      <c r="J17" s="5"/>
      <c r="K17" s="5"/>
      <c r="L17" s="28"/>
      <c r="M17" s="115" t="s">
        <v>160</v>
      </c>
      <c r="N17" s="115">
        <v>0</v>
      </c>
      <c r="O17" s="114"/>
      <c r="P17" s="115">
        <v>0</v>
      </c>
      <c r="Q17" s="22">
        <v>0</v>
      </c>
      <c r="R17" s="22" t="n">
        <f t="shared" si="0"/>
        <v>0.0</v>
      </c>
      <c r="S17" s="115" t="n">
        <f t="shared" si="1"/>
        <v>0.0</v>
      </c>
      <c r="T17" s="22">
        <v>0</v>
      </c>
      <c r="U17" s="22">
        <v>0</v>
      </c>
      <c r="V17" s="22">
        <v>0</v>
      </c>
      <c r="W17" s="23">
        <v>0</v>
      </c>
      <c r="X17" s="22">
        <v>0</v>
      </c>
      <c r="Y17" s="22" t="n">
        <f t="shared" si="2"/>
        <v>0.0</v>
      </c>
      <c r="Z17" s="23" t="n">
        <f t="shared" si="3"/>
        <v>0.0</v>
      </c>
    </row>
    <row r="18" spans="1:26" ht="165" x14ac:dyDescent="0.25">
      <c r="A18" s="109">
        <v>1</v>
      </c>
      <c r="B18" s="105" t="s">
        <v>177</v>
      </c>
      <c r="C18" s="117" t="s">
        <v>114</v>
      </c>
      <c r="D18" s="5"/>
      <c r="E18" s="5"/>
      <c r="F18" s="5"/>
      <c r="G18" s="5"/>
      <c r="H18" s="5"/>
      <c r="I18" s="5"/>
      <c r="J18" s="5"/>
      <c r="K18" s="5"/>
      <c r="L18" s="28"/>
      <c r="M18" s="115" t="s">
        <v>160</v>
      </c>
      <c r="N18" s="115">
        <v>0</v>
      </c>
      <c r="O18" s="114"/>
      <c r="P18" s="115">
        <v>0</v>
      </c>
      <c r="Q18" s="22">
        <v>0</v>
      </c>
      <c r="R18" s="22" t="n">
        <f t="shared" si="0"/>
        <v>0.0</v>
      </c>
      <c r="S18" s="115" t="n">
        <f t="shared" si="1"/>
        <v>0.0</v>
      </c>
      <c r="T18" s="22">
        <v>0</v>
      </c>
      <c r="U18" s="22">
        <v>0</v>
      </c>
      <c r="V18" s="22">
        <v>0</v>
      </c>
      <c r="W18" s="23">
        <v>0</v>
      </c>
      <c r="X18" s="22">
        <v>0</v>
      </c>
      <c r="Y18" s="22" t="n">
        <f t="shared" si="2"/>
        <v>0.0</v>
      </c>
      <c r="Z18" s="23" t="n">
        <f t="shared" si="3"/>
        <v>0.0</v>
      </c>
    </row>
    <row r="19" spans="1:26" ht="75" x14ac:dyDescent="0.25">
      <c r="A19" s="109"/>
      <c r="B19" s="105" t="s">
        <v>177</v>
      </c>
      <c r="C19" s="117" t="s">
        <v>115</v>
      </c>
      <c r="D19" s="5"/>
      <c r="E19" s="5"/>
      <c r="F19" s="5"/>
      <c r="G19" s="5"/>
      <c r="H19" s="5"/>
      <c r="I19" s="5"/>
      <c r="J19" s="5"/>
      <c r="K19" s="5"/>
      <c r="L19" s="28"/>
      <c r="M19" s="115" t="s">
        <v>160</v>
      </c>
      <c r="N19" s="115">
        <v>0</v>
      </c>
      <c r="O19" s="114"/>
      <c r="P19" s="115">
        <v>0</v>
      </c>
      <c r="Q19" s="22">
        <v>0</v>
      </c>
      <c r="R19" s="22" t="n">
        <f t="shared" si="0"/>
        <v>0.0</v>
      </c>
      <c r="S19" s="115" t="n">
        <f t="shared" si="1"/>
        <v>0.0</v>
      </c>
      <c r="T19" s="22">
        <v>0</v>
      </c>
      <c r="U19" s="22">
        <v>0</v>
      </c>
      <c r="V19" s="22">
        <v>0</v>
      </c>
      <c r="W19" s="23">
        <v>0</v>
      </c>
      <c r="X19" s="22">
        <v>0</v>
      </c>
      <c r="Y19" s="22" t="n">
        <f t="shared" si="2"/>
        <v>0.0</v>
      </c>
      <c r="Z19" s="23" t="n">
        <f t="shared" si="3"/>
        <v>0.0</v>
      </c>
    </row>
    <row r="20" spans="1:26" ht="60" x14ac:dyDescent="0.25">
      <c r="A20" s="109">
        <v>1.1000000000000001</v>
      </c>
      <c r="B20" s="105" t="s">
        <v>177</v>
      </c>
      <c r="C20" s="117" t="s">
        <v>116</v>
      </c>
      <c r="D20" s="5"/>
      <c r="E20" s="5"/>
      <c r="F20" s="5"/>
      <c r="G20" s="5"/>
      <c r="H20" s="5"/>
      <c r="I20" s="5"/>
      <c r="J20" s="5"/>
      <c r="K20" s="5"/>
      <c r="L20" s="28"/>
      <c r="M20" s="115" t="s">
        <v>162</v>
      </c>
      <c r="N20" s="115">
        <v>0.12</v>
      </c>
      <c r="O20" s="114"/>
      <c r="P20" s="115">
        <v>359881</v>
      </c>
      <c r="Q20" s="22">
        <v>0</v>
      </c>
      <c r="R20" s="22" t="n">
        <f t="shared" si="0"/>
        <v>359881.0</v>
      </c>
      <c r="S20" s="115" t="n">
        <f t="shared" si="1"/>
        <v>44985.125</v>
      </c>
      <c r="T20" s="22">
        <v>0</v>
      </c>
      <c r="U20" s="22">
        <v>0</v>
      </c>
      <c r="V20" s="22">
        <v>0</v>
      </c>
      <c r="W20" s="23">
        <v>0</v>
      </c>
      <c r="X20" s="22">
        <v>0</v>
      </c>
      <c r="Y20" s="22" t="n">
        <f t="shared" si="2"/>
        <v>404866.125</v>
      </c>
      <c r="Z20" s="23" t="n">
        <f t="shared" si="3"/>
        <v>48583.935</v>
      </c>
    </row>
    <row r="21" spans="1:26" ht="165" x14ac:dyDescent="0.25">
      <c r="A21" s="109">
        <v>2</v>
      </c>
      <c r="B21" s="105" t="s">
        <v>177</v>
      </c>
      <c r="C21" s="117" t="s">
        <v>117</v>
      </c>
      <c r="D21" s="5"/>
      <c r="E21" s="5"/>
      <c r="F21" s="5"/>
      <c r="G21" s="5"/>
      <c r="H21" s="5"/>
      <c r="I21" s="5"/>
      <c r="J21" s="5"/>
      <c r="K21" s="5"/>
      <c r="L21" s="28"/>
      <c r="M21" s="115" t="s">
        <v>160</v>
      </c>
      <c r="N21" s="115">
        <v>0</v>
      </c>
      <c r="O21" s="114"/>
      <c r="P21" s="115">
        <v>0</v>
      </c>
      <c r="Q21" s="22">
        <v>0</v>
      </c>
      <c r="R21" s="22" t="n">
        <f t="shared" si="0"/>
        <v>0.0</v>
      </c>
      <c r="S21" s="115" t="n">
        <f t="shared" si="1"/>
        <v>0.0</v>
      </c>
      <c r="T21" s="22">
        <v>0</v>
      </c>
      <c r="U21" s="22">
        <v>0</v>
      </c>
      <c r="V21" s="22">
        <v>0</v>
      </c>
      <c r="W21" s="23">
        <v>0</v>
      </c>
      <c r="X21" s="22">
        <v>0</v>
      </c>
      <c r="Y21" s="22" t="n">
        <f t="shared" si="2"/>
        <v>0.0</v>
      </c>
      <c r="Z21" s="23" t="n">
        <f t="shared" si="3"/>
        <v>0.0</v>
      </c>
    </row>
    <row r="22" spans="1:26" ht="45" x14ac:dyDescent="0.25">
      <c r="A22" s="109"/>
      <c r="B22" s="105" t="s">
        <v>177</v>
      </c>
      <c r="C22" s="117" t="s">
        <v>118</v>
      </c>
      <c r="D22" s="5"/>
      <c r="E22" s="5"/>
      <c r="F22" s="5"/>
      <c r="G22" s="5"/>
      <c r="H22" s="5"/>
      <c r="I22" s="5"/>
      <c r="J22" s="5"/>
      <c r="K22" s="5"/>
      <c r="L22" s="28"/>
      <c r="M22" s="115" t="s">
        <v>160</v>
      </c>
      <c r="N22" s="115">
        <v>0</v>
      </c>
      <c r="O22" s="114"/>
      <c r="P22" s="115">
        <v>0</v>
      </c>
      <c r="Q22" s="22">
        <v>0</v>
      </c>
      <c r="R22" s="22" t="n">
        <f t="shared" si="0"/>
        <v>0.0</v>
      </c>
      <c r="S22" s="115" t="n">
        <f t="shared" si="1"/>
        <v>0.0</v>
      </c>
      <c r="T22" s="22">
        <v>0</v>
      </c>
      <c r="U22" s="22">
        <v>0</v>
      </c>
      <c r="V22" s="22">
        <v>0</v>
      </c>
      <c r="W22" s="23">
        <v>0</v>
      </c>
      <c r="X22" s="22">
        <v>0</v>
      </c>
      <c r="Y22" s="22" t="n">
        <f t="shared" si="2"/>
        <v>0.0</v>
      </c>
      <c r="Z22" s="23" t="n">
        <f t="shared" si="3"/>
        <v>0.0</v>
      </c>
    </row>
    <row r="23" spans="1:26" ht="240" x14ac:dyDescent="0.25">
      <c r="A23" s="109" t="s">
        <v>119</v>
      </c>
      <c r="B23" s="105" t="s">
        <v>177</v>
      </c>
      <c r="C23" s="117" t="s">
        <v>120</v>
      </c>
      <c r="D23" s="5"/>
      <c r="E23" s="5"/>
      <c r="F23" s="5"/>
      <c r="G23" s="5"/>
      <c r="H23" s="5"/>
      <c r="I23" s="5"/>
      <c r="J23" s="5"/>
      <c r="K23" s="5"/>
      <c r="L23" s="28"/>
      <c r="M23" s="115" t="s">
        <v>160</v>
      </c>
      <c r="N23" s="115">
        <v>0</v>
      </c>
      <c r="O23" s="114"/>
      <c r="P23" s="115">
        <v>0</v>
      </c>
      <c r="Q23" s="22">
        <v>0</v>
      </c>
      <c r="R23" s="22" t="n">
        <f t="shared" si="0"/>
        <v>0.0</v>
      </c>
      <c r="S23" s="115" t="n">
        <f t="shared" si="1"/>
        <v>0.0</v>
      </c>
      <c r="T23" s="22">
        <v>0</v>
      </c>
      <c r="U23" s="22">
        <v>0</v>
      </c>
      <c r="V23" s="22">
        <v>0</v>
      </c>
      <c r="W23" s="23">
        <v>0</v>
      </c>
      <c r="X23" s="22">
        <v>0</v>
      </c>
      <c r="Y23" s="22" t="n">
        <f t="shared" si="2"/>
        <v>0.0</v>
      </c>
      <c r="Z23" s="23" t="n">
        <f t="shared" si="3"/>
        <v>0.0</v>
      </c>
    </row>
    <row r="24" spans="1:26" ht="30" x14ac:dyDescent="0.25">
      <c r="A24" s="110"/>
      <c r="B24" s="105" t="s">
        <v>177</v>
      </c>
      <c r="C24" s="117" t="s">
        <v>121</v>
      </c>
      <c r="D24" s="5"/>
      <c r="E24" s="5"/>
      <c r="F24" s="5"/>
      <c r="G24" s="5"/>
      <c r="H24" s="5"/>
      <c r="I24" s="5"/>
      <c r="J24" s="5"/>
      <c r="K24" s="5"/>
      <c r="L24" s="28"/>
      <c r="M24" s="115" t="s">
        <v>160</v>
      </c>
      <c r="N24" s="115">
        <v>0</v>
      </c>
      <c r="O24" s="114"/>
      <c r="P24" s="115">
        <v>0</v>
      </c>
      <c r="Q24" s="22">
        <v>0</v>
      </c>
      <c r="R24" s="22" t="n">
        <f t="shared" si="0"/>
        <v>0.0</v>
      </c>
      <c r="S24" s="115" t="n">
        <f t="shared" si="1"/>
        <v>0.0</v>
      </c>
      <c r="T24" s="22">
        <v>0</v>
      </c>
      <c r="U24" s="22">
        <v>0</v>
      </c>
      <c r="V24" s="22">
        <v>0</v>
      </c>
      <c r="W24" s="23">
        <v>0</v>
      </c>
      <c r="X24" s="22">
        <v>0</v>
      </c>
      <c r="Y24" s="22" t="n">
        <f t="shared" si="2"/>
        <v>0.0</v>
      </c>
      <c r="Z24" s="23" t="n">
        <f t="shared" si="3"/>
        <v>0.0</v>
      </c>
    </row>
    <row r="25" spans="1:26" ht="30" x14ac:dyDescent="0.25">
      <c r="A25" s="110"/>
      <c r="B25" s="105" t="s">
        <v>177</v>
      </c>
      <c r="C25" s="117" t="s">
        <v>122</v>
      </c>
      <c r="D25" s="5"/>
      <c r="E25" s="5"/>
      <c r="F25" s="5"/>
      <c r="G25" s="5"/>
      <c r="H25" s="5"/>
      <c r="I25" s="5"/>
      <c r="J25" s="5"/>
      <c r="K25" s="5"/>
      <c r="L25" s="28"/>
      <c r="M25" s="115" t="s">
        <v>160</v>
      </c>
      <c r="N25" s="115">
        <v>0</v>
      </c>
      <c r="O25" s="114"/>
      <c r="P25" s="115">
        <v>0</v>
      </c>
      <c r="Q25" s="22">
        <v>0</v>
      </c>
      <c r="R25" s="22" t="n">
        <f t="shared" si="0"/>
        <v>0.0</v>
      </c>
      <c r="S25" s="115" t="n">
        <f t="shared" si="1"/>
        <v>0.0</v>
      </c>
      <c r="T25" s="22">
        <v>0</v>
      </c>
      <c r="U25" s="22">
        <v>0</v>
      </c>
      <c r="V25" s="22">
        <v>0</v>
      </c>
      <c r="W25" s="23">
        <v>0</v>
      </c>
      <c r="X25" s="22">
        <v>0</v>
      </c>
      <c r="Y25" s="22" t="n">
        <f t="shared" si="2"/>
        <v>0.0</v>
      </c>
      <c r="Z25" s="23" t="n">
        <f t="shared" si="3"/>
        <v>0.0</v>
      </c>
    </row>
    <row r="26" spans="1:26" ht="30" x14ac:dyDescent="0.25">
      <c r="A26" s="110"/>
      <c r="B26" s="105" t="s">
        <v>177</v>
      </c>
      <c r="C26" s="117" t="s">
        <v>123</v>
      </c>
      <c r="D26" s="5"/>
      <c r="E26" s="5"/>
      <c r="F26" s="5"/>
      <c r="G26" s="5"/>
      <c r="H26" s="5"/>
      <c r="I26" s="5"/>
      <c r="J26" s="5"/>
      <c r="K26" s="5"/>
      <c r="L26" s="28"/>
      <c r="M26" s="115" t="s">
        <v>160</v>
      </c>
      <c r="N26" s="115">
        <v>0</v>
      </c>
      <c r="O26" s="114"/>
      <c r="P26" s="115">
        <v>0</v>
      </c>
      <c r="Q26" s="22">
        <v>0</v>
      </c>
      <c r="R26" s="22" t="n">
        <f t="shared" si="0"/>
        <v>0.0</v>
      </c>
      <c r="S26" s="115" t="n">
        <f t="shared" si="1"/>
        <v>0.0</v>
      </c>
      <c r="T26" s="22">
        <v>0</v>
      </c>
      <c r="U26" s="22">
        <v>0</v>
      </c>
      <c r="V26" s="22">
        <v>0</v>
      </c>
      <c r="W26" s="23">
        <v>0</v>
      </c>
      <c r="X26" s="22">
        <v>0</v>
      </c>
      <c r="Y26" s="22" t="n">
        <f t="shared" si="2"/>
        <v>0.0</v>
      </c>
      <c r="Z26" s="23" t="n">
        <f t="shared" si="3"/>
        <v>0.0</v>
      </c>
    </row>
    <row r="27" spans="1:26" ht="30" x14ac:dyDescent="0.25">
      <c r="A27" s="110"/>
      <c r="B27" s="105" t="s">
        <v>177</v>
      </c>
      <c r="C27" s="117" t="s">
        <v>124</v>
      </c>
      <c r="D27" s="5"/>
      <c r="E27" s="5"/>
      <c r="F27" s="5"/>
      <c r="G27" s="5"/>
      <c r="H27" s="5"/>
      <c r="I27" s="5"/>
      <c r="J27" s="5"/>
      <c r="K27" s="5"/>
      <c r="L27" s="28"/>
      <c r="M27" s="115" t="s">
        <v>160</v>
      </c>
      <c r="N27" s="115">
        <v>0</v>
      </c>
      <c r="O27" s="114"/>
      <c r="P27" s="115">
        <v>0</v>
      </c>
      <c r="Q27" s="22">
        <v>0</v>
      </c>
      <c r="R27" s="22" t="n">
        <f t="shared" si="0"/>
        <v>0.0</v>
      </c>
      <c r="S27" s="115" t="n">
        <f t="shared" si="1"/>
        <v>0.0</v>
      </c>
      <c r="T27" s="22">
        <v>0</v>
      </c>
      <c r="U27" s="22">
        <v>0</v>
      </c>
      <c r="V27" s="22">
        <v>0</v>
      </c>
      <c r="W27" s="23">
        <v>0</v>
      </c>
      <c r="X27" s="22">
        <v>0</v>
      </c>
      <c r="Y27" s="22" t="n">
        <f t="shared" si="2"/>
        <v>0.0</v>
      </c>
      <c r="Z27" s="23" t="n">
        <f t="shared" si="3"/>
        <v>0.0</v>
      </c>
    </row>
    <row r="28" spans="1:26" ht="30" x14ac:dyDescent="0.25">
      <c r="A28" s="110"/>
      <c r="B28" s="105" t="s">
        <v>177</v>
      </c>
      <c r="C28" s="117" t="s">
        <v>125</v>
      </c>
      <c r="D28" s="5"/>
      <c r="E28" s="5"/>
      <c r="F28" s="5"/>
      <c r="G28" s="5"/>
      <c r="H28" s="5"/>
      <c r="I28" s="5"/>
      <c r="J28" s="5"/>
      <c r="K28" s="5"/>
      <c r="L28" s="28"/>
      <c r="M28" s="115" t="s">
        <v>160</v>
      </c>
      <c r="N28" s="115">
        <v>0</v>
      </c>
      <c r="O28" s="114"/>
      <c r="P28" s="115">
        <v>0</v>
      </c>
      <c r="Q28" s="22">
        <v>0</v>
      </c>
      <c r="R28" s="22" t="n">
        <f t="shared" si="0"/>
        <v>0.0</v>
      </c>
      <c r="S28" s="115" t="n">
        <f t="shared" si="1"/>
        <v>0.0</v>
      </c>
      <c r="T28" s="22">
        <v>0</v>
      </c>
      <c r="U28" s="22">
        <v>0</v>
      </c>
      <c r="V28" s="22">
        <v>0</v>
      </c>
      <c r="W28" s="23">
        <v>0</v>
      </c>
      <c r="X28" s="22">
        <v>0</v>
      </c>
      <c r="Y28" s="22" t="n">
        <f t="shared" si="2"/>
        <v>0.0</v>
      </c>
      <c r="Z28" s="23" t="n">
        <f t="shared" si="3"/>
        <v>0.0</v>
      </c>
    </row>
    <row r="29" spans="1:26" ht="30" x14ac:dyDescent="0.25">
      <c r="A29" s="110"/>
      <c r="B29" s="105" t="s">
        <v>177</v>
      </c>
      <c r="C29" s="117" t="s">
        <v>180</v>
      </c>
      <c r="D29" s="5"/>
      <c r="E29" s="5"/>
      <c r="F29" s="5"/>
      <c r="G29" s="5"/>
      <c r="H29" s="5"/>
      <c r="I29" s="5"/>
      <c r="J29" s="5"/>
      <c r="K29" s="5"/>
      <c r="L29" s="28"/>
      <c r="M29" s="115" t="s">
        <v>160</v>
      </c>
      <c r="N29" s="115">
        <v>0</v>
      </c>
      <c r="O29" s="114"/>
      <c r="P29" s="115">
        <v>0</v>
      </c>
      <c r="Q29" s="22">
        <v>0</v>
      </c>
      <c r="R29" s="22" t="n">
        <f t="shared" si="0"/>
        <v>0.0</v>
      </c>
      <c r="S29" s="115" t="n">
        <f t="shared" si="1"/>
        <v>0.0</v>
      </c>
      <c r="T29" s="22">
        <v>0</v>
      </c>
      <c r="U29" s="22">
        <v>0</v>
      </c>
      <c r="V29" s="22">
        <v>0</v>
      </c>
      <c r="W29" s="23">
        <v>0</v>
      </c>
      <c r="X29" s="22">
        <v>0</v>
      </c>
      <c r="Y29" s="22" t="n">
        <f t="shared" si="2"/>
        <v>0.0</v>
      </c>
      <c r="Z29" s="23" t="n">
        <f t="shared" si="3"/>
        <v>0.0</v>
      </c>
    </row>
    <row r="30" spans="1:26" x14ac:dyDescent="0.25">
      <c r="A30" s="110"/>
      <c r="B30" s="105" t="s">
        <v>177</v>
      </c>
      <c r="C30" s="117" t="s">
        <v>126</v>
      </c>
      <c r="D30" s="5"/>
      <c r="E30" s="5"/>
      <c r="F30" s="5"/>
      <c r="G30" s="5"/>
      <c r="H30" s="5"/>
      <c r="I30" s="5"/>
      <c r="J30" s="5"/>
      <c r="K30" s="5"/>
      <c r="L30" s="28"/>
      <c r="M30" s="115" t="s">
        <v>160</v>
      </c>
      <c r="N30" s="115">
        <v>0</v>
      </c>
      <c r="O30" s="114"/>
      <c r="P30" s="115">
        <v>0</v>
      </c>
      <c r="Q30" s="22">
        <v>0</v>
      </c>
      <c r="R30" s="22" t="n">
        <f t="shared" si="0"/>
        <v>0.0</v>
      </c>
      <c r="S30" s="115" t="n">
        <f t="shared" si="1"/>
        <v>0.0</v>
      </c>
      <c r="T30" s="22">
        <v>0</v>
      </c>
      <c r="U30" s="22">
        <v>0</v>
      </c>
      <c r="V30" s="22">
        <v>0</v>
      </c>
      <c r="W30" s="23">
        <v>0</v>
      </c>
      <c r="X30" s="22">
        <v>0</v>
      </c>
      <c r="Y30" s="22" t="n">
        <f t="shared" si="2"/>
        <v>0.0</v>
      </c>
      <c r="Z30" s="23" t="n">
        <f t="shared" si="3"/>
        <v>0.0</v>
      </c>
    </row>
    <row r="31" spans="1:26" ht="30" x14ac:dyDescent="0.25">
      <c r="A31" s="110"/>
      <c r="B31" s="105" t="s">
        <v>177</v>
      </c>
      <c r="C31" s="117" t="s">
        <v>127</v>
      </c>
      <c r="D31" s="5"/>
      <c r="E31" s="5"/>
      <c r="F31" s="5"/>
      <c r="G31" s="5"/>
      <c r="H31" s="5"/>
      <c r="I31" s="5"/>
      <c r="J31" s="5"/>
      <c r="K31" s="5"/>
      <c r="L31" s="28"/>
      <c r="M31" s="115" t="s">
        <v>160</v>
      </c>
      <c r="N31" s="115">
        <v>0</v>
      </c>
      <c r="O31" s="114"/>
      <c r="P31" s="115">
        <v>0</v>
      </c>
      <c r="Q31" s="22">
        <v>0</v>
      </c>
      <c r="R31" s="22" t="n">
        <f t="shared" si="0"/>
        <v>0.0</v>
      </c>
      <c r="S31" s="115" t="n">
        <f t="shared" si="1"/>
        <v>0.0</v>
      </c>
      <c r="T31" s="22">
        <v>0</v>
      </c>
      <c r="U31" s="22">
        <v>0</v>
      </c>
      <c r="V31" s="22">
        <v>0</v>
      </c>
      <c r="W31" s="23">
        <v>0</v>
      </c>
      <c r="X31" s="22">
        <v>0</v>
      </c>
      <c r="Y31" s="22" t="n">
        <f t="shared" si="2"/>
        <v>0.0</v>
      </c>
      <c r="Z31" s="23" t="n">
        <f t="shared" si="3"/>
        <v>0.0</v>
      </c>
    </row>
    <row r="32" spans="1:26" x14ac:dyDescent="0.25">
      <c r="A32" s="110"/>
      <c r="B32" s="105" t="s">
        <v>177</v>
      </c>
      <c r="C32" s="117" t="s">
        <v>128</v>
      </c>
      <c r="D32" s="5"/>
      <c r="E32" s="5"/>
      <c r="F32" s="5"/>
      <c r="G32" s="5"/>
      <c r="H32" s="5"/>
      <c r="I32" s="5"/>
      <c r="J32" s="5"/>
      <c r="K32" s="5"/>
      <c r="L32" s="28"/>
      <c r="M32" s="115" t="s">
        <v>163</v>
      </c>
      <c r="N32" s="115">
        <v>1</v>
      </c>
      <c r="O32" s="114"/>
      <c r="P32" s="115">
        <v>37300</v>
      </c>
      <c r="Q32" s="22">
        <v>0</v>
      </c>
      <c r="R32" s="22" t="n">
        <f t="shared" si="0"/>
        <v>37300.0</v>
      </c>
      <c r="S32" s="115" t="n">
        <f t="shared" si="1"/>
        <v>4662.5</v>
      </c>
      <c r="T32" s="22">
        <v>0</v>
      </c>
      <c r="U32" s="22">
        <v>0</v>
      </c>
      <c r="V32" s="22">
        <v>0</v>
      </c>
      <c r="W32" s="23">
        <v>0</v>
      </c>
      <c r="X32" s="22">
        <v>0</v>
      </c>
      <c r="Y32" s="22" t="n">
        <f t="shared" si="2"/>
        <v>41962.5</v>
      </c>
      <c r="Z32" s="23" t="n">
        <f t="shared" si="3"/>
        <v>41962.5</v>
      </c>
    </row>
    <row r="33" spans="1:26" ht="135" x14ac:dyDescent="0.25">
      <c r="A33" s="111" t="s">
        <v>129</v>
      </c>
      <c r="B33" s="105" t="s">
        <v>177</v>
      </c>
      <c r="C33" s="117" t="s">
        <v>130</v>
      </c>
      <c r="D33" s="5"/>
      <c r="E33" s="5"/>
      <c r="F33" s="5"/>
      <c r="G33" s="5"/>
      <c r="H33" s="5"/>
      <c r="I33" s="5"/>
      <c r="J33" s="5"/>
      <c r="K33" s="5"/>
      <c r="L33" s="28"/>
      <c r="M33" s="115" t="s">
        <v>160</v>
      </c>
      <c r="N33" s="115">
        <v>0</v>
      </c>
      <c r="O33" s="114"/>
      <c r="P33" s="115">
        <v>0</v>
      </c>
      <c r="Q33" s="22">
        <v>0</v>
      </c>
      <c r="R33" s="22" t="n">
        <f t="shared" si="0"/>
        <v>0.0</v>
      </c>
      <c r="S33" s="115" t="n">
        <f t="shared" si="1"/>
        <v>0.0</v>
      </c>
      <c r="T33" s="22">
        <v>0</v>
      </c>
      <c r="U33" s="22">
        <v>0</v>
      </c>
      <c r="V33" s="22">
        <v>0</v>
      </c>
      <c r="W33" s="23">
        <v>0</v>
      </c>
      <c r="X33" s="22">
        <v>0</v>
      </c>
      <c r="Y33" s="22" t="n">
        <f t="shared" si="2"/>
        <v>0.0</v>
      </c>
      <c r="Z33" s="23" t="n">
        <f t="shared" si="3"/>
        <v>0.0</v>
      </c>
    </row>
    <row r="34" spans="1:26" ht="30" x14ac:dyDescent="0.25">
      <c r="A34" s="107"/>
      <c r="B34" s="105" t="s">
        <v>177</v>
      </c>
      <c r="C34" s="117" t="s">
        <v>188</v>
      </c>
      <c r="D34" s="5"/>
      <c r="E34" s="5"/>
      <c r="F34" s="5"/>
      <c r="G34" s="5"/>
      <c r="H34" s="5"/>
      <c r="I34" s="5"/>
      <c r="J34" s="5"/>
      <c r="K34" s="5"/>
      <c r="L34" s="28"/>
      <c r="M34" s="115" t="s">
        <v>160</v>
      </c>
      <c r="N34" s="115">
        <v>0</v>
      </c>
      <c r="O34" s="114"/>
      <c r="P34" s="115">
        <v>0</v>
      </c>
      <c r="Q34" s="22">
        <v>0</v>
      </c>
      <c r="R34" s="22" t="n">
        <f t="shared" si="0"/>
        <v>0.0</v>
      </c>
      <c r="S34" s="115" t="n">
        <f t="shared" si="1"/>
        <v>0.0</v>
      </c>
      <c r="T34" s="22">
        <v>0</v>
      </c>
      <c r="U34" s="22">
        <v>0</v>
      </c>
      <c r="V34" s="22">
        <v>0</v>
      </c>
      <c r="W34" s="23">
        <v>0</v>
      </c>
      <c r="X34" s="22">
        <v>0</v>
      </c>
      <c r="Y34" s="22" t="n">
        <f t="shared" si="2"/>
        <v>0.0</v>
      </c>
      <c r="Z34" s="23" t="n">
        <f t="shared" si="3"/>
        <v>0.0</v>
      </c>
    </row>
    <row r="35" spans="1:26" ht="30" x14ac:dyDescent="0.25">
      <c r="A35" s="107"/>
      <c r="B35" s="105" t="s">
        <v>177</v>
      </c>
      <c r="C35" s="117" t="s">
        <v>187</v>
      </c>
      <c r="D35" s="5"/>
      <c r="E35" s="5"/>
      <c r="F35" s="5"/>
      <c r="G35" s="5"/>
      <c r="H35" s="5"/>
      <c r="I35" s="5"/>
      <c r="J35" s="5"/>
      <c r="K35" s="5"/>
      <c r="L35" s="28"/>
      <c r="M35" s="115" t="s">
        <v>160</v>
      </c>
      <c r="N35" s="115">
        <v>0</v>
      </c>
      <c r="O35" s="114"/>
      <c r="P35" s="115">
        <v>0</v>
      </c>
      <c r="Q35" s="22">
        <v>0</v>
      </c>
      <c r="R35" s="22" t="n">
        <f t="shared" si="0"/>
        <v>0.0</v>
      </c>
      <c r="S35" s="115" t="n">
        <f t="shared" si="1"/>
        <v>0.0</v>
      </c>
      <c r="T35" s="22">
        <v>0</v>
      </c>
      <c r="U35" s="22">
        <v>0</v>
      </c>
      <c r="V35" s="22">
        <v>0</v>
      </c>
      <c r="W35" s="23">
        <v>0</v>
      </c>
      <c r="X35" s="22">
        <v>0</v>
      </c>
      <c r="Y35" s="22" t="n">
        <f t="shared" si="2"/>
        <v>0.0</v>
      </c>
      <c r="Z35" s="23" t="n">
        <f t="shared" si="3"/>
        <v>0.0</v>
      </c>
    </row>
    <row r="36" spans="1:26" ht="30" x14ac:dyDescent="0.25">
      <c r="A36" s="107"/>
      <c r="B36" s="105" t="s">
        <v>177</v>
      </c>
      <c r="C36" s="117" t="s">
        <v>186</v>
      </c>
      <c r="D36" s="5"/>
      <c r="E36" s="5"/>
      <c r="F36" s="5"/>
      <c r="G36" s="5"/>
      <c r="H36" s="5"/>
      <c r="I36" s="5"/>
      <c r="J36" s="5"/>
      <c r="K36" s="5"/>
      <c r="L36" s="28"/>
      <c r="M36" s="115" t="s">
        <v>160</v>
      </c>
      <c r="N36" s="115">
        <v>0</v>
      </c>
      <c r="O36" s="114"/>
      <c r="P36" s="115">
        <v>0</v>
      </c>
      <c r="Q36" s="22">
        <v>0</v>
      </c>
      <c r="R36" s="22" t="n">
        <f t="shared" si="0"/>
        <v>0.0</v>
      </c>
      <c r="S36" s="115" t="n">
        <f t="shared" si="1"/>
        <v>0.0</v>
      </c>
      <c r="T36" s="22">
        <v>0</v>
      </c>
      <c r="U36" s="22">
        <v>0</v>
      </c>
      <c r="V36" s="22">
        <v>0</v>
      </c>
      <c r="W36" s="23">
        <v>0</v>
      </c>
      <c r="X36" s="22">
        <v>0</v>
      </c>
      <c r="Y36" s="22" t="n">
        <f t="shared" si="2"/>
        <v>0.0</v>
      </c>
      <c r="Z36" s="23" t="n">
        <f t="shared" si="3"/>
        <v>0.0</v>
      </c>
    </row>
    <row r="37" spans="1:26" ht="30" x14ac:dyDescent="0.25">
      <c r="A37" s="107"/>
      <c r="B37" s="105" t="s">
        <v>177</v>
      </c>
      <c r="C37" s="117" t="s">
        <v>181</v>
      </c>
      <c r="D37" s="5"/>
      <c r="E37" s="5"/>
      <c r="F37" s="5"/>
      <c r="G37" s="5"/>
      <c r="H37" s="5"/>
      <c r="I37" s="5"/>
      <c r="J37" s="5"/>
      <c r="K37" s="5"/>
      <c r="L37" s="28"/>
      <c r="M37" s="115" t="s">
        <v>163</v>
      </c>
      <c r="N37" s="115">
        <v>1</v>
      </c>
      <c r="O37" s="114"/>
      <c r="P37" s="115">
        <v>24000</v>
      </c>
      <c r="Q37" s="22">
        <v>0</v>
      </c>
      <c r="R37" s="22" t="n">
        <f t="shared" si="0"/>
        <v>24000.0</v>
      </c>
      <c r="S37" s="115" t="n">
        <f t="shared" si="1"/>
        <v>3000.0</v>
      </c>
      <c r="T37" s="22">
        <v>0</v>
      </c>
      <c r="U37" s="22">
        <v>0</v>
      </c>
      <c r="V37" s="22">
        <v>0</v>
      </c>
      <c r="W37" s="23">
        <v>0</v>
      </c>
      <c r="X37" s="22">
        <v>0</v>
      </c>
      <c r="Y37" s="22" t="n">
        <f t="shared" si="2"/>
        <v>27000.0</v>
      </c>
      <c r="Z37" s="23" t="n">
        <f t="shared" si="3"/>
        <v>27000.0</v>
      </c>
    </row>
    <row r="38" spans="1:26" ht="126" x14ac:dyDescent="0.25">
      <c r="A38" s="107" t="s">
        <v>131</v>
      </c>
      <c r="B38" s="105" t="s">
        <v>177</v>
      </c>
      <c r="C38" s="118" t="s">
        <v>132</v>
      </c>
      <c r="D38" s="5"/>
      <c r="E38" s="5"/>
      <c r="F38" s="5"/>
      <c r="G38" s="5"/>
      <c r="H38" s="5"/>
      <c r="I38" s="5"/>
      <c r="J38" s="5"/>
      <c r="K38" s="5"/>
      <c r="L38" s="28"/>
      <c r="M38" s="115" t="s">
        <v>160</v>
      </c>
      <c r="N38" s="115">
        <v>0</v>
      </c>
      <c r="O38" s="114"/>
      <c r="P38" s="115"/>
      <c r="Q38" s="22">
        <v>0</v>
      </c>
      <c r="R38" s="22" t="n">
        <f t="shared" si="0"/>
        <v>0.0</v>
      </c>
      <c r="S38" s="115" t="n">
        <f t="shared" si="1"/>
        <v>0.0</v>
      </c>
      <c r="T38" s="22">
        <v>0</v>
      </c>
      <c r="U38" s="22">
        <v>0</v>
      </c>
      <c r="V38" s="22">
        <v>0</v>
      </c>
      <c r="W38" s="23">
        <v>0</v>
      </c>
      <c r="X38" s="22">
        <v>0</v>
      </c>
      <c r="Y38" s="22" t="n">
        <f t="shared" si="2"/>
        <v>0.0</v>
      </c>
      <c r="Z38" s="23" t="n">
        <f t="shared" si="3"/>
        <v>0.0</v>
      </c>
    </row>
    <row r="39" spans="1:26" ht="30" x14ac:dyDescent="0.25">
      <c r="A39" s="107"/>
      <c r="B39" s="105" t="s">
        <v>177</v>
      </c>
      <c r="C39" s="117" t="s">
        <v>183</v>
      </c>
      <c r="D39" s="5"/>
      <c r="E39" s="5"/>
      <c r="F39" s="5"/>
      <c r="G39" s="5"/>
      <c r="H39" s="5"/>
      <c r="I39" s="5"/>
      <c r="J39" s="5"/>
      <c r="K39" s="5"/>
      <c r="L39" s="28"/>
      <c r="M39" s="115" t="s">
        <v>160</v>
      </c>
      <c r="N39" s="115">
        <v>0</v>
      </c>
      <c r="O39" s="114"/>
      <c r="P39" s="115"/>
      <c r="Q39" s="22">
        <v>0</v>
      </c>
      <c r="R39" s="22" t="n">
        <f t="shared" si="0"/>
        <v>0.0</v>
      </c>
      <c r="S39" s="115" t="n">
        <f t="shared" si="1"/>
        <v>0.0</v>
      </c>
      <c r="T39" s="22">
        <v>0</v>
      </c>
      <c r="U39" s="22">
        <v>0</v>
      </c>
      <c r="V39" s="22">
        <v>0</v>
      </c>
      <c r="W39" s="23">
        <v>0</v>
      </c>
      <c r="X39" s="22">
        <v>0</v>
      </c>
      <c r="Y39" s="22" t="n">
        <f t="shared" si="2"/>
        <v>0.0</v>
      </c>
      <c r="Z39" s="23" t="n">
        <f t="shared" si="3"/>
        <v>0.0</v>
      </c>
    </row>
    <row r="40" spans="1:26" ht="30" x14ac:dyDescent="0.25">
      <c r="A40" s="107"/>
      <c r="B40" s="105" t="s">
        <v>177</v>
      </c>
      <c r="C40" s="117" t="s">
        <v>184</v>
      </c>
      <c r="D40" s="5"/>
      <c r="E40" s="5"/>
      <c r="F40" s="5"/>
      <c r="G40" s="5"/>
      <c r="H40" s="5"/>
      <c r="I40" s="5"/>
      <c r="J40" s="5"/>
      <c r="K40" s="5"/>
      <c r="L40" s="28"/>
      <c r="M40" s="115" t="s">
        <v>160</v>
      </c>
      <c r="N40" s="115">
        <v>0</v>
      </c>
      <c r="O40" s="114"/>
      <c r="P40" s="115"/>
      <c r="Q40" s="22">
        <v>0</v>
      </c>
      <c r="R40" s="22" t="n">
        <f t="shared" si="0"/>
        <v>0.0</v>
      </c>
      <c r="S40" s="115" t="n">
        <f t="shared" si="1"/>
        <v>0.0</v>
      </c>
      <c r="T40" s="22">
        <v>0</v>
      </c>
      <c r="U40" s="22">
        <v>0</v>
      </c>
      <c r="V40" s="22">
        <v>0</v>
      </c>
      <c r="W40" s="23">
        <v>0</v>
      </c>
      <c r="X40" s="22">
        <v>0</v>
      </c>
      <c r="Y40" s="22" t="n">
        <f t="shared" si="2"/>
        <v>0.0</v>
      </c>
      <c r="Z40" s="23" t="n">
        <f t="shared" si="3"/>
        <v>0.0</v>
      </c>
    </row>
    <row r="41" spans="1:26" ht="30" x14ac:dyDescent="0.25">
      <c r="A41" s="107"/>
      <c r="B41" s="105" t="s">
        <v>177</v>
      </c>
      <c r="C41" s="117" t="s">
        <v>185</v>
      </c>
      <c r="D41" s="5"/>
      <c r="E41" s="5"/>
      <c r="F41" s="5"/>
      <c r="G41" s="5"/>
      <c r="H41" s="5"/>
      <c r="I41" s="5"/>
      <c r="J41" s="5"/>
      <c r="K41" s="5"/>
      <c r="L41" s="28"/>
      <c r="M41" s="115" t="s">
        <v>160</v>
      </c>
      <c r="N41" s="115">
        <v>0</v>
      </c>
      <c r="O41" s="114"/>
      <c r="P41" s="115"/>
      <c r="Q41" s="22">
        <v>0</v>
      </c>
      <c r="R41" s="22" t="n">
        <f t="shared" si="0"/>
        <v>0.0</v>
      </c>
      <c r="S41" s="115" t="n">
        <f t="shared" si="1"/>
        <v>0.0</v>
      </c>
      <c r="T41" s="22">
        <v>0</v>
      </c>
      <c r="U41" s="22">
        <v>0</v>
      </c>
      <c r="V41" s="22">
        <v>0</v>
      </c>
      <c r="W41" s="23">
        <v>0</v>
      </c>
      <c r="X41" s="22">
        <v>0</v>
      </c>
      <c r="Y41" s="22" t="n">
        <f t="shared" si="2"/>
        <v>0.0</v>
      </c>
      <c r="Z41" s="23" t="n">
        <f t="shared" si="3"/>
        <v>0.0</v>
      </c>
    </row>
    <row r="42" spans="1:26" ht="30" x14ac:dyDescent="0.25">
      <c r="A42" s="107"/>
      <c r="B42" s="105" t="s">
        <v>177</v>
      </c>
      <c r="C42" s="117" t="s">
        <v>182</v>
      </c>
      <c r="D42" s="5"/>
      <c r="E42" s="5"/>
      <c r="F42" s="5"/>
      <c r="G42" s="5"/>
      <c r="H42" s="5"/>
      <c r="I42" s="5"/>
      <c r="J42" s="5"/>
      <c r="K42" s="5"/>
      <c r="L42" s="28"/>
      <c r="M42" s="115" t="s">
        <v>164</v>
      </c>
      <c r="N42" s="115">
        <v>1</v>
      </c>
      <c r="O42" s="114"/>
      <c r="P42" s="115">
        <v>24000</v>
      </c>
      <c r="Q42" s="22">
        <v>0</v>
      </c>
      <c r="R42" s="22" t="n">
        <f t="shared" si="0"/>
        <v>24000.0</v>
      </c>
      <c r="S42" s="115" t="n">
        <f t="shared" si="1"/>
        <v>3000.0</v>
      </c>
      <c r="T42" s="22">
        <v>0</v>
      </c>
      <c r="U42" s="22">
        <v>0</v>
      </c>
      <c r="V42" s="22">
        <v>0</v>
      </c>
      <c r="W42" s="23">
        <v>0</v>
      </c>
      <c r="X42" s="22">
        <v>0</v>
      </c>
      <c r="Y42" s="22" t="n">
        <f t="shared" si="2"/>
        <v>27000.0</v>
      </c>
      <c r="Z42" s="23" t="n">
        <f t="shared" si="3"/>
        <v>27000.0</v>
      </c>
    </row>
    <row r="43" spans="1:26" x14ac:dyDescent="0.25">
      <c r="A43" s="104" t="s">
        <v>68</v>
      </c>
      <c r="B43" s="105" t="s">
        <v>179</v>
      </c>
      <c r="C43" s="117" t="s">
        <v>133</v>
      </c>
      <c r="D43" s="5"/>
      <c r="E43" s="5"/>
      <c r="F43" s="5"/>
      <c r="G43" s="5"/>
      <c r="H43" s="5"/>
      <c r="I43" s="5"/>
      <c r="J43" s="5"/>
      <c r="K43" s="5"/>
      <c r="L43" s="28"/>
      <c r="M43" s="115" t="s">
        <v>160</v>
      </c>
      <c r="N43" s="115">
        <v>0</v>
      </c>
      <c r="O43" s="114"/>
      <c r="P43" s="115">
        <v>0</v>
      </c>
      <c r="Q43" s="22">
        <v>0</v>
      </c>
      <c r="R43" s="22" t="n">
        <f t="shared" si="0"/>
        <v>0.0</v>
      </c>
      <c r="S43" s="115" t="n">
        <f t="shared" si="1"/>
        <v>0.0</v>
      </c>
      <c r="T43" s="22">
        <v>0</v>
      </c>
      <c r="U43" s="22">
        <v>0</v>
      </c>
      <c r="V43" s="22">
        <v>0</v>
      </c>
      <c r="W43" s="23">
        <v>0</v>
      </c>
      <c r="X43" s="22">
        <v>0</v>
      </c>
      <c r="Y43" s="22" t="n">
        <f t="shared" si="2"/>
        <v>0.0</v>
      </c>
      <c r="Z43" s="23" t="n">
        <f t="shared" si="3"/>
        <v>0.0</v>
      </c>
    </row>
    <row r="44" spans="1:26" x14ac:dyDescent="0.25">
      <c r="A44" s="112"/>
      <c r="B44" s="105" t="s">
        <v>179</v>
      </c>
      <c r="C44" s="117" t="s">
        <v>134</v>
      </c>
      <c r="D44" s="5"/>
      <c r="E44" s="5"/>
      <c r="F44" s="5"/>
      <c r="G44" s="5"/>
      <c r="H44" s="5"/>
      <c r="I44" s="5"/>
      <c r="J44" s="5"/>
      <c r="K44" s="5"/>
      <c r="L44" s="28"/>
      <c r="M44" s="115" t="s">
        <v>160</v>
      </c>
      <c r="N44" s="115">
        <v>0</v>
      </c>
      <c r="O44" s="114"/>
      <c r="P44" s="115">
        <v>0</v>
      </c>
      <c r="Q44" s="22">
        <v>0</v>
      </c>
      <c r="R44" s="22" t="n">
        <f t="shared" si="0"/>
        <v>0.0</v>
      </c>
      <c r="S44" s="115" t="n">
        <f t="shared" si="1"/>
        <v>0.0</v>
      </c>
      <c r="T44" s="22">
        <v>0</v>
      </c>
      <c r="U44" s="22">
        <v>0</v>
      </c>
      <c r="V44" s="22">
        <v>0</v>
      </c>
      <c r="W44" s="23">
        <v>0</v>
      </c>
      <c r="X44" s="22">
        <v>0</v>
      </c>
      <c r="Y44" s="22" t="n">
        <f t="shared" si="2"/>
        <v>0.0</v>
      </c>
      <c r="Z44" s="23" t="n">
        <f t="shared" si="3"/>
        <v>0.0</v>
      </c>
    </row>
    <row r="45" spans="1:26" ht="180" x14ac:dyDescent="0.25">
      <c r="A45" s="107"/>
      <c r="B45" s="105" t="s">
        <v>179</v>
      </c>
      <c r="C45" s="117" t="s">
        <v>135</v>
      </c>
      <c r="D45" s="5"/>
      <c r="E45" s="5"/>
      <c r="F45" s="5"/>
      <c r="G45" s="5"/>
      <c r="H45" s="5"/>
      <c r="I45" s="5"/>
      <c r="J45" s="5"/>
      <c r="K45" s="5"/>
      <c r="L45" s="28"/>
      <c r="M45" s="115" t="s">
        <v>160</v>
      </c>
      <c r="N45" s="115">
        <v>0</v>
      </c>
      <c r="O45" s="114"/>
      <c r="P45" s="115">
        <v>0</v>
      </c>
      <c r="Q45" s="22">
        <v>0</v>
      </c>
      <c r="R45" s="22" t="n">
        <f t="shared" si="0"/>
        <v>0.0</v>
      </c>
      <c r="S45" s="115" t="n">
        <f t="shared" si="1"/>
        <v>0.0</v>
      </c>
      <c r="T45" s="22">
        <v>0</v>
      </c>
      <c r="U45" s="22">
        <v>0</v>
      </c>
      <c r="V45" s="22">
        <v>0</v>
      </c>
      <c r="W45" s="23">
        <v>0</v>
      </c>
      <c r="X45" s="22">
        <v>0</v>
      </c>
      <c r="Y45" s="22" t="n">
        <f t="shared" si="2"/>
        <v>0.0</v>
      </c>
      <c r="Z45" s="23" t="n">
        <f t="shared" si="3"/>
        <v>0.0</v>
      </c>
    </row>
    <row r="46" spans="1:26" ht="30" x14ac:dyDescent="0.25">
      <c r="A46" s="107"/>
      <c r="B46" s="105" t="s">
        <v>179</v>
      </c>
      <c r="C46" s="117" t="s">
        <v>136</v>
      </c>
      <c r="D46" s="5"/>
      <c r="E46" s="5"/>
      <c r="F46" s="5"/>
      <c r="G46" s="5"/>
      <c r="H46" s="5"/>
      <c r="I46" s="5"/>
      <c r="J46" s="5"/>
      <c r="K46" s="5"/>
      <c r="L46" s="28"/>
      <c r="M46" s="115" t="s">
        <v>160</v>
      </c>
      <c r="N46" s="115">
        <v>0</v>
      </c>
      <c r="O46" s="114"/>
      <c r="P46" s="115">
        <v>0</v>
      </c>
      <c r="Q46" s="22">
        <v>0</v>
      </c>
      <c r="R46" s="22" t="n">
        <f t="shared" si="0"/>
        <v>0.0</v>
      </c>
      <c r="S46" s="115" t="n">
        <f t="shared" si="1"/>
        <v>0.0</v>
      </c>
      <c r="T46" s="22">
        <v>0</v>
      </c>
      <c r="U46" s="22">
        <v>0</v>
      </c>
      <c r="V46" s="22">
        <v>0</v>
      </c>
      <c r="W46" s="23">
        <v>0</v>
      </c>
      <c r="X46" s="22">
        <v>0</v>
      </c>
      <c r="Y46" s="22" t="n">
        <f t="shared" si="2"/>
        <v>0.0</v>
      </c>
      <c r="Z46" s="23" t="n">
        <f t="shared" si="3"/>
        <v>0.0</v>
      </c>
    </row>
    <row r="47" spans="1:26" ht="45" x14ac:dyDescent="0.25">
      <c r="A47" s="107"/>
      <c r="B47" s="105" t="s">
        <v>179</v>
      </c>
      <c r="C47" s="117" t="s">
        <v>137</v>
      </c>
      <c r="D47" s="5"/>
      <c r="E47" s="5"/>
      <c r="F47" s="5"/>
      <c r="G47" s="5"/>
      <c r="H47" s="5"/>
      <c r="I47" s="5"/>
      <c r="J47" s="5"/>
      <c r="K47" s="5"/>
      <c r="L47" s="28"/>
      <c r="M47" s="115" t="s">
        <v>160</v>
      </c>
      <c r="N47" s="115">
        <v>0</v>
      </c>
      <c r="O47" s="114"/>
      <c r="P47" s="115">
        <v>0</v>
      </c>
      <c r="Q47" s="22">
        <v>0</v>
      </c>
      <c r="R47" s="22" t="n">
        <f t="shared" si="0"/>
        <v>0.0</v>
      </c>
      <c r="S47" s="115" t="n">
        <f t="shared" si="1"/>
        <v>0.0</v>
      </c>
      <c r="T47" s="22">
        <v>0</v>
      </c>
      <c r="U47" s="22">
        <v>0</v>
      </c>
      <c r="V47" s="22">
        <v>0</v>
      </c>
      <c r="W47" s="23">
        <v>0</v>
      </c>
      <c r="X47" s="22">
        <v>0</v>
      </c>
      <c r="Y47" s="22" t="n">
        <f t="shared" si="2"/>
        <v>0.0</v>
      </c>
      <c r="Z47" s="23" t="n">
        <f t="shared" si="3"/>
        <v>0.0</v>
      </c>
    </row>
    <row r="48" spans="1:26" x14ac:dyDescent="0.25">
      <c r="A48" s="107"/>
      <c r="B48" s="105" t="s">
        <v>179</v>
      </c>
      <c r="C48" s="117" t="s">
        <v>138</v>
      </c>
      <c r="D48" s="5"/>
      <c r="E48" s="5"/>
      <c r="F48" s="5"/>
      <c r="G48" s="5"/>
      <c r="H48" s="5"/>
      <c r="I48" s="5"/>
      <c r="J48" s="5"/>
      <c r="K48" s="5"/>
      <c r="L48" s="28"/>
      <c r="M48" s="115" t="s">
        <v>160</v>
      </c>
      <c r="N48" s="115">
        <v>0</v>
      </c>
      <c r="O48" s="114"/>
      <c r="P48" s="115">
        <v>0</v>
      </c>
      <c r="Q48" s="22">
        <v>0</v>
      </c>
      <c r="R48" s="22" t="n">
        <f t="shared" si="0"/>
        <v>0.0</v>
      </c>
      <c r="S48" s="115" t="n">
        <f t="shared" si="1"/>
        <v>0.0</v>
      </c>
      <c r="T48" s="22">
        <v>0</v>
      </c>
      <c r="U48" s="22">
        <v>0</v>
      </c>
      <c r="V48" s="22">
        <v>0</v>
      </c>
      <c r="W48" s="23">
        <v>0</v>
      </c>
      <c r="X48" s="22">
        <v>0</v>
      </c>
      <c r="Y48" s="22" t="n">
        <f t="shared" si="2"/>
        <v>0.0</v>
      </c>
      <c r="Z48" s="23" t="n">
        <f t="shared" si="3"/>
        <v>0.0</v>
      </c>
    </row>
    <row r="49" spans="1:26" ht="45" x14ac:dyDescent="0.25">
      <c r="A49" s="107"/>
      <c r="B49" s="105" t="s">
        <v>179</v>
      </c>
      <c r="C49" s="117" t="s">
        <v>139</v>
      </c>
      <c r="D49" s="5"/>
      <c r="E49" s="5"/>
      <c r="F49" s="5"/>
      <c r="G49" s="5"/>
      <c r="H49" s="5"/>
      <c r="I49" s="5"/>
      <c r="J49" s="5"/>
      <c r="K49" s="5"/>
      <c r="L49" s="28"/>
      <c r="M49" s="115" t="s">
        <v>160</v>
      </c>
      <c r="N49" s="115">
        <v>0</v>
      </c>
      <c r="O49" s="114"/>
      <c r="P49" s="115">
        <v>0</v>
      </c>
      <c r="Q49" s="22">
        <v>0</v>
      </c>
      <c r="R49" s="22" t="n">
        <f t="shared" si="0"/>
        <v>0.0</v>
      </c>
      <c r="S49" s="115" t="n">
        <f t="shared" si="1"/>
        <v>0.0</v>
      </c>
      <c r="T49" s="22">
        <v>0</v>
      </c>
      <c r="U49" s="22">
        <v>0</v>
      </c>
      <c r="V49" s="22">
        <v>0</v>
      </c>
      <c r="W49" s="23">
        <v>0</v>
      </c>
      <c r="X49" s="22">
        <v>0</v>
      </c>
      <c r="Y49" s="22" t="n">
        <f t="shared" si="2"/>
        <v>0.0</v>
      </c>
      <c r="Z49" s="23" t="n">
        <f t="shared" si="3"/>
        <v>0.0</v>
      </c>
    </row>
    <row r="50" spans="1:26" ht="30" x14ac:dyDescent="0.25">
      <c r="A50" s="107"/>
      <c r="B50" s="105" t="s">
        <v>179</v>
      </c>
      <c r="C50" s="117" t="s">
        <v>140</v>
      </c>
      <c r="D50" s="5"/>
      <c r="E50" s="5"/>
      <c r="F50" s="5"/>
      <c r="G50" s="5"/>
      <c r="H50" s="5"/>
      <c r="I50" s="5"/>
      <c r="J50" s="5"/>
      <c r="K50" s="5"/>
      <c r="L50" s="28"/>
      <c r="M50" s="115" t="s">
        <v>160</v>
      </c>
      <c r="N50" s="115">
        <v>0</v>
      </c>
      <c r="O50" s="114"/>
      <c r="P50" s="115">
        <v>0</v>
      </c>
      <c r="Q50" s="22">
        <v>0</v>
      </c>
      <c r="R50" s="22" t="n">
        <f t="shared" si="0"/>
        <v>0.0</v>
      </c>
      <c r="S50" s="115" t="n">
        <f t="shared" si="1"/>
        <v>0.0</v>
      </c>
      <c r="T50" s="22">
        <v>0</v>
      </c>
      <c r="U50" s="22">
        <v>0</v>
      </c>
      <c r="V50" s="22">
        <v>0</v>
      </c>
      <c r="W50" s="23">
        <v>0</v>
      </c>
      <c r="X50" s="22">
        <v>0</v>
      </c>
      <c r="Y50" s="22" t="n">
        <f t="shared" si="2"/>
        <v>0.0</v>
      </c>
      <c r="Z50" s="23" t="n">
        <f t="shared" si="3"/>
        <v>0.0</v>
      </c>
    </row>
    <row r="51" spans="1:26" ht="30" x14ac:dyDescent="0.25">
      <c r="A51" s="107"/>
      <c r="B51" s="105" t="s">
        <v>179</v>
      </c>
      <c r="C51" s="117" t="s">
        <v>141</v>
      </c>
      <c r="D51" s="5"/>
      <c r="E51" s="5"/>
      <c r="F51" s="5"/>
      <c r="G51" s="5"/>
      <c r="H51" s="5"/>
      <c r="I51" s="5"/>
      <c r="J51" s="5"/>
      <c r="K51" s="5"/>
      <c r="L51" s="28"/>
      <c r="M51" s="115" t="s">
        <v>160</v>
      </c>
      <c r="N51" s="115">
        <v>0</v>
      </c>
      <c r="O51" s="114"/>
      <c r="P51" s="115">
        <v>0</v>
      </c>
      <c r="Q51" s="22">
        <v>0</v>
      </c>
      <c r="R51" s="22" t="n">
        <f t="shared" si="0"/>
        <v>0.0</v>
      </c>
      <c r="S51" s="115" t="n">
        <f t="shared" si="1"/>
        <v>0.0</v>
      </c>
      <c r="T51" s="22">
        <v>0</v>
      </c>
      <c r="U51" s="22">
        <v>0</v>
      </c>
      <c r="V51" s="22">
        <v>0</v>
      </c>
      <c r="W51" s="23">
        <v>0</v>
      </c>
      <c r="X51" s="22">
        <v>0</v>
      </c>
      <c r="Y51" s="22" t="n">
        <f t="shared" si="2"/>
        <v>0.0</v>
      </c>
      <c r="Z51" s="23" t="n">
        <f t="shared" si="3"/>
        <v>0.0</v>
      </c>
    </row>
    <row r="52" spans="1:26" ht="90" x14ac:dyDescent="0.25">
      <c r="A52" s="107"/>
      <c r="B52" s="105" t="s">
        <v>179</v>
      </c>
      <c r="C52" s="117" t="s">
        <v>142</v>
      </c>
      <c r="D52" s="5"/>
      <c r="E52" s="5"/>
      <c r="F52" s="5"/>
      <c r="G52" s="5"/>
      <c r="H52" s="5"/>
      <c r="I52" s="5"/>
      <c r="J52" s="5"/>
      <c r="K52" s="5"/>
      <c r="L52" s="28"/>
      <c r="M52" s="115" t="s">
        <v>160</v>
      </c>
      <c r="N52" s="115">
        <v>0</v>
      </c>
      <c r="O52" s="114"/>
      <c r="P52" s="115">
        <v>0</v>
      </c>
      <c r="Q52" s="22">
        <v>0</v>
      </c>
      <c r="R52" s="22" t="n">
        <f t="shared" si="0"/>
        <v>0.0</v>
      </c>
      <c r="S52" s="115" t="n">
        <f t="shared" si="1"/>
        <v>0.0</v>
      </c>
      <c r="T52" s="22">
        <v>0</v>
      </c>
      <c r="U52" s="22">
        <v>0</v>
      </c>
      <c r="V52" s="22">
        <v>0</v>
      </c>
      <c r="W52" s="23">
        <v>0</v>
      </c>
      <c r="X52" s="22">
        <v>0</v>
      </c>
      <c r="Y52" s="22" t="n">
        <f t="shared" si="2"/>
        <v>0.0</v>
      </c>
      <c r="Z52" s="23" t="n">
        <f t="shared" si="3"/>
        <v>0.0</v>
      </c>
    </row>
    <row r="53" spans="1:26" x14ac:dyDescent="0.25">
      <c r="A53" s="107"/>
      <c r="B53" s="105" t="s">
        <v>179</v>
      </c>
      <c r="C53" s="117" t="s">
        <v>143</v>
      </c>
      <c r="D53" s="5"/>
      <c r="E53" s="5"/>
      <c r="F53" s="5"/>
      <c r="G53" s="5"/>
      <c r="H53" s="5"/>
      <c r="I53" s="5"/>
      <c r="J53" s="5"/>
      <c r="K53" s="5"/>
      <c r="L53" s="28"/>
      <c r="M53" s="115" t="s">
        <v>160</v>
      </c>
      <c r="N53" s="115">
        <v>0</v>
      </c>
      <c r="O53" s="114"/>
      <c r="P53" s="115">
        <v>0</v>
      </c>
      <c r="Q53" s="22">
        <v>0</v>
      </c>
      <c r="R53" s="22" t="n">
        <f t="shared" si="0"/>
        <v>0.0</v>
      </c>
      <c r="S53" s="115" t="n">
        <f t="shared" si="1"/>
        <v>0.0</v>
      </c>
      <c r="T53" s="22">
        <v>0</v>
      </c>
      <c r="U53" s="22">
        <v>0</v>
      </c>
      <c r="V53" s="22">
        <v>0</v>
      </c>
      <c r="W53" s="23">
        <v>0</v>
      </c>
      <c r="X53" s="22">
        <v>0</v>
      </c>
      <c r="Y53" s="22" t="n">
        <f t="shared" si="2"/>
        <v>0.0</v>
      </c>
      <c r="Z53" s="23" t="n">
        <f t="shared" si="3"/>
        <v>0.0</v>
      </c>
    </row>
    <row r="54" spans="1:26" x14ac:dyDescent="0.25">
      <c r="A54" s="107"/>
      <c r="B54" s="105" t="s">
        <v>179</v>
      </c>
      <c r="C54" s="117" t="s">
        <v>144</v>
      </c>
      <c r="D54" s="5"/>
      <c r="E54" s="5"/>
      <c r="F54" s="5"/>
      <c r="G54" s="5"/>
      <c r="H54" s="5"/>
      <c r="I54" s="5"/>
      <c r="J54" s="5"/>
      <c r="K54" s="5"/>
      <c r="L54" s="28"/>
      <c r="M54" s="115" t="s">
        <v>160</v>
      </c>
      <c r="N54" s="115">
        <v>0</v>
      </c>
      <c r="O54" s="114"/>
      <c r="P54" s="115">
        <v>0</v>
      </c>
      <c r="Q54" s="22">
        <v>0</v>
      </c>
      <c r="R54" s="22" t="n">
        <f t="shared" si="0"/>
        <v>0.0</v>
      </c>
      <c r="S54" s="115" t="n">
        <f t="shared" si="1"/>
        <v>0.0</v>
      </c>
      <c r="T54" s="22">
        <v>0</v>
      </c>
      <c r="U54" s="22">
        <v>0</v>
      </c>
      <c r="V54" s="22">
        <v>0</v>
      </c>
      <c r="W54" s="23">
        <v>0</v>
      </c>
      <c r="X54" s="22">
        <v>0</v>
      </c>
      <c r="Y54" s="22" t="n">
        <f t="shared" si="2"/>
        <v>0.0</v>
      </c>
      <c r="Z54" s="23" t="n">
        <f t="shared" si="3"/>
        <v>0.0</v>
      </c>
    </row>
    <row r="55" spans="1:26" ht="209.25" x14ac:dyDescent="0.25">
      <c r="A55" s="109">
        <v>1</v>
      </c>
      <c r="B55" s="105" t="s">
        <v>177</v>
      </c>
      <c r="C55" s="117" t="s">
        <v>145</v>
      </c>
      <c r="D55" s="5"/>
      <c r="E55" s="5"/>
      <c r="F55" s="5"/>
      <c r="G55" s="5"/>
      <c r="H55" s="5"/>
      <c r="I55" s="5"/>
      <c r="J55" s="5"/>
      <c r="K55" s="5"/>
      <c r="L55" s="28"/>
      <c r="M55" s="115" t="s">
        <v>160</v>
      </c>
      <c r="N55" s="115">
        <v>0</v>
      </c>
      <c r="O55" s="114"/>
      <c r="P55" s="115"/>
      <c r="Q55" s="22">
        <v>0</v>
      </c>
      <c r="R55" s="22" t="n">
        <f t="shared" si="0"/>
        <v>0.0</v>
      </c>
      <c r="S55" s="115" t="n">
        <f t="shared" si="1"/>
        <v>0.0</v>
      </c>
      <c r="T55" s="22">
        <v>0</v>
      </c>
      <c r="U55" s="22">
        <v>0</v>
      </c>
      <c r="V55" s="22">
        <v>0</v>
      </c>
      <c r="W55" s="23">
        <v>0</v>
      </c>
      <c r="X55" s="22">
        <v>0</v>
      </c>
      <c r="Y55" s="22" t="n">
        <f t="shared" si="2"/>
        <v>0.0</v>
      </c>
      <c r="Z55" s="23" t="n">
        <f t="shared" si="3"/>
        <v>0.0</v>
      </c>
    </row>
    <row r="56" spans="1:26" ht="105" x14ac:dyDescent="0.25">
      <c r="A56" s="109"/>
      <c r="B56" s="105" t="s">
        <v>177</v>
      </c>
      <c r="C56" s="117" t="s">
        <v>146</v>
      </c>
      <c r="D56" s="5"/>
      <c r="E56" s="5"/>
      <c r="F56" s="5"/>
      <c r="G56" s="5"/>
      <c r="H56" s="5"/>
      <c r="I56" s="5"/>
      <c r="J56" s="5"/>
      <c r="K56" s="5"/>
      <c r="L56" s="28"/>
      <c r="M56" s="115" t="s">
        <v>165</v>
      </c>
      <c r="N56" s="115">
        <v>1</v>
      </c>
      <c r="O56" s="114"/>
      <c r="P56" s="115">
        <v>64398</v>
      </c>
      <c r="Q56" s="22">
        <v>0</v>
      </c>
      <c r="R56" s="22" t="n">
        <f t="shared" si="0"/>
        <v>64398.0</v>
      </c>
      <c r="S56" s="115" t="n">
        <f t="shared" si="1"/>
        <v>8049.75</v>
      </c>
      <c r="T56" s="22">
        <v>0</v>
      </c>
      <c r="U56" s="22">
        <v>0</v>
      </c>
      <c r="V56" s="22">
        <v>0</v>
      </c>
      <c r="W56" s="23">
        <v>0</v>
      </c>
      <c r="X56" s="22">
        <v>0</v>
      </c>
      <c r="Y56" s="22" t="n">
        <f t="shared" si="2"/>
        <v>72447.75</v>
      </c>
      <c r="Z56" s="23" t="n">
        <f t="shared" si="3"/>
        <v>72447.75</v>
      </c>
    </row>
    <row r="57" spans="1:26" ht="195" x14ac:dyDescent="0.25">
      <c r="A57" s="109">
        <v>2</v>
      </c>
      <c r="B57" s="105" t="s">
        <v>177</v>
      </c>
      <c r="C57" s="117" t="s">
        <v>147</v>
      </c>
      <c r="D57" s="5"/>
      <c r="E57" s="5"/>
      <c r="F57" s="5"/>
      <c r="G57" s="5"/>
      <c r="H57" s="5"/>
      <c r="I57" s="5"/>
      <c r="J57" s="5"/>
      <c r="K57" s="5"/>
      <c r="L57" s="28"/>
      <c r="M57" s="115" t="s">
        <v>165</v>
      </c>
      <c r="N57" s="115">
        <v>1</v>
      </c>
      <c r="O57" s="114"/>
      <c r="P57" s="115">
        <v>26000</v>
      </c>
      <c r="Q57" s="22">
        <v>0</v>
      </c>
      <c r="R57" s="22" t="n">
        <f t="shared" si="0"/>
        <v>26000.0</v>
      </c>
      <c r="S57" s="115" t="n">
        <f t="shared" si="1"/>
        <v>3250.0</v>
      </c>
      <c r="T57" s="22">
        <v>0</v>
      </c>
      <c r="U57" s="22">
        <v>0</v>
      </c>
      <c r="V57" s="22">
        <v>0</v>
      </c>
      <c r="W57" s="23">
        <v>0</v>
      </c>
      <c r="X57" s="22">
        <v>0</v>
      </c>
      <c r="Y57" s="22" t="n">
        <f t="shared" si="2"/>
        <v>29250.0</v>
      </c>
      <c r="Z57" s="23" t="n">
        <f t="shared" si="3"/>
        <v>29250.0</v>
      </c>
    </row>
    <row r="58" spans="1:26" ht="135" x14ac:dyDescent="0.25">
      <c r="A58" s="113">
        <v>3</v>
      </c>
      <c r="B58" s="105" t="s">
        <v>179</v>
      </c>
      <c r="C58" s="117" t="s">
        <v>148</v>
      </c>
      <c r="D58" s="5"/>
      <c r="E58" s="5"/>
      <c r="F58" s="5"/>
      <c r="G58" s="5"/>
      <c r="H58" s="5"/>
      <c r="I58" s="5"/>
      <c r="J58" s="5"/>
      <c r="K58" s="5"/>
      <c r="L58" s="28"/>
      <c r="M58" s="115" t="s">
        <v>160</v>
      </c>
      <c r="N58" s="115">
        <v>0</v>
      </c>
      <c r="O58" s="114"/>
      <c r="P58" s="115"/>
      <c r="Q58" s="22">
        <v>0</v>
      </c>
      <c r="R58" s="22" t="n">
        <f t="shared" si="0"/>
        <v>0.0</v>
      </c>
      <c r="S58" s="115" t="n">
        <f t="shared" si="1"/>
        <v>0.0</v>
      </c>
      <c r="T58" s="22">
        <v>0</v>
      </c>
      <c r="U58" s="22">
        <v>0</v>
      </c>
      <c r="V58" s="22">
        <v>0</v>
      </c>
      <c r="W58" s="23">
        <v>0</v>
      </c>
      <c r="X58" s="22">
        <v>0</v>
      </c>
      <c r="Y58" s="22" t="n">
        <f t="shared" si="2"/>
        <v>0.0</v>
      </c>
      <c r="Z58" s="23" t="n">
        <f t="shared" si="3"/>
        <v>0.0</v>
      </c>
    </row>
    <row r="59" spans="1:26" ht="90" x14ac:dyDescent="0.25">
      <c r="A59" s="113"/>
      <c r="B59" s="105" t="s">
        <v>179</v>
      </c>
      <c r="C59" s="117" t="s">
        <v>149</v>
      </c>
      <c r="D59" s="5"/>
      <c r="E59" s="5"/>
      <c r="F59" s="5"/>
      <c r="G59" s="5"/>
      <c r="H59" s="5"/>
      <c r="I59" s="5"/>
      <c r="J59" s="5"/>
      <c r="K59" s="5"/>
      <c r="L59" s="28"/>
      <c r="M59" s="115" t="s">
        <v>165</v>
      </c>
      <c r="N59" s="115">
        <v>1</v>
      </c>
      <c r="O59" s="114"/>
      <c r="P59" s="115">
        <v>20500</v>
      </c>
      <c r="Q59" s="22">
        <v>0</v>
      </c>
      <c r="R59" s="22" t="n">
        <f t="shared" si="0"/>
        <v>20500.0</v>
      </c>
      <c r="S59" s="115" t="n">
        <f t="shared" si="1"/>
        <v>2562.5</v>
      </c>
      <c r="T59" s="22">
        <v>0</v>
      </c>
      <c r="U59" s="22">
        <v>0</v>
      </c>
      <c r="V59" s="22">
        <v>0</v>
      </c>
      <c r="W59" s="23">
        <v>0</v>
      </c>
      <c r="X59" s="22">
        <v>0</v>
      </c>
      <c r="Y59" s="22" t="n">
        <f t="shared" si="2"/>
        <v>23062.5</v>
      </c>
      <c r="Z59" s="23" t="n">
        <f t="shared" si="3"/>
        <v>23062.5</v>
      </c>
    </row>
    <row r="60" spans="1:26" ht="120" x14ac:dyDescent="0.25">
      <c r="A60" s="109">
        <v>4</v>
      </c>
      <c r="B60" s="105" t="s">
        <v>177</v>
      </c>
      <c r="C60" s="117" t="s">
        <v>150</v>
      </c>
      <c r="D60" s="5"/>
      <c r="E60" s="5"/>
      <c r="F60" s="5"/>
      <c r="G60" s="5"/>
      <c r="H60" s="5"/>
      <c r="I60" s="5"/>
      <c r="J60" s="5"/>
      <c r="K60" s="5"/>
      <c r="L60" s="28"/>
      <c r="M60" s="115" t="s">
        <v>166</v>
      </c>
      <c r="N60" s="115">
        <v>0</v>
      </c>
      <c r="O60" s="114"/>
      <c r="P60" s="115"/>
      <c r="Q60" s="22">
        <v>0</v>
      </c>
      <c r="R60" s="22" t="n">
        <f t="shared" si="0"/>
        <v>0.0</v>
      </c>
      <c r="S60" s="115" t="n">
        <f t="shared" si="1"/>
        <v>0.0</v>
      </c>
      <c r="T60" s="22">
        <v>0</v>
      </c>
      <c r="U60" s="22">
        <v>0</v>
      </c>
      <c r="V60" s="22">
        <v>0</v>
      </c>
      <c r="W60" s="23">
        <v>0</v>
      </c>
      <c r="X60" s="22">
        <v>0</v>
      </c>
      <c r="Y60" s="22" t="n">
        <f t="shared" si="2"/>
        <v>0.0</v>
      </c>
      <c r="Z60" s="23" t="n">
        <f t="shared" si="3"/>
        <v>0.0</v>
      </c>
    </row>
    <row r="61" spans="1:26" ht="180" x14ac:dyDescent="0.25">
      <c r="A61" s="109"/>
      <c r="B61" s="105" t="s">
        <v>177</v>
      </c>
      <c r="C61" s="117" t="s">
        <v>151</v>
      </c>
      <c r="D61" s="5"/>
      <c r="E61" s="5"/>
      <c r="F61" s="5"/>
      <c r="G61" s="5"/>
      <c r="H61" s="5"/>
      <c r="I61" s="5"/>
      <c r="J61" s="5"/>
      <c r="K61" s="5"/>
      <c r="L61" s="28"/>
      <c r="M61" s="115" t="s">
        <v>165</v>
      </c>
      <c r="N61" s="115">
        <v>1</v>
      </c>
      <c r="O61" s="114"/>
      <c r="P61" s="115">
        <v>30990</v>
      </c>
      <c r="Q61" s="22">
        <v>0</v>
      </c>
      <c r="R61" s="22" t="n">
        <f t="shared" si="0"/>
        <v>30990.0</v>
      </c>
      <c r="S61" s="115" t="n">
        <f t="shared" si="1"/>
        <v>3873.75</v>
      </c>
      <c r="T61" s="22">
        <v>0</v>
      </c>
      <c r="U61" s="22">
        <v>0</v>
      </c>
      <c r="V61" s="22">
        <v>0</v>
      </c>
      <c r="W61" s="23">
        <v>0</v>
      </c>
      <c r="X61" s="22">
        <v>0</v>
      </c>
      <c r="Y61" s="22" t="n">
        <f t="shared" si="2"/>
        <v>34863.75</v>
      </c>
      <c r="Z61" s="23" t="n">
        <f t="shared" si="3"/>
        <v>34863.75</v>
      </c>
    </row>
    <row r="62" spans="1:26" ht="240" x14ac:dyDescent="0.25">
      <c r="A62" s="113">
        <v>5</v>
      </c>
      <c r="B62" s="105" t="s">
        <v>179</v>
      </c>
      <c r="C62" s="117" t="s">
        <v>152</v>
      </c>
      <c r="D62" s="5"/>
      <c r="E62" s="5"/>
      <c r="F62" s="5"/>
      <c r="G62" s="5"/>
      <c r="H62" s="5"/>
      <c r="I62" s="5"/>
      <c r="J62" s="5"/>
      <c r="K62" s="5"/>
      <c r="L62" s="28"/>
      <c r="M62" s="115" t="s">
        <v>165</v>
      </c>
      <c r="N62" s="115">
        <v>1</v>
      </c>
      <c r="O62" s="114"/>
      <c r="P62" s="115">
        <v>13500</v>
      </c>
      <c r="Q62" s="22">
        <v>0</v>
      </c>
      <c r="R62" s="22" t="n">
        <f t="shared" si="0"/>
        <v>13500.0</v>
      </c>
      <c r="S62" s="115" t="n">
        <f t="shared" si="1"/>
        <v>1687.5</v>
      </c>
      <c r="T62" s="22">
        <v>0</v>
      </c>
      <c r="U62" s="22">
        <v>0</v>
      </c>
      <c r="V62" s="22">
        <v>0</v>
      </c>
      <c r="W62" s="23">
        <v>0</v>
      </c>
      <c r="X62" s="22">
        <v>0</v>
      </c>
      <c r="Y62" s="22" t="n">
        <f t="shared" si="2"/>
        <v>15187.5</v>
      </c>
      <c r="Z62" s="23" t="n">
        <f t="shared" si="3"/>
        <v>15187.5</v>
      </c>
    </row>
    <row r="63" spans="1:26" ht="180" x14ac:dyDescent="0.25">
      <c r="A63" s="113">
        <v>6</v>
      </c>
      <c r="B63" s="105" t="s">
        <v>179</v>
      </c>
      <c r="C63" s="117" t="s">
        <v>153</v>
      </c>
      <c r="D63" s="5"/>
      <c r="E63" s="5"/>
      <c r="F63" s="5"/>
      <c r="G63" s="5"/>
      <c r="H63" s="5"/>
      <c r="I63" s="5"/>
      <c r="J63" s="5"/>
      <c r="K63" s="5"/>
      <c r="L63" s="28"/>
      <c r="M63" s="115" t="s">
        <v>160</v>
      </c>
      <c r="N63" s="115">
        <v>0</v>
      </c>
      <c r="O63" s="114"/>
      <c r="P63" s="115"/>
      <c r="Q63" s="22">
        <v>0</v>
      </c>
      <c r="R63" s="22" t="n">
        <f t="shared" si="0"/>
        <v>0.0</v>
      </c>
      <c r="S63" s="115" t="n">
        <f t="shared" si="1"/>
        <v>0.0</v>
      </c>
      <c r="T63" s="22">
        <v>0</v>
      </c>
      <c r="U63" s="22">
        <v>0</v>
      </c>
      <c r="V63" s="22">
        <v>0</v>
      </c>
      <c r="W63" s="23">
        <v>0</v>
      </c>
      <c r="X63" s="22">
        <v>0</v>
      </c>
      <c r="Y63" s="22" t="n">
        <f t="shared" si="2"/>
        <v>0.0</v>
      </c>
      <c r="Z63" s="23" t="n">
        <f t="shared" si="3"/>
        <v>0.0</v>
      </c>
    </row>
    <row r="64" spans="1:26" ht="195" x14ac:dyDescent="0.25">
      <c r="A64" s="113"/>
      <c r="B64" s="105" t="s">
        <v>179</v>
      </c>
      <c r="C64" s="117" t="s">
        <v>154</v>
      </c>
      <c r="D64" s="5"/>
      <c r="E64" s="5"/>
      <c r="F64" s="5"/>
      <c r="G64" s="5"/>
      <c r="H64" s="5"/>
      <c r="I64" s="5"/>
      <c r="J64" s="5"/>
      <c r="K64" s="5"/>
      <c r="L64" s="28"/>
      <c r="M64" s="115" t="s">
        <v>165</v>
      </c>
      <c r="N64" s="115">
        <v>1</v>
      </c>
      <c r="O64" s="114"/>
      <c r="P64" s="115">
        <v>24500</v>
      </c>
      <c r="Q64" s="22">
        <v>0</v>
      </c>
      <c r="R64" s="22" t="n">
        <f t="shared" si="0"/>
        <v>24500.0</v>
      </c>
      <c r="S64" s="115" t="n">
        <f t="shared" si="1"/>
        <v>3062.5</v>
      </c>
      <c r="T64" s="22">
        <v>0</v>
      </c>
      <c r="U64" s="22">
        <v>0</v>
      </c>
      <c r="V64" s="22">
        <v>0</v>
      </c>
      <c r="W64" s="23">
        <v>0</v>
      </c>
      <c r="X64" s="22">
        <v>0</v>
      </c>
      <c r="Y64" s="22" t="n">
        <f t="shared" si="2"/>
        <v>27562.5</v>
      </c>
      <c r="Z64" s="23" t="n">
        <f t="shared" si="3"/>
        <v>27562.5</v>
      </c>
    </row>
    <row r="65" spans="1:26" ht="90" x14ac:dyDescent="0.25">
      <c r="A65" s="112">
        <v>7</v>
      </c>
      <c r="B65" s="105" t="s">
        <v>179</v>
      </c>
      <c r="C65" s="117" t="s">
        <v>155</v>
      </c>
      <c r="D65" s="5"/>
      <c r="E65" s="5"/>
      <c r="F65" s="5"/>
      <c r="G65" s="5"/>
      <c r="H65" s="5"/>
      <c r="I65" s="5"/>
      <c r="J65" s="5"/>
      <c r="K65" s="5"/>
      <c r="L65" s="28"/>
      <c r="M65" s="115" t="s">
        <v>160</v>
      </c>
      <c r="N65" s="115">
        <v>0</v>
      </c>
      <c r="O65" s="114"/>
      <c r="P65" s="115"/>
      <c r="Q65" s="22">
        <v>0</v>
      </c>
      <c r="R65" s="22" t="n">
        <f t="shared" si="0"/>
        <v>0.0</v>
      </c>
      <c r="S65" s="115" t="n">
        <f t="shared" si="1"/>
        <v>0.0</v>
      </c>
      <c r="T65" s="22">
        <v>0</v>
      </c>
      <c r="U65" s="22">
        <v>0</v>
      </c>
      <c r="V65" s="22">
        <v>0</v>
      </c>
      <c r="W65" s="23">
        <v>0</v>
      </c>
      <c r="X65" s="22">
        <v>0</v>
      </c>
      <c r="Y65" s="22" t="n">
        <f t="shared" si="2"/>
        <v>0.0</v>
      </c>
      <c r="Z65" s="23" t="n">
        <f t="shared" si="3"/>
        <v>0.0</v>
      </c>
    </row>
    <row r="66" spans="1:26" x14ac:dyDescent="0.25">
      <c r="A66" s="112">
        <v>7.1</v>
      </c>
      <c r="B66" s="105" t="s">
        <v>179</v>
      </c>
      <c r="C66" s="117" t="s">
        <v>156</v>
      </c>
      <c r="D66" s="5"/>
      <c r="E66" s="5"/>
      <c r="F66" s="5"/>
      <c r="G66" s="5"/>
      <c r="H66" s="5"/>
      <c r="I66" s="5"/>
      <c r="J66" s="5"/>
      <c r="K66" s="5"/>
      <c r="L66" s="28"/>
      <c r="M66" s="115" t="s">
        <v>165</v>
      </c>
      <c r="N66" s="115">
        <v>2</v>
      </c>
      <c r="O66" s="114"/>
      <c r="P66" s="115">
        <v>800</v>
      </c>
      <c r="Q66" s="22">
        <v>0</v>
      </c>
      <c r="R66" s="22" t="n">
        <f t="shared" si="0"/>
        <v>800.0</v>
      </c>
      <c r="S66" s="115" t="n">
        <f t="shared" si="1"/>
        <v>100.0</v>
      </c>
      <c r="T66" s="22">
        <v>0</v>
      </c>
      <c r="U66" s="22">
        <v>0</v>
      </c>
      <c r="V66" s="22">
        <v>0</v>
      </c>
      <c r="W66" s="23">
        <v>0</v>
      </c>
      <c r="X66" s="22">
        <v>0</v>
      </c>
      <c r="Y66" s="22" t="n">
        <f t="shared" si="2"/>
        <v>900.0</v>
      </c>
      <c r="Z66" s="23" t="n">
        <f t="shared" si="3"/>
        <v>1800.0</v>
      </c>
    </row>
    <row r="67" spans="1:26" x14ac:dyDescent="0.25">
      <c r="A67" s="112">
        <v>7.2</v>
      </c>
      <c r="B67" s="105" t="s">
        <v>179</v>
      </c>
      <c r="C67" s="117" t="s">
        <v>157</v>
      </c>
      <c r="D67" s="5"/>
      <c r="E67" s="5"/>
      <c r="F67" s="5"/>
      <c r="G67" s="5"/>
      <c r="H67" s="5"/>
      <c r="I67" s="5"/>
      <c r="J67" s="5"/>
      <c r="K67" s="5"/>
      <c r="L67" s="28"/>
      <c r="M67" s="115" t="s">
        <v>165</v>
      </c>
      <c r="N67" s="115">
        <v>4</v>
      </c>
      <c r="O67" s="114"/>
      <c r="P67" s="115">
        <v>800</v>
      </c>
      <c r="Q67" s="22">
        <v>0</v>
      </c>
      <c r="R67" s="22" t="n">
        <f t="shared" si="0"/>
        <v>800.0</v>
      </c>
      <c r="S67" s="115" t="n">
        <f t="shared" si="1"/>
        <v>100.0</v>
      </c>
      <c r="T67" s="22">
        <v>0</v>
      </c>
      <c r="U67" s="22">
        <v>0</v>
      </c>
      <c r="V67" s="22">
        <v>0</v>
      </c>
      <c r="W67" s="23">
        <v>0</v>
      </c>
      <c r="X67" s="22">
        <v>0</v>
      </c>
      <c r="Y67" s="22" t="n">
        <f t="shared" si="2"/>
        <v>900.0</v>
      </c>
      <c r="Z67" s="23" t="n">
        <f t="shared" si="3"/>
        <v>3600.0</v>
      </c>
    </row>
    <row r="68" spans="1:26" ht="195" x14ac:dyDescent="0.25">
      <c r="A68" s="113">
        <v>8</v>
      </c>
      <c r="B68" s="105" t="s">
        <v>177</v>
      </c>
      <c r="C68" s="117" t="s">
        <v>158</v>
      </c>
      <c r="D68" s="5"/>
      <c r="E68" s="5"/>
      <c r="F68" s="5"/>
      <c r="G68" s="5"/>
      <c r="H68" s="5"/>
      <c r="I68" s="5"/>
      <c r="J68" s="5"/>
      <c r="K68" s="5"/>
      <c r="L68" s="28"/>
      <c r="M68" s="115" t="s">
        <v>165</v>
      </c>
      <c r="N68" s="115">
        <v>1</v>
      </c>
      <c r="O68" s="114"/>
      <c r="P68" s="115">
        <v>21500</v>
      </c>
      <c r="Q68" s="22">
        <v>0</v>
      </c>
      <c r="R68" s="22" t="n">
        <f t="shared" si="0"/>
        <v>21500.0</v>
      </c>
      <c r="S68" s="115" t="n">
        <f t="shared" si="1"/>
        <v>2687.5</v>
      </c>
      <c r="T68" s="22">
        <v>0</v>
      </c>
      <c r="U68" s="22">
        <v>0</v>
      </c>
      <c r="V68" s="22">
        <v>0</v>
      </c>
      <c r="W68" s="23">
        <v>0</v>
      </c>
      <c r="X68" s="22">
        <v>0</v>
      </c>
      <c r="Y68" s="22" t="n">
        <f t="shared" si="2"/>
        <v>24187.5</v>
      </c>
      <c r="Z68" s="23" t="n">
        <f t="shared" si="3"/>
        <v>24187.5</v>
      </c>
    </row>
    <row r="69" spans="1:26" ht="255" x14ac:dyDescent="0.25">
      <c r="A69" s="113">
        <v>9</v>
      </c>
      <c r="B69" s="105" t="s">
        <v>177</v>
      </c>
      <c r="C69" s="117" t="s">
        <v>159</v>
      </c>
      <c r="D69" s="5"/>
      <c r="E69" s="5"/>
      <c r="F69" s="5"/>
      <c r="G69" s="5"/>
      <c r="H69" s="5"/>
      <c r="I69" s="5"/>
      <c r="J69" s="5"/>
      <c r="K69" s="5"/>
      <c r="L69" s="28"/>
      <c r="M69" s="115" t="s">
        <v>165</v>
      </c>
      <c r="N69" s="115">
        <v>1</v>
      </c>
      <c r="O69" s="114"/>
      <c r="P69" s="115">
        <v>12500</v>
      </c>
      <c r="Q69" s="22">
        <v>0</v>
      </c>
      <c r="R69" s="22" t="n">
        <f t="shared" si="0"/>
        <v>12500.0</v>
      </c>
      <c r="S69" s="115" t="n">
        <f t="shared" si="1"/>
        <v>1562.5</v>
      </c>
      <c r="T69" s="22">
        <v>0</v>
      </c>
      <c r="U69" s="22">
        <v>0</v>
      </c>
      <c r="V69" s="22">
        <v>0</v>
      </c>
      <c r="W69" s="23">
        <v>0</v>
      </c>
      <c r="X69" s="22">
        <v>0</v>
      </c>
      <c r="Y69" s="22" t="n">
        <f t="shared" si="2"/>
        <v>14062.5</v>
      </c>
      <c r="Z69" s="23" t="n">
        <f t="shared" si="3"/>
        <v>14062.5</v>
      </c>
    </row>
  </sheetData>
  <protectedRanges>
    <protectedRange password="CA69" sqref="G8:G9 G13:G14" name="Range1_1_1_1"/>
    <protectedRange password="CA69" sqref="I8:I14" name="Range1_12_2_1_1"/>
    <protectedRange password="CA69" sqref="J8:K14" name="Range1_2_2_1_1_1"/>
    <protectedRange password="CA69" sqref="O8:O9 O13:O14" name="Range1_1_3_1"/>
    <protectedRange password="CA69" sqref="D8:D14" name="Range1_1_4_1"/>
    <protectedRange password="CA69" sqref="H8:H9 H11:H14" name="Range1_12_2_2_1"/>
    <protectedRange password="CA69" sqref="H10" name="Range1_2_2_1_2"/>
    <protectedRange password="CA69" sqref="B8:B42 B55:B57 B60:B69" name="Range1_1_5_1_1"/>
    <protectedRange password="CA69" sqref="N21:N31 N33:N36 N8:N9 N43:N54 N11 N13:N19" name="Range1_1_3_1_1"/>
  </protectedRanges>
  <mergeCells count="6">
    <mergeCell ref="C5:L5"/>
    <mergeCell ref="BA5:BD5"/>
    <mergeCell ref="AG6:AR6"/>
    <mergeCell ref="AT6:AW6"/>
    <mergeCell ref="P6:Z6"/>
    <mergeCell ref="P5:Z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F69"/>
  <sheetViews>
    <sheetView tabSelected="1" topLeftCell="AH1" workbookViewId="0">
      <selection activeCell="AM42" sqref="AM42"/>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0" customWidth="true" style="1" width="13.42578125" collapsed="true"/>
    <col min="11" max="11" customWidth="true" style="1" width="10.7109375" collapsed="true"/>
    <col min="12" max="12" customWidth="true" style="25" width="2.7109375" collapsed="true"/>
    <col min="13" max="13" bestFit="true" customWidth="true" style="1" width="7.140625" collapsed="true"/>
    <col min="14" max="14" bestFit="true" customWidth="true" style="1" width="6.7109375" collapsed="true"/>
    <col min="15" max="15" customWidth="true" style="29" width="3.7109375" collapsed="true"/>
    <col min="16" max="16" bestFit="true" customWidth="true" style="1" width="14.0" collapsed="true"/>
    <col min="17" max="17" customWidth="true" style="33" width="9.42578125" collapsed="true"/>
    <col min="18" max="18" customWidth="true" style="33" width="11.0" collapsed="true"/>
    <col min="19" max="19" customWidth="true" style="33" width="8.28515625" collapsed="true"/>
    <col min="20" max="20" customWidth="true" style="33" width="14.0" collapsed="true"/>
    <col min="21" max="21" bestFit="true" customWidth="true" style="33" width="13.0" collapsed="true"/>
    <col min="22" max="22" bestFit="true" customWidth="true" style="33" width="9.7109375" collapsed="true"/>
    <col min="23" max="23" customWidth="true" style="33" width="13.0" collapsed="true"/>
    <col min="24" max="24" customWidth="true" style="33" width="13.85546875" collapsed="true"/>
    <col min="25" max="26" customWidth="true" style="33" width="17.5703125" collapsed="true"/>
    <col min="27" max="27" customWidth="true" style="100" width="3.85546875" collapsed="true"/>
    <col min="28" max="28" customWidth="true" style="33" width="11.7109375" collapsed="true"/>
    <col min="29" max="29" customWidth="true" style="33" width="13.0" collapsed="true"/>
    <col min="30" max="30" customWidth="true" style="33" width="11.85546875" collapsed="true"/>
    <col min="31" max="31" customWidth="true" style="33" width="10.5703125" collapsed="true"/>
    <col min="32" max="32" customWidth="true" style="33" width="17.5703125" collapsed="true"/>
    <col min="33" max="33" customWidth="true" style="33" width="11.7109375" collapsed="true"/>
    <col min="34" max="34" customWidth="true" style="33" width="18.140625" collapsed="true"/>
    <col min="35" max="39" customWidth="true" style="33" width="17.5703125" collapsed="true"/>
    <col min="40" max="42" customWidth="true" style="1" width="13.85546875" collapsed="true"/>
    <col min="43" max="43" bestFit="true" customWidth="true" style="1" width="8.140625" collapsed="true"/>
    <col min="44" max="44" bestFit="true" customWidth="true" style="1" width="11.7109375" collapsed="true"/>
    <col min="45" max="45" customWidth="true" style="1" width="2.7109375" collapsed="true"/>
    <col min="46" max="46" bestFit="true" customWidth="true" style="1" width="14.0" collapsed="true"/>
    <col min="47" max="47" bestFit="true" customWidth="true" style="1" width="9.140625" collapsed="true"/>
    <col min="48" max="48" bestFit="true" customWidth="true" style="1" width="17.140625" collapsed="true"/>
    <col min="49" max="49" customWidth="true" style="1" width="8.85546875" collapsed="true"/>
    <col min="50" max="50" customWidth="true" style="1" width="7.85546875" collapsed="true"/>
    <col min="51" max="51" customWidth="true" style="1" width="9.140625" collapsed="true"/>
    <col min="52" max="52" customWidth="true" style="1" width="10.7109375" collapsed="true"/>
    <col min="53" max="54" customWidth="true" style="1" width="12.85546875" collapsed="true"/>
    <col min="55" max="55" customWidth="true" style="1" width="10.5703125" collapsed="true"/>
    <col min="56" max="56" bestFit="true" customWidth="true" style="1" width="8.140625" collapsed="true"/>
    <col min="57" max="57" customWidth="true" style="1" width="25.140625" collapsed="true"/>
    <col min="58" max="58" customWidth="true" style="1" width="2.7109375" collapsed="true"/>
    <col min="59" max="59" bestFit="true" customWidth="true" style="1" width="14.0" collapsed="true"/>
    <col min="60" max="60" bestFit="true" customWidth="true" style="1" width="15.0" collapsed="true"/>
    <col min="61" max="61" bestFit="true" customWidth="true" style="1" width="8.140625" collapsed="true"/>
    <col min="62" max="62" bestFit="true" customWidth="true" style="1" width="27.140625" collapsed="true"/>
    <col min="63" max="63" customWidth="true" style="1" width="2.7109375" collapsed="true"/>
    <col min="64" max="64" bestFit="true" customWidth="true" style="1" width="61.7109375" collapsed="true"/>
    <col min="65" max="65" customWidth="true" style="1" width="2.7109375" collapsed="true"/>
    <col min="66" max="66" bestFit="true" customWidth="true" style="1" width="13.85546875" collapsed="true"/>
    <col min="67" max="67" bestFit="true" customWidth="true" style="1" width="20.140625" collapsed="true"/>
    <col min="68" max="68" bestFit="true" customWidth="true" style="1" width="18.85546875" collapsed="true"/>
    <col min="69" max="69" bestFit="true" customWidth="true" style="1" width="36.85546875" collapsed="true"/>
    <col min="70" max="70" customWidth="true" style="1" width="2.7109375" collapsed="true"/>
    <col min="71" max="71" customWidth="true" style="1" width="23.5703125" collapsed="true"/>
    <col min="72" max="16384" style="1" width="9.140625" collapsed="true"/>
  </cols>
  <sheetData>
    <row r="3" spans="1:84" x14ac:dyDescent="0.25">
      <c r="A3" s="1" t="s">
        <v>25</v>
      </c>
    </row>
    <row r="4" spans="1:84" x14ac:dyDescent="0.25">
      <c r="A4" s="1" t="s">
        <v>24</v>
      </c>
      <c r="D4" t="s">
        <v>190</v>
      </c>
      <c r="G4" s="103"/>
      <c r="Z4" s="33" t="n">
        <f t="shared" ref="Z4" si="0">SUM(Z8:Z69)</f>
        <v>401820.435</v>
      </c>
      <c r="AD4" s="33" t="n">
        <f t="shared" ref="AD4:AM4" si="1">SUM(AD8:AD69)</f>
        <v>230431.604</v>
      </c>
      <c r="AE4" s="33" t="n">
        <f t="shared" si="1"/>
        <v>0.0</v>
      </c>
      <c r="AF4" s="33" t="n">
        <f t="shared" si="1"/>
        <v>230431.604</v>
      </c>
      <c r="AG4" s="33" t="n">
        <f t="shared" si="1"/>
        <v>28803.9505</v>
      </c>
      <c r="AH4" s="33" t="n">
        <f t="shared" si="1"/>
        <v>0.0</v>
      </c>
      <c r="AI4" s="33" t="n">
        <f t="shared" si="1"/>
        <v>0.0</v>
      </c>
      <c r="AJ4" s="33" t="n">
        <f t="shared" si="1"/>
        <v>0.0</v>
      </c>
      <c r="AK4" s="33" t="n">
        <f t="shared" si="1"/>
        <v>0.0</v>
      </c>
      <c r="AL4" s="33" t="n">
        <f t="shared" si="1"/>
        <v>0.0</v>
      </c>
      <c r="AM4" s="33" t="n">
        <f t="shared" si="1"/>
        <v>259235.5545</v>
      </c>
    </row>
    <row r="5" spans="1:84" s="4" customFormat="1" ht="30.75" customHeight="1" x14ac:dyDescent="0.25">
      <c r="A5" s="2"/>
      <c r="B5" s="2"/>
      <c r="C5" s="119" t="s">
        <v>5</v>
      </c>
      <c r="D5" s="119"/>
      <c r="E5" s="119"/>
      <c r="F5" s="119"/>
      <c r="G5" s="119"/>
      <c r="H5" s="119"/>
      <c r="I5" s="119"/>
      <c r="J5" s="119"/>
      <c r="K5" s="119"/>
      <c r="L5" s="119"/>
      <c r="M5" s="3" t="s">
        <v>2</v>
      </c>
      <c r="N5" s="3" t="s">
        <v>11</v>
      </c>
      <c r="O5" s="30"/>
      <c r="P5" s="119" t="s">
        <v>10</v>
      </c>
      <c r="Q5" s="119"/>
      <c r="R5" s="119"/>
      <c r="S5" s="119"/>
      <c r="T5" s="119"/>
      <c r="U5" s="119"/>
      <c r="V5" s="119"/>
      <c r="W5" s="119"/>
      <c r="X5" s="119"/>
      <c r="Y5" s="119"/>
      <c r="Z5" s="119"/>
      <c r="AA5" s="119"/>
      <c r="AB5" s="119"/>
      <c r="AC5" s="119"/>
      <c r="AD5" s="119"/>
      <c r="AE5" s="119"/>
      <c r="AF5" s="119"/>
      <c r="AG5" s="119"/>
      <c r="AH5" s="119"/>
      <c r="AI5" s="119"/>
      <c r="AJ5" s="119"/>
      <c r="AK5" s="119"/>
      <c r="AL5" s="119"/>
      <c r="AM5" s="119"/>
      <c r="AN5" s="8"/>
      <c r="AO5" s="8"/>
      <c r="AP5" s="8"/>
      <c r="AQ5" s="8"/>
      <c r="AR5" s="8"/>
      <c r="AS5" s="8"/>
      <c r="AT5" s="8"/>
      <c r="AU5" s="8"/>
      <c r="AV5" s="8"/>
      <c r="AW5" s="8"/>
      <c r="AX5" s="8"/>
      <c r="AY5" s="8"/>
      <c r="AZ5" s="8"/>
      <c r="BA5" s="8"/>
      <c r="BB5" s="8"/>
      <c r="BC5" s="8"/>
      <c r="BD5" s="8"/>
      <c r="BE5" s="8"/>
      <c r="BF5" s="8"/>
      <c r="BG5" s="8"/>
      <c r="BH5" s="8"/>
      <c r="BI5" s="8"/>
      <c r="BJ5" s="8"/>
      <c r="BK5" s="8"/>
      <c r="BL5" s="8"/>
      <c r="BM5" s="11"/>
      <c r="BN5" s="120"/>
      <c r="BO5" s="120"/>
      <c r="BP5" s="120"/>
      <c r="BQ5" s="120"/>
      <c r="BR5" s="11"/>
      <c r="BS5" s="35"/>
      <c r="BT5" s="8"/>
      <c r="BU5" s="8"/>
      <c r="BV5" s="8"/>
      <c r="BW5" s="8"/>
      <c r="BX5" s="8"/>
      <c r="BY5" s="8"/>
      <c r="BZ5" s="8"/>
      <c r="CA5" s="8"/>
      <c r="CB5" s="8"/>
      <c r="CC5" s="8"/>
      <c r="CD5" s="8"/>
      <c r="CE5" s="8"/>
      <c r="CF5" s="8"/>
    </row>
    <row r="6" spans="1:84" s="4" customFormat="1" ht="45" x14ac:dyDescent="0.25">
      <c r="A6" s="2" t="s">
        <v>0</v>
      </c>
      <c r="B6" s="2" t="s">
        <v>4</v>
      </c>
      <c r="C6" s="2" t="s">
        <v>1</v>
      </c>
      <c r="D6" s="34" t="s">
        <v>19</v>
      </c>
      <c r="E6" s="2" t="s">
        <v>3</v>
      </c>
      <c r="F6" s="6" t="s">
        <v>12</v>
      </c>
      <c r="G6" s="6" t="s">
        <v>13</v>
      </c>
      <c r="H6" s="6" t="s">
        <v>14</v>
      </c>
      <c r="I6" s="6" t="s">
        <v>15</v>
      </c>
      <c r="J6" s="6" t="s">
        <v>16</v>
      </c>
      <c r="K6" s="6" t="s">
        <v>17</v>
      </c>
      <c r="L6" s="26"/>
      <c r="M6" s="3"/>
      <c r="N6" s="3"/>
      <c r="O6" s="30"/>
      <c r="P6" s="121" t="s">
        <v>26</v>
      </c>
      <c r="Q6" s="122"/>
      <c r="R6" s="122"/>
      <c r="S6" s="122"/>
      <c r="T6" s="122"/>
      <c r="U6" s="122"/>
      <c r="V6" s="122"/>
      <c r="W6" s="122"/>
      <c r="X6" s="122"/>
      <c r="Y6" s="122"/>
      <c r="Z6" s="123"/>
      <c r="AA6" s="101"/>
      <c r="AB6" s="119" t="s">
        <v>90</v>
      </c>
      <c r="AC6" s="119"/>
      <c r="AD6" s="119"/>
      <c r="AE6" s="119"/>
      <c r="AF6" s="119"/>
      <c r="AG6" s="119"/>
      <c r="AH6" s="119"/>
      <c r="AI6" s="119"/>
      <c r="AJ6" s="119"/>
      <c r="AK6" s="119"/>
      <c r="AL6" s="119"/>
      <c r="AM6" s="119"/>
      <c r="AN6" s="8"/>
      <c r="AO6" s="8"/>
      <c r="AP6" s="8"/>
      <c r="AQ6" s="8"/>
      <c r="AR6" s="8"/>
      <c r="AS6" s="11"/>
      <c r="AT6" s="120"/>
      <c r="AU6" s="120"/>
      <c r="AV6" s="120"/>
      <c r="AW6" s="120"/>
      <c r="AX6" s="120"/>
      <c r="AY6" s="120"/>
      <c r="AZ6" s="120"/>
      <c r="BA6" s="120"/>
      <c r="BB6" s="120"/>
      <c r="BC6" s="120"/>
      <c r="BD6" s="120"/>
      <c r="BE6" s="120"/>
      <c r="BF6" s="11"/>
      <c r="BG6" s="120"/>
      <c r="BH6" s="120"/>
      <c r="BI6" s="120"/>
      <c r="BJ6" s="120"/>
      <c r="BK6" s="11"/>
      <c r="BL6" s="8"/>
      <c r="BM6" s="11"/>
      <c r="BN6" s="12"/>
      <c r="BO6" s="12"/>
      <c r="BP6" s="12"/>
      <c r="BQ6" s="12"/>
      <c r="BR6" s="11"/>
      <c r="BS6" s="8"/>
      <c r="BT6" s="8"/>
      <c r="BU6" s="8"/>
      <c r="BV6" s="8"/>
      <c r="BW6" s="8"/>
      <c r="BX6" s="8"/>
      <c r="BY6" s="8"/>
      <c r="BZ6" s="8"/>
      <c r="CA6" s="8"/>
      <c r="CB6" s="8"/>
      <c r="CC6" s="8"/>
      <c r="CD6" s="8"/>
      <c r="CE6" s="8"/>
      <c r="CF6" s="8"/>
    </row>
    <row r="7" spans="1:84" s="4" customFormat="1" ht="58.5" customHeight="1" x14ac:dyDescent="0.25">
      <c r="A7" s="2"/>
      <c r="B7" s="5"/>
      <c r="D7" s="2"/>
      <c r="E7" s="5"/>
      <c r="G7" s="2"/>
      <c r="H7" s="2"/>
      <c r="I7" s="2"/>
      <c r="J7" s="2"/>
      <c r="K7" s="2"/>
      <c r="L7" s="27"/>
      <c r="M7" s="5"/>
      <c r="N7" s="7"/>
      <c r="O7" s="31"/>
      <c r="P7" s="2" t="s">
        <v>6</v>
      </c>
      <c r="Q7" s="22" t="s">
        <v>20</v>
      </c>
      <c r="R7" s="23" t="s">
        <v>21</v>
      </c>
      <c r="S7" s="23" t="s">
        <v>22</v>
      </c>
      <c r="T7" s="22" t="s">
        <v>23</v>
      </c>
      <c r="U7" s="22" t="s">
        <v>7</v>
      </c>
      <c r="V7" s="22" t="s">
        <v>8</v>
      </c>
      <c r="W7" s="23" t="s">
        <v>18</v>
      </c>
      <c r="X7" s="22" t="s">
        <v>9</v>
      </c>
      <c r="Y7" s="22" t="s">
        <v>27</v>
      </c>
      <c r="Z7" s="23" t="s">
        <v>28</v>
      </c>
      <c r="AA7" s="102"/>
      <c r="AB7" s="23" t="s">
        <v>91</v>
      </c>
      <c r="AC7" s="23" t="s">
        <v>92</v>
      </c>
      <c r="AD7" s="23" t="s">
        <v>93</v>
      </c>
      <c r="AE7" s="23" t="s">
        <v>94</v>
      </c>
      <c r="AF7" s="23" t="s">
        <v>95</v>
      </c>
      <c r="AG7" s="23" t="s">
        <v>97</v>
      </c>
      <c r="AH7" s="22" t="s">
        <v>98</v>
      </c>
      <c r="AI7" s="22" t="s">
        <v>99</v>
      </c>
      <c r="AJ7" s="22" t="s">
        <v>100</v>
      </c>
      <c r="AK7" s="23" t="s">
        <v>101</v>
      </c>
      <c r="AL7" s="22" t="s">
        <v>102</v>
      </c>
      <c r="AM7" s="22" t="s">
        <v>96</v>
      </c>
      <c r="AN7" s="9"/>
      <c r="AO7" s="9"/>
      <c r="AP7" s="9"/>
      <c r="AQ7" s="8"/>
      <c r="AR7" s="9"/>
      <c r="AS7" s="13"/>
      <c r="AT7" s="8"/>
      <c r="AU7" s="8"/>
      <c r="AV7" s="9"/>
      <c r="AW7" s="9"/>
      <c r="AX7" s="9"/>
      <c r="AY7" s="9"/>
      <c r="AZ7" s="9"/>
      <c r="BA7" s="9"/>
      <c r="BB7" s="9"/>
      <c r="BC7" s="9"/>
      <c r="BD7" s="8"/>
      <c r="BE7" s="9"/>
      <c r="BF7" s="13"/>
      <c r="BG7" s="8"/>
      <c r="BH7" s="8"/>
      <c r="BI7" s="8"/>
      <c r="BJ7" s="9"/>
      <c r="BK7" s="13"/>
      <c r="BL7" s="8"/>
      <c r="BM7" s="13"/>
      <c r="BN7" s="8"/>
      <c r="BO7" s="8"/>
      <c r="BP7" s="8"/>
      <c r="BQ7" s="8"/>
      <c r="BR7" s="13"/>
      <c r="BS7" s="8"/>
      <c r="BT7" s="8"/>
      <c r="BU7" s="8"/>
      <c r="BV7" s="8"/>
      <c r="BW7" s="8"/>
      <c r="BX7" s="8"/>
      <c r="BY7" s="8"/>
      <c r="BZ7" s="8"/>
      <c r="CA7" s="8"/>
      <c r="CB7" s="8"/>
      <c r="CC7" s="8"/>
      <c r="CD7" s="8"/>
      <c r="CE7" s="8"/>
      <c r="CF7" s="8"/>
    </row>
    <row r="8" spans="1:84" s="4" customFormat="1" ht="58.5" customHeight="1" x14ac:dyDescent="0.25">
      <c r="A8" s="104" t="s">
        <v>48</v>
      </c>
      <c r="B8" s="105" t="s">
        <v>177</v>
      </c>
      <c r="C8" s="117" t="s">
        <v>103</v>
      </c>
      <c r="D8" s="20"/>
      <c r="E8" s="2"/>
      <c r="F8" s="2"/>
      <c r="G8" s="15"/>
      <c r="H8" s="24"/>
      <c r="I8" s="18"/>
      <c r="J8" s="19"/>
      <c r="K8" s="19"/>
      <c r="L8" s="27"/>
      <c r="M8" s="115" t="s">
        <v>160</v>
      </c>
      <c r="N8" s="115">
        <v>0</v>
      </c>
      <c r="O8" s="32"/>
      <c r="P8" s="115">
        <v>0</v>
      </c>
      <c r="Q8" s="22">
        <v>0</v>
      </c>
      <c r="R8" s="22" t="n">
        <f>P8+Q8</f>
        <v>0.0</v>
      </c>
      <c r="S8" s="115" t="n">
        <f>R8*12.5%</f>
        <v>0.0</v>
      </c>
      <c r="T8" s="22">
        <v>0</v>
      </c>
      <c r="U8" s="22">
        <v>0</v>
      </c>
      <c r="V8" s="22">
        <v>0</v>
      </c>
      <c r="W8" s="23">
        <v>0</v>
      </c>
      <c r="X8" s="22">
        <v>0</v>
      </c>
      <c r="Y8" s="22" t="n">
        <f>SUM(R8:X8)</f>
        <v>0.0</v>
      </c>
      <c r="Z8" s="23" t="n">
        <f>Y8*N8</f>
        <v>0.0</v>
      </c>
      <c r="AA8" s="102"/>
      <c r="AB8" s="23">
        <v>0</v>
      </c>
      <c r="AC8" s="115">
        <v>0</v>
      </c>
      <c r="AD8" s="23" t="n">
        <f>P8*AB8*AC8/100</f>
        <v>0.0</v>
      </c>
      <c r="AE8" s="23" t="n">
        <f>Q8*AB8*AC8/100</f>
        <v>0.0</v>
      </c>
      <c r="AF8" s="23" t="n">
        <f>AD8+AE8</f>
        <v>0.0</v>
      </c>
      <c r="AG8" s="23" t="n">
        <f>S8*AB8*AC8/100</f>
        <v>0.0</v>
      </c>
      <c r="AH8" s="23" t="n">
        <f>T8*AB8*AC8/100</f>
        <v>0.0</v>
      </c>
      <c r="AI8" s="23" t="n">
        <f>U8*AB8*AC8/100</f>
        <v>0.0</v>
      </c>
      <c r="AJ8" s="23" t="n">
        <f>V8*AB8*AC8/100</f>
        <v>0.0</v>
      </c>
      <c r="AK8" s="23" t="n">
        <f>W8*AB8*AC8/100</f>
        <v>0.0</v>
      </c>
      <c r="AL8" s="23" t="n">
        <f>X8*AB8*AC8/100</f>
        <v>0.0</v>
      </c>
      <c r="AM8" s="23" t="n">
        <f>SUM(AF8:AL8)</f>
        <v>0.0</v>
      </c>
      <c r="AN8" s="9"/>
      <c r="AO8" s="9"/>
      <c r="AP8" s="9"/>
      <c r="AQ8" s="8"/>
      <c r="AR8" s="9"/>
      <c r="AS8" s="13"/>
      <c r="AT8" s="8"/>
      <c r="AU8" s="8"/>
      <c r="AV8" s="9"/>
      <c r="AW8" s="9"/>
      <c r="AX8" s="9"/>
      <c r="AY8" s="9"/>
      <c r="AZ8" s="9"/>
      <c r="BA8" s="9"/>
      <c r="BB8" s="9"/>
      <c r="BC8" s="9"/>
      <c r="BD8" s="8"/>
      <c r="BE8" s="9"/>
      <c r="BF8" s="13"/>
      <c r="BG8" s="8"/>
      <c r="BH8" s="8"/>
      <c r="BI8" s="8"/>
      <c r="BJ8" s="9"/>
      <c r="BK8" s="13"/>
      <c r="BL8" s="8"/>
      <c r="BM8" s="13"/>
      <c r="BN8" s="8"/>
      <c r="BO8" s="8"/>
      <c r="BP8" s="8"/>
      <c r="BQ8" s="8"/>
      <c r="BR8" s="13"/>
      <c r="BS8" s="8"/>
      <c r="BT8" s="8"/>
      <c r="BU8" s="8"/>
      <c r="BV8" s="8"/>
      <c r="BW8" s="8"/>
      <c r="BX8" s="8"/>
      <c r="BY8" s="8"/>
      <c r="BZ8" s="8"/>
      <c r="CA8" s="8"/>
      <c r="CB8" s="8"/>
      <c r="CC8" s="8"/>
      <c r="CD8" s="8"/>
      <c r="CE8" s="8"/>
      <c r="CF8" s="8"/>
    </row>
    <row r="9" spans="1:84" x14ac:dyDescent="0.25">
      <c r="A9" s="106" t="s">
        <v>46</v>
      </c>
      <c r="B9" s="105" t="s">
        <v>177</v>
      </c>
      <c r="C9" s="117" t="s">
        <v>104</v>
      </c>
      <c r="D9" s="20"/>
      <c r="E9" s="5"/>
      <c r="F9" s="5"/>
      <c r="G9" s="15"/>
      <c r="H9" s="24"/>
      <c r="I9" s="18"/>
      <c r="J9" s="19"/>
      <c r="K9" s="19"/>
      <c r="L9" s="28"/>
      <c r="M9" s="115" t="s">
        <v>160</v>
      </c>
      <c r="N9" s="115">
        <v>0</v>
      </c>
      <c r="O9" s="32"/>
      <c r="P9" s="115">
        <v>0</v>
      </c>
      <c r="Q9" s="22">
        <v>0</v>
      </c>
      <c r="R9" s="22" t="n">
        <f t="shared" ref="R9:R69" si="2">P9+Q9</f>
        <v>0.0</v>
      </c>
      <c r="S9" s="115" t="n">
        <f t="shared" ref="S9:S69" si="3">R9*12.5%</f>
        <v>0.0</v>
      </c>
      <c r="T9" s="22">
        <v>0</v>
      </c>
      <c r="U9" s="22">
        <v>0</v>
      </c>
      <c r="V9" s="22">
        <v>0</v>
      </c>
      <c r="W9" s="23">
        <v>0</v>
      </c>
      <c r="X9" s="22">
        <v>0</v>
      </c>
      <c r="Y9" s="22" t="n">
        <f t="shared" ref="Y9:Y69" si="4">SUM(R9:X9)</f>
        <v>0.0</v>
      </c>
      <c r="Z9" s="23" t="n">
        <f t="shared" ref="Z9:Z69" si="5">Y9*N9</f>
        <v>0.0</v>
      </c>
      <c r="AA9" s="102"/>
      <c r="AB9" s="23">
        <v>0</v>
      </c>
      <c r="AC9" s="115">
        <v>0</v>
      </c>
      <c r="AD9" s="23" t="n">
        <f t="shared" ref="AD9:AD12" si="6">P9*AB9*AC9/100</f>
        <v>0.0</v>
      </c>
      <c r="AE9" s="23" t="n">
        <f t="shared" ref="AE9:AE12" si="7">Q9*AB9*AC9/100</f>
        <v>0.0</v>
      </c>
      <c r="AF9" s="23" t="n">
        <f t="shared" ref="AF9:AF12" si="8">AD9+AE9</f>
        <v>0.0</v>
      </c>
      <c r="AG9" s="23" t="n">
        <f t="shared" ref="AG9:AG12" si="9">S9*AB9*AC9/100</f>
        <v>0.0</v>
      </c>
      <c r="AH9" s="23" t="n">
        <f t="shared" ref="AH9:AH12" si="10">T9*AB9*AC9/100</f>
        <v>0.0</v>
      </c>
      <c r="AI9" s="23" t="n">
        <f t="shared" ref="AI9:AI12" si="11">U9*AB9*AC9/100</f>
        <v>0.0</v>
      </c>
      <c r="AJ9" s="23" t="n">
        <f t="shared" ref="AJ9:AJ12" si="12">V9*AB9*AC9/100</f>
        <v>0.0</v>
      </c>
      <c r="AK9" s="23" t="n">
        <f t="shared" ref="AK9:AK12" si="13">W9*AB9*AC9/100</f>
        <v>0.0</v>
      </c>
      <c r="AL9" s="23" t="n">
        <f t="shared" ref="AL9:AL12" si="14">X9*AB9*AC9/100</f>
        <v>0.0</v>
      </c>
      <c r="AM9" s="23" t="n">
        <f t="shared" ref="AM9:AM14" si="15">SUM(AF9:AL9)</f>
        <v>0.0</v>
      </c>
      <c r="AN9" s="10"/>
      <c r="AO9" s="10"/>
      <c r="AP9" s="10"/>
      <c r="AQ9" s="10"/>
      <c r="AR9" s="10"/>
      <c r="AS9" s="14"/>
      <c r="AT9" s="10"/>
      <c r="AU9" s="10"/>
      <c r="AV9" s="10"/>
      <c r="AW9" s="10"/>
      <c r="AX9" s="10"/>
      <c r="AY9" s="10"/>
      <c r="AZ9" s="10"/>
      <c r="BA9" s="10"/>
      <c r="BB9" s="10"/>
      <c r="BC9" s="10"/>
      <c r="BD9" s="10"/>
      <c r="BE9" s="10"/>
      <c r="BF9" s="14"/>
      <c r="BG9" s="10"/>
      <c r="BH9" s="10"/>
      <c r="BI9" s="10"/>
      <c r="BJ9" s="10"/>
      <c r="BK9" s="14"/>
      <c r="BL9" s="10"/>
      <c r="BM9" s="14"/>
      <c r="BN9" s="10"/>
      <c r="BO9" s="10"/>
      <c r="BP9" s="10"/>
      <c r="BQ9" s="10"/>
      <c r="BR9" s="14"/>
      <c r="BS9" s="10"/>
      <c r="BT9" s="10"/>
      <c r="BU9" s="10"/>
      <c r="BV9" s="10"/>
      <c r="BW9" s="10"/>
      <c r="BX9" s="10"/>
      <c r="BY9" s="10"/>
      <c r="BZ9" s="10"/>
      <c r="CA9" s="10"/>
      <c r="CB9" s="10"/>
      <c r="CC9" s="10"/>
      <c r="CD9" s="10"/>
      <c r="CE9" s="10"/>
      <c r="CF9" s="10"/>
    </row>
    <row r="10" spans="1:84" ht="255" x14ac:dyDescent="0.25">
      <c r="A10" s="107">
        <v>1</v>
      </c>
      <c r="B10" s="105" t="s">
        <v>178</v>
      </c>
      <c r="C10" s="117" t="s">
        <v>105</v>
      </c>
      <c r="D10" s="21"/>
      <c r="E10" s="5"/>
      <c r="F10" s="5"/>
      <c r="G10" s="16"/>
      <c r="H10" s="24"/>
      <c r="I10" s="18"/>
      <c r="J10" s="19"/>
      <c r="K10" s="19"/>
      <c r="L10" s="28"/>
      <c r="M10" s="115" t="s">
        <v>161</v>
      </c>
      <c r="N10" s="115">
        <v>10</v>
      </c>
      <c r="O10" s="32"/>
      <c r="P10" s="115">
        <v>500</v>
      </c>
      <c r="Q10" s="22">
        <v>0</v>
      </c>
      <c r="R10" s="22" t="n">
        <f t="shared" si="2"/>
        <v>500.0</v>
      </c>
      <c r="S10" s="115" t="n">
        <f t="shared" si="3"/>
        <v>62.5</v>
      </c>
      <c r="T10" s="22">
        <v>0</v>
      </c>
      <c r="U10" s="22">
        <v>0</v>
      </c>
      <c r="V10" s="22">
        <v>0</v>
      </c>
      <c r="W10" s="23">
        <v>0</v>
      </c>
      <c r="X10" s="22">
        <v>0</v>
      </c>
      <c r="Y10" s="22" t="n">
        <f t="shared" si="4"/>
        <v>562.5</v>
      </c>
      <c r="Z10" s="23" t="n">
        <f t="shared" si="5"/>
        <v>5625.0</v>
      </c>
      <c r="AA10" s="102"/>
      <c r="AB10" s="23">
        <v>40</v>
      </c>
      <c r="AC10" s="115">
        <v>10</v>
      </c>
      <c r="AD10" s="23" t="n">
        <f t="shared" si="6"/>
        <v>2000.0</v>
      </c>
      <c r="AE10" s="23" t="n">
        <f t="shared" si="7"/>
        <v>0.0</v>
      </c>
      <c r="AF10" s="23" t="n">
        <f t="shared" si="8"/>
        <v>2000.0</v>
      </c>
      <c r="AG10" s="23" t="n">
        <f t="shared" si="9"/>
        <v>250.0</v>
      </c>
      <c r="AH10" s="23" t="n">
        <f t="shared" si="10"/>
        <v>0.0</v>
      </c>
      <c r="AI10" s="23" t="n">
        <f t="shared" si="11"/>
        <v>0.0</v>
      </c>
      <c r="AJ10" s="23" t="n">
        <f t="shared" si="12"/>
        <v>0.0</v>
      </c>
      <c r="AK10" s="23" t="n">
        <f t="shared" si="13"/>
        <v>0.0</v>
      </c>
      <c r="AL10" s="23" t="n">
        <f t="shared" si="14"/>
        <v>0.0</v>
      </c>
      <c r="AM10" s="23" t="n">
        <f t="shared" si="15"/>
        <v>2250.0</v>
      </c>
      <c r="AN10" s="10"/>
      <c r="AO10" s="10"/>
      <c r="AP10" s="10"/>
      <c r="AQ10" s="10"/>
      <c r="AR10" s="10"/>
      <c r="AS10" s="14"/>
      <c r="AT10" s="10"/>
      <c r="AU10" s="10"/>
      <c r="AV10" s="10"/>
      <c r="AW10" s="10"/>
      <c r="AX10" s="10"/>
      <c r="AY10" s="10"/>
      <c r="AZ10" s="10"/>
      <c r="BA10" s="10"/>
      <c r="BB10" s="10"/>
      <c r="BC10" s="10"/>
      <c r="BD10" s="10"/>
      <c r="BE10" s="10"/>
      <c r="BF10" s="14"/>
      <c r="BG10" s="10"/>
      <c r="BH10" s="10"/>
      <c r="BI10" s="10"/>
      <c r="BJ10" s="10"/>
      <c r="BK10" s="14"/>
      <c r="BL10" s="10"/>
      <c r="BM10" s="14"/>
      <c r="BN10" s="10"/>
      <c r="BO10" s="10"/>
      <c r="BP10" s="10"/>
      <c r="BQ10" s="10"/>
      <c r="BR10" s="14"/>
      <c r="BS10" s="10"/>
      <c r="BT10" s="10"/>
      <c r="BU10" s="10"/>
      <c r="BV10" s="10"/>
      <c r="BW10" s="10"/>
      <c r="BX10" s="10"/>
      <c r="BY10" s="10"/>
      <c r="BZ10" s="10"/>
      <c r="CA10" s="10"/>
      <c r="CB10" s="10"/>
      <c r="CC10" s="10"/>
      <c r="CD10" s="10"/>
      <c r="CE10" s="10"/>
      <c r="CF10" s="10"/>
    </row>
    <row r="11" spans="1:84" x14ac:dyDescent="0.25">
      <c r="A11" s="107"/>
      <c r="B11" s="105" t="s">
        <v>178</v>
      </c>
      <c r="C11" s="117" t="s">
        <v>106</v>
      </c>
      <c r="D11" s="20"/>
      <c r="E11" s="5"/>
      <c r="F11" s="5"/>
      <c r="G11" s="17"/>
      <c r="H11" s="24"/>
      <c r="I11" s="18"/>
      <c r="J11" s="19"/>
      <c r="K11" s="19"/>
      <c r="L11" s="28"/>
      <c r="M11" s="115" t="s">
        <v>160</v>
      </c>
      <c r="N11" s="115">
        <v>0</v>
      </c>
      <c r="O11" s="32"/>
      <c r="P11" s="115">
        <v>0</v>
      </c>
      <c r="Q11" s="22">
        <v>0</v>
      </c>
      <c r="R11" s="22" t="n">
        <f t="shared" si="2"/>
        <v>0.0</v>
      </c>
      <c r="S11" s="115" t="n">
        <f t="shared" si="3"/>
        <v>0.0</v>
      </c>
      <c r="T11" s="22">
        <v>0</v>
      </c>
      <c r="U11" s="22">
        <v>0</v>
      </c>
      <c r="V11" s="22">
        <v>0</v>
      </c>
      <c r="W11" s="23">
        <v>0</v>
      </c>
      <c r="X11" s="22">
        <v>0</v>
      </c>
      <c r="Y11" s="22" t="n">
        <f t="shared" si="4"/>
        <v>0.0</v>
      </c>
      <c r="Z11" s="23" t="n">
        <f t="shared" si="5"/>
        <v>0.0</v>
      </c>
      <c r="AA11" s="102"/>
      <c r="AB11" s="23">
        <v>0</v>
      </c>
      <c r="AC11" s="115">
        <v>0</v>
      </c>
      <c r="AD11" s="23" t="n">
        <f t="shared" si="6"/>
        <v>0.0</v>
      </c>
      <c r="AE11" s="23" t="n">
        <f t="shared" si="7"/>
        <v>0.0</v>
      </c>
      <c r="AF11" s="23" t="n">
        <f t="shared" si="8"/>
        <v>0.0</v>
      </c>
      <c r="AG11" s="23" t="n">
        <f t="shared" si="9"/>
        <v>0.0</v>
      </c>
      <c r="AH11" s="23" t="n">
        <f t="shared" si="10"/>
        <v>0.0</v>
      </c>
      <c r="AI11" s="23" t="n">
        <f t="shared" si="11"/>
        <v>0.0</v>
      </c>
      <c r="AJ11" s="23" t="n">
        <f t="shared" si="12"/>
        <v>0.0</v>
      </c>
      <c r="AK11" s="23" t="n">
        <f t="shared" si="13"/>
        <v>0.0</v>
      </c>
      <c r="AL11" s="23" t="n">
        <f t="shared" si="14"/>
        <v>0.0</v>
      </c>
      <c r="AM11" s="23" t="n">
        <f t="shared" si="15"/>
        <v>0.0</v>
      </c>
    </row>
    <row r="12" spans="1:84" ht="22.5" customHeight="1" x14ac:dyDescent="0.25">
      <c r="A12" s="107">
        <v>2</v>
      </c>
      <c r="B12" s="105" t="s">
        <v>178</v>
      </c>
      <c r="C12" s="117" t="s">
        <v>107</v>
      </c>
      <c r="D12" s="20"/>
      <c r="E12" s="5"/>
      <c r="F12" s="5"/>
      <c r="G12" s="17"/>
      <c r="H12" s="24"/>
      <c r="I12" s="18"/>
      <c r="J12" s="19"/>
      <c r="K12" s="19"/>
      <c r="L12" s="28"/>
      <c r="M12" s="115" t="s">
        <v>161</v>
      </c>
      <c r="N12" s="115">
        <v>10</v>
      </c>
      <c r="O12" s="32"/>
      <c r="P12" s="115">
        <v>500</v>
      </c>
      <c r="Q12" s="22">
        <v>0</v>
      </c>
      <c r="R12" s="22" t="n">
        <f t="shared" si="2"/>
        <v>500.0</v>
      </c>
      <c r="S12" s="115" t="n">
        <f t="shared" si="3"/>
        <v>62.5</v>
      </c>
      <c r="T12" s="22">
        <v>0</v>
      </c>
      <c r="U12" s="22">
        <v>0</v>
      </c>
      <c r="V12" s="22">
        <v>0</v>
      </c>
      <c r="W12" s="23">
        <v>0</v>
      </c>
      <c r="X12" s="22">
        <v>0</v>
      </c>
      <c r="Y12" s="22" t="n">
        <f t="shared" si="4"/>
        <v>562.5</v>
      </c>
      <c r="Z12" s="23" t="n">
        <f t="shared" si="5"/>
        <v>5625.0</v>
      </c>
      <c r="AA12" s="102"/>
      <c r="AB12" s="23">
        <v>40</v>
      </c>
      <c r="AC12" s="115">
        <v>10</v>
      </c>
      <c r="AD12" s="23" t="n">
        <f t="shared" si="6"/>
        <v>2000.0</v>
      </c>
      <c r="AE12" s="23" t="n">
        <f t="shared" si="7"/>
        <v>0.0</v>
      </c>
      <c r="AF12" s="23" t="n">
        <f t="shared" si="8"/>
        <v>2000.0</v>
      </c>
      <c r="AG12" s="23" t="n">
        <f t="shared" si="9"/>
        <v>250.0</v>
      </c>
      <c r="AH12" s="23" t="n">
        <f t="shared" si="10"/>
        <v>0.0</v>
      </c>
      <c r="AI12" s="23" t="n">
        <f t="shared" si="11"/>
        <v>0.0</v>
      </c>
      <c r="AJ12" s="23" t="n">
        <f t="shared" si="12"/>
        <v>0.0</v>
      </c>
      <c r="AK12" s="23" t="n">
        <f t="shared" si="13"/>
        <v>0.0</v>
      </c>
      <c r="AL12" s="23" t="n">
        <f t="shared" si="14"/>
        <v>0.0</v>
      </c>
      <c r="AM12" s="23" t="n">
        <f t="shared" si="15"/>
        <v>2250.0</v>
      </c>
    </row>
    <row r="13" spans="1:84" s="4" customFormat="1" ht="58.5" customHeight="1" x14ac:dyDescent="0.25">
      <c r="A13" s="107"/>
      <c r="B13" s="105" t="s">
        <v>178</v>
      </c>
      <c r="C13" s="117" t="s">
        <v>108</v>
      </c>
      <c r="D13" s="20"/>
      <c r="E13" s="2"/>
      <c r="F13" s="2"/>
      <c r="G13" s="15"/>
      <c r="H13" s="24"/>
      <c r="I13" s="18"/>
      <c r="J13" s="19"/>
      <c r="K13" s="19"/>
      <c r="L13" s="27"/>
      <c r="M13" s="115" t="s">
        <v>160</v>
      </c>
      <c r="N13" s="115">
        <v>0</v>
      </c>
      <c r="O13" s="32"/>
      <c r="P13" s="115">
        <v>0</v>
      </c>
      <c r="Q13" s="22">
        <v>0</v>
      </c>
      <c r="R13" s="22" t="n">
        <f t="shared" si="2"/>
        <v>0.0</v>
      </c>
      <c r="S13" s="115" t="n">
        <f t="shared" si="3"/>
        <v>0.0</v>
      </c>
      <c r="T13" s="22">
        <v>0</v>
      </c>
      <c r="U13" s="22">
        <v>0</v>
      </c>
      <c r="V13" s="22">
        <v>0</v>
      </c>
      <c r="W13" s="23">
        <v>0</v>
      </c>
      <c r="X13" s="22">
        <v>0</v>
      </c>
      <c r="Y13" s="22" t="n">
        <f t="shared" si="4"/>
        <v>0.0</v>
      </c>
      <c r="Z13" s="23" t="n">
        <f t="shared" si="5"/>
        <v>0.0</v>
      </c>
      <c r="AA13" s="102"/>
      <c r="AB13" s="23">
        <v>0</v>
      </c>
      <c r="AC13" s="115">
        <v>0</v>
      </c>
      <c r="AD13" s="23" t="n">
        <f>P13*AB13*AC13/100</f>
        <v>0.0</v>
      </c>
      <c r="AE13" s="23" t="n">
        <f>Q13*AB13*AC13/100</f>
        <v>0.0</v>
      </c>
      <c r="AF13" s="23" t="n">
        <f>AD13+AE13</f>
        <v>0.0</v>
      </c>
      <c r="AG13" s="23" t="n">
        <f>S13*AB13*AC13/100</f>
        <v>0.0</v>
      </c>
      <c r="AH13" s="23" t="n">
        <f>T13*AB13*AC13/100</f>
        <v>0.0</v>
      </c>
      <c r="AI13" s="23" t="n">
        <f>U13*AB13*AC13/100</f>
        <v>0.0</v>
      </c>
      <c r="AJ13" s="23" t="n">
        <f>V13*AB13*AC13/100</f>
        <v>0.0</v>
      </c>
      <c r="AK13" s="23" t="n">
        <f>W13*AB13*AC13/100</f>
        <v>0.0</v>
      </c>
      <c r="AL13" s="23" t="n">
        <f>X13*AB13*AC13/100</f>
        <v>0.0</v>
      </c>
      <c r="AM13" s="23" t="n">
        <f t="shared" si="15"/>
        <v>0.0</v>
      </c>
      <c r="AN13" s="9"/>
      <c r="AO13" s="9"/>
      <c r="AP13" s="9"/>
      <c r="AQ13" s="8"/>
      <c r="AR13" s="9"/>
      <c r="AS13" s="13"/>
      <c r="AT13" s="8"/>
      <c r="AU13" s="8"/>
      <c r="AV13" s="9"/>
      <c r="AW13" s="9"/>
      <c r="AX13" s="9"/>
      <c r="AY13" s="9"/>
      <c r="AZ13" s="9"/>
      <c r="BA13" s="9"/>
      <c r="BB13" s="9"/>
      <c r="BC13" s="9"/>
      <c r="BD13" s="8"/>
      <c r="BE13" s="9"/>
      <c r="BF13" s="13"/>
      <c r="BG13" s="8"/>
      <c r="BH13" s="8"/>
      <c r="BI13" s="8"/>
      <c r="BJ13" s="9"/>
      <c r="BK13" s="13"/>
      <c r="BL13" s="8"/>
      <c r="BM13" s="13"/>
      <c r="BN13" s="8"/>
      <c r="BO13" s="8"/>
      <c r="BP13" s="8"/>
      <c r="BQ13" s="8"/>
      <c r="BR13" s="13"/>
      <c r="BS13" s="8"/>
      <c r="BT13" s="8"/>
      <c r="BU13" s="8"/>
      <c r="BV13" s="8"/>
      <c r="BW13" s="8"/>
      <c r="BX13" s="8"/>
      <c r="BY13" s="8"/>
      <c r="BZ13" s="8"/>
      <c r="CA13" s="8"/>
      <c r="CB13" s="8"/>
      <c r="CC13" s="8"/>
      <c r="CD13" s="8"/>
      <c r="CE13" s="8"/>
      <c r="CF13" s="8"/>
    </row>
    <row r="14" spans="1:84" x14ac:dyDescent="0.25">
      <c r="A14" s="108" t="s">
        <v>109</v>
      </c>
      <c r="B14" s="105" t="s">
        <v>177</v>
      </c>
      <c r="C14" s="117" t="s">
        <v>110</v>
      </c>
      <c r="D14" s="20"/>
      <c r="E14" s="5"/>
      <c r="F14" s="5"/>
      <c r="G14" s="15"/>
      <c r="H14" s="24"/>
      <c r="I14" s="18"/>
      <c r="J14" s="19"/>
      <c r="K14" s="19"/>
      <c r="L14" s="28"/>
      <c r="M14" s="115" t="s">
        <v>160</v>
      </c>
      <c r="N14" s="115">
        <v>0</v>
      </c>
      <c r="O14" s="32"/>
      <c r="P14" s="115">
        <v>0</v>
      </c>
      <c r="Q14" s="22">
        <v>0</v>
      </c>
      <c r="R14" s="22" t="n">
        <f t="shared" si="2"/>
        <v>0.0</v>
      </c>
      <c r="S14" s="115" t="n">
        <f t="shared" si="3"/>
        <v>0.0</v>
      </c>
      <c r="T14" s="22">
        <v>0</v>
      </c>
      <c r="U14" s="22">
        <v>0</v>
      </c>
      <c r="V14" s="22">
        <v>0</v>
      </c>
      <c r="W14" s="23">
        <v>0</v>
      </c>
      <c r="X14" s="22">
        <v>0</v>
      </c>
      <c r="Y14" s="22" t="n">
        <f t="shared" si="4"/>
        <v>0.0</v>
      </c>
      <c r="Z14" s="23" t="n">
        <f t="shared" si="5"/>
        <v>0.0</v>
      </c>
      <c r="AA14" s="102"/>
      <c r="AB14" s="23">
        <v>0</v>
      </c>
      <c r="AC14" s="115">
        <v>0</v>
      </c>
      <c r="AD14" s="23" t="n">
        <f t="shared" ref="AD14" si="16">P14*AB14*AC14/100</f>
        <v>0.0</v>
      </c>
      <c r="AE14" s="23" t="n">
        <f t="shared" ref="AE14" si="17">Q14*AB14*AC14/100</f>
        <v>0.0</v>
      </c>
      <c r="AF14" s="23" t="n">
        <f t="shared" ref="AF14" si="18">AD14+AE14</f>
        <v>0.0</v>
      </c>
      <c r="AG14" s="23" t="n">
        <f t="shared" ref="AG14" si="19">S14*AB14*AC14/100</f>
        <v>0.0</v>
      </c>
      <c r="AH14" s="23" t="n">
        <f t="shared" ref="AH14" si="20">T14*AB14*AC14/100</f>
        <v>0.0</v>
      </c>
      <c r="AI14" s="23" t="n">
        <f t="shared" ref="AI14" si="21">U14*AB14*AC14/100</f>
        <v>0.0</v>
      </c>
      <c r="AJ14" s="23" t="n">
        <f t="shared" ref="AJ14" si="22">V14*AB14*AC14/100</f>
        <v>0.0</v>
      </c>
      <c r="AK14" s="23" t="n">
        <f t="shared" ref="AK14" si="23">W14*AB14*AC14/100</f>
        <v>0.0</v>
      </c>
      <c r="AL14" s="23" t="n">
        <f t="shared" ref="AL14" si="24">X14*AB14*AC14/100</f>
        <v>0.0</v>
      </c>
      <c r="AM14" s="23" t="n">
        <f t="shared" si="15"/>
        <v>0.0</v>
      </c>
      <c r="AN14" s="10"/>
      <c r="AO14" s="10"/>
      <c r="AP14" s="10"/>
      <c r="AQ14" s="10"/>
      <c r="AR14" s="10"/>
      <c r="AS14" s="14"/>
      <c r="AT14" s="10"/>
      <c r="AU14" s="10"/>
      <c r="AV14" s="10"/>
      <c r="AW14" s="10"/>
      <c r="AX14" s="10"/>
      <c r="AY14" s="10"/>
      <c r="AZ14" s="10"/>
      <c r="BA14" s="10"/>
      <c r="BB14" s="10"/>
      <c r="BC14" s="10"/>
      <c r="BD14" s="10"/>
      <c r="BE14" s="10"/>
      <c r="BF14" s="14"/>
      <c r="BG14" s="10"/>
      <c r="BH14" s="10"/>
      <c r="BI14" s="10"/>
      <c r="BJ14" s="10"/>
      <c r="BK14" s="14"/>
      <c r="BL14" s="10"/>
      <c r="BM14" s="14"/>
      <c r="BN14" s="10"/>
      <c r="BO14" s="10"/>
      <c r="BP14" s="10"/>
      <c r="BQ14" s="10"/>
      <c r="BR14" s="14"/>
      <c r="BS14" s="10"/>
      <c r="BT14" s="10"/>
      <c r="BU14" s="10"/>
      <c r="BV14" s="10"/>
      <c r="BW14" s="10"/>
      <c r="BX14" s="10"/>
      <c r="BY14" s="10"/>
      <c r="BZ14" s="10"/>
      <c r="CA14" s="10"/>
      <c r="CB14" s="10"/>
      <c r="CC14" s="10"/>
      <c r="CD14" s="10"/>
      <c r="CE14" s="10"/>
      <c r="CF14" s="10"/>
    </row>
    <row r="15" spans="1:84" x14ac:dyDescent="0.25">
      <c r="A15" s="109"/>
      <c r="B15" s="105" t="s">
        <v>177</v>
      </c>
      <c r="C15" s="117" t="s">
        <v>111</v>
      </c>
      <c r="D15" s="5"/>
      <c r="E15" s="5"/>
      <c r="F15" s="5"/>
      <c r="G15" s="5"/>
      <c r="H15" s="5"/>
      <c r="I15" s="5"/>
      <c r="J15" s="5"/>
      <c r="K15" s="5"/>
      <c r="L15" s="28"/>
      <c r="M15" s="115" t="s">
        <v>160</v>
      </c>
      <c r="N15" s="115">
        <v>0</v>
      </c>
      <c r="O15" s="114"/>
      <c r="P15" s="115">
        <v>0</v>
      </c>
      <c r="Q15" s="22">
        <v>0</v>
      </c>
      <c r="R15" s="22" t="n">
        <f t="shared" si="2"/>
        <v>0.0</v>
      </c>
      <c r="S15" s="115" t="n">
        <f t="shared" si="3"/>
        <v>0.0</v>
      </c>
      <c r="T15" s="22">
        <v>0</v>
      </c>
      <c r="U15" s="22">
        <v>0</v>
      </c>
      <c r="V15" s="22">
        <v>0</v>
      </c>
      <c r="W15" s="23">
        <v>0</v>
      </c>
      <c r="X15" s="22">
        <v>0</v>
      </c>
      <c r="Y15" s="22" t="n">
        <f t="shared" si="4"/>
        <v>0.0</v>
      </c>
      <c r="Z15" s="23" t="n">
        <f t="shared" si="5"/>
        <v>0.0</v>
      </c>
      <c r="AA15" s="116"/>
      <c r="AB15" s="23">
        <v>0</v>
      </c>
      <c r="AC15" s="115">
        <v>0</v>
      </c>
      <c r="AD15" s="23" t="n">
        <f t="shared" ref="AD15:AD69" si="25">P15*AB15*AC15/100</f>
        <v>0.0</v>
      </c>
      <c r="AE15" s="23" t="n">
        <f t="shared" ref="AE15:AE69" si="26">Q15*AB15*AC15/100</f>
        <v>0.0</v>
      </c>
      <c r="AF15" s="23" t="n">
        <f t="shared" ref="AF15:AF69" si="27">AD15+AE15</f>
        <v>0.0</v>
      </c>
      <c r="AG15" s="23" t="n">
        <f t="shared" ref="AG15:AG69" si="28">S15*AB15*AC15/100</f>
        <v>0.0</v>
      </c>
      <c r="AH15" s="23" t="n">
        <f t="shared" ref="AH15:AH69" si="29">T15*AB15*AC15/100</f>
        <v>0.0</v>
      </c>
      <c r="AI15" s="23" t="n">
        <f t="shared" ref="AI15:AI69" si="30">U15*AB15*AC15/100</f>
        <v>0.0</v>
      </c>
      <c r="AJ15" s="23" t="n">
        <f t="shared" ref="AJ15:AJ69" si="31">V15*AB15*AC15/100</f>
        <v>0.0</v>
      </c>
      <c r="AK15" s="23" t="n">
        <f t="shared" ref="AK15:AK69" si="32">W15*AB15*AC15/100</f>
        <v>0.0</v>
      </c>
      <c r="AL15" s="23" t="n">
        <f t="shared" ref="AL15:AL69" si="33">X15*AB15*AC15/100</f>
        <v>0.0</v>
      </c>
      <c r="AM15" s="23" t="n">
        <f t="shared" ref="AM15:AM69" si="34">SUM(AF15:AL15)</f>
        <v>0.0</v>
      </c>
    </row>
    <row r="16" spans="1:84" ht="45" x14ac:dyDescent="0.25">
      <c r="A16" s="109"/>
      <c r="B16" s="105" t="s">
        <v>177</v>
      </c>
      <c r="C16" s="117" t="s">
        <v>112</v>
      </c>
      <c r="D16" s="5"/>
      <c r="E16" s="5"/>
      <c r="F16" s="5"/>
      <c r="G16" s="5"/>
      <c r="H16" s="5"/>
      <c r="I16" s="5"/>
      <c r="J16" s="5"/>
      <c r="K16" s="5"/>
      <c r="L16" s="28"/>
      <c r="M16" s="115" t="s">
        <v>160</v>
      </c>
      <c r="N16" s="115">
        <v>0</v>
      </c>
      <c r="O16" s="114"/>
      <c r="P16" s="115">
        <v>0</v>
      </c>
      <c r="Q16" s="22">
        <v>0</v>
      </c>
      <c r="R16" s="22" t="n">
        <f t="shared" si="2"/>
        <v>0.0</v>
      </c>
      <c r="S16" s="115" t="n">
        <f t="shared" si="3"/>
        <v>0.0</v>
      </c>
      <c r="T16" s="22">
        <v>0</v>
      </c>
      <c r="U16" s="22">
        <v>0</v>
      </c>
      <c r="V16" s="22">
        <v>0</v>
      </c>
      <c r="W16" s="23">
        <v>0</v>
      </c>
      <c r="X16" s="22">
        <v>0</v>
      </c>
      <c r="Y16" s="22" t="n">
        <f t="shared" si="4"/>
        <v>0.0</v>
      </c>
      <c r="Z16" s="23" t="n">
        <f t="shared" si="5"/>
        <v>0.0</v>
      </c>
      <c r="AA16" s="116"/>
      <c r="AB16" s="23">
        <v>0</v>
      </c>
      <c r="AC16" s="115">
        <v>0</v>
      </c>
      <c r="AD16" s="23" t="n">
        <f t="shared" si="25"/>
        <v>0.0</v>
      </c>
      <c r="AE16" s="23" t="n">
        <f t="shared" si="26"/>
        <v>0.0</v>
      </c>
      <c r="AF16" s="23" t="n">
        <f t="shared" si="27"/>
        <v>0.0</v>
      </c>
      <c r="AG16" s="23" t="n">
        <f t="shared" si="28"/>
        <v>0.0</v>
      </c>
      <c r="AH16" s="23" t="n">
        <f t="shared" si="29"/>
        <v>0.0</v>
      </c>
      <c r="AI16" s="23" t="n">
        <f t="shared" si="30"/>
        <v>0.0</v>
      </c>
      <c r="AJ16" s="23" t="n">
        <f t="shared" si="31"/>
        <v>0.0</v>
      </c>
      <c r="AK16" s="23" t="n">
        <f t="shared" si="32"/>
        <v>0.0</v>
      </c>
      <c r="AL16" s="23" t="n">
        <f t="shared" si="33"/>
        <v>0.0</v>
      </c>
      <c r="AM16" s="23" t="n">
        <f t="shared" si="34"/>
        <v>0.0</v>
      </c>
    </row>
    <row r="17" spans="1:39" x14ac:dyDescent="0.25">
      <c r="A17" s="109"/>
      <c r="B17" s="105" t="s">
        <v>177</v>
      </c>
      <c r="C17" s="117" t="s">
        <v>113</v>
      </c>
      <c r="D17" s="5"/>
      <c r="E17" s="5"/>
      <c r="F17" s="5"/>
      <c r="G17" s="5"/>
      <c r="H17" s="5"/>
      <c r="I17" s="5"/>
      <c r="J17" s="5"/>
      <c r="K17" s="5"/>
      <c r="L17" s="28"/>
      <c r="M17" s="115" t="s">
        <v>160</v>
      </c>
      <c r="N17" s="115">
        <v>0</v>
      </c>
      <c r="O17" s="114"/>
      <c r="P17" s="115">
        <v>0</v>
      </c>
      <c r="Q17" s="22">
        <v>0</v>
      </c>
      <c r="R17" s="22" t="n">
        <f t="shared" si="2"/>
        <v>0.0</v>
      </c>
      <c r="S17" s="115" t="n">
        <f t="shared" si="3"/>
        <v>0.0</v>
      </c>
      <c r="T17" s="22">
        <v>0</v>
      </c>
      <c r="U17" s="22">
        <v>0</v>
      </c>
      <c r="V17" s="22">
        <v>0</v>
      </c>
      <c r="W17" s="23">
        <v>0</v>
      </c>
      <c r="X17" s="22">
        <v>0</v>
      </c>
      <c r="Y17" s="22" t="n">
        <f t="shared" si="4"/>
        <v>0.0</v>
      </c>
      <c r="Z17" s="23" t="n">
        <f t="shared" si="5"/>
        <v>0.0</v>
      </c>
      <c r="AA17" s="116"/>
      <c r="AB17" s="23">
        <v>0</v>
      </c>
      <c r="AC17" s="115">
        <v>0</v>
      </c>
      <c r="AD17" s="23" t="n">
        <f t="shared" si="25"/>
        <v>0.0</v>
      </c>
      <c r="AE17" s="23" t="n">
        <f t="shared" si="26"/>
        <v>0.0</v>
      </c>
      <c r="AF17" s="23" t="n">
        <f t="shared" si="27"/>
        <v>0.0</v>
      </c>
      <c r="AG17" s="23" t="n">
        <f t="shared" si="28"/>
        <v>0.0</v>
      </c>
      <c r="AH17" s="23" t="n">
        <f t="shared" si="29"/>
        <v>0.0</v>
      </c>
      <c r="AI17" s="23" t="n">
        <f t="shared" si="30"/>
        <v>0.0</v>
      </c>
      <c r="AJ17" s="23" t="n">
        <f t="shared" si="31"/>
        <v>0.0</v>
      </c>
      <c r="AK17" s="23" t="n">
        <f t="shared" si="32"/>
        <v>0.0</v>
      </c>
      <c r="AL17" s="23" t="n">
        <f t="shared" si="33"/>
        <v>0.0</v>
      </c>
      <c r="AM17" s="23" t="n">
        <f t="shared" si="34"/>
        <v>0.0</v>
      </c>
    </row>
    <row r="18" spans="1:39" ht="165" x14ac:dyDescent="0.25">
      <c r="A18" s="109">
        <v>1</v>
      </c>
      <c r="B18" s="105" t="s">
        <v>177</v>
      </c>
      <c r="C18" s="117" t="s">
        <v>114</v>
      </c>
      <c r="D18" s="5"/>
      <c r="E18" s="5"/>
      <c r="F18" s="5"/>
      <c r="G18" s="5"/>
      <c r="H18" s="5"/>
      <c r="I18" s="5"/>
      <c r="J18" s="5"/>
      <c r="K18" s="5"/>
      <c r="L18" s="28"/>
      <c r="M18" s="115" t="s">
        <v>160</v>
      </c>
      <c r="N18" s="115">
        <v>0</v>
      </c>
      <c r="O18" s="114"/>
      <c r="P18" s="115">
        <v>0</v>
      </c>
      <c r="Q18" s="22">
        <v>0</v>
      </c>
      <c r="R18" s="22" t="n">
        <f t="shared" si="2"/>
        <v>0.0</v>
      </c>
      <c r="S18" s="115" t="n">
        <f t="shared" si="3"/>
        <v>0.0</v>
      </c>
      <c r="T18" s="22">
        <v>0</v>
      </c>
      <c r="U18" s="22">
        <v>0</v>
      </c>
      <c r="V18" s="22">
        <v>0</v>
      </c>
      <c r="W18" s="23">
        <v>0</v>
      </c>
      <c r="X18" s="22">
        <v>0</v>
      </c>
      <c r="Y18" s="22" t="n">
        <f t="shared" si="4"/>
        <v>0.0</v>
      </c>
      <c r="Z18" s="23" t="n">
        <f t="shared" si="5"/>
        <v>0.0</v>
      </c>
      <c r="AA18" s="116"/>
      <c r="AB18" s="23">
        <v>0</v>
      </c>
      <c r="AC18" s="115">
        <v>0</v>
      </c>
      <c r="AD18" s="23" t="n">
        <f t="shared" si="25"/>
        <v>0.0</v>
      </c>
      <c r="AE18" s="23" t="n">
        <f t="shared" si="26"/>
        <v>0.0</v>
      </c>
      <c r="AF18" s="23" t="n">
        <f t="shared" si="27"/>
        <v>0.0</v>
      </c>
      <c r="AG18" s="23" t="n">
        <f t="shared" si="28"/>
        <v>0.0</v>
      </c>
      <c r="AH18" s="23" t="n">
        <f t="shared" si="29"/>
        <v>0.0</v>
      </c>
      <c r="AI18" s="23" t="n">
        <f t="shared" si="30"/>
        <v>0.0</v>
      </c>
      <c r="AJ18" s="23" t="n">
        <f t="shared" si="31"/>
        <v>0.0</v>
      </c>
      <c r="AK18" s="23" t="n">
        <f t="shared" si="32"/>
        <v>0.0</v>
      </c>
      <c r="AL18" s="23" t="n">
        <f t="shared" si="33"/>
        <v>0.0</v>
      </c>
      <c r="AM18" s="23" t="n">
        <f t="shared" si="34"/>
        <v>0.0</v>
      </c>
    </row>
    <row r="19" spans="1:39" ht="75" x14ac:dyDescent="0.25">
      <c r="A19" s="109"/>
      <c r="B19" s="105" t="s">
        <v>177</v>
      </c>
      <c r="C19" s="117" t="s">
        <v>115</v>
      </c>
      <c r="D19" s="5"/>
      <c r="E19" s="5"/>
      <c r="F19" s="5"/>
      <c r="G19" s="5"/>
      <c r="H19" s="5"/>
      <c r="I19" s="5"/>
      <c r="J19" s="5"/>
      <c r="K19" s="5"/>
      <c r="L19" s="28"/>
      <c r="M19" s="115" t="s">
        <v>160</v>
      </c>
      <c r="N19" s="115">
        <v>0</v>
      </c>
      <c r="O19" s="114"/>
      <c r="P19" s="115">
        <v>0</v>
      </c>
      <c r="Q19" s="22">
        <v>0</v>
      </c>
      <c r="R19" s="22" t="n">
        <f t="shared" si="2"/>
        <v>0.0</v>
      </c>
      <c r="S19" s="115" t="n">
        <f t="shared" si="3"/>
        <v>0.0</v>
      </c>
      <c r="T19" s="22">
        <v>0</v>
      </c>
      <c r="U19" s="22">
        <v>0</v>
      </c>
      <c r="V19" s="22">
        <v>0</v>
      </c>
      <c r="W19" s="23">
        <v>0</v>
      </c>
      <c r="X19" s="22">
        <v>0</v>
      </c>
      <c r="Y19" s="22" t="n">
        <f t="shared" si="4"/>
        <v>0.0</v>
      </c>
      <c r="Z19" s="23" t="n">
        <f t="shared" si="5"/>
        <v>0.0</v>
      </c>
      <c r="AA19" s="116"/>
      <c r="AB19" s="23">
        <v>0</v>
      </c>
      <c r="AC19" s="115">
        <v>0</v>
      </c>
      <c r="AD19" s="23" t="n">
        <f t="shared" si="25"/>
        <v>0.0</v>
      </c>
      <c r="AE19" s="23" t="n">
        <f t="shared" si="26"/>
        <v>0.0</v>
      </c>
      <c r="AF19" s="23" t="n">
        <f t="shared" si="27"/>
        <v>0.0</v>
      </c>
      <c r="AG19" s="23" t="n">
        <f t="shared" si="28"/>
        <v>0.0</v>
      </c>
      <c r="AH19" s="23" t="n">
        <f t="shared" si="29"/>
        <v>0.0</v>
      </c>
      <c r="AI19" s="23" t="n">
        <f t="shared" si="30"/>
        <v>0.0</v>
      </c>
      <c r="AJ19" s="23" t="n">
        <f t="shared" si="31"/>
        <v>0.0</v>
      </c>
      <c r="AK19" s="23" t="n">
        <f t="shared" si="32"/>
        <v>0.0</v>
      </c>
      <c r="AL19" s="23" t="n">
        <f t="shared" si="33"/>
        <v>0.0</v>
      </c>
      <c r="AM19" s="23" t="n">
        <f t="shared" si="34"/>
        <v>0.0</v>
      </c>
    </row>
    <row r="20" spans="1:39" ht="60" x14ac:dyDescent="0.25">
      <c r="A20" s="109">
        <v>1.1000000000000001</v>
      </c>
      <c r="B20" s="105" t="s">
        <v>177</v>
      </c>
      <c r="C20" s="117" t="s">
        <v>116</v>
      </c>
      <c r="D20" s="5"/>
      <c r="E20" s="5"/>
      <c r="F20" s="5"/>
      <c r="G20" s="5"/>
      <c r="H20" s="5"/>
      <c r="I20" s="5"/>
      <c r="J20" s="5"/>
      <c r="K20" s="5"/>
      <c r="L20" s="28"/>
      <c r="M20" s="115" t="s">
        <v>162</v>
      </c>
      <c r="N20" s="115">
        <v>0.12</v>
      </c>
      <c r="O20" s="114"/>
      <c r="P20" s="115">
        <v>359881</v>
      </c>
      <c r="Q20" s="22">
        <v>0</v>
      </c>
      <c r="R20" s="22" t="n">
        <f t="shared" si="2"/>
        <v>359881.0</v>
      </c>
      <c r="S20" s="115" t="n">
        <f t="shared" si="3"/>
        <v>44985.125</v>
      </c>
      <c r="T20" s="22">
        <v>0</v>
      </c>
      <c r="U20" s="22">
        <v>0</v>
      </c>
      <c r="V20" s="22">
        <v>0</v>
      </c>
      <c r="W20" s="23">
        <v>0</v>
      </c>
      <c r="X20" s="22">
        <v>0</v>
      </c>
      <c r="Y20" s="22" t="n">
        <f t="shared" si="4"/>
        <v>404866.125</v>
      </c>
      <c r="Z20" s="23" t="n">
        <f t="shared" si="5"/>
        <v>48583.935</v>
      </c>
      <c r="AA20" s="116"/>
      <c r="AB20" s="23">
        <v>70</v>
      </c>
      <c r="AC20" s="115">
        <v>0.12</v>
      </c>
      <c r="AD20" s="23" t="n">
        <f t="shared" si="25"/>
        <v>30230.004</v>
      </c>
      <c r="AE20" s="23" t="n">
        <f t="shared" si="26"/>
        <v>0.0</v>
      </c>
      <c r="AF20" s="23" t="n">
        <f t="shared" si="27"/>
        <v>30230.004</v>
      </c>
      <c r="AG20" s="23" t="n">
        <f t="shared" si="28"/>
        <v>3778.7505</v>
      </c>
      <c r="AH20" s="23" t="n">
        <f t="shared" si="29"/>
        <v>0.0</v>
      </c>
      <c r="AI20" s="23" t="n">
        <f t="shared" si="30"/>
        <v>0.0</v>
      </c>
      <c r="AJ20" s="23" t="n">
        <f t="shared" si="31"/>
        <v>0.0</v>
      </c>
      <c r="AK20" s="23" t="n">
        <f t="shared" si="32"/>
        <v>0.0</v>
      </c>
      <c r="AL20" s="23" t="n">
        <f t="shared" si="33"/>
        <v>0.0</v>
      </c>
      <c r="AM20" s="23" t="n">
        <f t="shared" si="34"/>
        <v>34008.7545</v>
      </c>
    </row>
    <row r="21" spans="1:39" ht="165" x14ac:dyDescent="0.25">
      <c r="A21" s="109">
        <v>2</v>
      </c>
      <c r="B21" s="105" t="s">
        <v>177</v>
      </c>
      <c r="C21" s="117" t="s">
        <v>117</v>
      </c>
      <c r="D21" s="5"/>
      <c r="E21" s="5"/>
      <c r="F21" s="5"/>
      <c r="G21" s="5"/>
      <c r="H21" s="5"/>
      <c r="I21" s="5"/>
      <c r="J21" s="5"/>
      <c r="K21" s="5"/>
      <c r="L21" s="28"/>
      <c r="M21" s="115" t="s">
        <v>160</v>
      </c>
      <c r="N21" s="115">
        <v>0</v>
      </c>
      <c r="O21" s="114"/>
      <c r="P21" s="115">
        <v>0</v>
      </c>
      <c r="Q21" s="22">
        <v>0</v>
      </c>
      <c r="R21" s="22" t="n">
        <f t="shared" si="2"/>
        <v>0.0</v>
      </c>
      <c r="S21" s="115" t="n">
        <f t="shared" si="3"/>
        <v>0.0</v>
      </c>
      <c r="T21" s="22">
        <v>0</v>
      </c>
      <c r="U21" s="22">
        <v>0</v>
      </c>
      <c r="V21" s="22">
        <v>0</v>
      </c>
      <c r="W21" s="23">
        <v>0</v>
      </c>
      <c r="X21" s="22">
        <v>0</v>
      </c>
      <c r="Y21" s="22" t="n">
        <f t="shared" si="4"/>
        <v>0.0</v>
      </c>
      <c r="Z21" s="23" t="n">
        <f t="shared" si="5"/>
        <v>0.0</v>
      </c>
      <c r="AA21" s="116"/>
      <c r="AB21" s="23">
        <v>0</v>
      </c>
      <c r="AC21" s="115">
        <v>0</v>
      </c>
      <c r="AD21" s="23" t="n">
        <f t="shared" si="25"/>
        <v>0.0</v>
      </c>
      <c r="AE21" s="23" t="n">
        <f t="shared" si="26"/>
        <v>0.0</v>
      </c>
      <c r="AF21" s="23" t="n">
        <f t="shared" si="27"/>
        <v>0.0</v>
      </c>
      <c r="AG21" s="23" t="n">
        <f t="shared" si="28"/>
        <v>0.0</v>
      </c>
      <c r="AH21" s="23" t="n">
        <f t="shared" si="29"/>
        <v>0.0</v>
      </c>
      <c r="AI21" s="23" t="n">
        <f t="shared" si="30"/>
        <v>0.0</v>
      </c>
      <c r="AJ21" s="23" t="n">
        <f t="shared" si="31"/>
        <v>0.0</v>
      </c>
      <c r="AK21" s="23" t="n">
        <f t="shared" si="32"/>
        <v>0.0</v>
      </c>
      <c r="AL21" s="23" t="n">
        <f t="shared" si="33"/>
        <v>0.0</v>
      </c>
      <c r="AM21" s="23" t="n">
        <f t="shared" si="34"/>
        <v>0.0</v>
      </c>
    </row>
    <row r="22" spans="1:39" ht="45" x14ac:dyDescent="0.25">
      <c r="A22" s="109"/>
      <c r="B22" s="105" t="s">
        <v>177</v>
      </c>
      <c r="C22" s="117" t="s">
        <v>118</v>
      </c>
      <c r="D22" s="5"/>
      <c r="E22" s="5"/>
      <c r="F22" s="5"/>
      <c r="G22" s="5"/>
      <c r="H22" s="5"/>
      <c r="I22" s="5"/>
      <c r="J22" s="5"/>
      <c r="K22" s="5"/>
      <c r="L22" s="28"/>
      <c r="M22" s="115" t="s">
        <v>160</v>
      </c>
      <c r="N22" s="115">
        <v>0</v>
      </c>
      <c r="O22" s="114"/>
      <c r="P22" s="115">
        <v>0</v>
      </c>
      <c r="Q22" s="22">
        <v>0</v>
      </c>
      <c r="R22" s="22" t="n">
        <f t="shared" si="2"/>
        <v>0.0</v>
      </c>
      <c r="S22" s="115" t="n">
        <f t="shared" si="3"/>
        <v>0.0</v>
      </c>
      <c r="T22" s="22">
        <v>0</v>
      </c>
      <c r="U22" s="22">
        <v>0</v>
      </c>
      <c r="V22" s="22">
        <v>0</v>
      </c>
      <c r="W22" s="23">
        <v>0</v>
      </c>
      <c r="X22" s="22">
        <v>0</v>
      </c>
      <c r="Y22" s="22" t="n">
        <f t="shared" si="4"/>
        <v>0.0</v>
      </c>
      <c r="Z22" s="23" t="n">
        <f t="shared" si="5"/>
        <v>0.0</v>
      </c>
      <c r="AA22" s="116"/>
      <c r="AB22" s="23">
        <v>0</v>
      </c>
      <c r="AC22" s="115">
        <v>0</v>
      </c>
      <c r="AD22" s="23" t="n">
        <f t="shared" si="25"/>
        <v>0.0</v>
      </c>
      <c r="AE22" s="23" t="n">
        <f t="shared" si="26"/>
        <v>0.0</v>
      </c>
      <c r="AF22" s="23" t="n">
        <f t="shared" si="27"/>
        <v>0.0</v>
      </c>
      <c r="AG22" s="23" t="n">
        <f t="shared" si="28"/>
        <v>0.0</v>
      </c>
      <c r="AH22" s="23" t="n">
        <f t="shared" si="29"/>
        <v>0.0</v>
      </c>
      <c r="AI22" s="23" t="n">
        <f t="shared" si="30"/>
        <v>0.0</v>
      </c>
      <c r="AJ22" s="23" t="n">
        <f t="shared" si="31"/>
        <v>0.0</v>
      </c>
      <c r="AK22" s="23" t="n">
        <f t="shared" si="32"/>
        <v>0.0</v>
      </c>
      <c r="AL22" s="23" t="n">
        <f t="shared" si="33"/>
        <v>0.0</v>
      </c>
      <c r="AM22" s="23" t="n">
        <f t="shared" si="34"/>
        <v>0.0</v>
      </c>
    </row>
    <row r="23" spans="1:39" ht="240" x14ac:dyDescent="0.25">
      <c r="A23" s="109" t="s">
        <v>119</v>
      </c>
      <c r="B23" s="105" t="s">
        <v>177</v>
      </c>
      <c r="C23" s="117" t="s">
        <v>120</v>
      </c>
      <c r="D23" s="5"/>
      <c r="E23" s="5"/>
      <c r="F23" s="5"/>
      <c r="G23" s="5"/>
      <c r="H23" s="5"/>
      <c r="I23" s="5"/>
      <c r="J23" s="5"/>
      <c r="K23" s="5"/>
      <c r="L23" s="28"/>
      <c r="M23" s="115" t="s">
        <v>160</v>
      </c>
      <c r="N23" s="115">
        <v>0</v>
      </c>
      <c r="O23" s="114"/>
      <c r="P23" s="115">
        <v>0</v>
      </c>
      <c r="Q23" s="22">
        <v>0</v>
      </c>
      <c r="R23" s="22" t="n">
        <f t="shared" si="2"/>
        <v>0.0</v>
      </c>
      <c r="S23" s="115" t="n">
        <f t="shared" si="3"/>
        <v>0.0</v>
      </c>
      <c r="T23" s="22">
        <v>0</v>
      </c>
      <c r="U23" s="22">
        <v>0</v>
      </c>
      <c r="V23" s="22">
        <v>0</v>
      </c>
      <c r="W23" s="23">
        <v>0</v>
      </c>
      <c r="X23" s="22">
        <v>0</v>
      </c>
      <c r="Y23" s="22" t="n">
        <f t="shared" si="4"/>
        <v>0.0</v>
      </c>
      <c r="Z23" s="23" t="n">
        <f t="shared" si="5"/>
        <v>0.0</v>
      </c>
      <c r="AA23" s="116"/>
      <c r="AB23" s="23">
        <v>0</v>
      </c>
      <c r="AC23" s="115">
        <v>0</v>
      </c>
      <c r="AD23" s="23" t="n">
        <f t="shared" si="25"/>
        <v>0.0</v>
      </c>
      <c r="AE23" s="23" t="n">
        <f t="shared" si="26"/>
        <v>0.0</v>
      </c>
      <c r="AF23" s="23" t="n">
        <f t="shared" si="27"/>
        <v>0.0</v>
      </c>
      <c r="AG23" s="23" t="n">
        <f t="shared" si="28"/>
        <v>0.0</v>
      </c>
      <c r="AH23" s="23" t="n">
        <f t="shared" si="29"/>
        <v>0.0</v>
      </c>
      <c r="AI23" s="23" t="n">
        <f t="shared" si="30"/>
        <v>0.0</v>
      </c>
      <c r="AJ23" s="23" t="n">
        <f t="shared" si="31"/>
        <v>0.0</v>
      </c>
      <c r="AK23" s="23" t="n">
        <f t="shared" si="32"/>
        <v>0.0</v>
      </c>
      <c r="AL23" s="23" t="n">
        <f t="shared" si="33"/>
        <v>0.0</v>
      </c>
      <c r="AM23" s="23" t="n">
        <f t="shared" si="34"/>
        <v>0.0</v>
      </c>
    </row>
    <row r="24" spans="1:39" ht="30" x14ac:dyDescent="0.25">
      <c r="A24" s="110"/>
      <c r="B24" s="105" t="s">
        <v>177</v>
      </c>
      <c r="C24" s="117" t="s">
        <v>121</v>
      </c>
      <c r="D24" s="5"/>
      <c r="E24" s="5"/>
      <c r="F24" s="5"/>
      <c r="G24" s="5"/>
      <c r="H24" s="5"/>
      <c r="I24" s="5"/>
      <c r="J24" s="5"/>
      <c r="K24" s="5"/>
      <c r="L24" s="28"/>
      <c r="M24" s="115" t="s">
        <v>160</v>
      </c>
      <c r="N24" s="115">
        <v>0</v>
      </c>
      <c r="O24" s="114"/>
      <c r="P24" s="115">
        <v>0</v>
      </c>
      <c r="Q24" s="22">
        <v>0</v>
      </c>
      <c r="R24" s="22" t="n">
        <f t="shared" si="2"/>
        <v>0.0</v>
      </c>
      <c r="S24" s="115" t="n">
        <f t="shared" si="3"/>
        <v>0.0</v>
      </c>
      <c r="T24" s="22">
        <v>0</v>
      </c>
      <c r="U24" s="22">
        <v>0</v>
      </c>
      <c r="V24" s="22">
        <v>0</v>
      </c>
      <c r="W24" s="23">
        <v>0</v>
      </c>
      <c r="X24" s="22">
        <v>0</v>
      </c>
      <c r="Y24" s="22" t="n">
        <f t="shared" si="4"/>
        <v>0.0</v>
      </c>
      <c r="Z24" s="23" t="n">
        <f t="shared" si="5"/>
        <v>0.0</v>
      </c>
      <c r="AA24" s="116"/>
      <c r="AB24" s="23">
        <v>0</v>
      </c>
      <c r="AC24" s="115">
        <v>0</v>
      </c>
      <c r="AD24" s="23" t="n">
        <f t="shared" si="25"/>
        <v>0.0</v>
      </c>
      <c r="AE24" s="23" t="n">
        <f t="shared" si="26"/>
        <v>0.0</v>
      </c>
      <c r="AF24" s="23" t="n">
        <f t="shared" si="27"/>
        <v>0.0</v>
      </c>
      <c r="AG24" s="23" t="n">
        <f t="shared" si="28"/>
        <v>0.0</v>
      </c>
      <c r="AH24" s="23" t="n">
        <f t="shared" si="29"/>
        <v>0.0</v>
      </c>
      <c r="AI24" s="23" t="n">
        <f t="shared" si="30"/>
        <v>0.0</v>
      </c>
      <c r="AJ24" s="23" t="n">
        <f t="shared" si="31"/>
        <v>0.0</v>
      </c>
      <c r="AK24" s="23" t="n">
        <f t="shared" si="32"/>
        <v>0.0</v>
      </c>
      <c r="AL24" s="23" t="n">
        <f t="shared" si="33"/>
        <v>0.0</v>
      </c>
      <c r="AM24" s="23" t="n">
        <f t="shared" si="34"/>
        <v>0.0</v>
      </c>
    </row>
    <row r="25" spans="1:39" ht="30" x14ac:dyDescent="0.25">
      <c r="A25" s="110"/>
      <c r="B25" s="105" t="s">
        <v>177</v>
      </c>
      <c r="C25" s="117" t="s">
        <v>122</v>
      </c>
      <c r="D25" s="5"/>
      <c r="E25" s="5"/>
      <c r="F25" s="5"/>
      <c r="G25" s="5"/>
      <c r="H25" s="5"/>
      <c r="I25" s="5"/>
      <c r="J25" s="5"/>
      <c r="K25" s="5"/>
      <c r="L25" s="28"/>
      <c r="M25" s="115" t="s">
        <v>160</v>
      </c>
      <c r="N25" s="115">
        <v>0</v>
      </c>
      <c r="O25" s="114"/>
      <c r="P25" s="115">
        <v>0</v>
      </c>
      <c r="Q25" s="22">
        <v>0</v>
      </c>
      <c r="R25" s="22" t="n">
        <f t="shared" si="2"/>
        <v>0.0</v>
      </c>
      <c r="S25" s="115" t="n">
        <f t="shared" si="3"/>
        <v>0.0</v>
      </c>
      <c r="T25" s="22">
        <v>0</v>
      </c>
      <c r="U25" s="22">
        <v>0</v>
      </c>
      <c r="V25" s="22">
        <v>0</v>
      </c>
      <c r="W25" s="23">
        <v>0</v>
      </c>
      <c r="X25" s="22">
        <v>0</v>
      </c>
      <c r="Y25" s="22" t="n">
        <f t="shared" si="4"/>
        <v>0.0</v>
      </c>
      <c r="Z25" s="23" t="n">
        <f t="shared" si="5"/>
        <v>0.0</v>
      </c>
      <c r="AA25" s="116"/>
      <c r="AB25" s="23">
        <v>0</v>
      </c>
      <c r="AC25" s="115">
        <v>0</v>
      </c>
      <c r="AD25" s="23" t="n">
        <f t="shared" si="25"/>
        <v>0.0</v>
      </c>
      <c r="AE25" s="23" t="n">
        <f t="shared" si="26"/>
        <v>0.0</v>
      </c>
      <c r="AF25" s="23" t="n">
        <f t="shared" si="27"/>
        <v>0.0</v>
      </c>
      <c r="AG25" s="23" t="n">
        <f t="shared" si="28"/>
        <v>0.0</v>
      </c>
      <c r="AH25" s="23" t="n">
        <f t="shared" si="29"/>
        <v>0.0</v>
      </c>
      <c r="AI25" s="23" t="n">
        <f t="shared" si="30"/>
        <v>0.0</v>
      </c>
      <c r="AJ25" s="23" t="n">
        <f t="shared" si="31"/>
        <v>0.0</v>
      </c>
      <c r="AK25" s="23" t="n">
        <f t="shared" si="32"/>
        <v>0.0</v>
      </c>
      <c r="AL25" s="23" t="n">
        <f t="shared" si="33"/>
        <v>0.0</v>
      </c>
      <c r="AM25" s="23" t="n">
        <f t="shared" si="34"/>
        <v>0.0</v>
      </c>
    </row>
    <row r="26" spans="1:39" ht="30" x14ac:dyDescent="0.25">
      <c r="A26" s="110"/>
      <c r="B26" s="105" t="s">
        <v>177</v>
      </c>
      <c r="C26" s="117" t="s">
        <v>123</v>
      </c>
      <c r="D26" s="5"/>
      <c r="E26" s="5"/>
      <c r="F26" s="5"/>
      <c r="G26" s="5"/>
      <c r="H26" s="5"/>
      <c r="I26" s="5"/>
      <c r="J26" s="5"/>
      <c r="K26" s="5"/>
      <c r="L26" s="28"/>
      <c r="M26" s="115" t="s">
        <v>160</v>
      </c>
      <c r="N26" s="115">
        <v>0</v>
      </c>
      <c r="O26" s="114"/>
      <c r="P26" s="115">
        <v>0</v>
      </c>
      <c r="Q26" s="22">
        <v>0</v>
      </c>
      <c r="R26" s="22" t="n">
        <f t="shared" si="2"/>
        <v>0.0</v>
      </c>
      <c r="S26" s="115" t="n">
        <f t="shared" si="3"/>
        <v>0.0</v>
      </c>
      <c r="T26" s="22">
        <v>0</v>
      </c>
      <c r="U26" s="22">
        <v>0</v>
      </c>
      <c r="V26" s="22">
        <v>0</v>
      </c>
      <c r="W26" s="23">
        <v>0</v>
      </c>
      <c r="X26" s="22">
        <v>0</v>
      </c>
      <c r="Y26" s="22" t="n">
        <f t="shared" si="4"/>
        <v>0.0</v>
      </c>
      <c r="Z26" s="23" t="n">
        <f t="shared" si="5"/>
        <v>0.0</v>
      </c>
      <c r="AA26" s="116"/>
      <c r="AB26" s="23">
        <v>0</v>
      </c>
      <c r="AC26" s="115">
        <v>0</v>
      </c>
      <c r="AD26" s="23" t="n">
        <f t="shared" si="25"/>
        <v>0.0</v>
      </c>
      <c r="AE26" s="23" t="n">
        <f t="shared" si="26"/>
        <v>0.0</v>
      </c>
      <c r="AF26" s="23" t="n">
        <f t="shared" si="27"/>
        <v>0.0</v>
      </c>
      <c r="AG26" s="23" t="n">
        <f t="shared" si="28"/>
        <v>0.0</v>
      </c>
      <c r="AH26" s="23" t="n">
        <f t="shared" si="29"/>
        <v>0.0</v>
      </c>
      <c r="AI26" s="23" t="n">
        <f t="shared" si="30"/>
        <v>0.0</v>
      </c>
      <c r="AJ26" s="23" t="n">
        <f t="shared" si="31"/>
        <v>0.0</v>
      </c>
      <c r="AK26" s="23" t="n">
        <f t="shared" si="32"/>
        <v>0.0</v>
      </c>
      <c r="AL26" s="23" t="n">
        <f t="shared" si="33"/>
        <v>0.0</v>
      </c>
      <c r="AM26" s="23" t="n">
        <f t="shared" si="34"/>
        <v>0.0</v>
      </c>
    </row>
    <row r="27" spans="1:39" ht="30" x14ac:dyDescent="0.25">
      <c r="A27" s="110"/>
      <c r="B27" s="105" t="s">
        <v>177</v>
      </c>
      <c r="C27" s="117" t="s">
        <v>124</v>
      </c>
      <c r="D27" s="5"/>
      <c r="E27" s="5"/>
      <c r="F27" s="5"/>
      <c r="G27" s="5"/>
      <c r="H27" s="5"/>
      <c r="I27" s="5"/>
      <c r="J27" s="5"/>
      <c r="K27" s="5"/>
      <c r="L27" s="28"/>
      <c r="M27" s="115" t="s">
        <v>160</v>
      </c>
      <c r="N27" s="115">
        <v>0</v>
      </c>
      <c r="O27" s="114"/>
      <c r="P27" s="115">
        <v>0</v>
      </c>
      <c r="Q27" s="22">
        <v>0</v>
      </c>
      <c r="R27" s="22" t="n">
        <f t="shared" si="2"/>
        <v>0.0</v>
      </c>
      <c r="S27" s="115" t="n">
        <f t="shared" si="3"/>
        <v>0.0</v>
      </c>
      <c r="T27" s="22">
        <v>0</v>
      </c>
      <c r="U27" s="22">
        <v>0</v>
      </c>
      <c r="V27" s="22">
        <v>0</v>
      </c>
      <c r="W27" s="23">
        <v>0</v>
      </c>
      <c r="X27" s="22">
        <v>0</v>
      </c>
      <c r="Y27" s="22" t="n">
        <f t="shared" si="4"/>
        <v>0.0</v>
      </c>
      <c r="Z27" s="23" t="n">
        <f t="shared" si="5"/>
        <v>0.0</v>
      </c>
      <c r="AA27" s="116"/>
      <c r="AB27" s="23">
        <v>0</v>
      </c>
      <c r="AC27" s="115">
        <v>0</v>
      </c>
      <c r="AD27" s="23" t="n">
        <f t="shared" si="25"/>
        <v>0.0</v>
      </c>
      <c r="AE27" s="23" t="n">
        <f t="shared" si="26"/>
        <v>0.0</v>
      </c>
      <c r="AF27" s="23" t="n">
        <f t="shared" si="27"/>
        <v>0.0</v>
      </c>
      <c r="AG27" s="23" t="n">
        <f t="shared" si="28"/>
        <v>0.0</v>
      </c>
      <c r="AH27" s="23" t="n">
        <f t="shared" si="29"/>
        <v>0.0</v>
      </c>
      <c r="AI27" s="23" t="n">
        <f t="shared" si="30"/>
        <v>0.0</v>
      </c>
      <c r="AJ27" s="23" t="n">
        <f t="shared" si="31"/>
        <v>0.0</v>
      </c>
      <c r="AK27" s="23" t="n">
        <f t="shared" si="32"/>
        <v>0.0</v>
      </c>
      <c r="AL27" s="23" t="n">
        <f t="shared" si="33"/>
        <v>0.0</v>
      </c>
      <c r="AM27" s="23" t="n">
        <f t="shared" si="34"/>
        <v>0.0</v>
      </c>
    </row>
    <row r="28" spans="1:39" ht="30" x14ac:dyDescent="0.25">
      <c r="A28" s="110"/>
      <c r="B28" s="105" t="s">
        <v>177</v>
      </c>
      <c r="C28" s="117" t="s">
        <v>125</v>
      </c>
      <c r="D28" s="5"/>
      <c r="E28" s="5"/>
      <c r="F28" s="5"/>
      <c r="G28" s="5"/>
      <c r="H28" s="5"/>
      <c r="I28" s="5"/>
      <c r="J28" s="5"/>
      <c r="K28" s="5"/>
      <c r="L28" s="28"/>
      <c r="M28" s="115" t="s">
        <v>160</v>
      </c>
      <c r="N28" s="115">
        <v>0</v>
      </c>
      <c r="O28" s="114"/>
      <c r="P28" s="115">
        <v>0</v>
      </c>
      <c r="Q28" s="22">
        <v>0</v>
      </c>
      <c r="R28" s="22" t="n">
        <f t="shared" si="2"/>
        <v>0.0</v>
      </c>
      <c r="S28" s="115" t="n">
        <f t="shared" si="3"/>
        <v>0.0</v>
      </c>
      <c r="T28" s="22">
        <v>0</v>
      </c>
      <c r="U28" s="22">
        <v>0</v>
      </c>
      <c r="V28" s="22">
        <v>0</v>
      </c>
      <c r="W28" s="23">
        <v>0</v>
      </c>
      <c r="X28" s="22">
        <v>0</v>
      </c>
      <c r="Y28" s="22" t="n">
        <f t="shared" si="4"/>
        <v>0.0</v>
      </c>
      <c r="Z28" s="23" t="n">
        <f t="shared" si="5"/>
        <v>0.0</v>
      </c>
      <c r="AA28" s="116"/>
      <c r="AB28" s="23">
        <v>0</v>
      </c>
      <c r="AC28" s="115">
        <v>0</v>
      </c>
      <c r="AD28" s="23" t="n">
        <f t="shared" si="25"/>
        <v>0.0</v>
      </c>
      <c r="AE28" s="23" t="n">
        <f t="shared" si="26"/>
        <v>0.0</v>
      </c>
      <c r="AF28" s="23" t="n">
        <f t="shared" si="27"/>
        <v>0.0</v>
      </c>
      <c r="AG28" s="23" t="n">
        <f t="shared" si="28"/>
        <v>0.0</v>
      </c>
      <c r="AH28" s="23" t="n">
        <f t="shared" si="29"/>
        <v>0.0</v>
      </c>
      <c r="AI28" s="23" t="n">
        <f t="shared" si="30"/>
        <v>0.0</v>
      </c>
      <c r="AJ28" s="23" t="n">
        <f t="shared" si="31"/>
        <v>0.0</v>
      </c>
      <c r="AK28" s="23" t="n">
        <f t="shared" si="32"/>
        <v>0.0</v>
      </c>
      <c r="AL28" s="23" t="n">
        <f t="shared" si="33"/>
        <v>0.0</v>
      </c>
      <c r="AM28" s="23" t="n">
        <f t="shared" si="34"/>
        <v>0.0</v>
      </c>
    </row>
    <row r="29" spans="1:39" ht="30" x14ac:dyDescent="0.25">
      <c r="A29" s="110"/>
      <c r="B29" s="105" t="s">
        <v>177</v>
      </c>
      <c r="C29" s="117" t="s">
        <v>180</v>
      </c>
      <c r="D29" s="5"/>
      <c r="E29" s="5"/>
      <c r="F29" s="5"/>
      <c r="G29" s="5"/>
      <c r="H29" s="5"/>
      <c r="I29" s="5"/>
      <c r="J29" s="5"/>
      <c r="K29" s="5"/>
      <c r="L29" s="28"/>
      <c r="M29" s="115" t="s">
        <v>160</v>
      </c>
      <c r="N29" s="115">
        <v>0</v>
      </c>
      <c r="O29" s="114"/>
      <c r="P29" s="115">
        <v>0</v>
      </c>
      <c r="Q29" s="22">
        <v>0</v>
      </c>
      <c r="R29" s="22" t="n">
        <f t="shared" si="2"/>
        <v>0.0</v>
      </c>
      <c r="S29" s="115" t="n">
        <f t="shared" si="3"/>
        <v>0.0</v>
      </c>
      <c r="T29" s="22">
        <v>0</v>
      </c>
      <c r="U29" s="22">
        <v>0</v>
      </c>
      <c r="V29" s="22">
        <v>0</v>
      </c>
      <c r="W29" s="23">
        <v>0</v>
      </c>
      <c r="X29" s="22">
        <v>0</v>
      </c>
      <c r="Y29" s="22" t="n">
        <f t="shared" si="4"/>
        <v>0.0</v>
      </c>
      <c r="Z29" s="23" t="n">
        <f t="shared" si="5"/>
        <v>0.0</v>
      </c>
      <c r="AA29" s="116"/>
      <c r="AB29" s="23">
        <v>0</v>
      </c>
      <c r="AC29" s="115">
        <v>0</v>
      </c>
      <c r="AD29" s="23" t="n">
        <f t="shared" si="25"/>
        <v>0.0</v>
      </c>
      <c r="AE29" s="23" t="n">
        <f t="shared" si="26"/>
        <v>0.0</v>
      </c>
      <c r="AF29" s="23" t="n">
        <f t="shared" si="27"/>
        <v>0.0</v>
      </c>
      <c r="AG29" s="23" t="n">
        <f t="shared" si="28"/>
        <v>0.0</v>
      </c>
      <c r="AH29" s="23" t="n">
        <f t="shared" si="29"/>
        <v>0.0</v>
      </c>
      <c r="AI29" s="23" t="n">
        <f t="shared" si="30"/>
        <v>0.0</v>
      </c>
      <c r="AJ29" s="23" t="n">
        <f t="shared" si="31"/>
        <v>0.0</v>
      </c>
      <c r="AK29" s="23" t="n">
        <f t="shared" si="32"/>
        <v>0.0</v>
      </c>
      <c r="AL29" s="23" t="n">
        <f t="shared" si="33"/>
        <v>0.0</v>
      </c>
      <c r="AM29" s="23" t="n">
        <f t="shared" si="34"/>
        <v>0.0</v>
      </c>
    </row>
    <row r="30" spans="1:39" x14ac:dyDescent="0.25">
      <c r="A30" s="110"/>
      <c r="B30" s="105" t="s">
        <v>177</v>
      </c>
      <c r="C30" s="117" t="s">
        <v>126</v>
      </c>
      <c r="D30" s="5"/>
      <c r="E30" s="5"/>
      <c r="F30" s="5"/>
      <c r="G30" s="5"/>
      <c r="H30" s="5"/>
      <c r="I30" s="5"/>
      <c r="J30" s="5"/>
      <c r="K30" s="5"/>
      <c r="L30" s="28"/>
      <c r="M30" s="115" t="s">
        <v>160</v>
      </c>
      <c r="N30" s="115">
        <v>0</v>
      </c>
      <c r="O30" s="114"/>
      <c r="P30" s="115">
        <v>0</v>
      </c>
      <c r="Q30" s="22">
        <v>0</v>
      </c>
      <c r="R30" s="22" t="n">
        <f t="shared" si="2"/>
        <v>0.0</v>
      </c>
      <c r="S30" s="115" t="n">
        <f t="shared" si="3"/>
        <v>0.0</v>
      </c>
      <c r="T30" s="22">
        <v>0</v>
      </c>
      <c r="U30" s="22">
        <v>0</v>
      </c>
      <c r="V30" s="22">
        <v>0</v>
      </c>
      <c r="W30" s="23">
        <v>0</v>
      </c>
      <c r="X30" s="22">
        <v>0</v>
      </c>
      <c r="Y30" s="22" t="n">
        <f t="shared" si="4"/>
        <v>0.0</v>
      </c>
      <c r="Z30" s="23" t="n">
        <f t="shared" si="5"/>
        <v>0.0</v>
      </c>
      <c r="AA30" s="116"/>
      <c r="AB30" s="23">
        <v>0</v>
      </c>
      <c r="AC30" s="115">
        <v>0</v>
      </c>
      <c r="AD30" s="23" t="n">
        <f t="shared" si="25"/>
        <v>0.0</v>
      </c>
      <c r="AE30" s="23" t="n">
        <f t="shared" si="26"/>
        <v>0.0</v>
      </c>
      <c r="AF30" s="23" t="n">
        <f t="shared" si="27"/>
        <v>0.0</v>
      </c>
      <c r="AG30" s="23" t="n">
        <f t="shared" si="28"/>
        <v>0.0</v>
      </c>
      <c r="AH30" s="23" t="n">
        <f t="shared" si="29"/>
        <v>0.0</v>
      </c>
      <c r="AI30" s="23" t="n">
        <f t="shared" si="30"/>
        <v>0.0</v>
      </c>
      <c r="AJ30" s="23" t="n">
        <f t="shared" si="31"/>
        <v>0.0</v>
      </c>
      <c r="AK30" s="23" t="n">
        <f t="shared" si="32"/>
        <v>0.0</v>
      </c>
      <c r="AL30" s="23" t="n">
        <f t="shared" si="33"/>
        <v>0.0</v>
      </c>
      <c r="AM30" s="23" t="n">
        <f t="shared" si="34"/>
        <v>0.0</v>
      </c>
    </row>
    <row r="31" spans="1:39" ht="30" x14ac:dyDescent="0.25">
      <c r="A31" s="110"/>
      <c r="B31" s="105" t="s">
        <v>177</v>
      </c>
      <c r="C31" s="117" t="s">
        <v>127</v>
      </c>
      <c r="D31" s="5"/>
      <c r="E31" s="5"/>
      <c r="F31" s="5"/>
      <c r="G31" s="5"/>
      <c r="H31" s="5"/>
      <c r="I31" s="5"/>
      <c r="J31" s="5"/>
      <c r="K31" s="5"/>
      <c r="L31" s="28"/>
      <c r="M31" s="115" t="s">
        <v>160</v>
      </c>
      <c r="N31" s="115">
        <v>0</v>
      </c>
      <c r="O31" s="114"/>
      <c r="P31" s="115">
        <v>0</v>
      </c>
      <c r="Q31" s="22">
        <v>0</v>
      </c>
      <c r="R31" s="22" t="n">
        <f t="shared" si="2"/>
        <v>0.0</v>
      </c>
      <c r="S31" s="115" t="n">
        <f t="shared" si="3"/>
        <v>0.0</v>
      </c>
      <c r="T31" s="22">
        <v>0</v>
      </c>
      <c r="U31" s="22">
        <v>0</v>
      </c>
      <c r="V31" s="22">
        <v>0</v>
      </c>
      <c r="W31" s="23">
        <v>0</v>
      </c>
      <c r="X31" s="22">
        <v>0</v>
      </c>
      <c r="Y31" s="22" t="n">
        <f t="shared" si="4"/>
        <v>0.0</v>
      </c>
      <c r="Z31" s="23" t="n">
        <f t="shared" si="5"/>
        <v>0.0</v>
      </c>
      <c r="AA31" s="116"/>
      <c r="AB31" s="23">
        <v>0</v>
      </c>
      <c r="AC31" s="115">
        <v>0</v>
      </c>
      <c r="AD31" s="23" t="n">
        <f t="shared" si="25"/>
        <v>0.0</v>
      </c>
      <c r="AE31" s="23" t="n">
        <f t="shared" si="26"/>
        <v>0.0</v>
      </c>
      <c r="AF31" s="23" t="n">
        <f t="shared" si="27"/>
        <v>0.0</v>
      </c>
      <c r="AG31" s="23" t="n">
        <f t="shared" si="28"/>
        <v>0.0</v>
      </c>
      <c r="AH31" s="23" t="n">
        <f t="shared" si="29"/>
        <v>0.0</v>
      </c>
      <c r="AI31" s="23" t="n">
        <f t="shared" si="30"/>
        <v>0.0</v>
      </c>
      <c r="AJ31" s="23" t="n">
        <f t="shared" si="31"/>
        <v>0.0</v>
      </c>
      <c r="AK31" s="23" t="n">
        <f t="shared" si="32"/>
        <v>0.0</v>
      </c>
      <c r="AL31" s="23" t="n">
        <f t="shared" si="33"/>
        <v>0.0</v>
      </c>
      <c r="AM31" s="23" t="n">
        <f t="shared" si="34"/>
        <v>0.0</v>
      </c>
    </row>
    <row r="32" spans="1:39" x14ac:dyDescent="0.25">
      <c r="A32" s="110"/>
      <c r="B32" s="105" t="s">
        <v>177</v>
      </c>
      <c r="C32" s="117" t="s">
        <v>128</v>
      </c>
      <c r="D32" s="5"/>
      <c r="E32" s="5"/>
      <c r="F32" s="5"/>
      <c r="G32" s="5"/>
      <c r="H32" s="5"/>
      <c r="I32" s="5"/>
      <c r="J32" s="5"/>
      <c r="K32" s="5"/>
      <c r="L32" s="28"/>
      <c r="M32" s="115" t="s">
        <v>163</v>
      </c>
      <c r="N32" s="115">
        <v>1</v>
      </c>
      <c r="O32" s="114"/>
      <c r="P32" s="115">
        <v>37300</v>
      </c>
      <c r="Q32" s="22">
        <v>0</v>
      </c>
      <c r="R32" s="22" t="n">
        <f t="shared" si="2"/>
        <v>37300.0</v>
      </c>
      <c r="S32" s="115" t="n">
        <f t="shared" si="3"/>
        <v>4662.5</v>
      </c>
      <c r="T32" s="22">
        <v>0</v>
      </c>
      <c r="U32" s="22">
        <v>0</v>
      </c>
      <c r="V32" s="22">
        <v>0</v>
      </c>
      <c r="W32" s="23">
        <v>0</v>
      </c>
      <c r="X32" s="22">
        <v>0</v>
      </c>
      <c r="Y32" s="22" t="n">
        <f t="shared" si="4"/>
        <v>41962.5</v>
      </c>
      <c r="Z32" s="23" t="n">
        <f t="shared" si="5"/>
        <v>41962.5</v>
      </c>
      <c r="AA32" s="116"/>
      <c r="AB32" s="23">
        <v>70</v>
      </c>
      <c r="AC32" s="115">
        <v>1</v>
      </c>
      <c r="AD32" s="23" t="n">
        <f t="shared" si="25"/>
        <v>26110.0</v>
      </c>
      <c r="AE32" s="23" t="n">
        <f t="shared" si="26"/>
        <v>0.0</v>
      </c>
      <c r="AF32" s="23" t="n">
        <f t="shared" si="27"/>
        <v>26110.0</v>
      </c>
      <c r="AG32" s="23" t="n">
        <f t="shared" si="28"/>
        <v>3263.75</v>
      </c>
      <c r="AH32" s="23" t="n">
        <f t="shared" si="29"/>
        <v>0.0</v>
      </c>
      <c r="AI32" s="23" t="n">
        <f t="shared" si="30"/>
        <v>0.0</v>
      </c>
      <c r="AJ32" s="23" t="n">
        <f t="shared" si="31"/>
        <v>0.0</v>
      </c>
      <c r="AK32" s="23" t="n">
        <f t="shared" si="32"/>
        <v>0.0</v>
      </c>
      <c r="AL32" s="23" t="n">
        <f t="shared" si="33"/>
        <v>0.0</v>
      </c>
      <c r="AM32" s="23" t="n">
        <f t="shared" si="34"/>
        <v>29373.75</v>
      </c>
    </row>
    <row r="33" spans="1:39" ht="135" x14ac:dyDescent="0.25">
      <c r="A33" s="111" t="s">
        <v>129</v>
      </c>
      <c r="B33" s="105" t="s">
        <v>177</v>
      </c>
      <c r="C33" s="117" t="s">
        <v>130</v>
      </c>
      <c r="D33" s="5"/>
      <c r="E33" s="5"/>
      <c r="F33" s="5"/>
      <c r="G33" s="5"/>
      <c r="H33" s="5"/>
      <c r="I33" s="5"/>
      <c r="J33" s="5"/>
      <c r="K33" s="5"/>
      <c r="L33" s="28"/>
      <c r="M33" s="115" t="s">
        <v>160</v>
      </c>
      <c r="N33" s="115">
        <v>0</v>
      </c>
      <c r="O33" s="114"/>
      <c r="P33" s="115">
        <v>0</v>
      </c>
      <c r="Q33" s="22">
        <v>0</v>
      </c>
      <c r="R33" s="22" t="n">
        <f t="shared" si="2"/>
        <v>0.0</v>
      </c>
      <c r="S33" s="115" t="n">
        <f t="shared" si="3"/>
        <v>0.0</v>
      </c>
      <c r="T33" s="22">
        <v>0</v>
      </c>
      <c r="U33" s="22">
        <v>0</v>
      </c>
      <c r="V33" s="22">
        <v>0</v>
      </c>
      <c r="W33" s="23">
        <v>0</v>
      </c>
      <c r="X33" s="22">
        <v>0</v>
      </c>
      <c r="Y33" s="22" t="n">
        <f t="shared" si="4"/>
        <v>0.0</v>
      </c>
      <c r="Z33" s="23" t="n">
        <f t="shared" si="5"/>
        <v>0.0</v>
      </c>
      <c r="AA33" s="116"/>
      <c r="AB33" s="23">
        <v>0</v>
      </c>
      <c r="AC33" s="115">
        <v>0</v>
      </c>
      <c r="AD33" s="23" t="n">
        <f t="shared" si="25"/>
        <v>0.0</v>
      </c>
      <c r="AE33" s="23" t="n">
        <f t="shared" si="26"/>
        <v>0.0</v>
      </c>
      <c r="AF33" s="23" t="n">
        <f t="shared" si="27"/>
        <v>0.0</v>
      </c>
      <c r="AG33" s="23" t="n">
        <f t="shared" si="28"/>
        <v>0.0</v>
      </c>
      <c r="AH33" s="23" t="n">
        <f t="shared" si="29"/>
        <v>0.0</v>
      </c>
      <c r="AI33" s="23" t="n">
        <f t="shared" si="30"/>
        <v>0.0</v>
      </c>
      <c r="AJ33" s="23" t="n">
        <f t="shared" si="31"/>
        <v>0.0</v>
      </c>
      <c r="AK33" s="23" t="n">
        <f t="shared" si="32"/>
        <v>0.0</v>
      </c>
      <c r="AL33" s="23" t="n">
        <f t="shared" si="33"/>
        <v>0.0</v>
      </c>
      <c r="AM33" s="23" t="n">
        <f t="shared" si="34"/>
        <v>0.0</v>
      </c>
    </row>
    <row r="34" spans="1:39" ht="30" x14ac:dyDescent="0.25">
      <c r="A34" s="107"/>
      <c r="B34" s="105" t="s">
        <v>177</v>
      </c>
      <c r="C34" s="117" t="s">
        <v>188</v>
      </c>
      <c r="D34" s="5"/>
      <c r="E34" s="5"/>
      <c r="F34" s="5"/>
      <c r="G34" s="5"/>
      <c r="H34" s="5"/>
      <c r="I34" s="5"/>
      <c r="J34" s="5"/>
      <c r="K34" s="5"/>
      <c r="L34" s="28"/>
      <c r="M34" s="115" t="s">
        <v>160</v>
      </c>
      <c r="N34" s="115">
        <v>0</v>
      </c>
      <c r="O34" s="114"/>
      <c r="P34" s="115">
        <v>0</v>
      </c>
      <c r="Q34" s="22">
        <v>0</v>
      </c>
      <c r="R34" s="22" t="n">
        <f t="shared" si="2"/>
        <v>0.0</v>
      </c>
      <c r="S34" s="115" t="n">
        <f t="shared" si="3"/>
        <v>0.0</v>
      </c>
      <c r="T34" s="22">
        <v>0</v>
      </c>
      <c r="U34" s="22">
        <v>0</v>
      </c>
      <c r="V34" s="22">
        <v>0</v>
      </c>
      <c r="W34" s="23">
        <v>0</v>
      </c>
      <c r="X34" s="22">
        <v>0</v>
      </c>
      <c r="Y34" s="22" t="n">
        <f t="shared" si="4"/>
        <v>0.0</v>
      </c>
      <c r="Z34" s="23" t="n">
        <f t="shared" si="5"/>
        <v>0.0</v>
      </c>
      <c r="AA34" s="116"/>
      <c r="AB34" s="23">
        <v>0</v>
      </c>
      <c r="AC34" s="115">
        <v>0</v>
      </c>
      <c r="AD34" s="23" t="n">
        <f t="shared" si="25"/>
        <v>0.0</v>
      </c>
      <c r="AE34" s="23" t="n">
        <f t="shared" si="26"/>
        <v>0.0</v>
      </c>
      <c r="AF34" s="23" t="n">
        <f t="shared" si="27"/>
        <v>0.0</v>
      </c>
      <c r="AG34" s="23" t="n">
        <f t="shared" si="28"/>
        <v>0.0</v>
      </c>
      <c r="AH34" s="23" t="n">
        <f t="shared" si="29"/>
        <v>0.0</v>
      </c>
      <c r="AI34" s="23" t="n">
        <f t="shared" si="30"/>
        <v>0.0</v>
      </c>
      <c r="AJ34" s="23" t="n">
        <f t="shared" si="31"/>
        <v>0.0</v>
      </c>
      <c r="AK34" s="23" t="n">
        <f t="shared" si="32"/>
        <v>0.0</v>
      </c>
      <c r="AL34" s="23" t="n">
        <f t="shared" si="33"/>
        <v>0.0</v>
      </c>
      <c r="AM34" s="23" t="n">
        <f t="shared" si="34"/>
        <v>0.0</v>
      </c>
    </row>
    <row r="35" spans="1:39" ht="30" x14ac:dyDescent="0.25">
      <c r="A35" s="107"/>
      <c r="B35" s="105" t="s">
        <v>177</v>
      </c>
      <c r="C35" s="117" t="s">
        <v>187</v>
      </c>
      <c r="D35" s="5"/>
      <c r="E35" s="5"/>
      <c r="F35" s="5"/>
      <c r="G35" s="5"/>
      <c r="H35" s="5"/>
      <c r="I35" s="5"/>
      <c r="J35" s="5"/>
      <c r="K35" s="5"/>
      <c r="L35" s="28"/>
      <c r="M35" s="115" t="s">
        <v>160</v>
      </c>
      <c r="N35" s="115">
        <v>0</v>
      </c>
      <c r="O35" s="114"/>
      <c r="P35" s="115">
        <v>0</v>
      </c>
      <c r="Q35" s="22">
        <v>0</v>
      </c>
      <c r="R35" s="22" t="n">
        <f t="shared" si="2"/>
        <v>0.0</v>
      </c>
      <c r="S35" s="115" t="n">
        <f t="shared" si="3"/>
        <v>0.0</v>
      </c>
      <c r="T35" s="22">
        <v>0</v>
      </c>
      <c r="U35" s="22">
        <v>0</v>
      </c>
      <c r="V35" s="22">
        <v>0</v>
      </c>
      <c r="W35" s="23">
        <v>0</v>
      </c>
      <c r="X35" s="22">
        <v>0</v>
      </c>
      <c r="Y35" s="22" t="n">
        <f t="shared" si="4"/>
        <v>0.0</v>
      </c>
      <c r="Z35" s="23" t="n">
        <f t="shared" si="5"/>
        <v>0.0</v>
      </c>
      <c r="AA35" s="116"/>
      <c r="AB35" s="23">
        <v>0</v>
      </c>
      <c r="AC35" s="115">
        <v>0</v>
      </c>
      <c r="AD35" s="23" t="n">
        <f t="shared" si="25"/>
        <v>0.0</v>
      </c>
      <c r="AE35" s="23" t="n">
        <f t="shared" si="26"/>
        <v>0.0</v>
      </c>
      <c r="AF35" s="23" t="n">
        <f t="shared" si="27"/>
        <v>0.0</v>
      </c>
      <c r="AG35" s="23" t="n">
        <f t="shared" si="28"/>
        <v>0.0</v>
      </c>
      <c r="AH35" s="23" t="n">
        <f t="shared" si="29"/>
        <v>0.0</v>
      </c>
      <c r="AI35" s="23" t="n">
        <f t="shared" si="30"/>
        <v>0.0</v>
      </c>
      <c r="AJ35" s="23" t="n">
        <f t="shared" si="31"/>
        <v>0.0</v>
      </c>
      <c r="AK35" s="23" t="n">
        <f t="shared" si="32"/>
        <v>0.0</v>
      </c>
      <c r="AL35" s="23" t="n">
        <f t="shared" si="33"/>
        <v>0.0</v>
      </c>
      <c r="AM35" s="23" t="n">
        <f t="shared" si="34"/>
        <v>0.0</v>
      </c>
    </row>
    <row r="36" spans="1:39" ht="30" x14ac:dyDescent="0.25">
      <c r="A36" s="107"/>
      <c r="B36" s="105" t="s">
        <v>177</v>
      </c>
      <c r="C36" s="117" t="s">
        <v>186</v>
      </c>
      <c r="D36" s="5"/>
      <c r="E36" s="5"/>
      <c r="F36" s="5"/>
      <c r="G36" s="5"/>
      <c r="H36" s="5"/>
      <c r="I36" s="5"/>
      <c r="J36" s="5"/>
      <c r="K36" s="5"/>
      <c r="L36" s="28"/>
      <c r="M36" s="115" t="s">
        <v>160</v>
      </c>
      <c r="N36" s="115">
        <v>0</v>
      </c>
      <c r="O36" s="114"/>
      <c r="P36" s="115">
        <v>0</v>
      </c>
      <c r="Q36" s="22">
        <v>0</v>
      </c>
      <c r="R36" s="22" t="n">
        <f t="shared" si="2"/>
        <v>0.0</v>
      </c>
      <c r="S36" s="115" t="n">
        <f t="shared" si="3"/>
        <v>0.0</v>
      </c>
      <c r="T36" s="22">
        <v>0</v>
      </c>
      <c r="U36" s="22">
        <v>0</v>
      </c>
      <c r="V36" s="22">
        <v>0</v>
      </c>
      <c r="W36" s="23">
        <v>0</v>
      </c>
      <c r="X36" s="22">
        <v>0</v>
      </c>
      <c r="Y36" s="22" t="n">
        <f t="shared" si="4"/>
        <v>0.0</v>
      </c>
      <c r="Z36" s="23" t="n">
        <f t="shared" si="5"/>
        <v>0.0</v>
      </c>
      <c r="AA36" s="116"/>
      <c r="AB36" s="23">
        <v>0</v>
      </c>
      <c r="AC36" s="115">
        <v>0</v>
      </c>
      <c r="AD36" s="23" t="n">
        <f t="shared" si="25"/>
        <v>0.0</v>
      </c>
      <c r="AE36" s="23" t="n">
        <f t="shared" si="26"/>
        <v>0.0</v>
      </c>
      <c r="AF36" s="23" t="n">
        <f t="shared" si="27"/>
        <v>0.0</v>
      </c>
      <c r="AG36" s="23" t="n">
        <f t="shared" si="28"/>
        <v>0.0</v>
      </c>
      <c r="AH36" s="23" t="n">
        <f t="shared" si="29"/>
        <v>0.0</v>
      </c>
      <c r="AI36" s="23" t="n">
        <f t="shared" si="30"/>
        <v>0.0</v>
      </c>
      <c r="AJ36" s="23" t="n">
        <f t="shared" si="31"/>
        <v>0.0</v>
      </c>
      <c r="AK36" s="23" t="n">
        <f t="shared" si="32"/>
        <v>0.0</v>
      </c>
      <c r="AL36" s="23" t="n">
        <f t="shared" si="33"/>
        <v>0.0</v>
      </c>
      <c r="AM36" s="23" t="n">
        <f t="shared" si="34"/>
        <v>0.0</v>
      </c>
    </row>
    <row r="37" spans="1:39" ht="30" x14ac:dyDescent="0.25">
      <c r="A37" s="107"/>
      <c r="B37" s="105" t="s">
        <v>177</v>
      </c>
      <c r="C37" s="117" t="s">
        <v>181</v>
      </c>
      <c r="D37" s="5"/>
      <c r="E37" s="5"/>
      <c r="F37" s="5"/>
      <c r="G37" s="5"/>
      <c r="H37" s="5"/>
      <c r="I37" s="5"/>
      <c r="J37" s="5"/>
      <c r="K37" s="5"/>
      <c r="L37" s="28"/>
      <c r="M37" s="115" t="s">
        <v>163</v>
      </c>
      <c r="N37" s="115">
        <v>1</v>
      </c>
      <c r="O37" s="114"/>
      <c r="P37" s="115">
        <v>24000</v>
      </c>
      <c r="Q37" s="22">
        <v>0</v>
      </c>
      <c r="R37" s="22" t="n">
        <f t="shared" si="2"/>
        <v>24000.0</v>
      </c>
      <c r="S37" s="115" t="n">
        <f t="shared" si="3"/>
        <v>3000.0</v>
      </c>
      <c r="T37" s="22">
        <v>0</v>
      </c>
      <c r="U37" s="22">
        <v>0</v>
      </c>
      <c r="V37" s="22">
        <v>0</v>
      </c>
      <c r="W37" s="23">
        <v>0</v>
      </c>
      <c r="X37" s="22">
        <v>0</v>
      </c>
      <c r="Y37" s="22" t="n">
        <f t="shared" si="4"/>
        <v>27000.0</v>
      </c>
      <c r="Z37" s="23" t="n">
        <f t="shared" si="5"/>
        <v>27000.0</v>
      </c>
      <c r="AA37" s="116"/>
      <c r="AB37" s="23">
        <v>70</v>
      </c>
      <c r="AC37" s="115">
        <v>1</v>
      </c>
      <c r="AD37" s="23" t="n">
        <f t="shared" si="25"/>
        <v>16800.0</v>
      </c>
      <c r="AE37" s="23" t="n">
        <f t="shared" si="26"/>
        <v>0.0</v>
      </c>
      <c r="AF37" s="23" t="n">
        <f t="shared" si="27"/>
        <v>16800.0</v>
      </c>
      <c r="AG37" s="23" t="n">
        <f t="shared" si="28"/>
        <v>2100.0</v>
      </c>
      <c r="AH37" s="23" t="n">
        <f t="shared" si="29"/>
        <v>0.0</v>
      </c>
      <c r="AI37" s="23" t="n">
        <f t="shared" si="30"/>
        <v>0.0</v>
      </c>
      <c r="AJ37" s="23" t="n">
        <f t="shared" si="31"/>
        <v>0.0</v>
      </c>
      <c r="AK37" s="23" t="n">
        <f t="shared" si="32"/>
        <v>0.0</v>
      </c>
      <c r="AL37" s="23" t="n">
        <f t="shared" si="33"/>
        <v>0.0</v>
      </c>
      <c r="AM37" s="23" t="n">
        <f t="shared" si="34"/>
        <v>18900.0</v>
      </c>
    </row>
    <row r="38" spans="1:39" ht="126" x14ac:dyDescent="0.25">
      <c r="A38" s="107" t="s">
        <v>131</v>
      </c>
      <c r="B38" s="105" t="s">
        <v>177</v>
      </c>
      <c r="C38" s="118" t="s">
        <v>132</v>
      </c>
      <c r="D38" s="5"/>
      <c r="E38" s="5"/>
      <c r="F38" s="5"/>
      <c r="G38" s="5"/>
      <c r="H38" s="5"/>
      <c r="I38" s="5"/>
      <c r="J38" s="5"/>
      <c r="K38" s="5"/>
      <c r="L38" s="28"/>
      <c r="M38" s="115" t="s">
        <v>160</v>
      </c>
      <c r="N38" s="115">
        <v>0</v>
      </c>
      <c r="O38" s="114"/>
      <c r="P38" s="115"/>
      <c r="Q38" s="22">
        <v>0</v>
      </c>
      <c r="R38" s="22" t="n">
        <f t="shared" si="2"/>
        <v>0.0</v>
      </c>
      <c r="S38" s="115" t="n">
        <f t="shared" si="3"/>
        <v>0.0</v>
      </c>
      <c r="T38" s="22">
        <v>0</v>
      </c>
      <c r="U38" s="22">
        <v>0</v>
      </c>
      <c r="V38" s="22">
        <v>0</v>
      </c>
      <c r="W38" s="23">
        <v>0</v>
      </c>
      <c r="X38" s="22">
        <v>0</v>
      </c>
      <c r="Y38" s="22" t="n">
        <f t="shared" si="4"/>
        <v>0.0</v>
      </c>
      <c r="Z38" s="23" t="n">
        <f t="shared" si="5"/>
        <v>0.0</v>
      </c>
      <c r="AA38" s="116"/>
      <c r="AB38" s="23">
        <v>0</v>
      </c>
      <c r="AC38" s="115">
        <v>0</v>
      </c>
      <c r="AD38" s="23" t="n">
        <f t="shared" si="25"/>
        <v>0.0</v>
      </c>
      <c r="AE38" s="23" t="n">
        <f t="shared" si="26"/>
        <v>0.0</v>
      </c>
      <c r="AF38" s="23" t="n">
        <f t="shared" si="27"/>
        <v>0.0</v>
      </c>
      <c r="AG38" s="23" t="n">
        <f t="shared" si="28"/>
        <v>0.0</v>
      </c>
      <c r="AH38" s="23" t="n">
        <f t="shared" si="29"/>
        <v>0.0</v>
      </c>
      <c r="AI38" s="23" t="n">
        <f t="shared" si="30"/>
        <v>0.0</v>
      </c>
      <c r="AJ38" s="23" t="n">
        <f t="shared" si="31"/>
        <v>0.0</v>
      </c>
      <c r="AK38" s="23" t="n">
        <f t="shared" si="32"/>
        <v>0.0</v>
      </c>
      <c r="AL38" s="23" t="n">
        <f t="shared" si="33"/>
        <v>0.0</v>
      </c>
      <c r="AM38" s="23" t="n">
        <f t="shared" si="34"/>
        <v>0.0</v>
      </c>
    </row>
    <row r="39" spans="1:39" ht="30" x14ac:dyDescent="0.25">
      <c r="A39" s="107"/>
      <c r="B39" s="105" t="s">
        <v>177</v>
      </c>
      <c r="C39" s="117" t="s">
        <v>183</v>
      </c>
      <c r="D39" s="5"/>
      <c r="E39" s="5"/>
      <c r="F39" s="5"/>
      <c r="G39" s="5"/>
      <c r="H39" s="5"/>
      <c r="I39" s="5"/>
      <c r="J39" s="5"/>
      <c r="K39" s="5"/>
      <c r="L39" s="28"/>
      <c r="M39" s="115" t="s">
        <v>160</v>
      </c>
      <c r="N39" s="115">
        <v>0</v>
      </c>
      <c r="O39" s="114"/>
      <c r="P39" s="115"/>
      <c r="Q39" s="22">
        <v>0</v>
      </c>
      <c r="R39" s="22" t="n">
        <f t="shared" si="2"/>
        <v>0.0</v>
      </c>
      <c r="S39" s="115" t="n">
        <f t="shared" si="3"/>
        <v>0.0</v>
      </c>
      <c r="T39" s="22">
        <v>0</v>
      </c>
      <c r="U39" s="22">
        <v>0</v>
      </c>
      <c r="V39" s="22">
        <v>0</v>
      </c>
      <c r="W39" s="23">
        <v>0</v>
      </c>
      <c r="X39" s="22">
        <v>0</v>
      </c>
      <c r="Y39" s="22" t="n">
        <f t="shared" si="4"/>
        <v>0.0</v>
      </c>
      <c r="Z39" s="23" t="n">
        <f t="shared" si="5"/>
        <v>0.0</v>
      </c>
      <c r="AA39" s="116"/>
      <c r="AB39" s="23">
        <v>0</v>
      </c>
      <c r="AC39" s="115">
        <v>0</v>
      </c>
      <c r="AD39" s="23" t="n">
        <f t="shared" si="25"/>
        <v>0.0</v>
      </c>
      <c r="AE39" s="23" t="n">
        <f t="shared" si="26"/>
        <v>0.0</v>
      </c>
      <c r="AF39" s="23" t="n">
        <f t="shared" si="27"/>
        <v>0.0</v>
      </c>
      <c r="AG39" s="23" t="n">
        <f t="shared" si="28"/>
        <v>0.0</v>
      </c>
      <c r="AH39" s="23" t="n">
        <f t="shared" si="29"/>
        <v>0.0</v>
      </c>
      <c r="AI39" s="23" t="n">
        <f t="shared" si="30"/>
        <v>0.0</v>
      </c>
      <c r="AJ39" s="23" t="n">
        <f t="shared" si="31"/>
        <v>0.0</v>
      </c>
      <c r="AK39" s="23" t="n">
        <f t="shared" si="32"/>
        <v>0.0</v>
      </c>
      <c r="AL39" s="23" t="n">
        <f t="shared" si="33"/>
        <v>0.0</v>
      </c>
      <c r="AM39" s="23" t="n">
        <f t="shared" si="34"/>
        <v>0.0</v>
      </c>
    </row>
    <row r="40" spans="1:39" ht="30" x14ac:dyDescent="0.25">
      <c r="A40" s="107"/>
      <c r="B40" s="105" t="s">
        <v>177</v>
      </c>
      <c r="C40" s="117" t="s">
        <v>184</v>
      </c>
      <c r="D40" s="5"/>
      <c r="E40" s="5"/>
      <c r="F40" s="5"/>
      <c r="G40" s="5"/>
      <c r="H40" s="5"/>
      <c r="I40" s="5"/>
      <c r="J40" s="5"/>
      <c r="K40" s="5"/>
      <c r="L40" s="28"/>
      <c r="M40" s="115" t="s">
        <v>160</v>
      </c>
      <c r="N40" s="115">
        <v>0</v>
      </c>
      <c r="O40" s="114"/>
      <c r="P40" s="115"/>
      <c r="Q40" s="22">
        <v>0</v>
      </c>
      <c r="R40" s="22" t="n">
        <f t="shared" si="2"/>
        <v>0.0</v>
      </c>
      <c r="S40" s="115" t="n">
        <f t="shared" si="3"/>
        <v>0.0</v>
      </c>
      <c r="T40" s="22">
        <v>0</v>
      </c>
      <c r="U40" s="22">
        <v>0</v>
      </c>
      <c r="V40" s="22">
        <v>0</v>
      </c>
      <c r="W40" s="23">
        <v>0</v>
      </c>
      <c r="X40" s="22">
        <v>0</v>
      </c>
      <c r="Y40" s="22" t="n">
        <f t="shared" si="4"/>
        <v>0.0</v>
      </c>
      <c r="Z40" s="23" t="n">
        <f t="shared" si="5"/>
        <v>0.0</v>
      </c>
      <c r="AA40" s="116"/>
      <c r="AB40" s="23">
        <v>0</v>
      </c>
      <c r="AC40" s="115">
        <v>0</v>
      </c>
      <c r="AD40" s="23" t="n">
        <f t="shared" si="25"/>
        <v>0.0</v>
      </c>
      <c r="AE40" s="23" t="n">
        <f t="shared" si="26"/>
        <v>0.0</v>
      </c>
      <c r="AF40" s="23" t="n">
        <f t="shared" si="27"/>
        <v>0.0</v>
      </c>
      <c r="AG40" s="23" t="n">
        <f t="shared" si="28"/>
        <v>0.0</v>
      </c>
      <c r="AH40" s="23" t="n">
        <f t="shared" si="29"/>
        <v>0.0</v>
      </c>
      <c r="AI40" s="23" t="n">
        <f t="shared" si="30"/>
        <v>0.0</v>
      </c>
      <c r="AJ40" s="23" t="n">
        <f t="shared" si="31"/>
        <v>0.0</v>
      </c>
      <c r="AK40" s="23" t="n">
        <f t="shared" si="32"/>
        <v>0.0</v>
      </c>
      <c r="AL40" s="23" t="n">
        <f t="shared" si="33"/>
        <v>0.0</v>
      </c>
      <c r="AM40" s="23" t="n">
        <f t="shared" si="34"/>
        <v>0.0</v>
      </c>
    </row>
    <row r="41" spans="1:39" ht="30" x14ac:dyDescent="0.25">
      <c r="A41" s="107"/>
      <c r="B41" s="105" t="s">
        <v>177</v>
      </c>
      <c r="C41" s="117" t="s">
        <v>185</v>
      </c>
      <c r="D41" s="5"/>
      <c r="E41" s="5"/>
      <c r="F41" s="5"/>
      <c r="G41" s="5"/>
      <c r="H41" s="5"/>
      <c r="I41" s="5"/>
      <c r="J41" s="5"/>
      <c r="K41" s="5"/>
      <c r="L41" s="28"/>
      <c r="M41" s="115" t="s">
        <v>160</v>
      </c>
      <c r="N41" s="115">
        <v>0</v>
      </c>
      <c r="O41" s="114"/>
      <c r="P41" s="115"/>
      <c r="Q41" s="22">
        <v>0</v>
      </c>
      <c r="R41" s="22" t="n">
        <f t="shared" si="2"/>
        <v>0.0</v>
      </c>
      <c r="S41" s="115" t="n">
        <f t="shared" si="3"/>
        <v>0.0</v>
      </c>
      <c r="T41" s="22">
        <v>0</v>
      </c>
      <c r="U41" s="22">
        <v>0</v>
      </c>
      <c r="V41" s="22">
        <v>0</v>
      </c>
      <c r="W41" s="23">
        <v>0</v>
      </c>
      <c r="X41" s="22">
        <v>0</v>
      </c>
      <c r="Y41" s="22" t="n">
        <f t="shared" si="4"/>
        <v>0.0</v>
      </c>
      <c r="Z41" s="23" t="n">
        <f t="shared" si="5"/>
        <v>0.0</v>
      </c>
      <c r="AA41" s="116"/>
      <c r="AB41" s="23">
        <v>0</v>
      </c>
      <c r="AC41" s="115">
        <v>0</v>
      </c>
      <c r="AD41" s="23" t="n">
        <f t="shared" si="25"/>
        <v>0.0</v>
      </c>
      <c r="AE41" s="23" t="n">
        <f t="shared" si="26"/>
        <v>0.0</v>
      </c>
      <c r="AF41" s="23" t="n">
        <f t="shared" si="27"/>
        <v>0.0</v>
      </c>
      <c r="AG41" s="23" t="n">
        <f t="shared" si="28"/>
        <v>0.0</v>
      </c>
      <c r="AH41" s="23" t="n">
        <f t="shared" si="29"/>
        <v>0.0</v>
      </c>
      <c r="AI41" s="23" t="n">
        <f t="shared" si="30"/>
        <v>0.0</v>
      </c>
      <c r="AJ41" s="23" t="n">
        <f t="shared" si="31"/>
        <v>0.0</v>
      </c>
      <c r="AK41" s="23" t="n">
        <f t="shared" si="32"/>
        <v>0.0</v>
      </c>
      <c r="AL41" s="23" t="n">
        <f t="shared" si="33"/>
        <v>0.0</v>
      </c>
      <c r="AM41" s="23" t="n">
        <f t="shared" si="34"/>
        <v>0.0</v>
      </c>
    </row>
    <row r="42" spans="1:39" ht="30" x14ac:dyDescent="0.25">
      <c r="A42" s="107"/>
      <c r="B42" s="105" t="s">
        <v>177</v>
      </c>
      <c r="C42" s="117" t="s">
        <v>182</v>
      </c>
      <c r="D42" s="5"/>
      <c r="E42" s="5"/>
      <c r="F42" s="5"/>
      <c r="G42" s="5"/>
      <c r="H42" s="5"/>
      <c r="I42" s="5"/>
      <c r="J42" s="5"/>
      <c r="K42" s="5"/>
      <c r="L42" s="28"/>
      <c r="M42" s="115" t="s">
        <v>164</v>
      </c>
      <c r="N42" s="115">
        <v>1</v>
      </c>
      <c r="O42" s="114"/>
      <c r="P42" s="115">
        <v>24000</v>
      </c>
      <c r="Q42" s="22">
        <v>0</v>
      </c>
      <c r="R42" s="22" t="n">
        <f t="shared" si="2"/>
        <v>24000.0</v>
      </c>
      <c r="S42" s="115" t="n">
        <f t="shared" si="3"/>
        <v>3000.0</v>
      </c>
      <c r="T42" s="22">
        <v>0</v>
      </c>
      <c r="U42" s="22">
        <v>0</v>
      </c>
      <c r="V42" s="22">
        <v>0</v>
      </c>
      <c r="W42" s="23">
        <v>0</v>
      </c>
      <c r="X42" s="22">
        <v>0</v>
      </c>
      <c r="Y42" s="22" t="n">
        <f t="shared" si="4"/>
        <v>27000.0</v>
      </c>
      <c r="Z42" s="23" t="n">
        <f t="shared" si="5"/>
        <v>27000.0</v>
      </c>
      <c r="AA42" s="116"/>
      <c r="AB42" s="23">
        <v>70</v>
      </c>
      <c r="AC42" s="115">
        <v>1</v>
      </c>
      <c r="AD42" s="23" t="n">
        <f t="shared" si="25"/>
        <v>16800.0</v>
      </c>
      <c r="AE42" s="23" t="n">
        <f t="shared" si="26"/>
        <v>0.0</v>
      </c>
      <c r="AF42" s="23" t="n">
        <f t="shared" si="27"/>
        <v>16800.0</v>
      </c>
      <c r="AG42" s="23" t="n">
        <f t="shared" si="28"/>
        <v>2100.0</v>
      </c>
      <c r="AH42" s="23" t="n">
        <f t="shared" si="29"/>
        <v>0.0</v>
      </c>
      <c r="AI42" s="23" t="n">
        <f t="shared" si="30"/>
        <v>0.0</v>
      </c>
      <c r="AJ42" s="23" t="n">
        <f t="shared" si="31"/>
        <v>0.0</v>
      </c>
      <c r="AK42" s="23" t="n">
        <f t="shared" si="32"/>
        <v>0.0</v>
      </c>
      <c r="AL42" s="23" t="n">
        <f t="shared" si="33"/>
        <v>0.0</v>
      </c>
      <c r="AM42" s="23" t="n">
        <f t="shared" si="34"/>
        <v>18900.0</v>
      </c>
    </row>
    <row r="43" spans="1:39" x14ac:dyDescent="0.25">
      <c r="A43" s="104" t="s">
        <v>68</v>
      </c>
      <c r="B43" s="105" t="s">
        <v>179</v>
      </c>
      <c r="C43" s="117" t="s">
        <v>133</v>
      </c>
      <c r="D43" s="5"/>
      <c r="E43" s="5"/>
      <c r="F43" s="5"/>
      <c r="G43" s="5"/>
      <c r="H43" s="5"/>
      <c r="I43" s="5"/>
      <c r="J43" s="5"/>
      <c r="K43" s="5"/>
      <c r="L43" s="28"/>
      <c r="M43" s="115" t="s">
        <v>160</v>
      </c>
      <c r="N43" s="115">
        <v>0</v>
      </c>
      <c r="O43" s="114"/>
      <c r="P43" s="115">
        <v>0</v>
      </c>
      <c r="Q43" s="22">
        <v>0</v>
      </c>
      <c r="R43" s="22" t="n">
        <f t="shared" si="2"/>
        <v>0.0</v>
      </c>
      <c r="S43" s="115" t="n">
        <f t="shared" si="3"/>
        <v>0.0</v>
      </c>
      <c r="T43" s="22">
        <v>0</v>
      </c>
      <c r="U43" s="22">
        <v>0</v>
      </c>
      <c r="V43" s="22">
        <v>0</v>
      </c>
      <c r="W43" s="23">
        <v>0</v>
      </c>
      <c r="X43" s="22">
        <v>0</v>
      </c>
      <c r="Y43" s="22" t="n">
        <f t="shared" si="4"/>
        <v>0.0</v>
      </c>
      <c r="Z43" s="23" t="n">
        <f t="shared" si="5"/>
        <v>0.0</v>
      </c>
      <c r="AA43" s="116"/>
      <c r="AB43" s="23">
        <v>0</v>
      </c>
      <c r="AC43" s="115">
        <v>0</v>
      </c>
      <c r="AD43" s="23" t="n">
        <f t="shared" si="25"/>
        <v>0.0</v>
      </c>
      <c r="AE43" s="23" t="n">
        <f t="shared" si="26"/>
        <v>0.0</v>
      </c>
      <c r="AF43" s="23" t="n">
        <f t="shared" si="27"/>
        <v>0.0</v>
      </c>
      <c r="AG43" s="23" t="n">
        <f t="shared" si="28"/>
        <v>0.0</v>
      </c>
      <c r="AH43" s="23" t="n">
        <f t="shared" si="29"/>
        <v>0.0</v>
      </c>
      <c r="AI43" s="23" t="n">
        <f t="shared" si="30"/>
        <v>0.0</v>
      </c>
      <c r="AJ43" s="23" t="n">
        <f t="shared" si="31"/>
        <v>0.0</v>
      </c>
      <c r="AK43" s="23" t="n">
        <f t="shared" si="32"/>
        <v>0.0</v>
      </c>
      <c r="AL43" s="23" t="n">
        <f t="shared" si="33"/>
        <v>0.0</v>
      </c>
      <c r="AM43" s="23" t="n">
        <f t="shared" si="34"/>
        <v>0.0</v>
      </c>
    </row>
    <row r="44" spans="1:39" x14ac:dyDescent="0.25">
      <c r="A44" s="112"/>
      <c r="B44" s="105" t="s">
        <v>179</v>
      </c>
      <c r="C44" s="117" t="s">
        <v>134</v>
      </c>
      <c r="D44" s="5"/>
      <c r="E44" s="5"/>
      <c r="F44" s="5"/>
      <c r="G44" s="5"/>
      <c r="H44" s="5"/>
      <c r="I44" s="5"/>
      <c r="J44" s="5"/>
      <c r="K44" s="5"/>
      <c r="L44" s="28"/>
      <c r="M44" s="115" t="s">
        <v>160</v>
      </c>
      <c r="N44" s="115">
        <v>0</v>
      </c>
      <c r="O44" s="114"/>
      <c r="P44" s="115">
        <v>0</v>
      </c>
      <c r="Q44" s="22">
        <v>0</v>
      </c>
      <c r="R44" s="22" t="n">
        <f t="shared" si="2"/>
        <v>0.0</v>
      </c>
      <c r="S44" s="115" t="n">
        <f t="shared" si="3"/>
        <v>0.0</v>
      </c>
      <c r="T44" s="22">
        <v>0</v>
      </c>
      <c r="U44" s="22">
        <v>0</v>
      </c>
      <c r="V44" s="22">
        <v>0</v>
      </c>
      <c r="W44" s="23">
        <v>0</v>
      </c>
      <c r="X44" s="22">
        <v>0</v>
      </c>
      <c r="Y44" s="22" t="n">
        <f t="shared" si="4"/>
        <v>0.0</v>
      </c>
      <c r="Z44" s="23" t="n">
        <f t="shared" si="5"/>
        <v>0.0</v>
      </c>
      <c r="AA44" s="116"/>
      <c r="AB44" s="23">
        <v>0</v>
      </c>
      <c r="AC44" s="115">
        <v>0</v>
      </c>
      <c r="AD44" s="23" t="n">
        <f t="shared" si="25"/>
        <v>0.0</v>
      </c>
      <c r="AE44" s="23" t="n">
        <f t="shared" si="26"/>
        <v>0.0</v>
      </c>
      <c r="AF44" s="23" t="n">
        <f t="shared" si="27"/>
        <v>0.0</v>
      </c>
      <c r="AG44" s="23" t="n">
        <f t="shared" si="28"/>
        <v>0.0</v>
      </c>
      <c r="AH44" s="23" t="n">
        <f t="shared" si="29"/>
        <v>0.0</v>
      </c>
      <c r="AI44" s="23" t="n">
        <f t="shared" si="30"/>
        <v>0.0</v>
      </c>
      <c r="AJ44" s="23" t="n">
        <f t="shared" si="31"/>
        <v>0.0</v>
      </c>
      <c r="AK44" s="23" t="n">
        <f t="shared" si="32"/>
        <v>0.0</v>
      </c>
      <c r="AL44" s="23" t="n">
        <f t="shared" si="33"/>
        <v>0.0</v>
      </c>
      <c r="AM44" s="23" t="n">
        <f t="shared" si="34"/>
        <v>0.0</v>
      </c>
    </row>
    <row r="45" spans="1:39" ht="180" x14ac:dyDescent="0.25">
      <c r="A45" s="107"/>
      <c r="B45" s="105" t="s">
        <v>179</v>
      </c>
      <c r="C45" s="117" t="s">
        <v>135</v>
      </c>
      <c r="D45" s="5"/>
      <c r="E45" s="5"/>
      <c r="F45" s="5"/>
      <c r="G45" s="5"/>
      <c r="H45" s="5"/>
      <c r="I45" s="5"/>
      <c r="J45" s="5"/>
      <c r="K45" s="5"/>
      <c r="L45" s="28"/>
      <c r="M45" s="115" t="s">
        <v>160</v>
      </c>
      <c r="N45" s="115">
        <v>0</v>
      </c>
      <c r="O45" s="114"/>
      <c r="P45" s="115">
        <v>0</v>
      </c>
      <c r="Q45" s="22">
        <v>0</v>
      </c>
      <c r="R45" s="22" t="n">
        <f t="shared" si="2"/>
        <v>0.0</v>
      </c>
      <c r="S45" s="115" t="n">
        <f t="shared" si="3"/>
        <v>0.0</v>
      </c>
      <c r="T45" s="22">
        <v>0</v>
      </c>
      <c r="U45" s="22">
        <v>0</v>
      </c>
      <c r="V45" s="22">
        <v>0</v>
      </c>
      <c r="W45" s="23">
        <v>0</v>
      </c>
      <c r="X45" s="22">
        <v>0</v>
      </c>
      <c r="Y45" s="22" t="n">
        <f t="shared" si="4"/>
        <v>0.0</v>
      </c>
      <c r="Z45" s="23" t="n">
        <f t="shared" si="5"/>
        <v>0.0</v>
      </c>
      <c r="AA45" s="116"/>
      <c r="AB45" s="23">
        <v>0</v>
      </c>
      <c r="AC45" s="115">
        <v>0</v>
      </c>
      <c r="AD45" s="23" t="n">
        <f t="shared" si="25"/>
        <v>0.0</v>
      </c>
      <c r="AE45" s="23" t="n">
        <f t="shared" si="26"/>
        <v>0.0</v>
      </c>
      <c r="AF45" s="23" t="n">
        <f t="shared" si="27"/>
        <v>0.0</v>
      </c>
      <c r="AG45" s="23" t="n">
        <f t="shared" si="28"/>
        <v>0.0</v>
      </c>
      <c r="AH45" s="23" t="n">
        <f t="shared" si="29"/>
        <v>0.0</v>
      </c>
      <c r="AI45" s="23" t="n">
        <f t="shared" si="30"/>
        <v>0.0</v>
      </c>
      <c r="AJ45" s="23" t="n">
        <f t="shared" si="31"/>
        <v>0.0</v>
      </c>
      <c r="AK45" s="23" t="n">
        <f t="shared" si="32"/>
        <v>0.0</v>
      </c>
      <c r="AL45" s="23" t="n">
        <f t="shared" si="33"/>
        <v>0.0</v>
      </c>
      <c r="AM45" s="23" t="n">
        <f t="shared" si="34"/>
        <v>0.0</v>
      </c>
    </row>
    <row r="46" spans="1:39" ht="30" x14ac:dyDescent="0.25">
      <c r="A46" s="107"/>
      <c r="B46" s="105" t="s">
        <v>179</v>
      </c>
      <c r="C46" s="117" t="s">
        <v>136</v>
      </c>
      <c r="D46" s="5"/>
      <c r="E46" s="5"/>
      <c r="F46" s="5"/>
      <c r="G46" s="5"/>
      <c r="H46" s="5"/>
      <c r="I46" s="5"/>
      <c r="J46" s="5"/>
      <c r="K46" s="5"/>
      <c r="L46" s="28"/>
      <c r="M46" s="115" t="s">
        <v>160</v>
      </c>
      <c r="N46" s="115">
        <v>0</v>
      </c>
      <c r="O46" s="114"/>
      <c r="P46" s="115">
        <v>0</v>
      </c>
      <c r="Q46" s="22">
        <v>0</v>
      </c>
      <c r="R46" s="22" t="n">
        <f t="shared" si="2"/>
        <v>0.0</v>
      </c>
      <c r="S46" s="115" t="n">
        <f t="shared" si="3"/>
        <v>0.0</v>
      </c>
      <c r="T46" s="22">
        <v>0</v>
      </c>
      <c r="U46" s="22">
        <v>0</v>
      </c>
      <c r="V46" s="22">
        <v>0</v>
      </c>
      <c r="W46" s="23">
        <v>0</v>
      </c>
      <c r="X46" s="22">
        <v>0</v>
      </c>
      <c r="Y46" s="22" t="n">
        <f t="shared" si="4"/>
        <v>0.0</v>
      </c>
      <c r="Z46" s="23" t="n">
        <f t="shared" si="5"/>
        <v>0.0</v>
      </c>
      <c r="AA46" s="116"/>
      <c r="AB46" s="23">
        <v>0</v>
      </c>
      <c r="AC46" s="115">
        <v>0</v>
      </c>
      <c r="AD46" s="23" t="n">
        <f t="shared" si="25"/>
        <v>0.0</v>
      </c>
      <c r="AE46" s="23" t="n">
        <f t="shared" si="26"/>
        <v>0.0</v>
      </c>
      <c r="AF46" s="23" t="n">
        <f t="shared" si="27"/>
        <v>0.0</v>
      </c>
      <c r="AG46" s="23" t="n">
        <f t="shared" si="28"/>
        <v>0.0</v>
      </c>
      <c r="AH46" s="23" t="n">
        <f t="shared" si="29"/>
        <v>0.0</v>
      </c>
      <c r="AI46" s="23" t="n">
        <f t="shared" si="30"/>
        <v>0.0</v>
      </c>
      <c r="AJ46" s="23" t="n">
        <f t="shared" si="31"/>
        <v>0.0</v>
      </c>
      <c r="AK46" s="23" t="n">
        <f t="shared" si="32"/>
        <v>0.0</v>
      </c>
      <c r="AL46" s="23" t="n">
        <f t="shared" si="33"/>
        <v>0.0</v>
      </c>
      <c r="AM46" s="23" t="n">
        <f t="shared" si="34"/>
        <v>0.0</v>
      </c>
    </row>
    <row r="47" spans="1:39" ht="45" x14ac:dyDescent="0.25">
      <c r="A47" s="107"/>
      <c r="B47" s="105" t="s">
        <v>179</v>
      </c>
      <c r="C47" s="117" t="s">
        <v>137</v>
      </c>
      <c r="D47" s="5"/>
      <c r="E47" s="5"/>
      <c r="F47" s="5"/>
      <c r="G47" s="5"/>
      <c r="H47" s="5"/>
      <c r="I47" s="5"/>
      <c r="J47" s="5"/>
      <c r="K47" s="5"/>
      <c r="L47" s="28"/>
      <c r="M47" s="115" t="s">
        <v>160</v>
      </c>
      <c r="N47" s="115">
        <v>0</v>
      </c>
      <c r="O47" s="114"/>
      <c r="P47" s="115">
        <v>0</v>
      </c>
      <c r="Q47" s="22">
        <v>0</v>
      </c>
      <c r="R47" s="22" t="n">
        <f t="shared" si="2"/>
        <v>0.0</v>
      </c>
      <c r="S47" s="115" t="n">
        <f t="shared" si="3"/>
        <v>0.0</v>
      </c>
      <c r="T47" s="22">
        <v>0</v>
      </c>
      <c r="U47" s="22">
        <v>0</v>
      </c>
      <c r="V47" s="22">
        <v>0</v>
      </c>
      <c r="W47" s="23">
        <v>0</v>
      </c>
      <c r="X47" s="22">
        <v>0</v>
      </c>
      <c r="Y47" s="22" t="n">
        <f t="shared" si="4"/>
        <v>0.0</v>
      </c>
      <c r="Z47" s="23" t="n">
        <f t="shared" si="5"/>
        <v>0.0</v>
      </c>
      <c r="AA47" s="116"/>
      <c r="AB47" s="23">
        <v>0</v>
      </c>
      <c r="AC47" s="115">
        <v>0</v>
      </c>
      <c r="AD47" s="23" t="n">
        <f t="shared" si="25"/>
        <v>0.0</v>
      </c>
      <c r="AE47" s="23" t="n">
        <f t="shared" si="26"/>
        <v>0.0</v>
      </c>
      <c r="AF47" s="23" t="n">
        <f t="shared" si="27"/>
        <v>0.0</v>
      </c>
      <c r="AG47" s="23" t="n">
        <f t="shared" si="28"/>
        <v>0.0</v>
      </c>
      <c r="AH47" s="23" t="n">
        <f t="shared" si="29"/>
        <v>0.0</v>
      </c>
      <c r="AI47" s="23" t="n">
        <f t="shared" si="30"/>
        <v>0.0</v>
      </c>
      <c r="AJ47" s="23" t="n">
        <f t="shared" si="31"/>
        <v>0.0</v>
      </c>
      <c r="AK47" s="23" t="n">
        <f t="shared" si="32"/>
        <v>0.0</v>
      </c>
      <c r="AL47" s="23" t="n">
        <f t="shared" si="33"/>
        <v>0.0</v>
      </c>
      <c r="AM47" s="23" t="n">
        <f t="shared" si="34"/>
        <v>0.0</v>
      </c>
    </row>
    <row r="48" spans="1:39" x14ac:dyDescent="0.25">
      <c r="A48" s="107"/>
      <c r="B48" s="105" t="s">
        <v>179</v>
      </c>
      <c r="C48" s="117" t="s">
        <v>138</v>
      </c>
      <c r="D48" s="5"/>
      <c r="E48" s="5"/>
      <c r="F48" s="5"/>
      <c r="G48" s="5"/>
      <c r="H48" s="5"/>
      <c r="I48" s="5"/>
      <c r="J48" s="5"/>
      <c r="K48" s="5"/>
      <c r="L48" s="28"/>
      <c r="M48" s="115" t="s">
        <v>160</v>
      </c>
      <c r="N48" s="115">
        <v>0</v>
      </c>
      <c r="O48" s="114"/>
      <c r="P48" s="115">
        <v>0</v>
      </c>
      <c r="Q48" s="22">
        <v>0</v>
      </c>
      <c r="R48" s="22" t="n">
        <f t="shared" si="2"/>
        <v>0.0</v>
      </c>
      <c r="S48" s="115" t="n">
        <f t="shared" si="3"/>
        <v>0.0</v>
      </c>
      <c r="T48" s="22">
        <v>0</v>
      </c>
      <c r="U48" s="22">
        <v>0</v>
      </c>
      <c r="V48" s="22">
        <v>0</v>
      </c>
      <c r="W48" s="23">
        <v>0</v>
      </c>
      <c r="X48" s="22">
        <v>0</v>
      </c>
      <c r="Y48" s="22" t="n">
        <f t="shared" si="4"/>
        <v>0.0</v>
      </c>
      <c r="Z48" s="23" t="n">
        <f t="shared" si="5"/>
        <v>0.0</v>
      </c>
      <c r="AA48" s="116"/>
      <c r="AB48" s="23">
        <v>0</v>
      </c>
      <c r="AC48" s="115">
        <v>0</v>
      </c>
      <c r="AD48" s="23" t="n">
        <f t="shared" si="25"/>
        <v>0.0</v>
      </c>
      <c r="AE48" s="23" t="n">
        <f t="shared" si="26"/>
        <v>0.0</v>
      </c>
      <c r="AF48" s="23" t="n">
        <f t="shared" si="27"/>
        <v>0.0</v>
      </c>
      <c r="AG48" s="23" t="n">
        <f t="shared" si="28"/>
        <v>0.0</v>
      </c>
      <c r="AH48" s="23" t="n">
        <f t="shared" si="29"/>
        <v>0.0</v>
      </c>
      <c r="AI48" s="23" t="n">
        <f t="shared" si="30"/>
        <v>0.0</v>
      </c>
      <c r="AJ48" s="23" t="n">
        <f t="shared" si="31"/>
        <v>0.0</v>
      </c>
      <c r="AK48" s="23" t="n">
        <f t="shared" si="32"/>
        <v>0.0</v>
      </c>
      <c r="AL48" s="23" t="n">
        <f t="shared" si="33"/>
        <v>0.0</v>
      </c>
      <c r="AM48" s="23" t="n">
        <f t="shared" si="34"/>
        <v>0.0</v>
      </c>
    </row>
    <row r="49" spans="1:39" ht="45" x14ac:dyDescent="0.25">
      <c r="A49" s="107"/>
      <c r="B49" s="105" t="s">
        <v>179</v>
      </c>
      <c r="C49" s="117" t="s">
        <v>139</v>
      </c>
      <c r="D49" s="5"/>
      <c r="E49" s="5"/>
      <c r="F49" s="5"/>
      <c r="G49" s="5"/>
      <c r="H49" s="5"/>
      <c r="I49" s="5"/>
      <c r="J49" s="5"/>
      <c r="K49" s="5"/>
      <c r="L49" s="28"/>
      <c r="M49" s="115" t="s">
        <v>160</v>
      </c>
      <c r="N49" s="115">
        <v>0</v>
      </c>
      <c r="O49" s="114"/>
      <c r="P49" s="115">
        <v>0</v>
      </c>
      <c r="Q49" s="22">
        <v>0</v>
      </c>
      <c r="R49" s="22" t="n">
        <f t="shared" si="2"/>
        <v>0.0</v>
      </c>
      <c r="S49" s="115" t="n">
        <f t="shared" si="3"/>
        <v>0.0</v>
      </c>
      <c r="T49" s="22">
        <v>0</v>
      </c>
      <c r="U49" s="22">
        <v>0</v>
      </c>
      <c r="V49" s="22">
        <v>0</v>
      </c>
      <c r="W49" s="23">
        <v>0</v>
      </c>
      <c r="X49" s="22">
        <v>0</v>
      </c>
      <c r="Y49" s="22" t="n">
        <f t="shared" si="4"/>
        <v>0.0</v>
      </c>
      <c r="Z49" s="23" t="n">
        <f t="shared" si="5"/>
        <v>0.0</v>
      </c>
      <c r="AA49" s="116"/>
      <c r="AB49" s="23">
        <v>0</v>
      </c>
      <c r="AC49" s="115">
        <v>0</v>
      </c>
      <c r="AD49" s="23" t="n">
        <f t="shared" si="25"/>
        <v>0.0</v>
      </c>
      <c r="AE49" s="23" t="n">
        <f t="shared" si="26"/>
        <v>0.0</v>
      </c>
      <c r="AF49" s="23" t="n">
        <f t="shared" si="27"/>
        <v>0.0</v>
      </c>
      <c r="AG49" s="23" t="n">
        <f t="shared" si="28"/>
        <v>0.0</v>
      </c>
      <c r="AH49" s="23" t="n">
        <f t="shared" si="29"/>
        <v>0.0</v>
      </c>
      <c r="AI49" s="23" t="n">
        <f t="shared" si="30"/>
        <v>0.0</v>
      </c>
      <c r="AJ49" s="23" t="n">
        <f t="shared" si="31"/>
        <v>0.0</v>
      </c>
      <c r="AK49" s="23" t="n">
        <f t="shared" si="32"/>
        <v>0.0</v>
      </c>
      <c r="AL49" s="23" t="n">
        <f t="shared" si="33"/>
        <v>0.0</v>
      </c>
      <c r="AM49" s="23" t="n">
        <f t="shared" si="34"/>
        <v>0.0</v>
      </c>
    </row>
    <row r="50" spans="1:39" ht="30" x14ac:dyDescent="0.25">
      <c r="A50" s="107"/>
      <c r="B50" s="105" t="s">
        <v>179</v>
      </c>
      <c r="C50" s="117" t="s">
        <v>140</v>
      </c>
      <c r="D50" s="5"/>
      <c r="E50" s="5"/>
      <c r="F50" s="5"/>
      <c r="G50" s="5"/>
      <c r="H50" s="5"/>
      <c r="I50" s="5"/>
      <c r="J50" s="5"/>
      <c r="K50" s="5"/>
      <c r="L50" s="28"/>
      <c r="M50" s="115" t="s">
        <v>160</v>
      </c>
      <c r="N50" s="115">
        <v>0</v>
      </c>
      <c r="O50" s="114"/>
      <c r="P50" s="115">
        <v>0</v>
      </c>
      <c r="Q50" s="22">
        <v>0</v>
      </c>
      <c r="R50" s="22" t="n">
        <f t="shared" si="2"/>
        <v>0.0</v>
      </c>
      <c r="S50" s="115" t="n">
        <f t="shared" si="3"/>
        <v>0.0</v>
      </c>
      <c r="T50" s="22">
        <v>0</v>
      </c>
      <c r="U50" s="22">
        <v>0</v>
      </c>
      <c r="V50" s="22">
        <v>0</v>
      </c>
      <c r="W50" s="23">
        <v>0</v>
      </c>
      <c r="X50" s="22">
        <v>0</v>
      </c>
      <c r="Y50" s="22" t="n">
        <f t="shared" si="4"/>
        <v>0.0</v>
      </c>
      <c r="Z50" s="23" t="n">
        <f t="shared" si="5"/>
        <v>0.0</v>
      </c>
      <c r="AA50" s="116"/>
      <c r="AB50" s="23">
        <v>0</v>
      </c>
      <c r="AC50" s="115">
        <v>0</v>
      </c>
      <c r="AD50" s="23" t="n">
        <f t="shared" si="25"/>
        <v>0.0</v>
      </c>
      <c r="AE50" s="23" t="n">
        <f t="shared" si="26"/>
        <v>0.0</v>
      </c>
      <c r="AF50" s="23" t="n">
        <f t="shared" si="27"/>
        <v>0.0</v>
      </c>
      <c r="AG50" s="23" t="n">
        <f t="shared" si="28"/>
        <v>0.0</v>
      </c>
      <c r="AH50" s="23" t="n">
        <f t="shared" si="29"/>
        <v>0.0</v>
      </c>
      <c r="AI50" s="23" t="n">
        <f t="shared" si="30"/>
        <v>0.0</v>
      </c>
      <c r="AJ50" s="23" t="n">
        <f t="shared" si="31"/>
        <v>0.0</v>
      </c>
      <c r="AK50" s="23" t="n">
        <f t="shared" si="32"/>
        <v>0.0</v>
      </c>
      <c r="AL50" s="23" t="n">
        <f t="shared" si="33"/>
        <v>0.0</v>
      </c>
      <c r="AM50" s="23" t="n">
        <f t="shared" si="34"/>
        <v>0.0</v>
      </c>
    </row>
    <row r="51" spans="1:39" ht="30" x14ac:dyDescent="0.25">
      <c r="A51" s="107"/>
      <c r="B51" s="105" t="s">
        <v>179</v>
      </c>
      <c r="C51" s="117" t="s">
        <v>141</v>
      </c>
      <c r="D51" s="5"/>
      <c r="E51" s="5"/>
      <c r="F51" s="5"/>
      <c r="G51" s="5"/>
      <c r="H51" s="5"/>
      <c r="I51" s="5"/>
      <c r="J51" s="5"/>
      <c r="K51" s="5"/>
      <c r="L51" s="28"/>
      <c r="M51" s="115" t="s">
        <v>160</v>
      </c>
      <c r="N51" s="115">
        <v>0</v>
      </c>
      <c r="O51" s="114"/>
      <c r="P51" s="115">
        <v>0</v>
      </c>
      <c r="Q51" s="22">
        <v>0</v>
      </c>
      <c r="R51" s="22" t="n">
        <f t="shared" si="2"/>
        <v>0.0</v>
      </c>
      <c r="S51" s="115" t="n">
        <f t="shared" si="3"/>
        <v>0.0</v>
      </c>
      <c r="T51" s="22">
        <v>0</v>
      </c>
      <c r="U51" s="22">
        <v>0</v>
      </c>
      <c r="V51" s="22">
        <v>0</v>
      </c>
      <c r="W51" s="23">
        <v>0</v>
      </c>
      <c r="X51" s="22">
        <v>0</v>
      </c>
      <c r="Y51" s="22" t="n">
        <f t="shared" si="4"/>
        <v>0.0</v>
      </c>
      <c r="Z51" s="23" t="n">
        <f t="shared" si="5"/>
        <v>0.0</v>
      </c>
      <c r="AA51" s="116"/>
      <c r="AB51" s="23">
        <v>0</v>
      </c>
      <c r="AC51" s="115">
        <v>0</v>
      </c>
      <c r="AD51" s="23" t="n">
        <f t="shared" si="25"/>
        <v>0.0</v>
      </c>
      <c r="AE51" s="23" t="n">
        <f t="shared" si="26"/>
        <v>0.0</v>
      </c>
      <c r="AF51" s="23" t="n">
        <f t="shared" si="27"/>
        <v>0.0</v>
      </c>
      <c r="AG51" s="23" t="n">
        <f t="shared" si="28"/>
        <v>0.0</v>
      </c>
      <c r="AH51" s="23" t="n">
        <f t="shared" si="29"/>
        <v>0.0</v>
      </c>
      <c r="AI51" s="23" t="n">
        <f t="shared" si="30"/>
        <v>0.0</v>
      </c>
      <c r="AJ51" s="23" t="n">
        <f t="shared" si="31"/>
        <v>0.0</v>
      </c>
      <c r="AK51" s="23" t="n">
        <f t="shared" si="32"/>
        <v>0.0</v>
      </c>
      <c r="AL51" s="23" t="n">
        <f t="shared" si="33"/>
        <v>0.0</v>
      </c>
      <c r="AM51" s="23" t="n">
        <f t="shared" si="34"/>
        <v>0.0</v>
      </c>
    </row>
    <row r="52" spans="1:39" ht="90" x14ac:dyDescent="0.25">
      <c r="A52" s="107"/>
      <c r="B52" s="105" t="s">
        <v>179</v>
      </c>
      <c r="C52" s="117" t="s">
        <v>142</v>
      </c>
      <c r="D52" s="5"/>
      <c r="E52" s="5"/>
      <c r="F52" s="5"/>
      <c r="G52" s="5"/>
      <c r="H52" s="5"/>
      <c r="I52" s="5"/>
      <c r="J52" s="5"/>
      <c r="K52" s="5"/>
      <c r="L52" s="28"/>
      <c r="M52" s="115" t="s">
        <v>160</v>
      </c>
      <c r="N52" s="115">
        <v>0</v>
      </c>
      <c r="O52" s="114"/>
      <c r="P52" s="115">
        <v>0</v>
      </c>
      <c r="Q52" s="22">
        <v>0</v>
      </c>
      <c r="R52" s="22" t="n">
        <f t="shared" si="2"/>
        <v>0.0</v>
      </c>
      <c r="S52" s="115" t="n">
        <f t="shared" si="3"/>
        <v>0.0</v>
      </c>
      <c r="T52" s="22">
        <v>0</v>
      </c>
      <c r="U52" s="22">
        <v>0</v>
      </c>
      <c r="V52" s="22">
        <v>0</v>
      </c>
      <c r="W52" s="23">
        <v>0</v>
      </c>
      <c r="X52" s="22">
        <v>0</v>
      </c>
      <c r="Y52" s="22" t="n">
        <f t="shared" si="4"/>
        <v>0.0</v>
      </c>
      <c r="Z52" s="23" t="n">
        <f t="shared" si="5"/>
        <v>0.0</v>
      </c>
      <c r="AA52" s="116"/>
      <c r="AB52" s="23">
        <v>0</v>
      </c>
      <c r="AC52" s="115">
        <v>0</v>
      </c>
      <c r="AD52" s="23" t="n">
        <f t="shared" si="25"/>
        <v>0.0</v>
      </c>
      <c r="AE52" s="23" t="n">
        <f t="shared" si="26"/>
        <v>0.0</v>
      </c>
      <c r="AF52" s="23" t="n">
        <f t="shared" si="27"/>
        <v>0.0</v>
      </c>
      <c r="AG52" s="23" t="n">
        <f t="shared" si="28"/>
        <v>0.0</v>
      </c>
      <c r="AH52" s="23" t="n">
        <f t="shared" si="29"/>
        <v>0.0</v>
      </c>
      <c r="AI52" s="23" t="n">
        <f t="shared" si="30"/>
        <v>0.0</v>
      </c>
      <c r="AJ52" s="23" t="n">
        <f t="shared" si="31"/>
        <v>0.0</v>
      </c>
      <c r="AK52" s="23" t="n">
        <f t="shared" si="32"/>
        <v>0.0</v>
      </c>
      <c r="AL52" s="23" t="n">
        <f t="shared" si="33"/>
        <v>0.0</v>
      </c>
      <c r="AM52" s="23" t="n">
        <f t="shared" si="34"/>
        <v>0.0</v>
      </c>
    </row>
    <row r="53" spans="1:39" x14ac:dyDescent="0.25">
      <c r="A53" s="107"/>
      <c r="B53" s="105" t="s">
        <v>179</v>
      </c>
      <c r="C53" s="117" t="s">
        <v>143</v>
      </c>
      <c r="D53" s="5"/>
      <c r="E53" s="5"/>
      <c r="F53" s="5"/>
      <c r="G53" s="5"/>
      <c r="H53" s="5"/>
      <c r="I53" s="5"/>
      <c r="J53" s="5"/>
      <c r="K53" s="5"/>
      <c r="L53" s="28"/>
      <c r="M53" s="115" t="s">
        <v>160</v>
      </c>
      <c r="N53" s="115">
        <v>0</v>
      </c>
      <c r="O53" s="114"/>
      <c r="P53" s="115">
        <v>0</v>
      </c>
      <c r="Q53" s="22">
        <v>0</v>
      </c>
      <c r="R53" s="22" t="n">
        <f t="shared" si="2"/>
        <v>0.0</v>
      </c>
      <c r="S53" s="115" t="n">
        <f t="shared" si="3"/>
        <v>0.0</v>
      </c>
      <c r="T53" s="22">
        <v>0</v>
      </c>
      <c r="U53" s="22">
        <v>0</v>
      </c>
      <c r="V53" s="22">
        <v>0</v>
      </c>
      <c r="W53" s="23">
        <v>0</v>
      </c>
      <c r="X53" s="22">
        <v>0</v>
      </c>
      <c r="Y53" s="22" t="n">
        <f t="shared" si="4"/>
        <v>0.0</v>
      </c>
      <c r="Z53" s="23" t="n">
        <f t="shared" si="5"/>
        <v>0.0</v>
      </c>
      <c r="AA53" s="116"/>
      <c r="AB53" s="23">
        <v>0</v>
      </c>
      <c r="AC53" s="115">
        <v>0</v>
      </c>
      <c r="AD53" s="23" t="n">
        <f t="shared" si="25"/>
        <v>0.0</v>
      </c>
      <c r="AE53" s="23" t="n">
        <f t="shared" si="26"/>
        <v>0.0</v>
      </c>
      <c r="AF53" s="23" t="n">
        <f t="shared" si="27"/>
        <v>0.0</v>
      </c>
      <c r="AG53" s="23" t="n">
        <f t="shared" si="28"/>
        <v>0.0</v>
      </c>
      <c r="AH53" s="23" t="n">
        <f t="shared" si="29"/>
        <v>0.0</v>
      </c>
      <c r="AI53" s="23" t="n">
        <f t="shared" si="30"/>
        <v>0.0</v>
      </c>
      <c r="AJ53" s="23" t="n">
        <f t="shared" si="31"/>
        <v>0.0</v>
      </c>
      <c r="AK53" s="23" t="n">
        <f t="shared" si="32"/>
        <v>0.0</v>
      </c>
      <c r="AL53" s="23" t="n">
        <f t="shared" si="33"/>
        <v>0.0</v>
      </c>
      <c r="AM53" s="23" t="n">
        <f t="shared" si="34"/>
        <v>0.0</v>
      </c>
    </row>
    <row r="54" spans="1:39" x14ac:dyDescent="0.25">
      <c r="A54" s="107"/>
      <c r="B54" s="105" t="s">
        <v>179</v>
      </c>
      <c r="C54" s="117" t="s">
        <v>144</v>
      </c>
      <c r="D54" s="5"/>
      <c r="E54" s="5"/>
      <c r="F54" s="5"/>
      <c r="G54" s="5"/>
      <c r="H54" s="5"/>
      <c r="I54" s="5"/>
      <c r="J54" s="5"/>
      <c r="K54" s="5"/>
      <c r="L54" s="28"/>
      <c r="M54" s="115" t="s">
        <v>160</v>
      </c>
      <c r="N54" s="115">
        <v>0</v>
      </c>
      <c r="O54" s="114"/>
      <c r="P54" s="115">
        <v>0</v>
      </c>
      <c r="Q54" s="22">
        <v>0</v>
      </c>
      <c r="R54" s="22" t="n">
        <f t="shared" si="2"/>
        <v>0.0</v>
      </c>
      <c r="S54" s="115" t="n">
        <f t="shared" si="3"/>
        <v>0.0</v>
      </c>
      <c r="T54" s="22">
        <v>0</v>
      </c>
      <c r="U54" s="22">
        <v>0</v>
      </c>
      <c r="V54" s="22">
        <v>0</v>
      </c>
      <c r="W54" s="23">
        <v>0</v>
      </c>
      <c r="X54" s="22">
        <v>0</v>
      </c>
      <c r="Y54" s="22" t="n">
        <f t="shared" si="4"/>
        <v>0.0</v>
      </c>
      <c r="Z54" s="23" t="n">
        <f t="shared" si="5"/>
        <v>0.0</v>
      </c>
      <c r="AA54" s="116"/>
      <c r="AB54" s="23">
        <v>0</v>
      </c>
      <c r="AC54" s="115">
        <v>0</v>
      </c>
      <c r="AD54" s="23" t="n">
        <f t="shared" si="25"/>
        <v>0.0</v>
      </c>
      <c r="AE54" s="23" t="n">
        <f t="shared" si="26"/>
        <v>0.0</v>
      </c>
      <c r="AF54" s="23" t="n">
        <f t="shared" si="27"/>
        <v>0.0</v>
      </c>
      <c r="AG54" s="23" t="n">
        <f t="shared" si="28"/>
        <v>0.0</v>
      </c>
      <c r="AH54" s="23" t="n">
        <f t="shared" si="29"/>
        <v>0.0</v>
      </c>
      <c r="AI54" s="23" t="n">
        <f t="shared" si="30"/>
        <v>0.0</v>
      </c>
      <c r="AJ54" s="23" t="n">
        <f t="shared" si="31"/>
        <v>0.0</v>
      </c>
      <c r="AK54" s="23" t="n">
        <f t="shared" si="32"/>
        <v>0.0</v>
      </c>
      <c r="AL54" s="23" t="n">
        <f t="shared" si="33"/>
        <v>0.0</v>
      </c>
      <c r="AM54" s="23" t="n">
        <f t="shared" si="34"/>
        <v>0.0</v>
      </c>
    </row>
    <row r="55" spans="1:39" ht="209.25" x14ac:dyDescent="0.25">
      <c r="A55" s="109">
        <v>1</v>
      </c>
      <c r="B55" s="105" t="s">
        <v>177</v>
      </c>
      <c r="C55" s="117" t="s">
        <v>145</v>
      </c>
      <c r="D55" s="5"/>
      <c r="E55" s="5"/>
      <c r="F55" s="5"/>
      <c r="G55" s="5"/>
      <c r="H55" s="5"/>
      <c r="I55" s="5"/>
      <c r="J55" s="5"/>
      <c r="K55" s="5"/>
      <c r="L55" s="28"/>
      <c r="M55" s="115" t="s">
        <v>160</v>
      </c>
      <c r="N55" s="115">
        <v>0</v>
      </c>
      <c r="O55" s="114"/>
      <c r="P55" s="115"/>
      <c r="Q55" s="22">
        <v>0</v>
      </c>
      <c r="R55" s="22" t="n">
        <f t="shared" si="2"/>
        <v>0.0</v>
      </c>
      <c r="S55" s="115" t="n">
        <f t="shared" si="3"/>
        <v>0.0</v>
      </c>
      <c r="T55" s="22">
        <v>0</v>
      </c>
      <c r="U55" s="22">
        <v>0</v>
      </c>
      <c r="V55" s="22">
        <v>0</v>
      </c>
      <c r="W55" s="23">
        <v>0</v>
      </c>
      <c r="X55" s="22">
        <v>0</v>
      </c>
      <c r="Y55" s="22" t="n">
        <f t="shared" si="4"/>
        <v>0.0</v>
      </c>
      <c r="Z55" s="23" t="n">
        <f t="shared" si="5"/>
        <v>0.0</v>
      </c>
      <c r="AA55" s="116"/>
      <c r="AB55" s="23">
        <v>0</v>
      </c>
      <c r="AC55" s="115">
        <v>0</v>
      </c>
      <c r="AD55" s="23" t="n">
        <f t="shared" si="25"/>
        <v>0.0</v>
      </c>
      <c r="AE55" s="23" t="n">
        <f t="shared" si="26"/>
        <v>0.0</v>
      </c>
      <c r="AF55" s="23" t="n">
        <f t="shared" si="27"/>
        <v>0.0</v>
      </c>
      <c r="AG55" s="23" t="n">
        <f t="shared" si="28"/>
        <v>0.0</v>
      </c>
      <c r="AH55" s="23" t="n">
        <f t="shared" si="29"/>
        <v>0.0</v>
      </c>
      <c r="AI55" s="23" t="n">
        <f t="shared" si="30"/>
        <v>0.0</v>
      </c>
      <c r="AJ55" s="23" t="n">
        <f t="shared" si="31"/>
        <v>0.0</v>
      </c>
      <c r="AK55" s="23" t="n">
        <f t="shared" si="32"/>
        <v>0.0</v>
      </c>
      <c r="AL55" s="23" t="n">
        <f t="shared" si="33"/>
        <v>0.0</v>
      </c>
      <c r="AM55" s="23" t="n">
        <f t="shared" si="34"/>
        <v>0.0</v>
      </c>
    </row>
    <row r="56" spans="1:39" ht="105" x14ac:dyDescent="0.25">
      <c r="A56" s="109"/>
      <c r="B56" s="105" t="s">
        <v>177</v>
      </c>
      <c r="C56" s="117" t="s">
        <v>146</v>
      </c>
      <c r="D56" s="5"/>
      <c r="E56" s="5"/>
      <c r="F56" s="5"/>
      <c r="G56" s="5"/>
      <c r="H56" s="5"/>
      <c r="I56" s="5"/>
      <c r="J56" s="5"/>
      <c r="K56" s="5"/>
      <c r="L56" s="28"/>
      <c r="M56" s="115" t="s">
        <v>165</v>
      </c>
      <c r="N56" s="115">
        <v>1</v>
      </c>
      <c r="O56" s="114"/>
      <c r="P56" s="115">
        <v>64398</v>
      </c>
      <c r="Q56" s="22">
        <v>0</v>
      </c>
      <c r="R56" s="22" t="n">
        <f t="shared" si="2"/>
        <v>64398.0</v>
      </c>
      <c r="S56" s="115" t="n">
        <f t="shared" si="3"/>
        <v>8049.75</v>
      </c>
      <c r="T56" s="22">
        <v>0</v>
      </c>
      <c r="U56" s="22">
        <v>0</v>
      </c>
      <c r="V56" s="22">
        <v>0</v>
      </c>
      <c r="W56" s="23">
        <v>0</v>
      </c>
      <c r="X56" s="22">
        <v>0</v>
      </c>
      <c r="Y56" s="22" t="n">
        <f t="shared" si="4"/>
        <v>72447.75</v>
      </c>
      <c r="Z56" s="23" t="n">
        <f t="shared" si="5"/>
        <v>72447.75</v>
      </c>
      <c r="AA56" s="116"/>
      <c r="AB56" s="23">
        <v>70</v>
      </c>
      <c r="AC56" s="115">
        <v>1</v>
      </c>
      <c r="AD56" s="23" t="n">
        <f t="shared" si="25"/>
        <v>45078.6</v>
      </c>
      <c r="AE56" s="23" t="n">
        <f t="shared" si="26"/>
        <v>0.0</v>
      </c>
      <c r="AF56" s="23" t="n">
        <f t="shared" si="27"/>
        <v>45078.6</v>
      </c>
      <c r="AG56" s="23" t="n">
        <f t="shared" si="28"/>
        <v>5634.825</v>
      </c>
      <c r="AH56" s="23" t="n">
        <f t="shared" si="29"/>
        <v>0.0</v>
      </c>
      <c r="AI56" s="23" t="n">
        <f t="shared" si="30"/>
        <v>0.0</v>
      </c>
      <c r="AJ56" s="23" t="n">
        <f t="shared" si="31"/>
        <v>0.0</v>
      </c>
      <c r="AK56" s="23" t="n">
        <f t="shared" si="32"/>
        <v>0.0</v>
      </c>
      <c r="AL56" s="23" t="n">
        <f t="shared" si="33"/>
        <v>0.0</v>
      </c>
      <c r="AM56" s="23" t="n">
        <f t="shared" si="34"/>
        <v>50713.424999999996</v>
      </c>
    </row>
    <row r="57" spans="1:39" ht="195" x14ac:dyDescent="0.25">
      <c r="A57" s="109">
        <v>2</v>
      </c>
      <c r="B57" s="105" t="s">
        <v>177</v>
      </c>
      <c r="C57" s="117" t="s">
        <v>147</v>
      </c>
      <c r="D57" s="5"/>
      <c r="E57" s="5"/>
      <c r="F57" s="5"/>
      <c r="G57" s="5"/>
      <c r="H57" s="5"/>
      <c r="I57" s="5"/>
      <c r="J57" s="5"/>
      <c r="K57" s="5"/>
      <c r="L57" s="28"/>
      <c r="M57" s="115" t="s">
        <v>165</v>
      </c>
      <c r="N57" s="115">
        <v>1</v>
      </c>
      <c r="O57" s="114"/>
      <c r="P57" s="115">
        <v>26000</v>
      </c>
      <c r="Q57" s="22">
        <v>0</v>
      </c>
      <c r="R57" s="22" t="n">
        <f t="shared" si="2"/>
        <v>26000.0</v>
      </c>
      <c r="S57" s="115" t="n">
        <f t="shared" si="3"/>
        <v>3250.0</v>
      </c>
      <c r="T57" s="22">
        <v>0</v>
      </c>
      <c r="U57" s="22">
        <v>0</v>
      </c>
      <c r="V57" s="22">
        <v>0</v>
      </c>
      <c r="W57" s="23">
        <v>0</v>
      </c>
      <c r="X57" s="22">
        <v>0</v>
      </c>
      <c r="Y57" s="22" t="n">
        <f t="shared" si="4"/>
        <v>29250.0</v>
      </c>
      <c r="Z57" s="23" t="n">
        <f t="shared" si="5"/>
        <v>29250.0</v>
      </c>
      <c r="AA57" s="116"/>
      <c r="AB57" s="23">
        <v>70</v>
      </c>
      <c r="AC57" s="115">
        <v>1</v>
      </c>
      <c r="AD57" s="23" t="n">
        <f t="shared" si="25"/>
        <v>18200.0</v>
      </c>
      <c r="AE57" s="23" t="n">
        <f t="shared" si="26"/>
        <v>0.0</v>
      </c>
      <c r="AF57" s="23" t="n">
        <f t="shared" si="27"/>
        <v>18200.0</v>
      </c>
      <c r="AG57" s="23" t="n">
        <f t="shared" si="28"/>
        <v>2275.0</v>
      </c>
      <c r="AH57" s="23" t="n">
        <f t="shared" si="29"/>
        <v>0.0</v>
      </c>
      <c r="AI57" s="23" t="n">
        <f t="shared" si="30"/>
        <v>0.0</v>
      </c>
      <c r="AJ57" s="23" t="n">
        <f t="shared" si="31"/>
        <v>0.0</v>
      </c>
      <c r="AK57" s="23" t="n">
        <f t="shared" si="32"/>
        <v>0.0</v>
      </c>
      <c r="AL57" s="23" t="n">
        <f t="shared" si="33"/>
        <v>0.0</v>
      </c>
      <c r="AM57" s="23" t="n">
        <f t="shared" si="34"/>
        <v>20475.0</v>
      </c>
    </row>
    <row r="58" spans="1:39" ht="135" x14ac:dyDescent="0.25">
      <c r="A58" s="113">
        <v>3</v>
      </c>
      <c r="B58" s="105" t="s">
        <v>179</v>
      </c>
      <c r="C58" s="117" t="s">
        <v>148</v>
      </c>
      <c r="D58" s="5"/>
      <c r="E58" s="5"/>
      <c r="F58" s="5"/>
      <c r="G58" s="5"/>
      <c r="H58" s="5"/>
      <c r="I58" s="5"/>
      <c r="J58" s="5"/>
      <c r="K58" s="5"/>
      <c r="L58" s="28"/>
      <c r="M58" s="115" t="s">
        <v>160</v>
      </c>
      <c r="N58" s="115">
        <v>0</v>
      </c>
      <c r="O58" s="114"/>
      <c r="P58" s="115"/>
      <c r="Q58" s="22">
        <v>0</v>
      </c>
      <c r="R58" s="22" t="n">
        <f t="shared" si="2"/>
        <v>0.0</v>
      </c>
      <c r="S58" s="115" t="n">
        <f t="shared" si="3"/>
        <v>0.0</v>
      </c>
      <c r="T58" s="22">
        <v>0</v>
      </c>
      <c r="U58" s="22">
        <v>0</v>
      </c>
      <c r="V58" s="22">
        <v>0</v>
      </c>
      <c r="W58" s="23">
        <v>0</v>
      </c>
      <c r="X58" s="22">
        <v>0</v>
      </c>
      <c r="Y58" s="22" t="n">
        <f t="shared" si="4"/>
        <v>0.0</v>
      </c>
      <c r="Z58" s="23" t="n">
        <f t="shared" si="5"/>
        <v>0.0</v>
      </c>
      <c r="AA58" s="116"/>
      <c r="AB58" s="23">
        <v>0</v>
      </c>
      <c r="AC58" s="115">
        <v>0</v>
      </c>
      <c r="AD58" s="23" t="n">
        <f t="shared" si="25"/>
        <v>0.0</v>
      </c>
      <c r="AE58" s="23" t="n">
        <f t="shared" si="26"/>
        <v>0.0</v>
      </c>
      <c r="AF58" s="23" t="n">
        <f t="shared" si="27"/>
        <v>0.0</v>
      </c>
      <c r="AG58" s="23" t="n">
        <f t="shared" si="28"/>
        <v>0.0</v>
      </c>
      <c r="AH58" s="23" t="n">
        <f t="shared" si="29"/>
        <v>0.0</v>
      </c>
      <c r="AI58" s="23" t="n">
        <f t="shared" si="30"/>
        <v>0.0</v>
      </c>
      <c r="AJ58" s="23" t="n">
        <f t="shared" si="31"/>
        <v>0.0</v>
      </c>
      <c r="AK58" s="23" t="n">
        <f t="shared" si="32"/>
        <v>0.0</v>
      </c>
      <c r="AL58" s="23" t="n">
        <f t="shared" si="33"/>
        <v>0.0</v>
      </c>
      <c r="AM58" s="23" t="n">
        <f t="shared" si="34"/>
        <v>0.0</v>
      </c>
    </row>
    <row r="59" spans="1:39" ht="90" x14ac:dyDescent="0.25">
      <c r="A59" s="113"/>
      <c r="B59" s="105" t="s">
        <v>179</v>
      </c>
      <c r="C59" s="117" t="s">
        <v>149</v>
      </c>
      <c r="D59" s="5"/>
      <c r="E59" s="5"/>
      <c r="F59" s="5"/>
      <c r="G59" s="5"/>
      <c r="H59" s="5"/>
      <c r="I59" s="5"/>
      <c r="J59" s="5"/>
      <c r="K59" s="5"/>
      <c r="L59" s="28"/>
      <c r="M59" s="115" t="s">
        <v>165</v>
      </c>
      <c r="N59" s="115">
        <v>1</v>
      </c>
      <c r="O59" s="114"/>
      <c r="P59" s="115">
        <v>20500</v>
      </c>
      <c r="Q59" s="22">
        <v>0</v>
      </c>
      <c r="R59" s="22" t="n">
        <f t="shared" si="2"/>
        <v>20500.0</v>
      </c>
      <c r="S59" s="115" t="n">
        <f t="shared" si="3"/>
        <v>2562.5</v>
      </c>
      <c r="T59" s="22">
        <v>0</v>
      </c>
      <c r="U59" s="22">
        <v>0</v>
      </c>
      <c r="V59" s="22">
        <v>0</v>
      </c>
      <c r="W59" s="23">
        <v>0</v>
      </c>
      <c r="X59" s="22">
        <v>0</v>
      </c>
      <c r="Y59" s="22" t="n">
        <f t="shared" si="4"/>
        <v>23062.5</v>
      </c>
      <c r="Z59" s="23" t="n">
        <f t="shared" si="5"/>
        <v>23062.5</v>
      </c>
      <c r="AA59" s="116"/>
      <c r="AB59" s="23">
        <v>70</v>
      </c>
      <c r="AC59" s="115">
        <v>1</v>
      </c>
      <c r="AD59" s="23" t="n">
        <f t="shared" si="25"/>
        <v>14350.0</v>
      </c>
      <c r="AE59" s="23" t="n">
        <f t="shared" si="26"/>
        <v>0.0</v>
      </c>
      <c r="AF59" s="23" t="n">
        <f t="shared" si="27"/>
        <v>14350.0</v>
      </c>
      <c r="AG59" s="23" t="n">
        <f t="shared" si="28"/>
        <v>1793.75</v>
      </c>
      <c r="AH59" s="23" t="n">
        <f t="shared" si="29"/>
        <v>0.0</v>
      </c>
      <c r="AI59" s="23" t="n">
        <f t="shared" si="30"/>
        <v>0.0</v>
      </c>
      <c r="AJ59" s="23" t="n">
        <f t="shared" si="31"/>
        <v>0.0</v>
      </c>
      <c r="AK59" s="23" t="n">
        <f t="shared" si="32"/>
        <v>0.0</v>
      </c>
      <c r="AL59" s="23" t="n">
        <f t="shared" si="33"/>
        <v>0.0</v>
      </c>
      <c r="AM59" s="23" t="n">
        <f t="shared" si="34"/>
        <v>16143.75</v>
      </c>
    </row>
    <row r="60" spans="1:39" ht="120" x14ac:dyDescent="0.25">
      <c r="A60" s="109">
        <v>4</v>
      </c>
      <c r="B60" s="105" t="s">
        <v>177</v>
      </c>
      <c r="C60" s="117" t="s">
        <v>150</v>
      </c>
      <c r="D60" s="5"/>
      <c r="E60" s="5"/>
      <c r="F60" s="5"/>
      <c r="G60" s="5"/>
      <c r="H60" s="5"/>
      <c r="I60" s="5"/>
      <c r="J60" s="5"/>
      <c r="K60" s="5"/>
      <c r="L60" s="28"/>
      <c r="M60" s="115" t="s">
        <v>166</v>
      </c>
      <c r="N60" s="115">
        <v>0</v>
      </c>
      <c r="O60" s="114"/>
      <c r="P60" s="115"/>
      <c r="Q60" s="22">
        <v>0</v>
      </c>
      <c r="R60" s="22" t="n">
        <f t="shared" si="2"/>
        <v>0.0</v>
      </c>
      <c r="S60" s="115" t="n">
        <f t="shared" si="3"/>
        <v>0.0</v>
      </c>
      <c r="T60" s="22">
        <v>0</v>
      </c>
      <c r="U60" s="22">
        <v>0</v>
      </c>
      <c r="V60" s="22">
        <v>0</v>
      </c>
      <c r="W60" s="23">
        <v>0</v>
      </c>
      <c r="X60" s="22">
        <v>0</v>
      </c>
      <c r="Y60" s="22" t="n">
        <f t="shared" si="4"/>
        <v>0.0</v>
      </c>
      <c r="Z60" s="23" t="n">
        <f t="shared" si="5"/>
        <v>0.0</v>
      </c>
      <c r="AA60" s="116"/>
      <c r="AB60" s="23">
        <v>0</v>
      </c>
      <c r="AC60" s="115">
        <v>0</v>
      </c>
      <c r="AD60" s="23" t="n">
        <f t="shared" si="25"/>
        <v>0.0</v>
      </c>
      <c r="AE60" s="23" t="n">
        <f t="shared" si="26"/>
        <v>0.0</v>
      </c>
      <c r="AF60" s="23" t="n">
        <f t="shared" si="27"/>
        <v>0.0</v>
      </c>
      <c r="AG60" s="23" t="n">
        <f t="shared" si="28"/>
        <v>0.0</v>
      </c>
      <c r="AH60" s="23" t="n">
        <f t="shared" si="29"/>
        <v>0.0</v>
      </c>
      <c r="AI60" s="23" t="n">
        <f t="shared" si="30"/>
        <v>0.0</v>
      </c>
      <c r="AJ60" s="23" t="n">
        <f t="shared" si="31"/>
        <v>0.0</v>
      </c>
      <c r="AK60" s="23" t="n">
        <f t="shared" si="32"/>
        <v>0.0</v>
      </c>
      <c r="AL60" s="23" t="n">
        <f t="shared" si="33"/>
        <v>0.0</v>
      </c>
      <c r="AM60" s="23" t="n">
        <f t="shared" si="34"/>
        <v>0.0</v>
      </c>
    </row>
    <row r="61" spans="1:39" ht="180" x14ac:dyDescent="0.25">
      <c r="A61" s="109"/>
      <c r="B61" s="105" t="s">
        <v>177</v>
      </c>
      <c r="C61" s="117" t="s">
        <v>151</v>
      </c>
      <c r="D61" s="5"/>
      <c r="E61" s="5"/>
      <c r="F61" s="5"/>
      <c r="G61" s="5"/>
      <c r="H61" s="5"/>
      <c r="I61" s="5"/>
      <c r="J61" s="5"/>
      <c r="K61" s="5"/>
      <c r="L61" s="28"/>
      <c r="M61" s="115" t="s">
        <v>165</v>
      </c>
      <c r="N61" s="115">
        <v>1</v>
      </c>
      <c r="O61" s="114"/>
      <c r="P61" s="115">
        <v>30990</v>
      </c>
      <c r="Q61" s="22">
        <v>0</v>
      </c>
      <c r="R61" s="22" t="n">
        <f t="shared" si="2"/>
        <v>30990.0</v>
      </c>
      <c r="S61" s="115" t="n">
        <f t="shared" si="3"/>
        <v>3873.75</v>
      </c>
      <c r="T61" s="22">
        <v>0</v>
      </c>
      <c r="U61" s="22">
        <v>0</v>
      </c>
      <c r="V61" s="22">
        <v>0</v>
      </c>
      <c r="W61" s="23">
        <v>0</v>
      </c>
      <c r="X61" s="22">
        <v>0</v>
      </c>
      <c r="Y61" s="22" t="n">
        <f t="shared" si="4"/>
        <v>34863.75</v>
      </c>
      <c r="Z61" s="23" t="n">
        <f t="shared" si="5"/>
        <v>34863.75</v>
      </c>
      <c r="AA61" s="116"/>
      <c r="AB61" s="23">
        <v>70</v>
      </c>
      <c r="AC61" s="115">
        <v>1</v>
      </c>
      <c r="AD61" s="23" t="n">
        <f t="shared" si="25"/>
        <v>21693.0</v>
      </c>
      <c r="AE61" s="23" t="n">
        <f t="shared" si="26"/>
        <v>0.0</v>
      </c>
      <c r="AF61" s="23" t="n">
        <f t="shared" si="27"/>
        <v>21693.0</v>
      </c>
      <c r="AG61" s="23" t="n">
        <f t="shared" si="28"/>
        <v>2711.625</v>
      </c>
      <c r="AH61" s="23" t="n">
        <f t="shared" si="29"/>
        <v>0.0</v>
      </c>
      <c r="AI61" s="23" t="n">
        <f t="shared" si="30"/>
        <v>0.0</v>
      </c>
      <c r="AJ61" s="23" t="n">
        <f t="shared" si="31"/>
        <v>0.0</v>
      </c>
      <c r="AK61" s="23" t="n">
        <f t="shared" si="32"/>
        <v>0.0</v>
      </c>
      <c r="AL61" s="23" t="n">
        <f t="shared" si="33"/>
        <v>0.0</v>
      </c>
      <c r="AM61" s="23" t="n">
        <f t="shared" si="34"/>
        <v>24404.625</v>
      </c>
    </row>
    <row r="62" spans="1:39" ht="240" x14ac:dyDescent="0.25">
      <c r="A62" s="113">
        <v>5</v>
      </c>
      <c r="B62" s="105" t="s">
        <v>179</v>
      </c>
      <c r="C62" s="117" t="s">
        <v>152</v>
      </c>
      <c r="D62" s="5"/>
      <c r="E62" s="5"/>
      <c r="F62" s="5"/>
      <c r="G62" s="5"/>
      <c r="H62" s="5"/>
      <c r="I62" s="5"/>
      <c r="J62" s="5"/>
      <c r="K62" s="5"/>
      <c r="L62" s="28"/>
      <c r="M62" s="115" t="s">
        <v>165</v>
      </c>
      <c r="N62" s="115">
        <v>1</v>
      </c>
      <c r="O62" s="114"/>
      <c r="P62" s="115">
        <v>13500</v>
      </c>
      <c r="Q62" s="22">
        <v>0</v>
      </c>
      <c r="R62" s="22" t="n">
        <f t="shared" si="2"/>
        <v>13500.0</v>
      </c>
      <c r="S62" s="115" t="n">
        <f t="shared" si="3"/>
        <v>1687.5</v>
      </c>
      <c r="T62" s="22">
        <v>0</v>
      </c>
      <c r="U62" s="22">
        <v>0</v>
      </c>
      <c r="V62" s="22">
        <v>0</v>
      </c>
      <c r="W62" s="23">
        <v>0</v>
      </c>
      <c r="X62" s="22">
        <v>0</v>
      </c>
      <c r="Y62" s="22" t="n">
        <f t="shared" si="4"/>
        <v>15187.5</v>
      </c>
      <c r="Z62" s="23" t="n">
        <f t="shared" si="5"/>
        <v>15187.5</v>
      </c>
      <c r="AA62" s="116"/>
      <c r="AB62" s="23">
        <v>40</v>
      </c>
      <c r="AC62" s="115">
        <v>1</v>
      </c>
      <c r="AD62" s="23" t="n">
        <f t="shared" si="25"/>
        <v>5400.0</v>
      </c>
      <c r="AE62" s="23" t="n">
        <f t="shared" si="26"/>
        <v>0.0</v>
      </c>
      <c r="AF62" s="23" t="n">
        <f t="shared" si="27"/>
        <v>5400.0</v>
      </c>
      <c r="AG62" s="23" t="n">
        <f t="shared" si="28"/>
        <v>675.0</v>
      </c>
      <c r="AH62" s="23" t="n">
        <f t="shared" si="29"/>
        <v>0.0</v>
      </c>
      <c r="AI62" s="23" t="n">
        <f t="shared" si="30"/>
        <v>0.0</v>
      </c>
      <c r="AJ62" s="23" t="n">
        <f t="shared" si="31"/>
        <v>0.0</v>
      </c>
      <c r="AK62" s="23" t="n">
        <f t="shared" si="32"/>
        <v>0.0</v>
      </c>
      <c r="AL62" s="23" t="n">
        <f t="shared" si="33"/>
        <v>0.0</v>
      </c>
      <c r="AM62" s="23" t="n">
        <f t="shared" si="34"/>
        <v>6075.0</v>
      </c>
    </row>
    <row r="63" spans="1:39" ht="180" x14ac:dyDescent="0.25">
      <c r="A63" s="113">
        <v>6</v>
      </c>
      <c r="B63" s="105" t="s">
        <v>179</v>
      </c>
      <c r="C63" s="117" t="s">
        <v>153</v>
      </c>
      <c r="D63" s="5"/>
      <c r="E63" s="5"/>
      <c r="F63" s="5"/>
      <c r="G63" s="5"/>
      <c r="H63" s="5"/>
      <c r="I63" s="5"/>
      <c r="J63" s="5"/>
      <c r="K63" s="5"/>
      <c r="L63" s="28"/>
      <c r="M63" s="115" t="s">
        <v>160</v>
      </c>
      <c r="N63" s="115">
        <v>0</v>
      </c>
      <c r="O63" s="114"/>
      <c r="P63" s="115"/>
      <c r="Q63" s="22">
        <v>0</v>
      </c>
      <c r="R63" s="22" t="n">
        <f t="shared" si="2"/>
        <v>0.0</v>
      </c>
      <c r="S63" s="115" t="n">
        <f t="shared" si="3"/>
        <v>0.0</v>
      </c>
      <c r="T63" s="22">
        <v>0</v>
      </c>
      <c r="U63" s="22">
        <v>0</v>
      </c>
      <c r="V63" s="22">
        <v>0</v>
      </c>
      <c r="W63" s="23">
        <v>0</v>
      </c>
      <c r="X63" s="22">
        <v>0</v>
      </c>
      <c r="Y63" s="22" t="n">
        <f t="shared" si="4"/>
        <v>0.0</v>
      </c>
      <c r="Z63" s="23" t="n">
        <f t="shared" si="5"/>
        <v>0.0</v>
      </c>
      <c r="AA63" s="116"/>
      <c r="AB63" s="23">
        <v>0</v>
      </c>
      <c r="AC63" s="115">
        <v>0</v>
      </c>
      <c r="AD63" s="23" t="n">
        <f t="shared" si="25"/>
        <v>0.0</v>
      </c>
      <c r="AE63" s="23" t="n">
        <f t="shared" si="26"/>
        <v>0.0</v>
      </c>
      <c r="AF63" s="23" t="n">
        <f t="shared" si="27"/>
        <v>0.0</v>
      </c>
      <c r="AG63" s="23" t="n">
        <f t="shared" si="28"/>
        <v>0.0</v>
      </c>
      <c r="AH63" s="23" t="n">
        <f t="shared" si="29"/>
        <v>0.0</v>
      </c>
      <c r="AI63" s="23" t="n">
        <f t="shared" si="30"/>
        <v>0.0</v>
      </c>
      <c r="AJ63" s="23" t="n">
        <f t="shared" si="31"/>
        <v>0.0</v>
      </c>
      <c r="AK63" s="23" t="n">
        <f t="shared" si="32"/>
        <v>0.0</v>
      </c>
      <c r="AL63" s="23" t="n">
        <f t="shared" si="33"/>
        <v>0.0</v>
      </c>
      <c r="AM63" s="23" t="n">
        <f t="shared" si="34"/>
        <v>0.0</v>
      </c>
    </row>
    <row r="64" spans="1:39" ht="195" x14ac:dyDescent="0.25">
      <c r="A64" s="113"/>
      <c r="B64" s="105" t="s">
        <v>179</v>
      </c>
      <c r="C64" s="117" t="s">
        <v>154</v>
      </c>
      <c r="D64" s="5"/>
      <c r="E64" s="5"/>
      <c r="F64" s="5"/>
      <c r="G64" s="5"/>
      <c r="H64" s="5"/>
      <c r="I64" s="5"/>
      <c r="J64" s="5"/>
      <c r="K64" s="5"/>
      <c r="L64" s="28"/>
      <c r="M64" s="115" t="s">
        <v>165</v>
      </c>
      <c r="N64" s="115">
        <v>1</v>
      </c>
      <c r="O64" s="114"/>
      <c r="P64" s="115">
        <v>24500</v>
      </c>
      <c r="Q64" s="22">
        <v>0</v>
      </c>
      <c r="R64" s="22" t="n">
        <f t="shared" si="2"/>
        <v>24500.0</v>
      </c>
      <c r="S64" s="115" t="n">
        <f t="shared" si="3"/>
        <v>3062.5</v>
      </c>
      <c r="T64" s="22">
        <v>0</v>
      </c>
      <c r="U64" s="22">
        <v>0</v>
      </c>
      <c r="V64" s="22">
        <v>0</v>
      </c>
      <c r="W64" s="23">
        <v>0</v>
      </c>
      <c r="X64" s="22">
        <v>0</v>
      </c>
      <c r="Y64" s="22" t="n">
        <f t="shared" si="4"/>
        <v>27562.5</v>
      </c>
      <c r="Z64" s="23" t="n">
        <f t="shared" si="5"/>
        <v>27562.5</v>
      </c>
      <c r="AA64" s="116"/>
      <c r="AB64" s="23">
        <v>40</v>
      </c>
      <c r="AC64" s="115">
        <v>1</v>
      </c>
      <c r="AD64" s="23" t="n">
        <f t="shared" si="25"/>
        <v>9800.0</v>
      </c>
      <c r="AE64" s="23" t="n">
        <f t="shared" si="26"/>
        <v>0.0</v>
      </c>
      <c r="AF64" s="23" t="n">
        <f t="shared" si="27"/>
        <v>9800.0</v>
      </c>
      <c r="AG64" s="23" t="n">
        <f t="shared" si="28"/>
        <v>1225.0</v>
      </c>
      <c r="AH64" s="23" t="n">
        <f t="shared" si="29"/>
        <v>0.0</v>
      </c>
      <c r="AI64" s="23" t="n">
        <f t="shared" si="30"/>
        <v>0.0</v>
      </c>
      <c r="AJ64" s="23" t="n">
        <f t="shared" si="31"/>
        <v>0.0</v>
      </c>
      <c r="AK64" s="23" t="n">
        <f t="shared" si="32"/>
        <v>0.0</v>
      </c>
      <c r="AL64" s="23" t="n">
        <f t="shared" si="33"/>
        <v>0.0</v>
      </c>
      <c r="AM64" s="23" t="n">
        <f t="shared" si="34"/>
        <v>11025.0</v>
      </c>
    </row>
    <row r="65" spans="1:39" ht="90" x14ac:dyDescent="0.25">
      <c r="A65" s="112">
        <v>7</v>
      </c>
      <c r="B65" s="105" t="s">
        <v>179</v>
      </c>
      <c r="C65" s="117" t="s">
        <v>155</v>
      </c>
      <c r="D65" s="5"/>
      <c r="E65" s="5"/>
      <c r="F65" s="5"/>
      <c r="G65" s="5"/>
      <c r="H65" s="5"/>
      <c r="I65" s="5"/>
      <c r="J65" s="5"/>
      <c r="K65" s="5"/>
      <c r="L65" s="28"/>
      <c r="M65" s="115" t="s">
        <v>160</v>
      </c>
      <c r="N65" s="115">
        <v>0</v>
      </c>
      <c r="O65" s="114"/>
      <c r="P65" s="115"/>
      <c r="Q65" s="22">
        <v>0</v>
      </c>
      <c r="R65" s="22" t="n">
        <f t="shared" si="2"/>
        <v>0.0</v>
      </c>
      <c r="S65" s="115" t="n">
        <f t="shared" si="3"/>
        <v>0.0</v>
      </c>
      <c r="T65" s="22">
        <v>0</v>
      </c>
      <c r="U65" s="22">
        <v>0</v>
      </c>
      <c r="V65" s="22">
        <v>0</v>
      </c>
      <c r="W65" s="23">
        <v>0</v>
      </c>
      <c r="X65" s="22">
        <v>0</v>
      </c>
      <c r="Y65" s="22" t="n">
        <f t="shared" si="4"/>
        <v>0.0</v>
      </c>
      <c r="Z65" s="23" t="n">
        <f t="shared" si="5"/>
        <v>0.0</v>
      </c>
      <c r="AA65" s="116"/>
      <c r="AB65" s="23">
        <v>0</v>
      </c>
      <c r="AC65" s="115">
        <v>0</v>
      </c>
      <c r="AD65" s="23" t="n">
        <f t="shared" si="25"/>
        <v>0.0</v>
      </c>
      <c r="AE65" s="23" t="n">
        <f t="shared" si="26"/>
        <v>0.0</v>
      </c>
      <c r="AF65" s="23" t="n">
        <f t="shared" si="27"/>
        <v>0.0</v>
      </c>
      <c r="AG65" s="23" t="n">
        <f t="shared" si="28"/>
        <v>0.0</v>
      </c>
      <c r="AH65" s="23" t="n">
        <f t="shared" si="29"/>
        <v>0.0</v>
      </c>
      <c r="AI65" s="23" t="n">
        <f t="shared" si="30"/>
        <v>0.0</v>
      </c>
      <c r="AJ65" s="23" t="n">
        <f t="shared" si="31"/>
        <v>0.0</v>
      </c>
      <c r="AK65" s="23" t="n">
        <f t="shared" si="32"/>
        <v>0.0</v>
      </c>
      <c r="AL65" s="23" t="n">
        <f t="shared" si="33"/>
        <v>0.0</v>
      </c>
      <c r="AM65" s="23" t="n">
        <f t="shared" si="34"/>
        <v>0.0</v>
      </c>
    </row>
    <row r="66" spans="1:39" x14ac:dyDescent="0.25">
      <c r="A66" s="112">
        <v>7.1</v>
      </c>
      <c r="B66" s="105" t="s">
        <v>179</v>
      </c>
      <c r="C66" s="117" t="s">
        <v>156</v>
      </c>
      <c r="D66" s="5"/>
      <c r="E66" s="5"/>
      <c r="F66" s="5"/>
      <c r="G66" s="5"/>
      <c r="H66" s="5"/>
      <c r="I66" s="5"/>
      <c r="J66" s="5"/>
      <c r="K66" s="5"/>
      <c r="L66" s="28"/>
      <c r="M66" s="115" t="s">
        <v>165</v>
      </c>
      <c r="N66" s="115">
        <v>2</v>
      </c>
      <c r="O66" s="114"/>
      <c r="P66" s="115">
        <v>800</v>
      </c>
      <c r="Q66" s="22">
        <v>0</v>
      </c>
      <c r="R66" s="22" t="n">
        <f t="shared" si="2"/>
        <v>800.0</v>
      </c>
      <c r="S66" s="115" t="n">
        <f t="shared" si="3"/>
        <v>100.0</v>
      </c>
      <c r="T66" s="22">
        <v>0</v>
      </c>
      <c r="U66" s="22">
        <v>0</v>
      </c>
      <c r="V66" s="22">
        <v>0</v>
      </c>
      <c r="W66" s="23">
        <v>0</v>
      </c>
      <c r="X66" s="22">
        <v>0</v>
      </c>
      <c r="Y66" s="22" t="n">
        <f t="shared" si="4"/>
        <v>900.0</v>
      </c>
      <c r="Z66" s="23" t="n">
        <f t="shared" si="5"/>
        <v>1800.0</v>
      </c>
      <c r="AA66" s="116"/>
      <c r="AB66" s="23">
        <v>40</v>
      </c>
      <c r="AC66" s="115">
        <v>2</v>
      </c>
      <c r="AD66" s="23" t="n">
        <f t="shared" si="25"/>
        <v>640.0</v>
      </c>
      <c r="AE66" s="23" t="n">
        <f t="shared" si="26"/>
        <v>0.0</v>
      </c>
      <c r="AF66" s="23" t="n">
        <f t="shared" si="27"/>
        <v>640.0</v>
      </c>
      <c r="AG66" s="23" t="n">
        <f t="shared" si="28"/>
        <v>80.0</v>
      </c>
      <c r="AH66" s="23" t="n">
        <f t="shared" si="29"/>
        <v>0.0</v>
      </c>
      <c r="AI66" s="23" t="n">
        <f t="shared" si="30"/>
        <v>0.0</v>
      </c>
      <c r="AJ66" s="23" t="n">
        <f t="shared" si="31"/>
        <v>0.0</v>
      </c>
      <c r="AK66" s="23" t="n">
        <f t="shared" si="32"/>
        <v>0.0</v>
      </c>
      <c r="AL66" s="23" t="n">
        <f t="shared" si="33"/>
        <v>0.0</v>
      </c>
      <c r="AM66" s="23" t="n">
        <f t="shared" si="34"/>
        <v>720.0</v>
      </c>
    </row>
    <row r="67" spans="1:39" x14ac:dyDescent="0.25">
      <c r="A67" s="112">
        <v>7.2</v>
      </c>
      <c r="B67" s="105" t="s">
        <v>179</v>
      </c>
      <c r="C67" s="117" t="s">
        <v>157</v>
      </c>
      <c r="D67" s="5"/>
      <c r="E67" s="5"/>
      <c r="F67" s="5"/>
      <c r="G67" s="5"/>
      <c r="H67" s="5"/>
      <c r="I67" s="5"/>
      <c r="J67" s="5"/>
      <c r="K67" s="5"/>
      <c r="L67" s="28"/>
      <c r="M67" s="115" t="s">
        <v>165</v>
      </c>
      <c r="N67" s="115">
        <v>4</v>
      </c>
      <c r="O67" s="114"/>
      <c r="P67" s="115">
        <v>800</v>
      </c>
      <c r="Q67" s="22">
        <v>0</v>
      </c>
      <c r="R67" s="22" t="n">
        <f t="shared" si="2"/>
        <v>800.0</v>
      </c>
      <c r="S67" s="115" t="n">
        <f t="shared" si="3"/>
        <v>100.0</v>
      </c>
      <c r="T67" s="22">
        <v>0</v>
      </c>
      <c r="U67" s="22">
        <v>0</v>
      </c>
      <c r="V67" s="22">
        <v>0</v>
      </c>
      <c r="W67" s="23">
        <v>0</v>
      </c>
      <c r="X67" s="22">
        <v>0</v>
      </c>
      <c r="Y67" s="22" t="n">
        <f t="shared" si="4"/>
        <v>900.0</v>
      </c>
      <c r="Z67" s="23" t="n">
        <f t="shared" si="5"/>
        <v>3600.0</v>
      </c>
      <c r="AA67" s="116"/>
      <c r="AB67" s="23">
        <v>40</v>
      </c>
      <c r="AC67" s="115">
        <v>4</v>
      </c>
      <c r="AD67" s="23" t="n">
        <f t="shared" si="25"/>
        <v>1280.0</v>
      </c>
      <c r="AE67" s="23" t="n">
        <f t="shared" si="26"/>
        <v>0.0</v>
      </c>
      <c r="AF67" s="23" t="n">
        <f t="shared" si="27"/>
        <v>1280.0</v>
      </c>
      <c r="AG67" s="23" t="n">
        <f t="shared" si="28"/>
        <v>160.0</v>
      </c>
      <c r="AH67" s="23" t="n">
        <f t="shared" si="29"/>
        <v>0.0</v>
      </c>
      <c r="AI67" s="23" t="n">
        <f t="shared" si="30"/>
        <v>0.0</v>
      </c>
      <c r="AJ67" s="23" t="n">
        <f t="shared" si="31"/>
        <v>0.0</v>
      </c>
      <c r="AK67" s="23" t="n">
        <f t="shared" si="32"/>
        <v>0.0</v>
      </c>
      <c r="AL67" s="23" t="n">
        <f t="shared" si="33"/>
        <v>0.0</v>
      </c>
      <c r="AM67" s="23" t="n">
        <f t="shared" si="34"/>
        <v>1440.0</v>
      </c>
    </row>
    <row r="68" spans="1:39" ht="195" x14ac:dyDescent="0.25">
      <c r="A68" s="113">
        <v>8</v>
      </c>
      <c r="B68" s="105" t="s">
        <v>177</v>
      </c>
      <c r="C68" s="117" t="s">
        <v>158</v>
      </c>
      <c r="D68" s="5"/>
      <c r="E68" s="5"/>
      <c r="F68" s="5"/>
      <c r="G68" s="5"/>
      <c r="H68" s="5"/>
      <c r="I68" s="5"/>
      <c r="J68" s="5"/>
      <c r="K68" s="5"/>
      <c r="L68" s="28"/>
      <c r="M68" s="115" t="s">
        <v>165</v>
      </c>
      <c r="N68" s="115">
        <v>1</v>
      </c>
      <c r="O68" s="114"/>
      <c r="P68" s="115">
        <v>21500</v>
      </c>
      <c r="Q68" s="22">
        <v>0</v>
      </c>
      <c r="R68" s="22" t="n">
        <f t="shared" si="2"/>
        <v>21500.0</v>
      </c>
      <c r="S68" s="115" t="n">
        <f t="shared" si="3"/>
        <v>2687.5</v>
      </c>
      <c r="T68" s="22">
        <v>0</v>
      </c>
      <c r="U68" s="22">
        <v>0</v>
      </c>
      <c r="V68" s="22">
        <v>0</v>
      </c>
      <c r="W68" s="23">
        <v>0</v>
      </c>
      <c r="X68" s="22">
        <v>0</v>
      </c>
      <c r="Y68" s="22" t="n">
        <f t="shared" si="4"/>
        <v>24187.5</v>
      </c>
      <c r="Z68" s="23" t="n">
        <f t="shared" si="5"/>
        <v>24187.5</v>
      </c>
      <c r="AA68" s="116"/>
      <c r="AB68" s="23">
        <v>70</v>
      </c>
      <c r="AC68" s="115">
        <v>1</v>
      </c>
      <c r="AD68" s="23" t="n">
        <f t="shared" si="25"/>
        <v>15050.0</v>
      </c>
      <c r="AE68" s="23" t="n">
        <f t="shared" si="26"/>
        <v>0.0</v>
      </c>
      <c r="AF68" s="23" t="n">
        <f t="shared" si="27"/>
        <v>15050.0</v>
      </c>
      <c r="AG68" s="23" t="n">
        <f t="shared" si="28"/>
        <v>1881.25</v>
      </c>
      <c r="AH68" s="23" t="n">
        <f t="shared" si="29"/>
        <v>0.0</v>
      </c>
      <c r="AI68" s="23" t="n">
        <f t="shared" si="30"/>
        <v>0.0</v>
      </c>
      <c r="AJ68" s="23" t="n">
        <f t="shared" si="31"/>
        <v>0.0</v>
      </c>
      <c r="AK68" s="23" t="n">
        <f t="shared" si="32"/>
        <v>0.0</v>
      </c>
      <c r="AL68" s="23" t="n">
        <f t="shared" si="33"/>
        <v>0.0</v>
      </c>
      <c r="AM68" s="23" t="n">
        <f t="shared" si="34"/>
        <v>16931.25</v>
      </c>
    </row>
    <row r="69" spans="1:39" ht="255" x14ac:dyDescent="0.25">
      <c r="A69" s="113">
        <v>9</v>
      </c>
      <c r="B69" s="105" t="s">
        <v>177</v>
      </c>
      <c r="C69" s="117" t="s">
        <v>159</v>
      </c>
      <c r="D69" s="5"/>
      <c r="E69" s="5"/>
      <c r="F69" s="5"/>
      <c r="G69" s="5"/>
      <c r="H69" s="5"/>
      <c r="I69" s="5"/>
      <c r="J69" s="5"/>
      <c r="K69" s="5"/>
      <c r="L69" s="28"/>
      <c r="M69" s="115" t="s">
        <v>165</v>
      </c>
      <c r="N69" s="115">
        <v>1</v>
      </c>
      <c r="O69" s="114"/>
      <c r="P69" s="115">
        <v>12500</v>
      </c>
      <c r="Q69" s="22">
        <v>0</v>
      </c>
      <c r="R69" s="22" t="n">
        <f t="shared" si="2"/>
        <v>12500.0</v>
      </c>
      <c r="S69" s="115" t="n">
        <f t="shared" si="3"/>
        <v>1562.5</v>
      </c>
      <c r="T69" s="22">
        <v>0</v>
      </c>
      <c r="U69" s="22">
        <v>0</v>
      </c>
      <c r="V69" s="22">
        <v>0</v>
      </c>
      <c r="W69" s="23">
        <v>0</v>
      </c>
      <c r="X69" s="22">
        <v>0</v>
      </c>
      <c r="Y69" s="22" t="n">
        <f t="shared" si="4"/>
        <v>14062.5</v>
      </c>
      <c r="Z69" s="23" t="n">
        <f t="shared" si="5"/>
        <v>14062.5</v>
      </c>
      <c r="AA69" s="116"/>
      <c r="AB69" s="23">
        <v>40</v>
      </c>
      <c r="AC69" s="115">
        <v>1</v>
      </c>
      <c r="AD69" s="23" t="n">
        <f t="shared" si="25"/>
        <v>5000.0</v>
      </c>
      <c r="AE69" s="23" t="n">
        <f t="shared" si="26"/>
        <v>0.0</v>
      </c>
      <c r="AF69" s="23" t="n">
        <f t="shared" si="27"/>
        <v>5000.0</v>
      </c>
      <c r="AG69" s="23" t="n">
        <f t="shared" si="28"/>
        <v>625.0</v>
      </c>
      <c r="AH69" s="23" t="n">
        <f t="shared" si="29"/>
        <v>0.0</v>
      </c>
      <c r="AI69" s="23" t="n">
        <f t="shared" si="30"/>
        <v>0.0</v>
      </c>
      <c r="AJ69" s="23" t="n">
        <f t="shared" si="31"/>
        <v>0.0</v>
      </c>
      <c r="AK69" s="23" t="n">
        <f t="shared" si="32"/>
        <v>0.0</v>
      </c>
      <c r="AL69" s="23" t="n">
        <f t="shared" si="33"/>
        <v>0.0</v>
      </c>
      <c r="AM69" s="23" t="n">
        <f t="shared" si="34"/>
        <v>5625.0</v>
      </c>
    </row>
  </sheetData>
  <protectedRanges>
    <protectedRange password="CA69" sqref="G8:G9 G13:G14" name="Range1_1_1_1"/>
    <protectedRange password="CA69" sqref="I8:I14" name="Range1_12_2_1_1"/>
    <protectedRange password="CA69" sqref="J8:K14" name="Range1_2_2_1_1_1"/>
    <protectedRange password="CA69" sqref="O8:O9 O13:O14" name="Range1_1_3_1"/>
    <protectedRange password="CA69" sqref="D8:D14" name="Range1_1_4_1"/>
    <protectedRange password="CA69" sqref="H8:H9 H11:H14" name="Range1_12_2_2_1"/>
    <protectedRange password="CA69" sqref="H10" name="Range1_2_2_1_2"/>
    <protectedRange password="CA69" sqref="B8:B42 B55:B57 B60:B69" name="Range1_1_5_1_1_1"/>
    <protectedRange password="CA69" sqref="N21:N31 N33:N36 N8:N9 N43:N54 N11 N13:N19 AC21:AC31 AC33:AC36 AC8:AC9 AC43:AC54 AC11 AC13:AC19" name="Range1_1_3_1_1"/>
  </protectedRanges>
  <mergeCells count="7">
    <mergeCell ref="C5:L5"/>
    <mergeCell ref="P5:AM5"/>
    <mergeCell ref="BN5:BQ5"/>
    <mergeCell ref="AT6:BE6"/>
    <mergeCell ref="BG6:BJ6"/>
    <mergeCell ref="P6:Z6"/>
    <mergeCell ref="AB6:AM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22" workbookViewId="0">
      <selection activeCell="G33" sqref="G33"/>
    </sheetView>
  </sheetViews>
  <sheetFormatPr defaultRowHeight="12.75" x14ac:dyDescent="0.2"/>
  <cols>
    <col min="1" max="1" style="36" width="9.140625" collapsed="true"/>
    <col min="2" max="2" customWidth="true" style="36" width="12.0" collapsed="true"/>
    <col min="3" max="3" customWidth="true" style="36" width="14.5703125" collapsed="true"/>
    <col min="4" max="4" style="36" width="9.140625" collapsed="true"/>
    <col min="5" max="5" customWidth="true" style="36" width="16.0" collapsed="true"/>
    <col min="6" max="6" customWidth="true" style="97" width="30.28515625" collapsed="true"/>
    <col min="7" max="7" customWidth="true" style="98" width="28.0" collapsed="true"/>
    <col min="8" max="8" style="99" width="9.140625" collapsed="true"/>
    <col min="9" max="9" customWidth="true" style="99" width="20.28515625" collapsed="true"/>
    <col min="10" max="10" style="36" width="9.140625" collapsed="true"/>
    <col min="11" max="11" customWidth="true" style="36" width="14.7109375" collapsed="true"/>
    <col min="12" max="257" style="36" width="9.140625" collapsed="true"/>
    <col min="258" max="258" customWidth="true" style="36" width="11.140625" collapsed="true"/>
    <col min="259" max="259" customWidth="true" style="36" width="14.5703125" collapsed="true"/>
    <col min="260" max="260" style="36" width="9.140625" collapsed="true"/>
    <col min="261" max="261" customWidth="true" style="36" width="16.0" collapsed="true"/>
    <col min="262" max="262" customWidth="true" style="36" width="30.28515625" collapsed="true"/>
    <col min="263" max="263" customWidth="true" style="36" width="28.0" collapsed="true"/>
    <col min="264" max="264" style="36" width="9.140625" collapsed="true"/>
    <col min="265" max="265" customWidth="true" style="36" width="20.28515625" collapsed="true"/>
    <col min="266" max="266" style="36" width="9.140625" collapsed="true"/>
    <col min="267" max="267" customWidth="true" style="36" width="14.7109375" collapsed="true"/>
    <col min="268" max="513" style="36" width="9.140625" collapsed="true"/>
    <col min="514" max="514" customWidth="true" style="36" width="11.140625" collapsed="true"/>
    <col min="515" max="515" customWidth="true" style="36" width="14.5703125" collapsed="true"/>
    <col min="516" max="516" style="36" width="9.140625" collapsed="true"/>
    <col min="517" max="517" customWidth="true" style="36" width="16.0" collapsed="true"/>
    <col min="518" max="518" customWidth="true" style="36" width="30.28515625" collapsed="true"/>
    <col min="519" max="519" customWidth="true" style="36" width="28.0" collapsed="true"/>
    <col min="520" max="520" style="36" width="9.140625" collapsed="true"/>
    <col min="521" max="521" customWidth="true" style="36" width="20.28515625" collapsed="true"/>
    <col min="522" max="522" style="36" width="9.140625" collapsed="true"/>
    <col min="523" max="523" customWidth="true" style="36" width="14.7109375" collapsed="true"/>
    <col min="524" max="769" style="36" width="9.140625" collapsed="true"/>
    <col min="770" max="770" customWidth="true" style="36" width="11.140625" collapsed="true"/>
    <col min="771" max="771" customWidth="true" style="36" width="14.5703125" collapsed="true"/>
    <col min="772" max="772" style="36" width="9.140625" collapsed="true"/>
    <col min="773" max="773" customWidth="true" style="36" width="16.0" collapsed="true"/>
    <col min="774" max="774" customWidth="true" style="36" width="30.28515625" collapsed="true"/>
    <col min="775" max="775" customWidth="true" style="36" width="28.0" collapsed="true"/>
    <col min="776" max="776" style="36" width="9.140625" collapsed="true"/>
    <col min="777" max="777" customWidth="true" style="36" width="20.28515625" collapsed="true"/>
    <col min="778" max="778" style="36" width="9.140625" collapsed="true"/>
    <col min="779" max="779" customWidth="true" style="36" width="14.7109375" collapsed="true"/>
    <col min="780" max="1025" style="36" width="9.140625" collapsed="true"/>
    <col min="1026" max="1026" customWidth="true" style="36" width="11.140625" collapsed="true"/>
    <col min="1027" max="1027" customWidth="true" style="36" width="14.5703125" collapsed="true"/>
    <col min="1028" max="1028" style="36" width="9.140625" collapsed="true"/>
    <col min="1029" max="1029" customWidth="true" style="36" width="16.0" collapsed="true"/>
    <col min="1030" max="1030" customWidth="true" style="36" width="30.28515625" collapsed="true"/>
    <col min="1031" max="1031" customWidth="true" style="36" width="28.0" collapsed="true"/>
    <col min="1032" max="1032" style="36" width="9.140625" collapsed="true"/>
    <col min="1033" max="1033" customWidth="true" style="36" width="20.28515625" collapsed="true"/>
    <col min="1034" max="1034" style="36" width="9.140625" collapsed="true"/>
    <col min="1035" max="1035" customWidth="true" style="36" width="14.7109375" collapsed="true"/>
    <col min="1036" max="1281" style="36" width="9.140625" collapsed="true"/>
    <col min="1282" max="1282" customWidth="true" style="36" width="11.140625" collapsed="true"/>
    <col min="1283" max="1283" customWidth="true" style="36" width="14.5703125" collapsed="true"/>
    <col min="1284" max="1284" style="36" width="9.140625" collapsed="true"/>
    <col min="1285" max="1285" customWidth="true" style="36" width="16.0" collapsed="true"/>
    <col min="1286" max="1286" customWidth="true" style="36" width="30.28515625" collapsed="true"/>
    <col min="1287" max="1287" customWidth="true" style="36" width="28.0" collapsed="true"/>
    <col min="1288" max="1288" style="36" width="9.140625" collapsed="true"/>
    <col min="1289" max="1289" customWidth="true" style="36" width="20.28515625" collapsed="true"/>
    <col min="1290" max="1290" style="36" width="9.140625" collapsed="true"/>
    <col min="1291" max="1291" customWidth="true" style="36" width="14.7109375" collapsed="true"/>
    <col min="1292" max="1537" style="36" width="9.140625" collapsed="true"/>
    <col min="1538" max="1538" customWidth="true" style="36" width="11.140625" collapsed="true"/>
    <col min="1539" max="1539" customWidth="true" style="36" width="14.5703125" collapsed="true"/>
    <col min="1540" max="1540" style="36" width="9.140625" collapsed="true"/>
    <col min="1541" max="1541" customWidth="true" style="36" width="16.0" collapsed="true"/>
    <col min="1542" max="1542" customWidth="true" style="36" width="30.28515625" collapsed="true"/>
    <col min="1543" max="1543" customWidth="true" style="36" width="28.0" collapsed="true"/>
    <col min="1544" max="1544" style="36" width="9.140625" collapsed="true"/>
    <col min="1545" max="1545" customWidth="true" style="36" width="20.28515625" collapsed="true"/>
    <col min="1546" max="1546" style="36" width="9.140625" collapsed="true"/>
    <col min="1547" max="1547" customWidth="true" style="36" width="14.7109375" collapsed="true"/>
    <col min="1548" max="1793" style="36" width="9.140625" collapsed="true"/>
    <col min="1794" max="1794" customWidth="true" style="36" width="11.140625" collapsed="true"/>
    <col min="1795" max="1795" customWidth="true" style="36" width="14.5703125" collapsed="true"/>
    <col min="1796" max="1796" style="36" width="9.140625" collapsed="true"/>
    <col min="1797" max="1797" customWidth="true" style="36" width="16.0" collapsed="true"/>
    <col min="1798" max="1798" customWidth="true" style="36" width="30.28515625" collapsed="true"/>
    <col min="1799" max="1799" customWidth="true" style="36" width="28.0" collapsed="true"/>
    <col min="1800" max="1800" style="36" width="9.140625" collapsed="true"/>
    <col min="1801" max="1801" customWidth="true" style="36" width="20.28515625" collapsed="true"/>
    <col min="1802" max="1802" style="36" width="9.140625" collapsed="true"/>
    <col min="1803" max="1803" customWidth="true" style="36" width="14.7109375" collapsed="true"/>
    <col min="1804" max="2049" style="36" width="9.140625" collapsed="true"/>
    <col min="2050" max="2050" customWidth="true" style="36" width="11.140625" collapsed="true"/>
    <col min="2051" max="2051" customWidth="true" style="36" width="14.5703125" collapsed="true"/>
    <col min="2052" max="2052" style="36" width="9.140625" collapsed="true"/>
    <col min="2053" max="2053" customWidth="true" style="36" width="16.0" collapsed="true"/>
    <col min="2054" max="2054" customWidth="true" style="36" width="30.28515625" collapsed="true"/>
    <col min="2055" max="2055" customWidth="true" style="36" width="28.0" collapsed="true"/>
    <col min="2056" max="2056" style="36" width="9.140625" collapsed="true"/>
    <col min="2057" max="2057" customWidth="true" style="36" width="20.28515625" collapsed="true"/>
    <col min="2058" max="2058" style="36" width="9.140625" collapsed="true"/>
    <col min="2059" max="2059" customWidth="true" style="36" width="14.7109375" collapsed="true"/>
    <col min="2060" max="2305" style="36" width="9.140625" collapsed="true"/>
    <col min="2306" max="2306" customWidth="true" style="36" width="11.140625" collapsed="true"/>
    <col min="2307" max="2307" customWidth="true" style="36" width="14.5703125" collapsed="true"/>
    <col min="2308" max="2308" style="36" width="9.140625" collapsed="true"/>
    <col min="2309" max="2309" customWidth="true" style="36" width="16.0" collapsed="true"/>
    <col min="2310" max="2310" customWidth="true" style="36" width="30.28515625" collapsed="true"/>
    <col min="2311" max="2311" customWidth="true" style="36" width="28.0" collapsed="true"/>
    <col min="2312" max="2312" style="36" width="9.140625" collapsed="true"/>
    <col min="2313" max="2313" customWidth="true" style="36" width="20.28515625" collapsed="true"/>
    <col min="2314" max="2314" style="36" width="9.140625" collapsed="true"/>
    <col min="2315" max="2315" customWidth="true" style="36" width="14.7109375" collapsed="true"/>
    <col min="2316" max="2561" style="36" width="9.140625" collapsed="true"/>
    <col min="2562" max="2562" customWidth="true" style="36" width="11.140625" collapsed="true"/>
    <col min="2563" max="2563" customWidth="true" style="36" width="14.5703125" collapsed="true"/>
    <col min="2564" max="2564" style="36" width="9.140625" collapsed="true"/>
    <col min="2565" max="2565" customWidth="true" style="36" width="16.0" collapsed="true"/>
    <col min="2566" max="2566" customWidth="true" style="36" width="30.28515625" collapsed="true"/>
    <col min="2567" max="2567" customWidth="true" style="36" width="28.0" collapsed="true"/>
    <col min="2568" max="2568" style="36" width="9.140625" collapsed="true"/>
    <col min="2569" max="2569" customWidth="true" style="36" width="20.28515625" collapsed="true"/>
    <col min="2570" max="2570" style="36" width="9.140625" collapsed="true"/>
    <col min="2571" max="2571" customWidth="true" style="36" width="14.7109375" collapsed="true"/>
    <col min="2572" max="2817" style="36" width="9.140625" collapsed="true"/>
    <col min="2818" max="2818" customWidth="true" style="36" width="11.140625" collapsed="true"/>
    <col min="2819" max="2819" customWidth="true" style="36" width="14.5703125" collapsed="true"/>
    <col min="2820" max="2820" style="36" width="9.140625" collapsed="true"/>
    <col min="2821" max="2821" customWidth="true" style="36" width="16.0" collapsed="true"/>
    <col min="2822" max="2822" customWidth="true" style="36" width="30.28515625" collapsed="true"/>
    <col min="2823" max="2823" customWidth="true" style="36" width="28.0" collapsed="true"/>
    <col min="2824" max="2824" style="36" width="9.140625" collapsed="true"/>
    <col min="2825" max="2825" customWidth="true" style="36" width="20.28515625" collapsed="true"/>
    <col min="2826" max="2826" style="36" width="9.140625" collapsed="true"/>
    <col min="2827" max="2827" customWidth="true" style="36" width="14.7109375" collapsed="true"/>
    <col min="2828" max="3073" style="36" width="9.140625" collapsed="true"/>
    <col min="3074" max="3074" customWidth="true" style="36" width="11.140625" collapsed="true"/>
    <col min="3075" max="3075" customWidth="true" style="36" width="14.5703125" collapsed="true"/>
    <col min="3076" max="3076" style="36" width="9.140625" collapsed="true"/>
    <col min="3077" max="3077" customWidth="true" style="36" width="16.0" collapsed="true"/>
    <col min="3078" max="3078" customWidth="true" style="36" width="30.28515625" collapsed="true"/>
    <col min="3079" max="3079" customWidth="true" style="36" width="28.0" collapsed="true"/>
    <col min="3080" max="3080" style="36" width="9.140625" collapsed="true"/>
    <col min="3081" max="3081" customWidth="true" style="36" width="20.28515625" collapsed="true"/>
    <col min="3082" max="3082" style="36" width="9.140625" collapsed="true"/>
    <col min="3083" max="3083" customWidth="true" style="36" width="14.7109375" collapsed="true"/>
    <col min="3084" max="3329" style="36" width="9.140625" collapsed="true"/>
    <col min="3330" max="3330" customWidth="true" style="36" width="11.140625" collapsed="true"/>
    <col min="3331" max="3331" customWidth="true" style="36" width="14.5703125" collapsed="true"/>
    <col min="3332" max="3332" style="36" width="9.140625" collapsed="true"/>
    <col min="3333" max="3333" customWidth="true" style="36" width="16.0" collapsed="true"/>
    <col min="3334" max="3334" customWidth="true" style="36" width="30.28515625" collapsed="true"/>
    <col min="3335" max="3335" customWidth="true" style="36" width="28.0" collapsed="true"/>
    <col min="3336" max="3336" style="36" width="9.140625" collapsed="true"/>
    <col min="3337" max="3337" customWidth="true" style="36" width="20.28515625" collapsed="true"/>
    <col min="3338" max="3338" style="36" width="9.140625" collapsed="true"/>
    <col min="3339" max="3339" customWidth="true" style="36" width="14.7109375" collapsed="true"/>
    <col min="3340" max="3585" style="36" width="9.140625" collapsed="true"/>
    <col min="3586" max="3586" customWidth="true" style="36" width="11.140625" collapsed="true"/>
    <col min="3587" max="3587" customWidth="true" style="36" width="14.5703125" collapsed="true"/>
    <col min="3588" max="3588" style="36" width="9.140625" collapsed="true"/>
    <col min="3589" max="3589" customWidth="true" style="36" width="16.0" collapsed="true"/>
    <col min="3590" max="3590" customWidth="true" style="36" width="30.28515625" collapsed="true"/>
    <col min="3591" max="3591" customWidth="true" style="36" width="28.0" collapsed="true"/>
    <col min="3592" max="3592" style="36" width="9.140625" collapsed="true"/>
    <col min="3593" max="3593" customWidth="true" style="36" width="20.28515625" collapsed="true"/>
    <col min="3594" max="3594" style="36" width="9.140625" collapsed="true"/>
    <col min="3595" max="3595" customWidth="true" style="36" width="14.7109375" collapsed="true"/>
    <col min="3596" max="3841" style="36" width="9.140625" collapsed="true"/>
    <col min="3842" max="3842" customWidth="true" style="36" width="11.140625" collapsed="true"/>
    <col min="3843" max="3843" customWidth="true" style="36" width="14.5703125" collapsed="true"/>
    <col min="3844" max="3844" style="36" width="9.140625" collapsed="true"/>
    <col min="3845" max="3845" customWidth="true" style="36" width="16.0" collapsed="true"/>
    <col min="3846" max="3846" customWidth="true" style="36" width="30.28515625" collapsed="true"/>
    <col min="3847" max="3847" customWidth="true" style="36" width="28.0" collapsed="true"/>
    <col min="3848" max="3848" style="36" width="9.140625" collapsed="true"/>
    <col min="3849" max="3849" customWidth="true" style="36" width="20.28515625" collapsed="true"/>
    <col min="3850" max="3850" style="36" width="9.140625" collapsed="true"/>
    <col min="3851" max="3851" customWidth="true" style="36" width="14.7109375" collapsed="true"/>
    <col min="3852" max="4097" style="36" width="9.140625" collapsed="true"/>
    <col min="4098" max="4098" customWidth="true" style="36" width="11.140625" collapsed="true"/>
    <col min="4099" max="4099" customWidth="true" style="36" width="14.5703125" collapsed="true"/>
    <col min="4100" max="4100" style="36" width="9.140625" collapsed="true"/>
    <col min="4101" max="4101" customWidth="true" style="36" width="16.0" collapsed="true"/>
    <col min="4102" max="4102" customWidth="true" style="36" width="30.28515625" collapsed="true"/>
    <col min="4103" max="4103" customWidth="true" style="36" width="28.0" collapsed="true"/>
    <col min="4104" max="4104" style="36" width="9.140625" collapsed="true"/>
    <col min="4105" max="4105" customWidth="true" style="36" width="20.28515625" collapsed="true"/>
    <col min="4106" max="4106" style="36" width="9.140625" collapsed="true"/>
    <col min="4107" max="4107" customWidth="true" style="36" width="14.7109375" collapsed="true"/>
    <col min="4108" max="4353" style="36" width="9.140625" collapsed="true"/>
    <col min="4354" max="4354" customWidth="true" style="36" width="11.140625" collapsed="true"/>
    <col min="4355" max="4355" customWidth="true" style="36" width="14.5703125" collapsed="true"/>
    <col min="4356" max="4356" style="36" width="9.140625" collapsed="true"/>
    <col min="4357" max="4357" customWidth="true" style="36" width="16.0" collapsed="true"/>
    <col min="4358" max="4358" customWidth="true" style="36" width="30.28515625" collapsed="true"/>
    <col min="4359" max="4359" customWidth="true" style="36" width="28.0" collapsed="true"/>
    <col min="4360" max="4360" style="36" width="9.140625" collapsed="true"/>
    <col min="4361" max="4361" customWidth="true" style="36" width="20.28515625" collapsed="true"/>
    <col min="4362" max="4362" style="36" width="9.140625" collapsed="true"/>
    <col min="4363" max="4363" customWidth="true" style="36" width="14.7109375" collapsed="true"/>
    <col min="4364" max="4609" style="36" width="9.140625" collapsed="true"/>
    <col min="4610" max="4610" customWidth="true" style="36" width="11.140625" collapsed="true"/>
    <col min="4611" max="4611" customWidth="true" style="36" width="14.5703125" collapsed="true"/>
    <col min="4612" max="4612" style="36" width="9.140625" collapsed="true"/>
    <col min="4613" max="4613" customWidth="true" style="36" width="16.0" collapsed="true"/>
    <col min="4614" max="4614" customWidth="true" style="36" width="30.28515625" collapsed="true"/>
    <col min="4615" max="4615" customWidth="true" style="36" width="28.0" collapsed="true"/>
    <col min="4616" max="4616" style="36" width="9.140625" collapsed="true"/>
    <col min="4617" max="4617" customWidth="true" style="36" width="20.28515625" collapsed="true"/>
    <col min="4618" max="4618" style="36" width="9.140625" collapsed="true"/>
    <col min="4619" max="4619" customWidth="true" style="36" width="14.7109375" collapsed="true"/>
    <col min="4620" max="4865" style="36" width="9.140625" collapsed="true"/>
    <col min="4866" max="4866" customWidth="true" style="36" width="11.140625" collapsed="true"/>
    <col min="4867" max="4867" customWidth="true" style="36" width="14.5703125" collapsed="true"/>
    <col min="4868" max="4868" style="36" width="9.140625" collapsed="true"/>
    <col min="4869" max="4869" customWidth="true" style="36" width="16.0" collapsed="true"/>
    <col min="4870" max="4870" customWidth="true" style="36" width="30.28515625" collapsed="true"/>
    <col min="4871" max="4871" customWidth="true" style="36" width="28.0" collapsed="true"/>
    <col min="4872" max="4872" style="36" width="9.140625" collapsed="true"/>
    <col min="4873" max="4873" customWidth="true" style="36" width="20.28515625" collapsed="true"/>
    <col min="4874" max="4874" style="36" width="9.140625" collapsed="true"/>
    <col min="4875" max="4875" customWidth="true" style="36" width="14.7109375" collapsed="true"/>
    <col min="4876" max="5121" style="36" width="9.140625" collapsed="true"/>
    <col min="5122" max="5122" customWidth="true" style="36" width="11.140625" collapsed="true"/>
    <col min="5123" max="5123" customWidth="true" style="36" width="14.5703125" collapsed="true"/>
    <col min="5124" max="5124" style="36" width="9.140625" collapsed="true"/>
    <col min="5125" max="5125" customWidth="true" style="36" width="16.0" collapsed="true"/>
    <col min="5126" max="5126" customWidth="true" style="36" width="30.28515625" collapsed="true"/>
    <col min="5127" max="5127" customWidth="true" style="36" width="28.0" collapsed="true"/>
    <col min="5128" max="5128" style="36" width="9.140625" collapsed="true"/>
    <col min="5129" max="5129" customWidth="true" style="36" width="20.28515625" collapsed="true"/>
    <col min="5130" max="5130" style="36" width="9.140625" collapsed="true"/>
    <col min="5131" max="5131" customWidth="true" style="36" width="14.7109375" collapsed="true"/>
    <col min="5132" max="5377" style="36" width="9.140625" collapsed="true"/>
    <col min="5378" max="5378" customWidth="true" style="36" width="11.140625" collapsed="true"/>
    <col min="5379" max="5379" customWidth="true" style="36" width="14.5703125" collapsed="true"/>
    <col min="5380" max="5380" style="36" width="9.140625" collapsed="true"/>
    <col min="5381" max="5381" customWidth="true" style="36" width="16.0" collapsed="true"/>
    <col min="5382" max="5382" customWidth="true" style="36" width="30.28515625" collapsed="true"/>
    <col min="5383" max="5383" customWidth="true" style="36" width="28.0" collapsed="true"/>
    <col min="5384" max="5384" style="36" width="9.140625" collapsed="true"/>
    <col min="5385" max="5385" customWidth="true" style="36" width="20.28515625" collapsed="true"/>
    <col min="5386" max="5386" style="36" width="9.140625" collapsed="true"/>
    <col min="5387" max="5387" customWidth="true" style="36" width="14.7109375" collapsed="true"/>
    <col min="5388" max="5633" style="36" width="9.140625" collapsed="true"/>
    <col min="5634" max="5634" customWidth="true" style="36" width="11.140625" collapsed="true"/>
    <col min="5635" max="5635" customWidth="true" style="36" width="14.5703125" collapsed="true"/>
    <col min="5636" max="5636" style="36" width="9.140625" collapsed="true"/>
    <col min="5637" max="5637" customWidth="true" style="36" width="16.0" collapsed="true"/>
    <col min="5638" max="5638" customWidth="true" style="36" width="30.28515625" collapsed="true"/>
    <col min="5639" max="5639" customWidth="true" style="36" width="28.0" collapsed="true"/>
    <col min="5640" max="5640" style="36" width="9.140625" collapsed="true"/>
    <col min="5641" max="5641" customWidth="true" style="36" width="20.28515625" collapsed="true"/>
    <col min="5642" max="5642" style="36" width="9.140625" collapsed="true"/>
    <col min="5643" max="5643" customWidth="true" style="36" width="14.7109375" collapsed="true"/>
    <col min="5644" max="5889" style="36" width="9.140625" collapsed="true"/>
    <col min="5890" max="5890" customWidth="true" style="36" width="11.140625" collapsed="true"/>
    <col min="5891" max="5891" customWidth="true" style="36" width="14.5703125" collapsed="true"/>
    <col min="5892" max="5892" style="36" width="9.140625" collapsed="true"/>
    <col min="5893" max="5893" customWidth="true" style="36" width="16.0" collapsed="true"/>
    <col min="5894" max="5894" customWidth="true" style="36" width="30.28515625" collapsed="true"/>
    <col min="5895" max="5895" customWidth="true" style="36" width="28.0" collapsed="true"/>
    <col min="5896" max="5896" style="36" width="9.140625" collapsed="true"/>
    <col min="5897" max="5897" customWidth="true" style="36" width="20.28515625" collapsed="true"/>
    <col min="5898" max="5898" style="36" width="9.140625" collapsed="true"/>
    <col min="5899" max="5899" customWidth="true" style="36" width="14.7109375" collapsed="true"/>
    <col min="5900" max="6145" style="36" width="9.140625" collapsed="true"/>
    <col min="6146" max="6146" customWidth="true" style="36" width="11.140625" collapsed="true"/>
    <col min="6147" max="6147" customWidth="true" style="36" width="14.5703125" collapsed="true"/>
    <col min="6148" max="6148" style="36" width="9.140625" collapsed="true"/>
    <col min="6149" max="6149" customWidth="true" style="36" width="16.0" collapsed="true"/>
    <col min="6150" max="6150" customWidth="true" style="36" width="30.28515625" collapsed="true"/>
    <col min="6151" max="6151" customWidth="true" style="36" width="28.0" collapsed="true"/>
    <col min="6152" max="6152" style="36" width="9.140625" collapsed="true"/>
    <col min="6153" max="6153" customWidth="true" style="36" width="20.28515625" collapsed="true"/>
    <col min="6154" max="6154" style="36" width="9.140625" collapsed="true"/>
    <col min="6155" max="6155" customWidth="true" style="36" width="14.7109375" collapsed="true"/>
    <col min="6156" max="6401" style="36" width="9.140625" collapsed="true"/>
    <col min="6402" max="6402" customWidth="true" style="36" width="11.140625" collapsed="true"/>
    <col min="6403" max="6403" customWidth="true" style="36" width="14.5703125" collapsed="true"/>
    <col min="6404" max="6404" style="36" width="9.140625" collapsed="true"/>
    <col min="6405" max="6405" customWidth="true" style="36" width="16.0" collapsed="true"/>
    <col min="6406" max="6406" customWidth="true" style="36" width="30.28515625" collapsed="true"/>
    <col min="6407" max="6407" customWidth="true" style="36" width="28.0" collapsed="true"/>
    <col min="6408" max="6408" style="36" width="9.140625" collapsed="true"/>
    <col min="6409" max="6409" customWidth="true" style="36" width="20.28515625" collapsed="true"/>
    <col min="6410" max="6410" style="36" width="9.140625" collapsed="true"/>
    <col min="6411" max="6411" customWidth="true" style="36" width="14.7109375" collapsed="true"/>
    <col min="6412" max="6657" style="36" width="9.140625" collapsed="true"/>
    <col min="6658" max="6658" customWidth="true" style="36" width="11.140625" collapsed="true"/>
    <col min="6659" max="6659" customWidth="true" style="36" width="14.5703125" collapsed="true"/>
    <col min="6660" max="6660" style="36" width="9.140625" collapsed="true"/>
    <col min="6661" max="6661" customWidth="true" style="36" width="16.0" collapsed="true"/>
    <col min="6662" max="6662" customWidth="true" style="36" width="30.28515625" collapsed="true"/>
    <col min="6663" max="6663" customWidth="true" style="36" width="28.0" collapsed="true"/>
    <col min="6664" max="6664" style="36" width="9.140625" collapsed="true"/>
    <col min="6665" max="6665" customWidth="true" style="36" width="20.28515625" collapsed="true"/>
    <col min="6666" max="6666" style="36" width="9.140625" collapsed="true"/>
    <col min="6667" max="6667" customWidth="true" style="36" width="14.7109375" collapsed="true"/>
    <col min="6668" max="6913" style="36" width="9.140625" collapsed="true"/>
    <col min="6914" max="6914" customWidth="true" style="36" width="11.140625" collapsed="true"/>
    <col min="6915" max="6915" customWidth="true" style="36" width="14.5703125" collapsed="true"/>
    <col min="6916" max="6916" style="36" width="9.140625" collapsed="true"/>
    <col min="6917" max="6917" customWidth="true" style="36" width="16.0" collapsed="true"/>
    <col min="6918" max="6918" customWidth="true" style="36" width="30.28515625" collapsed="true"/>
    <col min="6919" max="6919" customWidth="true" style="36" width="28.0" collapsed="true"/>
    <col min="6920" max="6920" style="36" width="9.140625" collapsed="true"/>
    <col min="6921" max="6921" customWidth="true" style="36" width="20.28515625" collapsed="true"/>
    <col min="6922" max="6922" style="36" width="9.140625" collapsed="true"/>
    <col min="6923" max="6923" customWidth="true" style="36" width="14.7109375" collapsed="true"/>
    <col min="6924" max="7169" style="36" width="9.140625" collapsed="true"/>
    <col min="7170" max="7170" customWidth="true" style="36" width="11.140625" collapsed="true"/>
    <col min="7171" max="7171" customWidth="true" style="36" width="14.5703125" collapsed="true"/>
    <col min="7172" max="7172" style="36" width="9.140625" collapsed="true"/>
    <col min="7173" max="7173" customWidth="true" style="36" width="16.0" collapsed="true"/>
    <col min="7174" max="7174" customWidth="true" style="36" width="30.28515625" collapsed="true"/>
    <col min="7175" max="7175" customWidth="true" style="36" width="28.0" collapsed="true"/>
    <col min="7176" max="7176" style="36" width="9.140625" collapsed="true"/>
    <col min="7177" max="7177" customWidth="true" style="36" width="20.28515625" collapsed="true"/>
    <col min="7178" max="7178" style="36" width="9.140625" collapsed="true"/>
    <col min="7179" max="7179" customWidth="true" style="36" width="14.7109375" collapsed="true"/>
    <col min="7180" max="7425" style="36" width="9.140625" collapsed="true"/>
    <col min="7426" max="7426" customWidth="true" style="36" width="11.140625" collapsed="true"/>
    <col min="7427" max="7427" customWidth="true" style="36" width="14.5703125" collapsed="true"/>
    <col min="7428" max="7428" style="36" width="9.140625" collapsed="true"/>
    <col min="7429" max="7429" customWidth="true" style="36" width="16.0" collapsed="true"/>
    <col min="7430" max="7430" customWidth="true" style="36" width="30.28515625" collapsed="true"/>
    <col min="7431" max="7431" customWidth="true" style="36" width="28.0" collapsed="true"/>
    <col min="7432" max="7432" style="36" width="9.140625" collapsed="true"/>
    <col min="7433" max="7433" customWidth="true" style="36" width="20.28515625" collapsed="true"/>
    <col min="7434" max="7434" style="36" width="9.140625" collapsed="true"/>
    <col min="7435" max="7435" customWidth="true" style="36" width="14.7109375" collapsed="true"/>
    <col min="7436" max="7681" style="36" width="9.140625" collapsed="true"/>
    <col min="7682" max="7682" customWidth="true" style="36" width="11.140625" collapsed="true"/>
    <col min="7683" max="7683" customWidth="true" style="36" width="14.5703125" collapsed="true"/>
    <col min="7684" max="7684" style="36" width="9.140625" collapsed="true"/>
    <col min="7685" max="7685" customWidth="true" style="36" width="16.0" collapsed="true"/>
    <col min="7686" max="7686" customWidth="true" style="36" width="30.28515625" collapsed="true"/>
    <col min="7687" max="7687" customWidth="true" style="36" width="28.0" collapsed="true"/>
    <col min="7688" max="7688" style="36" width="9.140625" collapsed="true"/>
    <col min="7689" max="7689" customWidth="true" style="36" width="20.28515625" collapsed="true"/>
    <col min="7690" max="7690" style="36" width="9.140625" collapsed="true"/>
    <col min="7691" max="7691" customWidth="true" style="36" width="14.7109375" collapsed="true"/>
    <col min="7692" max="7937" style="36" width="9.140625" collapsed="true"/>
    <col min="7938" max="7938" customWidth="true" style="36" width="11.140625" collapsed="true"/>
    <col min="7939" max="7939" customWidth="true" style="36" width="14.5703125" collapsed="true"/>
    <col min="7940" max="7940" style="36" width="9.140625" collapsed="true"/>
    <col min="7941" max="7941" customWidth="true" style="36" width="16.0" collapsed="true"/>
    <col min="7942" max="7942" customWidth="true" style="36" width="30.28515625" collapsed="true"/>
    <col min="7943" max="7943" customWidth="true" style="36" width="28.0" collapsed="true"/>
    <col min="7944" max="7944" style="36" width="9.140625" collapsed="true"/>
    <col min="7945" max="7945" customWidth="true" style="36" width="20.28515625" collapsed="true"/>
    <col min="7946" max="7946" style="36" width="9.140625" collapsed="true"/>
    <col min="7947" max="7947" customWidth="true" style="36" width="14.7109375" collapsed="true"/>
    <col min="7948" max="8193" style="36" width="9.140625" collapsed="true"/>
    <col min="8194" max="8194" customWidth="true" style="36" width="11.140625" collapsed="true"/>
    <col min="8195" max="8195" customWidth="true" style="36" width="14.5703125" collapsed="true"/>
    <col min="8196" max="8196" style="36" width="9.140625" collapsed="true"/>
    <col min="8197" max="8197" customWidth="true" style="36" width="16.0" collapsed="true"/>
    <col min="8198" max="8198" customWidth="true" style="36" width="30.28515625" collapsed="true"/>
    <col min="8199" max="8199" customWidth="true" style="36" width="28.0" collapsed="true"/>
    <col min="8200" max="8200" style="36" width="9.140625" collapsed="true"/>
    <col min="8201" max="8201" customWidth="true" style="36" width="20.28515625" collapsed="true"/>
    <col min="8202" max="8202" style="36" width="9.140625" collapsed="true"/>
    <col min="8203" max="8203" customWidth="true" style="36" width="14.7109375" collapsed="true"/>
    <col min="8204" max="8449" style="36" width="9.140625" collapsed="true"/>
    <col min="8450" max="8450" customWidth="true" style="36" width="11.140625" collapsed="true"/>
    <col min="8451" max="8451" customWidth="true" style="36" width="14.5703125" collapsed="true"/>
    <col min="8452" max="8452" style="36" width="9.140625" collapsed="true"/>
    <col min="8453" max="8453" customWidth="true" style="36" width="16.0" collapsed="true"/>
    <col min="8454" max="8454" customWidth="true" style="36" width="30.28515625" collapsed="true"/>
    <col min="8455" max="8455" customWidth="true" style="36" width="28.0" collapsed="true"/>
    <col min="8456" max="8456" style="36" width="9.140625" collapsed="true"/>
    <col min="8457" max="8457" customWidth="true" style="36" width="20.28515625" collapsed="true"/>
    <col min="8458" max="8458" style="36" width="9.140625" collapsed="true"/>
    <col min="8459" max="8459" customWidth="true" style="36" width="14.7109375" collapsed="true"/>
    <col min="8460" max="8705" style="36" width="9.140625" collapsed="true"/>
    <col min="8706" max="8706" customWidth="true" style="36" width="11.140625" collapsed="true"/>
    <col min="8707" max="8707" customWidth="true" style="36" width="14.5703125" collapsed="true"/>
    <col min="8708" max="8708" style="36" width="9.140625" collapsed="true"/>
    <col min="8709" max="8709" customWidth="true" style="36" width="16.0" collapsed="true"/>
    <col min="8710" max="8710" customWidth="true" style="36" width="30.28515625" collapsed="true"/>
    <col min="8711" max="8711" customWidth="true" style="36" width="28.0" collapsed="true"/>
    <col min="8712" max="8712" style="36" width="9.140625" collapsed="true"/>
    <col min="8713" max="8713" customWidth="true" style="36" width="20.28515625" collapsed="true"/>
    <col min="8714" max="8714" style="36" width="9.140625" collapsed="true"/>
    <col min="8715" max="8715" customWidth="true" style="36" width="14.7109375" collapsed="true"/>
    <col min="8716" max="8961" style="36" width="9.140625" collapsed="true"/>
    <col min="8962" max="8962" customWidth="true" style="36" width="11.140625" collapsed="true"/>
    <col min="8963" max="8963" customWidth="true" style="36" width="14.5703125" collapsed="true"/>
    <col min="8964" max="8964" style="36" width="9.140625" collapsed="true"/>
    <col min="8965" max="8965" customWidth="true" style="36" width="16.0" collapsed="true"/>
    <col min="8966" max="8966" customWidth="true" style="36" width="30.28515625" collapsed="true"/>
    <col min="8967" max="8967" customWidth="true" style="36" width="28.0" collapsed="true"/>
    <col min="8968" max="8968" style="36" width="9.140625" collapsed="true"/>
    <col min="8969" max="8969" customWidth="true" style="36" width="20.28515625" collapsed="true"/>
    <col min="8970" max="8970" style="36" width="9.140625" collapsed="true"/>
    <col min="8971" max="8971" customWidth="true" style="36" width="14.7109375" collapsed="true"/>
    <col min="8972" max="9217" style="36" width="9.140625" collapsed="true"/>
    <col min="9218" max="9218" customWidth="true" style="36" width="11.140625" collapsed="true"/>
    <col min="9219" max="9219" customWidth="true" style="36" width="14.5703125" collapsed="true"/>
    <col min="9220" max="9220" style="36" width="9.140625" collapsed="true"/>
    <col min="9221" max="9221" customWidth="true" style="36" width="16.0" collapsed="true"/>
    <col min="9222" max="9222" customWidth="true" style="36" width="30.28515625" collapsed="true"/>
    <col min="9223" max="9223" customWidth="true" style="36" width="28.0" collapsed="true"/>
    <col min="9224" max="9224" style="36" width="9.140625" collapsed="true"/>
    <col min="9225" max="9225" customWidth="true" style="36" width="20.28515625" collapsed="true"/>
    <col min="9226" max="9226" style="36" width="9.140625" collapsed="true"/>
    <col min="9227" max="9227" customWidth="true" style="36" width="14.7109375" collapsed="true"/>
    <col min="9228" max="9473" style="36" width="9.140625" collapsed="true"/>
    <col min="9474" max="9474" customWidth="true" style="36" width="11.140625" collapsed="true"/>
    <col min="9475" max="9475" customWidth="true" style="36" width="14.5703125" collapsed="true"/>
    <col min="9476" max="9476" style="36" width="9.140625" collapsed="true"/>
    <col min="9477" max="9477" customWidth="true" style="36" width="16.0" collapsed="true"/>
    <col min="9478" max="9478" customWidth="true" style="36" width="30.28515625" collapsed="true"/>
    <col min="9479" max="9479" customWidth="true" style="36" width="28.0" collapsed="true"/>
    <col min="9480" max="9480" style="36" width="9.140625" collapsed="true"/>
    <col min="9481" max="9481" customWidth="true" style="36" width="20.28515625" collapsed="true"/>
    <col min="9482" max="9482" style="36" width="9.140625" collapsed="true"/>
    <col min="9483" max="9483" customWidth="true" style="36" width="14.7109375" collapsed="true"/>
    <col min="9484" max="9729" style="36" width="9.140625" collapsed="true"/>
    <col min="9730" max="9730" customWidth="true" style="36" width="11.140625" collapsed="true"/>
    <col min="9731" max="9731" customWidth="true" style="36" width="14.5703125" collapsed="true"/>
    <col min="9732" max="9732" style="36" width="9.140625" collapsed="true"/>
    <col min="9733" max="9733" customWidth="true" style="36" width="16.0" collapsed="true"/>
    <col min="9734" max="9734" customWidth="true" style="36" width="30.28515625" collapsed="true"/>
    <col min="9735" max="9735" customWidth="true" style="36" width="28.0" collapsed="true"/>
    <col min="9736" max="9736" style="36" width="9.140625" collapsed="true"/>
    <col min="9737" max="9737" customWidth="true" style="36" width="20.28515625" collapsed="true"/>
    <col min="9738" max="9738" style="36" width="9.140625" collapsed="true"/>
    <col min="9739" max="9739" customWidth="true" style="36" width="14.7109375" collapsed="true"/>
    <col min="9740" max="9985" style="36" width="9.140625" collapsed="true"/>
    <col min="9986" max="9986" customWidth="true" style="36" width="11.140625" collapsed="true"/>
    <col min="9987" max="9987" customWidth="true" style="36" width="14.5703125" collapsed="true"/>
    <col min="9988" max="9988" style="36" width="9.140625" collapsed="true"/>
    <col min="9989" max="9989" customWidth="true" style="36" width="16.0" collapsed="true"/>
    <col min="9990" max="9990" customWidth="true" style="36" width="30.28515625" collapsed="true"/>
    <col min="9991" max="9991" customWidth="true" style="36" width="28.0" collapsed="true"/>
    <col min="9992" max="9992" style="36" width="9.140625" collapsed="true"/>
    <col min="9993" max="9993" customWidth="true" style="36" width="20.28515625" collapsed="true"/>
    <col min="9994" max="9994" style="36" width="9.140625" collapsed="true"/>
    <col min="9995" max="9995" customWidth="true" style="36" width="14.7109375" collapsed="true"/>
    <col min="9996" max="10241" style="36" width="9.140625" collapsed="true"/>
    <col min="10242" max="10242" customWidth="true" style="36" width="11.140625" collapsed="true"/>
    <col min="10243" max="10243" customWidth="true" style="36" width="14.5703125" collapsed="true"/>
    <col min="10244" max="10244" style="36" width="9.140625" collapsed="true"/>
    <col min="10245" max="10245" customWidth="true" style="36" width="16.0" collapsed="true"/>
    <col min="10246" max="10246" customWidth="true" style="36" width="30.28515625" collapsed="true"/>
    <col min="10247" max="10247" customWidth="true" style="36" width="28.0" collapsed="true"/>
    <col min="10248" max="10248" style="36" width="9.140625" collapsed="true"/>
    <col min="10249" max="10249" customWidth="true" style="36" width="20.28515625" collapsed="true"/>
    <col min="10250" max="10250" style="36" width="9.140625" collapsed="true"/>
    <col min="10251" max="10251" customWidth="true" style="36" width="14.7109375" collapsed="true"/>
    <col min="10252" max="10497" style="36" width="9.140625" collapsed="true"/>
    <col min="10498" max="10498" customWidth="true" style="36" width="11.140625" collapsed="true"/>
    <col min="10499" max="10499" customWidth="true" style="36" width="14.5703125" collapsed="true"/>
    <col min="10500" max="10500" style="36" width="9.140625" collapsed="true"/>
    <col min="10501" max="10501" customWidth="true" style="36" width="16.0" collapsed="true"/>
    <col min="10502" max="10502" customWidth="true" style="36" width="30.28515625" collapsed="true"/>
    <col min="10503" max="10503" customWidth="true" style="36" width="28.0" collapsed="true"/>
    <col min="10504" max="10504" style="36" width="9.140625" collapsed="true"/>
    <col min="10505" max="10505" customWidth="true" style="36" width="20.28515625" collapsed="true"/>
    <col min="10506" max="10506" style="36" width="9.140625" collapsed="true"/>
    <col min="10507" max="10507" customWidth="true" style="36" width="14.7109375" collapsed="true"/>
    <col min="10508" max="10753" style="36" width="9.140625" collapsed="true"/>
    <col min="10754" max="10754" customWidth="true" style="36" width="11.140625" collapsed="true"/>
    <col min="10755" max="10755" customWidth="true" style="36" width="14.5703125" collapsed="true"/>
    <col min="10756" max="10756" style="36" width="9.140625" collapsed="true"/>
    <col min="10757" max="10757" customWidth="true" style="36" width="16.0" collapsed="true"/>
    <col min="10758" max="10758" customWidth="true" style="36" width="30.28515625" collapsed="true"/>
    <col min="10759" max="10759" customWidth="true" style="36" width="28.0" collapsed="true"/>
    <col min="10760" max="10760" style="36" width="9.140625" collapsed="true"/>
    <col min="10761" max="10761" customWidth="true" style="36" width="20.28515625" collapsed="true"/>
    <col min="10762" max="10762" style="36" width="9.140625" collapsed="true"/>
    <col min="10763" max="10763" customWidth="true" style="36" width="14.7109375" collapsed="true"/>
    <col min="10764" max="11009" style="36" width="9.140625" collapsed="true"/>
    <col min="11010" max="11010" customWidth="true" style="36" width="11.140625" collapsed="true"/>
    <col min="11011" max="11011" customWidth="true" style="36" width="14.5703125" collapsed="true"/>
    <col min="11012" max="11012" style="36" width="9.140625" collapsed="true"/>
    <col min="11013" max="11013" customWidth="true" style="36" width="16.0" collapsed="true"/>
    <col min="11014" max="11014" customWidth="true" style="36" width="30.28515625" collapsed="true"/>
    <col min="11015" max="11015" customWidth="true" style="36" width="28.0" collapsed="true"/>
    <col min="11016" max="11016" style="36" width="9.140625" collapsed="true"/>
    <col min="11017" max="11017" customWidth="true" style="36" width="20.28515625" collapsed="true"/>
    <col min="11018" max="11018" style="36" width="9.140625" collapsed="true"/>
    <col min="11019" max="11019" customWidth="true" style="36" width="14.7109375" collapsed="true"/>
    <col min="11020" max="11265" style="36" width="9.140625" collapsed="true"/>
    <col min="11266" max="11266" customWidth="true" style="36" width="11.140625" collapsed="true"/>
    <col min="11267" max="11267" customWidth="true" style="36" width="14.5703125" collapsed="true"/>
    <col min="11268" max="11268" style="36" width="9.140625" collapsed="true"/>
    <col min="11269" max="11269" customWidth="true" style="36" width="16.0" collapsed="true"/>
    <col min="11270" max="11270" customWidth="true" style="36" width="30.28515625" collapsed="true"/>
    <col min="11271" max="11271" customWidth="true" style="36" width="28.0" collapsed="true"/>
    <col min="11272" max="11272" style="36" width="9.140625" collapsed="true"/>
    <col min="11273" max="11273" customWidth="true" style="36" width="20.28515625" collapsed="true"/>
    <col min="11274" max="11274" style="36" width="9.140625" collapsed="true"/>
    <col min="11275" max="11275" customWidth="true" style="36" width="14.7109375" collapsed="true"/>
    <col min="11276" max="11521" style="36" width="9.140625" collapsed="true"/>
    <col min="11522" max="11522" customWidth="true" style="36" width="11.140625" collapsed="true"/>
    <col min="11523" max="11523" customWidth="true" style="36" width="14.5703125" collapsed="true"/>
    <col min="11524" max="11524" style="36" width="9.140625" collapsed="true"/>
    <col min="11525" max="11525" customWidth="true" style="36" width="16.0" collapsed="true"/>
    <col min="11526" max="11526" customWidth="true" style="36" width="30.28515625" collapsed="true"/>
    <col min="11527" max="11527" customWidth="true" style="36" width="28.0" collapsed="true"/>
    <col min="11528" max="11528" style="36" width="9.140625" collapsed="true"/>
    <col min="11529" max="11529" customWidth="true" style="36" width="20.28515625" collapsed="true"/>
    <col min="11530" max="11530" style="36" width="9.140625" collapsed="true"/>
    <col min="11531" max="11531" customWidth="true" style="36" width="14.7109375" collapsed="true"/>
    <col min="11532" max="11777" style="36" width="9.140625" collapsed="true"/>
    <col min="11778" max="11778" customWidth="true" style="36" width="11.140625" collapsed="true"/>
    <col min="11779" max="11779" customWidth="true" style="36" width="14.5703125" collapsed="true"/>
    <col min="11780" max="11780" style="36" width="9.140625" collapsed="true"/>
    <col min="11781" max="11781" customWidth="true" style="36" width="16.0" collapsed="true"/>
    <col min="11782" max="11782" customWidth="true" style="36" width="30.28515625" collapsed="true"/>
    <col min="11783" max="11783" customWidth="true" style="36" width="28.0" collapsed="true"/>
    <col min="11784" max="11784" style="36" width="9.140625" collapsed="true"/>
    <col min="11785" max="11785" customWidth="true" style="36" width="20.28515625" collapsed="true"/>
    <col min="11786" max="11786" style="36" width="9.140625" collapsed="true"/>
    <col min="11787" max="11787" customWidth="true" style="36" width="14.7109375" collapsed="true"/>
    <col min="11788" max="12033" style="36" width="9.140625" collapsed="true"/>
    <col min="12034" max="12034" customWidth="true" style="36" width="11.140625" collapsed="true"/>
    <col min="12035" max="12035" customWidth="true" style="36" width="14.5703125" collapsed="true"/>
    <col min="12036" max="12036" style="36" width="9.140625" collapsed="true"/>
    <col min="12037" max="12037" customWidth="true" style="36" width="16.0" collapsed="true"/>
    <col min="12038" max="12038" customWidth="true" style="36" width="30.28515625" collapsed="true"/>
    <col min="12039" max="12039" customWidth="true" style="36" width="28.0" collapsed="true"/>
    <col min="12040" max="12040" style="36" width="9.140625" collapsed="true"/>
    <col min="12041" max="12041" customWidth="true" style="36" width="20.28515625" collapsed="true"/>
    <col min="12042" max="12042" style="36" width="9.140625" collapsed="true"/>
    <col min="12043" max="12043" customWidth="true" style="36" width="14.7109375" collapsed="true"/>
    <col min="12044" max="12289" style="36" width="9.140625" collapsed="true"/>
    <col min="12290" max="12290" customWidth="true" style="36" width="11.140625" collapsed="true"/>
    <col min="12291" max="12291" customWidth="true" style="36" width="14.5703125" collapsed="true"/>
    <col min="12292" max="12292" style="36" width="9.140625" collapsed="true"/>
    <col min="12293" max="12293" customWidth="true" style="36" width="16.0" collapsed="true"/>
    <col min="12294" max="12294" customWidth="true" style="36" width="30.28515625" collapsed="true"/>
    <col min="12295" max="12295" customWidth="true" style="36" width="28.0" collapsed="true"/>
    <col min="12296" max="12296" style="36" width="9.140625" collapsed="true"/>
    <col min="12297" max="12297" customWidth="true" style="36" width="20.28515625" collapsed="true"/>
    <col min="12298" max="12298" style="36" width="9.140625" collapsed="true"/>
    <col min="12299" max="12299" customWidth="true" style="36" width="14.7109375" collapsed="true"/>
    <col min="12300" max="12545" style="36" width="9.140625" collapsed="true"/>
    <col min="12546" max="12546" customWidth="true" style="36" width="11.140625" collapsed="true"/>
    <col min="12547" max="12547" customWidth="true" style="36" width="14.5703125" collapsed="true"/>
    <col min="12548" max="12548" style="36" width="9.140625" collapsed="true"/>
    <col min="12549" max="12549" customWidth="true" style="36" width="16.0" collapsed="true"/>
    <col min="12550" max="12550" customWidth="true" style="36" width="30.28515625" collapsed="true"/>
    <col min="12551" max="12551" customWidth="true" style="36" width="28.0" collapsed="true"/>
    <col min="12552" max="12552" style="36" width="9.140625" collapsed="true"/>
    <col min="12553" max="12553" customWidth="true" style="36" width="20.28515625" collapsed="true"/>
    <col min="12554" max="12554" style="36" width="9.140625" collapsed="true"/>
    <col min="12555" max="12555" customWidth="true" style="36" width="14.7109375" collapsed="true"/>
    <col min="12556" max="12801" style="36" width="9.140625" collapsed="true"/>
    <col min="12802" max="12802" customWidth="true" style="36" width="11.140625" collapsed="true"/>
    <col min="12803" max="12803" customWidth="true" style="36" width="14.5703125" collapsed="true"/>
    <col min="12804" max="12804" style="36" width="9.140625" collapsed="true"/>
    <col min="12805" max="12805" customWidth="true" style="36" width="16.0" collapsed="true"/>
    <col min="12806" max="12806" customWidth="true" style="36" width="30.28515625" collapsed="true"/>
    <col min="12807" max="12807" customWidth="true" style="36" width="28.0" collapsed="true"/>
    <col min="12808" max="12808" style="36" width="9.140625" collapsed="true"/>
    <col min="12809" max="12809" customWidth="true" style="36" width="20.28515625" collapsed="true"/>
    <col min="12810" max="12810" style="36" width="9.140625" collapsed="true"/>
    <col min="12811" max="12811" customWidth="true" style="36" width="14.7109375" collapsed="true"/>
    <col min="12812" max="13057" style="36" width="9.140625" collapsed="true"/>
    <col min="13058" max="13058" customWidth="true" style="36" width="11.140625" collapsed="true"/>
    <col min="13059" max="13059" customWidth="true" style="36" width="14.5703125" collapsed="true"/>
    <col min="13060" max="13060" style="36" width="9.140625" collapsed="true"/>
    <col min="13061" max="13061" customWidth="true" style="36" width="16.0" collapsed="true"/>
    <col min="13062" max="13062" customWidth="true" style="36" width="30.28515625" collapsed="true"/>
    <col min="13063" max="13063" customWidth="true" style="36" width="28.0" collapsed="true"/>
    <col min="13064" max="13064" style="36" width="9.140625" collapsed="true"/>
    <col min="13065" max="13065" customWidth="true" style="36" width="20.28515625" collapsed="true"/>
    <col min="13066" max="13066" style="36" width="9.140625" collapsed="true"/>
    <col min="13067" max="13067" customWidth="true" style="36" width="14.7109375" collapsed="true"/>
    <col min="13068" max="13313" style="36" width="9.140625" collapsed="true"/>
    <col min="13314" max="13314" customWidth="true" style="36" width="11.140625" collapsed="true"/>
    <col min="13315" max="13315" customWidth="true" style="36" width="14.5703125" collapsed="true"/>
    <col min="13316" max="13316" style="36" width="9.140625" collapsed="true"/>
    <col min="13317" max="13317" customWidth="true" style="36" width="16.0" collapsed="true"/>
    <col min="13318" max="13318" customWidth="true" style="36" width="30.28515625" collapsed="true"/>
    <col min="13319" max="13319" customWidth="true" style="36" width="28.0" collapsed="true"/>
    <col min="13320" max="13320" style="36" width="9.140625" collapsed="true"/>
    <col min="13321" max="13321" customWidth="true" style="36" width="20.28515625" collapsed="true"/>
    <col min="13322" max="13322" style="36" width="9.140625" collapsed="true"/>
    <col min="13323" max="13323" customWidth="true" style="36" width="14.7109375" collapsed="true"/>
    <col min="13324" max="13569" style="36" width="9.140625" collapsed="true"/>
    <col min="13570" max="13570" customWidth="true" style="36" width="11.140625" collapsed="true"/>
    <col min="13571" max="13571" customWidth="true" style="36" width="14.5703125" collapsed="true"/>
    <col min="13572" max="13572" style="36" width="9.140625" collapsed="true"/>
    <col min="13573" max="13573" customWidth="true" style="36" width="16.0" collapsed="true"/>
    <col min="13574" max="13574" customWidth="true" style="36" width="30.28515625" collapsed="true"/>
    <col min="13575" max="13575" customWidth="true" style="36" width="28.0" collapsed="true"/>
    <col min="13576" max="13576" style="36" width="9.140625" collapsed="true"/>
    <col min="13577" max="13577" customWidth="true" style="36" width="20.28515625" collapsed="true"/>
    <col min="13578" max="13578" style="36" width="9.140625" collapsed="true"/>
    <col min="13579" max="13579" customWidth="true" style="36" width="14.7109375" collapsed="true"/>
    <col min="13580" max="13825" style="36" width="9.140625" collapsed="true"/>
    <col min="13826" max="13826" customWidth="true" style="36" width="11.140625" collapsed="true"/>
    <col min="13827" max="13827" customWidth="true" style="36" width="14.5703125" collapsed="true"/>
    <col min="13828" max="13828" style="36" width="9.140625" collapsed="true"/>
    <col min="13829" max="13829" customWidth="true" style="36" width="16.0" collapsed="true"/>
    <col min="13830" max="13830" customWidth="true" style="36" width="30.28515625" collapsed="true"/>
    <col min="13831" max="13831" customWidth="true" style="36" width="28.0" collapsed="true"/>
    <col min="13832" max="13832" style="36" width="9.140625" collapsed="true"/>
    <col min="13833" max="13833" customWidth="true" style="36" width="20.28515625" collapsed="true"/>
    <col min="13834" max="13834" style="36" width="9.140625" collapsed="true"/>
    <col min="13835" max="13835" customWidth="true" style="36" width="14.7109375" collapsed="true"/>
    <col min="13836" max="14081" style="36" width="9.140625" collapsed="true"/>
    <col min="14082" max="14082" customWidth="true" style="36" width="11.140625" collapsed="true"/>
    <col min="14083" max="14083" customWidth="true" style="36" width="14.5703125" collapsed="true"/>
    <col min="14084" max="14084" style="36" width="9.140625" collapsed="true"/>
    <col min="14085" max="14085" customWidth="true" style="36" width="16.0" collapsed="true"/>
    <col min="14086" max="14086" customWidth="true" style="36" width="30.28515625" collapsed="true"/>
    <col min="14087" max="14087" customWidth="true" style="36" width="28.0" collapsed="true"/>
    <col min="14088" max="14088" style="36" width="9.140625" collapsed="true"/>
    <col min="14089" max="14089" customWidth="true" style="36" width="20.28515625" collapsed="true"/>
    <col min="14090" max="14090" style="36" width="9.140625" collapsed="true"/>
    <col min="14091" max="14091" customWidth="true" style="36" width="14.7109375" collapsed="true"/>
    <col min="14092" max="14337" style="36" width="9.140625" collapsed="true"/>
    <col min="14338" max="14338" customWidth="true" style="36" width="11.140625" collapsed="true"/>
    <col min="14339" max="14339" customWidth="true" style="36" width="14.5703125" collapsed="true"/>
    <col min="14340" max="14340" style="36" width="9.140625" collapsed="true"/>
    <col min="14341" max="14341" customWidth="true" style="36" width="16.0" collapsed="true"/>
    <col min="14342" max="14342" customWidth="true" style="36" width="30.28515625" collapsed="true"/>
    <col min="14343" max="14343" customWidth="true" style="36" width="28.0" collapsed="true"/>
    <col min="14344" max="14344" style="36" width="9.140625" collapsed="true"/>
    <col min="14345" max="14345" customWidth="true" style="36" width="20.28515625" collapsed="true"/>
    <col min="14346" max="14346" style="36" width="9.140625" collapsed="true"/>
    <col min="14347" max="14347" customWidth="true" style="36" width="14.7109375" collapsed="true"/>
    <col min="14348" max="14593" style="36" width="9.140625" collapsed="true"/>
    <col min="14594" max="14594" customWidth="true" style="36" width="11.140625" collapsed="true"/>
    <col min="14595" max="14595" customWidth="true" style="36" width="14.5703125" collapsed="true"/>
    <col min="14596" max="14596" style="36" width="9.140625" collapsed="true"/>
    <col min="14597" max="14597" customWidth="true" style="36" width="16.0" collapsed="true"/>
    <col min="14598" max="14598" customWidth="true" style="36" width="30.28515625" collapsed="true"/>
    <col min="14599" max="14599" customWidth="true" style="36" width="28.0" collapsed="true"/>
    <col min="14600" max="14600" style="36" width="9.140625" collapsed="true"/>
    <col min="14601" max="14601" customWidth="true" style="36" width="20.28515625" collapsed="true"/>
    <col min="14602" max="14602" style="36" width="9.140625" collapsed="true"/>
    <col min="14603" max="14603" customWidth="true" style="36" width="14.7109375" collapsed="true"/>
    <col min="14604" max="14849" style="36" width="9.140625" collapsed="true"/>
    <col min="14850" max="14850" customWidth="true" style="36" width="11.140625" collapsed="true"/>
    <col min="14851" max="14851" customWidth="true" style="36" width="14.5703125" collapsed="true"/>
    <col min="14852" max="14852" style="36" width="9.140625" collapsed="true"/>
    <col min="14853" max="14853" customWidth="true" style="36" width="16.0" collapsed="true"/>
    <col min="14854" max="14854" customWidth="true" style="36" width="30.28515625" collapsed="true"/>
    <col min="14855" max="14855" customWidth="true" style="36" width="28.0" collapsed="true"/>
    <col min="14856" max="14856" style="36" width="9.140625" collapsed="true"/>
    <col min="14857" max="14857" customWidth="true" style="36" width="20.28515625" collapsed="true"/>
    <col min="14858" max="14858" style="36" width="9.140625" collapsed="true"/>
    <col min="14859" max="14859" customWidth="true" style="36" width="14.7109375" collapsed="true"/>
    <col min="14860" max="15105" style="36" width="9.140625" collapsed="true"/>
    <col min="15106" max="15106" customWidth="true" style="36" width="11.140625" collapsed="true"/>
    <col min="15107" max="15107" customWidth="true" style="36" width="14.5703125" collapsed="true"/>
    <col min="15108" max="15108" style="36" width="9.140625" collapsed="true"/>
    <col min="15109" max="15109" customWidth="true" style="36" width="16.0" collapsed="true"/>
    <col min="15110" max="15110" customWidth="true" style="36" width="30.28515625" collapsed="true"/>
    <col min="15111" max="15111" customWidth="true" style="36" width="28.0" collapsed="true"/>
    <col min="15112" max="15112" style="36" width="9.140625" collapsed="true"/>
    <col min="15113" max="15113" customWidth="true" style="36" width="20.28515625" collapsed="true"/>
    <col min="15114" max="15114" style="36" width="9.140625" collapsed="true"/>
    <col min="15115" max="15115" customWidth="true" style="36" width="14.7109375" collapsed="true"/>
    <col min="15116" max="15361" style="36" width="9.140625" collapsed="true"/>
    <col min="15362" max="15362" customWidth="true" style="36" width="11.140625" collapsed="true"/>
    <col min="15363" max="15363" customWidth="true" style="36" width="14.5703125" collapsed="true"/>
    <col min="15364" max="15364" style="36" width="9.140625" collapsed="true"/>
    <col min="15365" max="15365" customWidth="true" style="36" width="16.0" collapsed="true"/>
    <col min="15366" max="15366" customWidth="true" style="36" width="30.28515625" collapsed="true"/>
    <col min="15367" max="15367" customWidth="true" style="36" width="28.0" collapsed="true"/>
    <col min="15368" max="15368" style="36" width="9.140625" collapsed="true"/>
    <col min="15369" max="15369" customWidth="true" style="36" width="20.28515625" collapsed="true"/>
    <col min="15370" max="15370" style="36" width="9.140625" collapsed="true"/>
    <col min="15371" max="15371" customWidth="true" style="36" width="14.7109375" collapsed="true"/>
    <col min="15372" max="15617" style="36" width="9.140625" collapsed="true"/>
    <col min="15618" max="15618" customWidth="true" style="36" width="11.140625" collapsed="true"/>
    <col min="15619" max="15619" customWidth="true" style="36" width="14.5703125" collapsed="true"/>
    <col min="15620" max="15620" style="36" width="9.140625" collapsed="true"/>
    <col min="15621" max="15621" customWidth="true" style="36" width="16.0" collapsed="true"/>
    <col min="15622" max="15622" customWidth="true" style="36" width="30.28515625" collapsed="true"/>
    <col min="15623" max="15623" customWidth="true" style="36" width="28.0" collapsed="true"/>
    <col min="15624" max="15624" style="36" width="9.140625" collapsed="true"/>
    <col min="15625" max="15625" customWidth="true" style="36" width="20.28515625" collapsed="true"/>
    <col min="15626" max="15626" style="36" width="9.140625" collapsed="true"/>
    <col min="15627" max="15627" customWidth="true" style="36" width="14.7109375" collapsed="true"/>
    <col min="15628" max="15873" style="36" width="9.140625" collapsed="true"/>
    <col min="15874" max="15874" customWidth="true" style="36" width="11.140625" collapsed="true"/>
    <col min="15875" max="15875" customWidth="true" style="36" width="14.5703125" collapsed="true"/>
    <col min="15876" max="15876" style="36" width="9.140625" collapsed="true"/>
    <col min="15877" max="15877" customWidth="true" style="36" width="16.0" collapsed="true"/>
    <col min="15878" max="15878" customWidth="true" style="36" width="30.28515625" collapsed="true"/>
    <col min="15879" max="15879" customWidth="true" style="36" width="28.0" collapsed="true"/>
    <col min="15880" max="15880" style="36" width="9.140625" collapsed="true"/>
    <col min="15881" max="15881" customWidth="true" style="36" width="20.28515625" collapsed="true"/>
    <col min="15882" max="15882" style="36" width="9.140625" collapsed="true"/>
    <col min="15883" max="15883" customWidth="true" style="36" width="14.7109375" collapsed="true"/>
    <col min="15884" max="16129" style="36" width="9.140625" collapsed="true"/>
    <col min="16130" max="16130" customWidth="true" style="36" width="11.140625" collapsed="true"/>
    <col min="16131" max="16131" customWidth="true" style="36" width="14.5703125" collapsed="true"/>
    <col min="16132" max="16132" style="36" width="9.140625" collapsed="true"/>
    <col min="16133" max="16133" customWidth="true" style="36" width="16.0" collapsed="true"/>
    <col min="16134" max="16134" customWidth="true" style="36" width="30.28515625" collapsed="true"/>
    <col min="16135" max="16135" customWidth="true" style="36" width="28.0" collapsed="true"/>
    <col min="16136" max="16136" style="36" width="9.140625" collapsed="true"/>
    <col min="16137" max="16137" customWidth="true" style="36" width="20.28515625" collapsed="true"/>
    <col min="16138" max="16138" style="36" width="9.140625" collapsed="true"/>
    <col min="16139" max="16139" customWidth="true" style="36" width="14.7109375" collapsed="true"/>
    <col min="16140" max="16384" style="36" width="9.140625" collapsed="true"/>
  </cols>
  <sheetData>
    <row r="1" spans="1:10" ht="20.25" x14ac:dyDescent="0.2">
      <c r="A1" s="124" t="s">
        <v>29</v>
      </c>
      <c r="B1" s="125"/>
      <c r="C1" s="125"/>
      <c r="D1" s="125"/>
      <c r="E1" s="125"/>
      <c r="F1" s="125"/>
      <c r="G1" s="125"/>
      <c r="H1" s="125"/>
      <c r="I1" s="126"/>
    </row>
    <row r="2" spans="1:10" ht="20.25" x14ac:dyDescent="0.2">
      <c r="A2" s="127" t="s">
        <v>30</v>
      </c>
      <c r="B2" s="128"/>
      <c r="C2" s="128"/>
      <c r="D2" s="128"/>
      <c r="E2" s="128"/>
      <c r="F2" s="128"/>
      <c r="G2" s="128"/>
      <c r="H2" s="128"/>
      <c r="I2" s="129"/>
    </row>
    <row r="3" spans="1:10" ht="15.75" thickBot="1" x14ac:dyDescent="0.25">
      <c r="A3" s="130" t="s">
        <v>176</v>
      </c>
      <c r="B3" s="131"/>
      <c r="C3" s="131"/>
      <c r="D3" s="131"/>
      <c r="E3" s="131"/>
      <c r="F3" s="131"/>
      <c r="G3" s="132" t="s">
        <v>31</v>
      </c>
      <c r="H3" s="133"/>
      <c r="I3" s="134"/>
      <c r="J3" s="37"/>
    </row>
    <row r="4" spans="1:10" s="37" customFormat="1" ht="15" x14ac:dyDescent="0.25">
      <c r="A4" s="135" t="s">
        <v>32</v>
      </c>
      <c r="B4" s="136"/>
      <c r="C4" s="38" t="s">
        <v>172</v>
      </c>
      <c r="D4" s="39"/>
      <c r="E4" s="39"/>
      <c r="F4" s="40"/>
      <c r="G4" s="137" t="s">
        <v>33</v>
      </c>
      <c r="H4" s="138"/>
      <c r="I4" s="139"/>
    </row>
    <row r="5" spans="1:10" s="37" customFormat="1" ht="15.75" thickBot="1" x14ac:dyDescent="0.3">
      <c r="A5" s="143" t="s">
        <v>34</v>
      </c>
      <c r="B5" s="144"/>
      <c r="C5" s="145" t="s">
        <v>173</v>
      </c>
      <c r="D5" s="145"/>
      <c r="E5" s="145"/>
      <c r="F5" s="146"/>
      <c r="G5" s="140"/>
      <c r="H5" s="141"/>
      <c r="I5" s="142"/>
    </row>
    <row r="6" spans="1:10" x14ac:dyDescent="0.2">
      <c r="A6" s="158"/>
      <c r="B6" s="159"/>
      <c r="C6" s="159"/>
      <c r="D6" s="159"/>
      <c r="E6" s="41"/>
      <c r="F6" s="160"/>
      <c r="G6" s="161"/>
      <c r="H6" s="161"/>
      <c r="I6" s="162"/>
    </row>
    <row r="7" spans="1:10" x14ac:dyDescent="0.2">
      <c r="A7" s="42" t="s">
        <v>35</v>
      </c>
      <c r="B7" s="163" t="s">
        <v>174</v>
      </c>
      <c r="C7" s="163"/>
      <c r="D7" s="163"/>
      <c r="E7" s="164"/>
      <c r="F7" s="165" t="s">
        <v>167</v>
      </c>
      <c r="G7" s="166"/>
      <c r="H7" s="166"/>
      <c r="I7" s="167"/>
    </row>
    <row r="8" spans="1:10" x14ac:dyDescent="0.2">
      <c r="A8" s="168" t="s">
        <v>36</v>
      </c>
      <c r="B8" s="169"/>
      <c r="C8" s="43"/>
      <c r="D8" s="43"/>
      <c r="E8" s="41"/>
      <c r="F8" s="155" t="s">
        <v>168</v>
      </c>
      <c r="G8" s="170"/>
      <c r="H8" s="170"/>
      <c r="I8" s="171"/>
    </row>
    <row r="9" spans="1:10" x14ac:dyDescent="0.2">
      <c r="A9" s="147" t="s">
        <v>37</v>
      </c>
      <c r="B9" s="148"/>
      <c r="C9" s="148"/>
      <c r="D9" s="149" t="s">
        <v>175</v>
      </c>
      <c r="E9" s="150"/>
      <c r="F9" s="151" t="s">
        <v>169</v>
      </c>
      <c r="G9" s="151"/>
      <c r="H9" s="151"/>
      <c r="I9" s="152"/>
    </row>
    <row r="10" spans="1:10" x14ac:dyDescent="0.2">
      <c r="A10" s="147" t="s">
        <v>38</v>
      </c>
      <c r="B10" s="148"/>
      <c r="C10" s="148"/>
      <c r="D10" s="153" t="n">
        <f>Certification!Z4</f>
        <v>401820.435</v>
      </c>
      <c r="E10" s="154"/>
      <c r="F10" s="155" t="s">
        <v>170</v>
      </c>
      <c r="G10" s="156"/>
      <c r="H10" s="156"/>
      <c r="I10" s="157"/>
    </row>
    <row r="11" spans="1:10" x14ac:dyDescent="0.2">
      <c r="A11" s="44" t="s">
        <v>39</v>
      </c>
      <c r="B11" s="43"/>
      <c r="C11" s="45"/>
      <c r="D11" s="185"/>
      <c r="E11" s="186"/>
      <c r="F11" s="187" t="s">
        <v>171</v>
      </c>
      <c r="G11" s="188"/>
      <c r="H11" s="188"/>
      <c r="I11" s="189"/>
    </row>
    <row r="12" spans="1:10" ht="13.5" thickBot="1" x14ac:dyDescent="0.25">
      <c r="A12" s="190" t="s">
        <v>40</v>
      </c>
      <c r="B12" s="191"/>
      <c r="C12" s="191"/>
      <c r="D12" s="192" t="n">
        <f>Certification!Z4</f>
        <v>401820.435</v>
      </c>
      <c r="E12" s="193"/>
      <c r="F12" s="46"/>
      <c r="G12" s="194"/>
      <c r="H12" s="195"/>
      <c r="I12" s="196"/>
    </row>
    <row r="13" spans="1:10" ht="26.25" thickBot="1" x14ac:dyDescent="0.25">
      <c r="A13" s="47" t="s">
        <v>0</v>
      </c>
      <c r="B13" s="197" t="s">
        <v>41</v>
      </c>
      <c r="C13" s="197"/>
      <c r="D13" s="197"/>
      <c r="E13" s="197"/>
      <c r="F13" s="48" t="s">
        <v>42</v>
      </c>
      <c r="G13" s="49" t="s">
        <v>43</v>
      </c>
      <c r="H13" s="198" t="s">
        <v>44</v>
      </c>
      <c r="I13" s="199"/>
    </row>
    <row r="14" spans="1:10" x14ac:dyDescent="0.2">
      <c r="A14" s="50"/>
      <c r="B14" s="172" t="s">
        <v>45</v>
      </c>
      <c r="C14" s="173"/>
      <c r="D14" s="173"/>
      <c r="E14" s="174"/>
      <c r="F14" s="51"/>
      <c r="G14" s="52" t="s">
        <v>46</v>
      </c>
      <c r="H14" s="175"/>
      <c r="I14" s="176"/>
    </row>
    <row r="15" spans="1:10" ht="13.5" thickBot="1" x14ac:dyDescent="0.25">
      <c r="A15" s="53"/>
      <c r="B15" s="177" t="s">
        <v>47</v>
      </c>
      <c r="C15" s="178"/>
      <c r="D15" s="178"/>
      <c r="E15" s="179"/>
      <c r="F15" s="54"/>
      <c r="G15" s="55" t="str">
        <f>Certification!D4</f>
        <v>COP-R002</v>
      </c>
      <c r="H15" s="180"/>
      <c r="I15" s="181"/>
    </row>
    <row r="16" spans="1:10" ht="15" x14ac:dyDescent="0.2">
      <c r="A16" s="56" t="s">
        <v>48</v>
      </c>
      <c r="B16" s="182" t="s">
        <v>49</v>
      </c>
      <c r="C16" s="182"/>
      <c r="D16" s="182"/>
      <c r="E16" s="182"/>
      <c r="F16" s="57"/>
      <c r="G16" s="58"/>
      <c r="H16" s="183"/>
      <c r="I16" s="184"/>
    </row>
    <row r="17" spans="1:9" x14ac:dyDescent="0.2">
      <c r="A17" s="50" t="n">
        <f>+A15+1</f>
        <v>1.0</v>
      </c>
      <c r="B17" s="200" t="s">
        <v>50</v>
      </c>
      <c r="C17" s="200"/>
      <c r="D17" s="200"/>
      <c r="E17" s="200"/>
      <c r="F17" s="59" t="n">
        <v>142869.488</v>
      </c>
      <c r="G17" s="60" t="n">
        <f t="shared" ref="G17:G31" si="0">H17-F17</f>
        <v>87562.11599999998</v>
      </c>
      <c r="H17" s="201" t="n">
        <f>Certification!AD4</f>
        <v>230431.604</v>
      </c>
      <c r="I17" s="202"/>
    </row>
    <row r="18" spans="1:9" x14ac:dyDescent="0.2">
      <c r="A18" s="50" t="n">
        <f>+A17+1</f>
        <v>2.0</v>
      </c>
      <c r="B18" s="200" t="s">
        <v>51</v>
      </c>
      <c r="C18" s="200"/>
      <c r="D18" s="200"/>
      <c r="E18" s="200"/>
      <c r="F18" s="59" t="n">
        <v>0.0</v>
      </c>
      <c r="G18" s="60" t="n">
        <f t="shared" si="0"/>
        <v>0.0</v>
      </c>
      <c r="H18" s="201" t="n">
        <f>Certification!AE4</f>
        <v>0.0</v>
      </c>
      <c r="I18" s="202"/>
    </row>
    <row r="19" spans="1:9" x14ac:dyDescent="0.2">
      <c r="A19" s="50">
        <v>3</v>
      </c>
      <c r="B19" s="200" t="s">
        <v>52</v>
      </c>
      <c r="C19" s="200"/>
      <c r="D19" s="200"/>
      <c r="E19" s="200"/>
      <c r="F19" s="59" t="n">
        <v>17858.686</v>
      </c>
      <c r="G19" s="61" t="n">
        <f t="shared" si="0"/>
        <v>10945.264499999997</v>
      </c>
      <c r="H19" s="206" t="n">
        <f>Certification!AG4</f>
        <v>28803.9505</v>
      </c>
      <c r="I19" s="207"/>
    </row>
    <row r="20" spans="1:9" x14ac:dyDescent="0.2">
      <c r="A20" s="50">
        <v>4</v>
      </c>
      <c r="B20" s="200" t="s">
        <v>53</v>
      </c>
      <c r="C20" s="200"/>
      <c r="D20" s="200"/>
      <c r="E20" s="200"/>
      <c r="F20" s="62" t="n">
        <v>0.0</v>
      </c>
      <c r="G20" s="60" t="n">
        <f t="shared" si="0"/>
        <v>0.0</v>
      </c>
      <c r="H20" s="201" t="n">
        <f>Certification!AH4+Certification!AI4+Certification!AJ4+Certification!AK4</f>
        <v>0.0</v>
      </c>
      <c r="I20" s="202"/>
    </row>
    <row r="21" spans="1:9" x14ac:dyDescent="0.2">
      <c r="A21" s="50">
        <v>5</v>
      </c>
      <c r="B21" s="200" t="s">
        <v>54</v>
      </c>
      <c r="C21" s="200"/>
      <c r="D21" s="200"/>
      <c r="E21" s="200"/>
      <c r="F21" s="62" t="n">
        <v>0.0</v>
      </c>
      <c r="G21" s="60" t="n">
        <f t="shared" si="0"/>
        <v>0.0</v>
      </c>
      <c r="H21" s="201" t="n">
        <f>Certification!AL4</f>
        <v>0.0</v>
      </c>
      <c r="I21" s="202"/>
    </row>
    <row r="22" spans="1:9" ht="15.75" thickBot="1" x14ac:dyDescent="0.25">
      <c r="A22" s="63" t="s">
        <v>48</v>
      </c>
      <c r="B22" s="203" t="s">
        <v>55</v>
      </c>
      <c r="C22" s="203"/>
      <c r="D22" s="203"/>
      <c r="E22" s="203"/>
      <c r="F22" s="64" t="n">
        <f>SUM(F17:F21)</f>
        <v>160728.174</v>
      </c>
      <c r="G22" s="65" t="n">
        <f t="shared" si="0"/>
        <v>98507.3805</v>
      </c>
      <c r="H22" s="204" t="n">
        <f>SUM(H17:H21)</f>
        <v>259235.5545</v>
      </c>
      <c r="I22" s="205"/>
    </row>
    <row r="23" spans="1:9" ht="15" x14ac:dyDescent="0.2">
      <c r="A23" s="66" t="s">
        <v>56</v>
      </c>
      <c r="B23" s="211" t="s">
        <v>57</v>
      </c>
      <c r="C23" s="211"/>
      <c r="D23" s="211"/>
      <c r="E23" s="211"/>
      <c r="F23" s="67"/>
      <c r="G23" s="68"/>
      <c r="H23" s="212"/>
      <c r="I23" s="213"/>
    </row>
    <row r="24" spans="1:9" x14ac:dyDescent="0.2">
      <c r="A24" s="50">
        <v>1</v>
      </c>
      <c r="B24" s="208" t="s">
        <v>58</v>
      </c>
      <c r="C24" s="208"/>
      <c r="D24" s="208"/>
      <c r="E24" s="208"/>
      <c r="F24" s="59" t="n">
        <v>0.0</v>
      </c>
      <c r="G24" s="60" t="n">
        <f t="shared" si="0"/>
        <v>0.0</v>
      </c>
      <c r="H24" s="209"/>
      <c r="I24" s="210"/>
    </row>
    <row r="25" spans="1:9" x14ac:dyDescent="0.2">
      <c r="A25" s="50">
        <v>2</v>
      </c>
      <c r="B25" s="208" t="s">
        <v>59</v>
      </c>
      <c r="C25" s="208"/>
      <c r="D25" s="208"/>
      <c r="E25" s="208"/>
      <c r="F25" s="69" t="n">
        <v>0.0</v>
      </c>
      <c r="G25" s="60" t="n">
        <f t="shared" si="0"/>
        <v>0.0</v>
      </c>
      <c r="H25" s="209"/>
      <c r="I25" s="210"/>
    </row>
    <row r="26" spans="1:9" x14ac:dyDescent="0.2">
      <c r="A26" s="50">
        <v>3</v>
      </c>
      <c r="B26" s="208" t="s">
        <v>60</v>
      </c>
      <c r="C26" s="208"/>
      <c r="D26" s="208"/>
      <c r="E26" s="208"/>
      <c r="F26" s="69" t="n">
        <v>0.0</v>
      </c>
      <c r="G26" s="60" t="n">
        <f t="shared" si="0"/>
        <v>0.0</v>
      </c>
      <c r="H26" s="209"/>
      <c r="I26" s="210"/>
    </row>
    <row r="27" spans="1:9" x14ac:dyDescent="0.2">
      <c r="A27" s="50">
        <v>4</v>
      </c>
      <c r="B27" s="208" t="s">
        <v>61</v>
      </c>
      <c r="C27" s="208"/>
      <c r="D27" s="208"/>
      <c r="E27" s="208"/>
      <c r="F27" s="69" t="n">
        <v>0.0</v>
      </c>
      <c r="G27" s="60" t="n">
        <f t="shared" si="0"/>
        <v>0.0</v>
      </c>
      <c r="H27" s="209"/>
      <c r="I27" s="210"/>
    </row>
    <row r="28" spans="1:9" x14ac:dyDescent="0.2">
      <c r="A28" s="50">
        <v>5</v>
      </c>
      <c r="B28" s="208" t="s">
        <v>62</v>
      </c>
      <c r="C28" s="208"/>
      <c r="D28" s="208"/>
      <c r="E28" s="208"/>
      <c r="F28" s="69" t="n">
        <v>0.0</v>
      </c>
      <c r="G28" s="60" t="n">
        <f t="shared" si="0"/>
        <v>0.0</v>
      </c>
      <c r="H28" s="209"/>
      <c r="I28" s="210"/>
    </row>
    <row r="29" spans="1:9" x14ac:dyDescent="0.2">
      <c r="A29" s="50">
        <v>6</v>
      </c>
      <c r="B29" s="208" t="s">
        <v>63</v>
      </c>
      <c r="C29" s="208"/>
      <c r="D29" s="208"/>
      <c r="E29" s="208"/>
      <c r="F29" s="69" t="n">
        <v>0.0</v>
      </c>
      <c r="G29" s="60" t="n">
        <f t="shared" si="0"/>
        <v>0.0</v>
      </c>
      <c r="H29" s="209"/>
      <c r="I29" s="210"/>
    </row>
    <row r="30" spans="1:9" x14ac:dyDescent="0.2">
      <c r="A30" s="50">
        <v>7</v>
      </c>
      <c r="B30" s="208" t="s">
        <v>64</v>
      </c>
      <c r="C30" s="208"/>
      <c r="D30" s="208"/>
      <c r="E30" s="208"/>
      <c r="F30" s="70" t="n">
        <v>0.0</v>
      </c>
      <c r="G30" s="60" t="n">
        <f t="shared" si="0"/>
        <v>0.0</v>
      </c>
      <c r="H30" s="209"/>
      <c r="I30" s="210"/>
    </row>
    <row r="31" spans="1:9" x14ac:dyDescent="0.2">
      <c r="A31" s="50">
        <v>8</v>
      </c>
      <c r="B31" s="208" t="s">
        <v>65</v>
      </c>
      <c r="C31" s="208"/>
      <c r="D31" s="208"/>
      <c r="E31" s="208"/>
      <c r="F31" s="59" t="n">
        <v>0.0</v>
      </c>
      <c r="G31" s="60" t="n">
        <f t="shared" si="0"/>
        <v>0.0</v>
      </c>
      <c r="H31" s="209"/>
      <c r="I31" s="210"/>
    </row>
    <row r="32" spans="1:9" x14ac:dyDescent="0.2">
      <c r="A32" s="50">
        <v>9</v>
      </c>
      <c r="B32" s="208" t="s">
        <v>66</v>
      </c>
      <c r="C32" s="208"/>
      <c r="D32" s="208"/>
      <c r="E32" s="208"/>
      <c r="F32" s="59" t="n">
        <v>0.0</v>
      </c>
      <c r="G32" s="60" t="n">
        <f t="shared" ref="G32:G38" si="1">H32-F32</f>
        <v>0.0</v>
      </c>
      <c r="H32" s="214"/>
      <c r="I32" s="215"/>
    </row>
    <row r="33" spans="1:11" x14ac:dyDescent="0.2">
      <c r="A33" s="50">
        <v>10</v>
      </c>
      <c r="B33" s="208" t="s">
        <v>67</v>
      </c>
      <c r="C33" s="208"/>
      <c r="D33" s="208"/>
      <c r="E33" s="208"/>
      <c r="F33" s="59" t="n">
        <v>0.0</v>
      </c>
      <c r="G33" s="60" t="n">
        <f t="shared" si="1"/>
        <v>0.0</v>
      </c>
      <c r="H33" s="214"/>
      <c r="I33" s="215"/>
    </row>
    <row r="34" spans="1:11" ht="15.75" thickBot="1" x14ac:dyDescent="0.25">
      <c r="A34" s="71" t="s">
        <v>68</v>
      </c>
      <c r="B34" s="216" t="s">
        <v>69</v>
      </c>
      <c r="C34" s="216"/>
      <c r="D34" s="216"/>
      <c r="E34" s="216"/>
      <c r="F34" s="72" t="n">
        <f>SUM(F24:F33)</f>
        <v>0.0</v>
      </c>
      <c r="G34" s="72" t="n">
        <f t="shared" si="1"/>
        <v>0.0</v>
      </c>
      <c r="H34" s="217" t="n">
        <f>SUM(H24:H33)</f>
        <v>0.0</v>
      </c>
      <c r="I34" s="218"/>
    </row>
    <row r="35" spans="1:11" ht="15" x14ac:dyDescent="0.2">
      <c r="A35" s="56" t="s">
        <v>70</v>
      </c>
      <c r="B35" s="182" t="s">
        <v>71</v>
      </c>
      <c r="C35" s="182"/>
      <c r="D35" s="182"/>
      <c r="E35" s="182"/>
      <c r="F35" s="73"/>
      <c r="G35" s="74" t="n">
        <f t="shared" si="1"/>
        <v>0.0</v>
      </c>
      <c r="H35" s="224"/>
      <c r="I35" s="225"/>
    </row>
    <row r="36" spans="1:11" x14ac:dyDescent="0.2">
      <c r="A36" s="75">
        <v>1</v>
      </c>
      <c r="B36" s="208" t="s">
        <v>72</v>
      </c>
      <c r="C36" s="208"/>
      <c r="D36" s="208"/>
      <c r="E36" s="208"/>
      <c r="F36" s="76" t="n">
        <v>0.0</v>
      </c>
      <c r="G36" s="60" t="n">
        <f t="shared" si="1"/>
        <v>0.0</v>
      </c>
      <c r="H36" s="209"/>
      <c r="I36" s="210"/>
    </row>
    <row r="37" spans="1:11" x14ac:dyDescent="0.2">
      <c r="A37" s="75">
        <v>2</v>
      </c>
      <c r="B37" s="208" t="s">
        <v>73</v>
      </c>
      <c r="C37" s="208"/>
      <c r="D37" s="208"/>
      <c r="E37" s="208"/>
      <c r="F37" s="76" t="n">
        <v>0.0</v>
      </c>
      <c r="G37" s="60" t="n">
        <f t="shared" si="1"/>
        <v>0.0</v>
      </c>
      <c r="H37" s="209"/>
      <c r="I37" s="210"/>
    </row>
    <row r="38" spans="1:11" x14ac:dyDescent="0.2">
      <c r="A38" s="75">
        <v>3</v>
      </c>
      <c r="B38" s="208" t="s">
        <v>74</v>
      </c>
      <c r="C38" s="208"/>
      <c r="D38" s="208"/>
      <c r="E38" s="208"/>
      <c r="F38" s="76" t="n">
        <v>0.0</v>
      </c>
      <c r="G38" s="60" t="n">
        <f t="shared" si="1"/>
        <v>0.0</v>
      </c>
      <c r="H38" s="209"/>
      <c r="I38" s="210"/>
    </row>
    <row r="39" spans="1:11" x14ac:dyDescent="0.2">
      <c r="A39" s="75">
        <v>4</v>
      </c>
      <c r="B39" s="208" t="s">
        <v>75</v>
      </c>
      <c r="C39" s="208"/>
      <c r="D39" s="208"/>
      <c r="E39" s="208"/>
      <c r="F39" s="76" t="n">
        <v>0.0</v>
      </c>
      <c r="G39" s="60" t="n">
        <f t="shared" ref="G39" si="2">H39-F39</f>
        <v>0.0</v>
      </c>
      <c r="H39" s="219"/>
      <c r="I39" s="220"/>
    </row>
    <row r="40" spans="1:11" ht="14.25" x14ac:dyDescent="0.2">
      <c r="A40" s="75"/>
      <c r="B40" s="221" t="s">
        <v>76</v>
      </c>
      <c r="C40" s="221"/>
      <c r="D40" s="221"/>
      <c r="E40" s="221"/>
      <c r="F40" s="77" t="n">
        <v>0.0</v>
      </c>
      <c r="G40" s="78" t="n">
        <f>H40-F40</f>
        <v>0.0</v>
      </c>
      <c r="H40" s="222"/>
      <c r="I40" s="223"/>
      <c r="J40" s="79"/>
    </row>
    <row r="41" spans="1:11" ht="14.25" x14ac:dyDescent="0.2">
      <c r="A41" s="75"/>
      <c r="B41" s="221" t="s">
        <v>77</v>
      </c>
      <c r="C41" s="221"/>
      <c r="D41" s="221"/>
      <c r="E41" s="221"/>
      <c r="F41" s="77" t="n">
        <v>0.0</v>
      </c>
      <c r="G41" s="78" t="n">
        <f>H41-F41</f>
        <v>0.0</v>
      </c>
      <c r="H41" s="219"/>
      <c r="I41" s="220"/>
      <c r="J41" s="79"/>
    </row>
    <row r="42" spans="1:11" s="37" customFormat="1" ht="15.75" thickBot="1" x14ac:dyDescent="0.3">
      <c r="A42" s="71" t="s">
        <v>70</v>
      </c>
      <c r="B42" s="216" t="s">
        <v>78</v>
      </c>
      <c r="C42" s="216"/>
      <c r="D42" s="216"/>
      <c r="E42" s="216"/>
      <c r="F42" s="80" t="n">
        <f>SUM(F36:F41)</f>
        <v>0.0</v>
      </c>
      <c r="G42" s="80" t="n">
        <f>H42-F42</f>
        <v>0.0</v>
      </c>
      <c r="H42" s="246" t="n">
        <f>SUM(H36:H41)</f>
        <v>0.0</v>
      </c>
      <c r="I42" s="247"/>
      <c r="J42" s="81"/>
      <c r="K42" s="82"/>
    </row>
    <row r="43" spans="1:11" s="37" customFormat="1" ht="18.75" thickBot="1" x14ac:dyDescent="0.3">
      <c r="A43" s="83"/>
      <c r="B43" s="248" t="s">
        <v>79</v>
      </c>
      <c r="C43" s="248"/>
      <c r="D43" s="248"/>
      <c r="E43" s="248"/>
      <c r="F43" s="84"/>
      <c r="G43" s="85" t="n">
        <f>G42-G34+G22</f>
        <v>98507.3805</v>
      </c>
      <c r="H43" s="249" t="n">
        <f>H22-H34+H42</f>
        <v>259235.5545</v>
      </c>
      <c r="I43" s="250"/>
      <c r="J43" s="81"/>
      <c r="K43" s="82"/>
    </row>
    <row r="44" spans="1:11" s="37" customFormat="1" ht="18" x14ac:dyDescent="0.25">
      <c r="A44" s="86"/>
      <c r="B44" s="226" t="s">
        <v>80</v>
      </c>
      <c r="C44" s="227"/>
      <c r="D44" s="227"/>
      <c r="E44" s="227"/>
      <c r="F44" s="227"/>
      <c r="G44" s="227"/>
      <c r="H44" s="227"/>
      <c r="I44" s="228"/>
    </row>
    <row r="45" spans="1:11" x14ac:dyDescent="0.2">
      <c r="A45" s="50"/>
      <c r="B45" s="229" t="s">
        <v>81</v>
      </c>
      <c r="C45" s="230"/>
      <c r="D45" s="230"/>
      <c r="E45" s="231"/>
      <c r="F45" s="232"/>
      <c r="G45" s="232"/>
      <c r="H45" s="232"/>
      <c r="I45" s="233"/>
    </row>
    <row r="46" spans="1:11" x14ac:dyDescent="0.2">
      <c r="A46" s="53"/>
      <c r="B46" s="177" t="s">
        <v>82</v>
      </c>
      <c r="C46" s="178"/>
      <c r="D46" s="236"/>
      <c r="E46" s="236"/>
      <c r="F46" s="236"/>
      <c r="G46" s="236"/>
      <c r="H46" s="236"/>
      <c r="I46" s="237"/>
    </row>
    <row r="47" spans="1:11" x14ac:dyDescent="0.2">
      <c r="A47" s="87"/>
      <c r="B47" s="234"/>
      <c r="C47" s="235"/>
      <c r="D47" s="238"/>
      <c r="E47" s="238"/>
      <c r="F47" s="238"/>
      <c r="G47" s="238"/>
      <c r="H47" s="238"/>
      <c r="I47" s="239"/>
    </row>
    <row r="48" spans="1:11" ht="13.5" thickBot="1" x14ac:dyDescent="0.25">
      <c r="A48" s="88"/>
      <c r="B48" s="89"/>
      <c r="C48" s="89"/>
      <c r="D48" s="89"/>
      <c r="E48" s="89"/>
      <c r="F48" s="90"/>
      <c r="G48" s="91"/>
      <c r="H48" s="92"/>
      <c r="I48" s="93"/>
    </row>
    <row r="49" spans="1:9" x14ac:dyDescent="0.2">
      <c r="A49" s="240" t="s">
        <v>83</v>
      </c>
      <c r="B49" s="241"/>
      <c r="C49" s="240" t="s">
        <v>84</v>
      </c>
      <c r="D49" s="241"/>
      <c r="E49" s="242"/>
      <c r="F49" s="94" t="s">
        <v>85</v>
      </c>
      <c r="G49" s="243" t="s">
        <v>85</v>
      </c>
      <c r="H49" s="244"/>
      <c r="I49" s="245"/>
    </row>
    <row r="50" spans="1:9" x14ac:dyDescent="0.2">
      <c r="A50" s="254"/>
      <c r="B50" s="255"/>
      <c r="C50" s="254"/>
      <c r="D50" s="260"/>
      <c r="E50" s="255"/>
      <c r="F50" s="255"/>
      <c r="G50" s="263"/>
      <c r="H50" s="264"/>
      <c r="I50" s="265"/>
    </row>
    <row r="51" spans="1:9" x14ac:dyDescent="0.2">
      <c r="A51" s="256"/>
      <c r="B51" s="257"/>
      <c r="C51" s="256"/>
      <c r="D51" s="261"/>
      <c r="E51" s="257"/>
      <c r="F51" s="257"/>
      <c r="G51" s="266"/>
      <c r="H51" s="267"/>
      <c r="I51" s="268"/>
    </row>
    <row r="52" spans="1:9" x14ac:dyDescent="0.2">
      <c r="A52" s="256"/>
      <c r="B52" s="257"/>
      <c r="C52" s="256"/>
      <c r="D52" s="261"/>
      <c r="E52" s="257"/>
      <c r="F52" s="257"/>
      <c r="G52" s="266"/>
      <c r="H52" s="267"/>
      <c r="I52" s="268"/>
    </row>
    <row r="53" spans="1:9" x14ac:dyDescent="0.2">
      <c r="A53" s="256"/>
      <c r="B53" s="257"/>
      <c r="C53" s="256"/>
      <c r="D53" s="261"/>
      <c r="E53" s="257"/>
      <c r="F53" s="257"/>
      <c r="G53" s="266"/>
      <c r="H53" s="267"/>
      <c r="I53" s="268"/>
    </row>
    <row r="54" spans="1:9" x14ac:dyDescent="0.2">
      <c r="A54" s="256"/>
      <c r="B54" s="257"/>
      <c r="C54" s="256"/>
      <c r="D54" s="261"/>
      <c r="E54" s="257"/>
      <c r="F54" s="257"/>
      <c r="G54" s="266"/>
      <c r="H54" s="267"/>
      <c r="I54" s="268"/>
    </row>
    <row r="55" spans="1:9" x14ac:dyDescent="0.2">
      <c r="A55" s="256"/>
      <c r="B55" s="257"/>
      <c r="C55" s="256"/>
      <c r="D55" s="261"/>
      <c r="E55" s="257"/>
      <c r="F55" s="257"/>
      <c r="G55" s="266"/>
      <c r="H55" s="267"/>
      <c r="I55" s="268"/>
    </row>
    <row r="56" spans="1:9" x14ac:dyDescent="0.2">
      <c r="A56" s="256"/>
      <c r="B56" s="257"/>
      <c r="C56" s="256"/>
      <c r="D56" s="261"/>
      <c r="E56" s="257"/>
      <c r="F56" s="257"/>
      <c r="G56" s="266"/>
      <c r="H56" s="267"/>
      <c r="I56" s="268"/>
    </row>
    <row r="57" spans="1:9" x14ac:dyDescent="0.2">
      <c r="A57" s="258"/>
      <c r="B57" s="259"/>
      <c r="C57" s="258"/>
      <c r="D57" s="262"/>
      <c r="E57" s="259"/>
      <c r="F57" s="259"/>
      <c r="G57" s="269"/>
      <c r="H57" s="270"/>
      <c r="I57" s="271"/>
    </row>
    <row r="58" spans="1:9" x14ac:dyDescent="0.2">
      <c r="A58" s="272"/>
      <c r="B58" s="273"/>
      <c r="C58" s="274"/>
      <c r="D58" s="275"/>
      <c r="E58" s="276"/>
      <c r="F58" s="95"/>
      <c r="G58" s="272"/>
      <c r="H58" s="277"/>
      <c r="I58" s="273"/>
    </row>
    <row r="59" spans="1:9" ht="15" thickBot="1" x14ac:dyDescent="0.25">
      <c r="A59" s="251" t="s">
        <v>86</v>
      </c>
      <c r="B59" s="252"/>
      <c r="C59" s="251" t="s">
        <v>87</v>
      </c>
      <c r="D59" s="253"/>
      <c r="E59" s="252"/>
      <c r="F59" s="96" t="s">
        <v>88</v>
      </c>
      <c r="G59" s="251" t="s">
        <v>89</v>
      </c>
      <c r="H59" s="253"/>
      <c r="I59" s="252"/>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F7:I7"/>
    <mergeCell ref="A8:B8"/>
    <mergeCell ref="F8:I8"/>
    <mergeCell ref="A1:I1"/>
    <mergeCell ref="A2:I2"/>
    <mergeCell ref="A3:F3"/>
    <mergeCell ref="G3:I3"/>
    <mergeCell ref="A4:B4"/>
    <mergeCell ref="G4:I5"/>
    <mergeCell ref="A5:B5"/>
    <mergeCell ref="C5:F5"/>
    <mergeCell ref="A9:C9"/>
    <mergeCell ref="D9:E9"/>
    <mergeCell ref="F9:I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2015-01-16T06:02:31Z</dcterms:modified>
</coreProperties>
</file>