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C:\Users\Rajkiran.Nayak\Desktop\"/>
    </mc:Choice>
  </mc:AlternateContent>
  <bookViews>
    <workbookView xWindow="0" yWindow="0" windowWidth="20460" windowHeight="6780" activeTab="1"/>
  </bookViews>
  <sheets>
    <sheet name="Order" sheetId="8" r:id="rId1"/>
    <sheet name="Certification" sheetId="9" r:id="rId2"/>
    <sheet name="COP Facesheet" sheetId="10" r:id="rId3"/>
  </sheets>
  <externalReferences>
    <externalReference r:id="rId4"/>
  </externalReferences>
  <calcPr calcId="152511"/>
</workbook>
</file>

<file path=xl/calcChain.xml><?xml version="1.0" encoding="utf-8"?>
<calcChain xmlns="http://schemas.openxmlformats.org/spreadsheetml/2006/main">
  <c r="V182" i="9" l="1"/>
  <c r="R182" i="9"/>
  <c r="U182" i="9" s="1"/>
  <c r="U181" i="9"/>
  <c r="V181" i="9" s="1"/>
  <c r="R181" i="9"/>
  <c r="V180" i="9"/>
  <c r="R180" i="9"/>
  <c r="U180" i="9" s="1"/>
  <c r="U179" i="9"/>
  <c r="V179" i="9" s="1"/>
  <c r="R179" i="9"/>
  <c r="V178" i="9"/>
  <c r="R178" i="9"/>
  <c r="U178" i="9" s="1"/>
  <c r="U177" i="9"/>
  <c r="V177" i="9" s="1"/>
  <c r="R177" i="9"/>
  <c r="V176" i="9"/>
  <c r="R176" i="9"/>
  <c r="U176" i="9" s="1"/>
  <c r="U175" i="9"/>
  <c r="V175" i="9" s="1"/>
  <c r="R175" i="9"/>
  <c r="V174" i="9"/>
  <c r="R174" i="9"/>
  <c r="U174" i="9" s="1"/>
  <c r="U173" i="9"/>
  <c r="V173" i="9" s="1"/>
  <c r="R173" i="9"/>
  <c r="V172" i="9"/>
  <c r="R172" i="9"/>
  <c r="U172" i="9" s="1"/>
  <c r="U171" i="9"/>
  <c r="V171" i="9" s="1"/>
  <c r="R171" i="9"/>
  <c r="V170" i="9"/>
  <c r="R170" i="9"/>
  <c r="U170" i="9" s="1"/>
  <c r="U169" i="9"/>
  <c r="V169" i="9" s="1"/>
  <c r="R169" i="9"/>
  <c r="V168" i="9"/>
  <c r="R168" i="9"/>
  <c r="U168" i="9" s="1"/>
  <c r="U167" i="9"/>
  <c r="V167" i="9" s="1"/>
  <c r="R167" i="9"/>
  <c r="V166" i="9"/>
  <c r="R166" i="9"/>
  <c r="U166" i="9" s="1"/>
  <c r="U165" i="9"/>
  <c r="V165" i="9" s="1"/>
  <c r="R165" i="9"/>
  <c r="V164" i="9"/>
  <c r="R164" i="9"/>
  <c r="U164" i="9" s="1"/>
  <c r="U163" i="9"/>
  <c r="V163" i="9" s="1"/>
  <c r="R163" i="9"/>
  <c r="V162" i="9"/>
  <c r="R162" i="9"/>
  <c r="U162" i="9" s="1"/>
  <c r="U161" i="9"/>
  <c r="V161" i="9" s="1"/>
  <c r="R161" i="9"/>
  <c r="V160" i="9"/>
  <c r="R160" i="9"/>
  <c r="U160" i="9" s="1"/>
  <c r="U159" i="9"/>
  <c r="V159" i="9" s="1"/>
  <c r="R159" i="9"/>
  <c r="V158" i="9"/>
  <c r="R158" i="9"/>
  <c r="U158" i="9" s="1"/>
  <c r="U157" i="9"/>
  <c r="V157" i="9" s="1"/>
  <c r="R157" i="9"/>
  <c r="V156" i="9"/>
  <c r="R156" i="9"/>
  <c r="U156" i="9" s="1"/>
  <c r="U155" i="9"/>
  <c r="V155" i="9" s="1"/>
  <c r="R155" i="9"/>
  <c r="V154" i="9"/>
  <c r="R154" i="9"/>
  <c r="U154" i="9" s="1"/>
  <c r="U153" i="9"/>
  <c r="V153" i="9" s="1"/>
  <c r="R153" i="9"/>
  <c r="V152" i="9"/>
  <c r="R152" i="9"/>
  <c r="U152" i="9" s="1"/>
  <c r="U151" i="9"/>
  <c r="V151" i="9" s="1"/>
  <c r="R151" i="9"/>
  <c r="V150" i="9"/>
  <c r="R150" i="9"/>
  <c r="U150" i="9" s="1"/>
  <c r="U149" i="9"/>
  <c r="V149" i="9" s="1"/>
  <c r="R149" i="9"/>
  <c r="V148" i="9"/>
  <c r="R148" i="9"/>
  <c r="U148" i="9" s="1"/>
  <c r="U147" i="9"/>
  <c r="V147" i="9" s="1"/>
  <c r="R147" i="9"/>
  <c r="V146" i="9"/>
  <c r="R146" i="9"/>
  <c r="U146" i="9" s="1"/>
  <c r="U145" i="9"/>
  <c r="V145" i="9" s="1"/>
  <c r="R145" i="9"/>
  <c r="V144" i="9"/>
  <c r="R144" i="9"/>
  <c r="U144" i="9" s="1"/>
  <c r="U143" i="9"/>
  <c r="V143" i="9" s="1"/>
  <c r="R143" i="9"/>
  <c r="V142" i="9"/>
  <c r="R142" i="9"/>
  <c r="U142" i="9" s="1"/>
  <c r="U141" i="9"/>
  <c r="V141" i="9" s="1"/>
  <c r="R141" i="9"/>
  <c r="V140" i="9"/>
  <c r="R140" i="9"/>
  <c r="U140" i="9" s="1"/>
  <c r="U139" i="9"/>
  <c r="V139" i="9" s="1"/>
  <c r="R139" i="9"/>
  <c r="V138" i="9"/>
  <c r="R138" i="9"/>
  <c r="U138" i="9" s="1"/>
  <c r="U137" i="9"/>
  <c r="V137" i="9" s="1"/>
  <c r="R137" i="9"/>
  <c r="V136" i="9"/>
  <c r="R136" i="9"/>
  <c r="U136" i="9" s="1"/>
  <c r="U135" i="9"/>
  <c r="V135" i="9" s="1"/>
  <c r="R135" i="9"/>
  <c r="V134" i="9"/>
  <c r="R134" i="9"/>
  <c r="U134" i="9" s="1"/>
  <c r="U133" i="9"/>
  <c r="V133" i="9" s="1"/>
  <c r="R133" i="9"/>
  <c r="V132" i="9"/>
  <c r="R132" i="9"/>
  <c r="U132" i="9" s="1"/>
  <c r="U131" i="9"/>
  <c r="V131" i="9" s="1"/>
  <c r="R131" i="9"/>
  <c r="V130" i="9"/>
  <c r="R130" i="9"/>
  <c r="U130" i="9" s="1"/>
  <c r="U129" i="9"/>
  <c r="V129" i="9" s="1"/>
  <c r="R129" i="9"/>
  <c r="V128" i="9"/>
  <c r="R128" i="9"/>
  <c r="U128" i="9" s="1"/>
  <c r="U127" i="9"/>
  <c r="V127" i="9" s="1"/>
  <c r="R127" i="9"/>
  <c r="V126" i="9"/>
  <c r="R126" i="9"/>
  <c r="U126" i="9" s="1"/>
  <c r="U125" i="9"/>
  <c r="V125" i="9" s="1"/>
  <c r="R125" i="9"/>
  <c r="V124" i="9"/>
  <c r="R124" i="9"/>
  <c r="U124" i="9" s="1"/>
  <c r="U123" i="9"/>
  <c r="V123" i="9" s="1"/>
  <c r="R123" i="9"/>
  <c r="V122" i="9"/>
  <c r="R122" i="9"/>
  <c r="U122" i="9" s="1"/>
  <c r="U121" i="9"/>
  <c r="V121" i="9" s="1"/>
  <c r="R121" i="9"/>
  <c r="V120" i="9"/>
  <c r="R120" i="9"/>
  <c r="U120" i="9" s="1"/>
  <c r="U119" i="9"/>
  <c r="V119" i="9" s="1"/>
  <c r="R119" i="9"/>
  <c r="V118" i="9"/>
  <c r="R118" i="9"/>
  <c r="U118" i="9" s="1"/>
  <c r="U117" i="9"/>
  <c r="V117" i="9" s="1"/>
  <c r="R117" i="9"/>
  <c r="V116" i="9"/>
  <c r="R116" i="9"/>
  <c r="U116" i="9" s="1"/>
  <c r="U115" i="9"/>
  <c r="V115" i="9" s="1"/>
  <c r="R115" i="9"/>
  <c r="V114" i="9"/>
  <c r="R114" i="9"/>
  <c r="U114" i="9" s="1"/>
  <c r="U113" i="9"/>
  <c r="V113" i="9" s="1"/>
  <c r="R113" i="9"/>
  <c r="V112" i="9"/>
  <c r="R112" i="9"/>
  <c r="U112" i="9" s="1"/>
  <c r="U111" i="9"/>
  <c r="V111" i="9" s="1"/>
  <c r="R111" i="9"/>
  <c r="V110" i="9"/>
  <c r="R110" i="9"/>
  <c r="U110" i="9" s="1"/>
  <c r="U109" i="9"/>
  <c r="V109" i="9" s="1"/>
  <c r="R109" i="9"/>
  <c r="V108" i="9"/>
  <c r="R108" i="9"/>
  <c r="U108" i="9" s="1"/>
  <c r="U107" i="9"/>
  <c r="V107" i="9" s="1"/>
  <c r="R107" i="9"/>
  <c r="V106" i="9"/>
  <c r="R106" i="9"/>
  <c r="U106" i="9" s="1"/>
  <c r="U105" i="9"/>
  <c r="V105" i="9" s="1"/>
  <c r="R105" i="9"/>
  <c r="V104" i="9"/>
  <c r="R104" i="9"/>
  <c r="U104" i="9" s="1"/>
  <c r="U103" i="9"/>
  <c r="V103" i="9" s="1"/>
  <c r="R103" i="9"/>
  <c r="V102" i="9"/>
  <c r="R102" i="9"/>
  <c r="U102" i="9" s="1"/>
  <c r="U101" i="9"/>
  <c r="V101" i="9" s="1"/>
  <c r="R101" i="9"/>
  <c r="V100" i="9"/>
  <c r="R100" i="9"/>
  <c r="U100" i="9" s="1"/>
  <c r="U99" i="9"/>
  <c r="V99" i="9" s="1"/>
  <c r="R99" i="9"/>
  <c r="V98" i="9"/>
  <c r="R98" i="9"/>
  <c r="U98" i="9" s="1"/>
  <c r="R97" i="9"/>
  <c r="U97" i="9" s="1"/>
  <c r="V97" i="9" s="1"/>
  <c r="U96" i="9"/>
  <c r="V96" i="9" s="1"/>
  <c r="R96" i="9"/>
  <c r="R95" i="9"/>
  <c r="U95" i="9" s="1"/>
  <c r="V95" i="9" s="1"/>
  <c r="U94" i="9"/>
  <c r="V94" i="9" s="1"/>
  <c r="R94" i="9"/>
  <c r="R93" i="9"/>
  <c r="U93" i="9" s="1"/>
  <c r="V93" i="9" s="1"/>
  <c r="U92" i="9"/>
  <c r="V92" i="9" s="1"/>
  <c r="R92" i="9"/>
  <c r="R91" i="9"/>
  <c r="U91" i="9" s="1"/>
  <c r="V91" i="9" s="1"/>
  <c r="U90" i="9"/>
  <c r="V90" i="9" s="1"/>
  <c r="R90" i="9"/>
  <c r="R89" i="9"/>
  <c r="U89" i="9" s="1"/>
  <c r="V89" i="9" s="1"/>
  <c r="U88" i="9"/>
  <c r="V88" i="9" s="1"/>
  <c r="R88" i="9"/>
  <c r="R87" i="9"/>
  <c r="U87" i="9" s="1"/>
  <c r="V87" i="9" s="1"/>
  <c r="U86" i="9"/>
  <c r="V86" i="9" s="1"/>
  <c r="R86" i="9"/>
  <c r="R85" i="9"/>
  <c r="U85" i="9" s="1"/>
  <c r="V85" i="9" s="1"/>
  <c r="U84" i="9"/>
  <c r="V84" i="9" s="1"/>
  <c r="R84" i="9"/>
  <c r="R83" i="9"/>
  <c r="U83" i="9" s="1"/>
  <c r="V83" i="9" s="1"/>
  <c r="U82" i="9"/>
  <c r="V82" i="9" s="1"/>
  <c r="R82" i="9"/>
  <c r="R81" i="9"/>
  <c r="U81" i="9" s="1"/>
  <c r="V81" i="9" s="1"/>
  <c r="U80" i="9"/>
  <c r="V80" i="9" s="1"/>
  <c r="R80" i="9"/>
  <c r="R79" i="9"/>
  <c r="U79" i="9" s="1"/>
  <c r="V79" i="9" s="1"/>
  <c r="U78" i="9"/>
  <c r="V78" i="9" s="1"/>
  <c r="R78" i="9"/>
  <c r="R77" i="9"/>
  <c r="U77" i="9" s="1"/>
  <c r="V77" i="9" s="1"/>
  <c r="U76" i="9"/>
  <c r="V76" i="9" s="1"/>
  <c r="R76" i="9"/>
  <c r="R75" i="9"/>
  <c r="U75" i="9" s="1"/>
  <c r="V75" i="9" s="1"/>
  <c r="U74" i="9"/>
  <c r="V74" i="9" s="1"/>
  <c r="R74" i="9"/>
  <c r="R73" i="9"/>
  <c r="U73" i="9" s="1"/>
  <c r="V73" i="9" s="1"/>
  <c r="U72" i="9"/>
  <c r="V72" i="9" s="1"/>
  <c r="R72" i="9"/>
  <c r="R71" i="9"/>
  <c r="U71" i="9" s="1"/>
  <c r="V71" i="9" s="1"/>
  <c r="U70" i="9"/>
  <c r="V70" i="9" s="1"/>
  <c r="R70" i="9"/>
  <c r="R69" i="9"/>
  <c r="U69" i="9" s="1"/>
  <c r="V69" i="9" s="1"/>
  <c r="U68" i="9"/>
  <c r="V68" i="9" s="1"/>
  <c r="R68" i="9"/>
  <c r="R67" i="9"/>
  <c r="U67" i="9" s="1"/>
  <c r="V67" i="9" s="1"/>
  <c r="U66" i="9"/>
  <c r="V66" i="9" s="1"/>
  <c r="R66" i="9"/>
  <c r="R65" i="9"/>
  <c r="U65" i="9" s="1"/>
  <c r="V65" i="9" s="1"/>
  <c r="U64" i="9"/>
  <c r="V64" i="9" s="1"/>
  <c r="R64" i="9"/>
  <c r="R63" i="9"/>
  <c r="U63" i="9" s="1"/>
  <c r="V63" i="9" s="1"/>
  <c r="U62" i="9"/>
  <c r="V62" i="9" s="1"/>
  <c r="R62" i="9"/>
  <c r="R61" i="9"/>
  <c r="U61" i="9" s="1"/>
  <c r="V61" i="9" s="1"/>
  <c r="U60" i="9"/>
  <c r="V60" i="9" s="1"/>
  <c r="R60" i="9"/>
  <c r="R59" i="9"/>
  <c r="U59" i="9" s="1"/>
  <c r="V59" i="9" s="1"/>
  <c r="U58" i="9"/>
  <c r="V58" i="9" s="1"/>
  <c r="R58" i="9"/>
  <c r="R57" i="9"/>
  <c r="U57" i="9" s="1"/>
  <c r="V57" i="9" s="1"/>
  <c r="U56" i="9"/>
  <c r="V56" i="9" s="1"/>
  <c r="R56" i="9"/>
  <c r="R55" i="9"/>
  <c r="U55" i="9" s="1"/>
  <c r="V55" i="9" s="1"/>
  <c r="U54" i="9"/>
  <c r="V54" i="9" s="1"/>
  <c r="R54" i="9"/>
  <c r="R53" i="9"/>
  <c r="U53" i="9" s="1"/>
  <c r="V53" i="9" s="1"/>
  <c r="U52" i="9"/>
  <c r="V52" i="9" s="1"/>
  <c r="R52" i="9"/>
  <c r="R51" i="9"/>
  <c r="U51" i="9" s="1"/>
  <c r="V51" i="9" s="1"/>
  <c r="U50" i="9"/>
  <c r="V50" i="9" s="1"/>
  <c r="R50" i="9"/>
  <c r="R49" i="9"/>
  <c r="U49" i="9" s="1"/>
  <c r="V49" i="9" s="1"/>
  <c r="U48" i="9"/>
  <c r="V48" i="9" s="1"/>
  <c r="R48" i="9"/>
  <c r="R47" i="9"/>
  <c r="U47" i="9" s="1"/>
  <c r="V47" i="9" s="1"/>
  <c r="U46" i="9"/>
  <c r="V46" i="9" s="1"/>
  <c r="R46" i="9"/>
  <c r="R45" i="9"/>
  <c r="U45" i="9" s="1"/>
  <c r="V45" i="9" s="1"/>
  <c r="U44" i="9"/>
  <c r="V44" i="9" s="1"/>
  <c r="R44" i="9"/>
  <c r="R43" i="9"/>
  <c r="U43" i="9" s="1"/>
  <c r="V43" i="9" s="1"/>
  <c r="U42" i="9"/>
  <c r="V42" i="9" s="1"/>
  <c r="R42" i="9"/>
  <c r="R41" i="9"/>
  <c r="U41" i="9" s="1"/>
  <c r="V41" i="9" s="1"/>
  <c r="U40" i="9"/>
  <c r="V40" i="9" s="1"/>
  <c r="R40" i="9"/>
  <c r="R39" i="9"/>
  <c r="U39" i="9" s="1"/>
  <c r="V39" i="9" s="1"/>
  <c r="U38" i="9"/>
  <c r="V38" i="9" s="1"/>
  <c r="R38" i="9"/>
  <c r="R37" i="9"/>
  <c r="U37" i="9" s="1"/>
  <c r="V37" i="9" s="1"/>
  <c r="U36" i="9"/>
  <c r="V36" i="9" s="1"/>
  <c r="R36" i="9"/>
  <c r="R35" i="9"/>
  <c r="U35" i="9" s="1"/>
  <c r="V35" i="9" s="1"/>
  <c r="U34" i="9"/>
  <c r="V34" i="9" s="1"/>
  <c r="R34" i="9"/>
  <c r="R33" i="9"/>
  <c r="U33" i="9" s="1"/>
  <c r="V33" i="9" s="1"/>
  <c r="U32" i="9"/>
  <c r="V32" i="9" s="1"/>
  <c r="R32" i="9"/>
  <c r="R31" i="9"/>
  <c r="U31" i="9" s="1"/>
  <c r="V31" i="9" s="1"/>
  <c r="U30" i="9"/>
  <c r="V30" i="9" s="1"/>
  <c r="R30" i="9"/>
  <c r="R29" i="9"/>
  <c r="U29" i="9" s="1"/>
  <c r="V29" i="9" s="1"/>
  <c r="U28" i="9"/>
  <c r="V28" i="9" s="1"/>
  <c r="R28" i="9"/>
  <c r="R27" i="9"/>
  <c r="U27" i="9" s="1"/>
  <c r="V27" i="9" s="1"/>
  <c r="U26" i="9"/>
  <c r="V26" i="9" s="1"/>
  <c r="R26" i="9"/>
  <c r="R25" i="9"/>
  <c r="U25" i="9" s="1"/>
  <c r="V25" i="9" s="1"/>
  <c r="U24" i="9"/>
  <c r="V24" i="9" s="1"/>
  <c r="R24" i="9"/>
  <c r="R23" i="9"/>
  <c r="U23" i="9" s="1"/>
  <c r="V23" i="9" s="1"/>
  <c r="U22" i="9"/>
  <c r="V22" i="9" s="1"/>
  <c r="R22" i="9"/>
  <c r="R21" i="9"/>
  <c r="U21" i="9" s="1"/>
  <c r="V21" i="9" s="1"/>
  <c r="U20" i="9"/>
  <c r="V20" i="9" s="1"/>
  <c r="R20" i="9"/>
  <c r="R19" i="9"/>
  <c r="U19" i="9" s="1"/>
  <c r="V19" i="9" s="1"/>
  <c r="U18" i="9"/>
  <c r="V18" i="9" s="1"/>
  <c r="R18" i="9"/>
  <c r="R17" i="9"/>
  <c r="U17" i="9" s="1"/>
  <c r="V17" i="9" s="1"/>
  <c r="U16" i="9"/>
  <c r="V16" i="9" s="1"/>
  <c r="R16" i="9"/>
  <c r="R15" i="9"/>
  <c r="U15" i="9" s="1"/>
  <c r="V15" i="9" s="1"/>
  <c r="U14" i="9"/>
  <c r="V14" i="9" s="1"/>
  <c r="R14" i="9"/>
  <c r="R13" i="9"/>
  <c r="U13" i="9" s="1"/>
  <c r="V13" i="9" s="1"/>
  <c r="U12" i="9"/>
  <c r="V12" i="9" s="1"/>
  <c r="R12" i="9"/>
  <c r="R11" i="9"/>
  <c r="U11" i="9" s="1"/>
  <c r="V11" i="9" s="1"/>
  <c r="U10" i="9"/>
  <c r="V10" i="9" s="1"/>
  <c r="R10" i="9"/>
  <c r="R9" i="9"/>
  <c r="U9" i="9" s="1"/>
  <c r="V9" i="9" s="1"/>
  <c r="U8" i="9"/>
  <c r="V8" i="9" s="1"/>
  <c r="R8" i="9"/>
  <c r="Z9" i="9" l="1"/>
  <c r="AA9" i="9"/>
  <c r="AB9" i="9"/>
  <c r="AC9" i="9"/>
  <c r="AD9" i="9"/>
  <c r="Z10" i="9"/>
  <c r="AA10" i="9"/>
  <c r="AB10" i="9"/>
  <c r="AC10" i="9"/>
  <c r="AD10" i="9"/>
  <c r="Z11" i="9"/>
  <c r="AA11" i="9"/>
  <c r="AB11" i="9"/>
  <c r="AC11" i="9"/>
  <c r="AD11" i="9"/>
  <c r="Z12" i="9"/>
  <c r="AA12" i="9"/>
  <c r="AB12" i="9"/>
  <c r="AC12" i="9"/>
  <c r="AD12" i="9"/>
  <c r="Z13" i="9"/>
  <c r="AA13" i="9"/>
  <c r="AB13" i="9"/>
  <c r="AC13" i="9"/>
  <c r="AD13" i="9"/>
  <c r="Z14" i="9"/>
  <c r="AA14" i="9"/>
  <c r="AB14" i="9"/>
  <c r="AC14" i="9"/>
  <c r="AD14" i="9"/>
  <c r="Z15" i="9"/>
  <c r="AA15" i="9"/>
  <c r="AB15" i="9"/>
  <c r="AC15" i="9"/>
  <c r="AD15" i="9"/>
  <c r="Z16" i="9"/>
  <c r="AA16" i="9"/>
  <c r="AB16" i="9"/>
  <c r="AC16" i="9"/>
  <c r="AD16" i="9"/>
  <c r="Z17" i="9"/>
  <c r="AA17" i="9"/>
  <c r="AB17" i="9"/>
  <c r="AC17" i="9"/>
  <c r="AD17" i="9"/>
  <c r="Z18" i="9"/>
  <c r="AA18" i="9"/>
  <c r="AB18" i="9"/>
  <c r="AC18" i="9"/>
  <c r="AD18" i="9"/>
  <c r="Z19" i="9"/>
  <c r="AA19" i="9"/>
  <c r="AB19" i="9"/>
  <c r="AC19" i="9"/>
  <c r="AD19" i="9"/>
  <c r="Z20" i="9"/>
  <c r="AA20" i="9"/>
  <c r="AB20" i="9"/>
  <c r="AC20" i="9"/>
  <c r="AD20" i="9"/>
  <c r="Z21" i="9"/>
  <c r="AA21" i="9"/>
  <c r="AB21" i="9"/>
  <c r="AC21" i="9"/>
  <c r="AD21" i="9"/>
  <c r="Z22" i="9"/>
  <c r="AA22" i="9"/>
  <c r="AB22" i="9"/>
  <c r="AC22" i="9"/>
  <c r="AD22" i="9"/>
  <c r="Z23" i="9"/>
  <c r="AA23" i="9"/>
  <c r="AB23" i="9"/>
  <c r="AC23" i="9"/>
  <c r="AD23" i="9"/>
  <c r="Z24" i="9"/>
  <c r="AA24" i="9"/>
  <c r="AB24" i="9"/>
  <c r="AC24" i="9"/>
  <c r="AD24" i="9"/>
  <c r="Z25" i="9"/>
  <c r="AA25" i="9"/>
  <c r="AB25" i="9"/>
  <c r="AC25" i="9"/>
  <c r="AD25" i="9"/>
  <c r="Z26" i="9"/>
  <c r="AA26" i="9"/>
  <c r="AB26" i="9"/>
  <c r="AC26" i="9"/>
  <c r="AD26" i="9"/>
  <c r="Z27" i="9"/>
  <c r="AA27" i="9"/>
  <c r="AB27" i="9"/>
  <c r="AC27" i="9"/>
  <c r="AD27" i="9"/>
  <c r="Z28" i="9"/>
  <c r="AA28" i="9"/>
  <c r="AB28" i="9"/>
  <c r="AC28" i="9"/>
  <c r="AD28" i="9"/>
  <c r="Z29" i="9"/>
  <c r="AA29" i="9"/>
  <c r="AB29" i="9"/>
  <c r="AC29" i="9"/>
  <c r="AD29" i="9"/>
  <c r="Z30" i="9"/>
  <c r="AA30" i="9"/>
  <c r="AB30" i="9"/>
  <c r="AC30" i="9"/>
  <c r="AD30" i="9"/>
  <c r="Z31" i="9"/>
  <c r="AA31" i="9"/>
  <c r="AB31" i="9"/>
  <c r="AC31" i="9"/>
  <c r="AD31" i="9"/>
  <c r="Z32" i="9"/>
  <c r="AA32" i="9"/>
  <c r="AB32" i="9"/>
  <c r="AC32" i="9"/>
  <c r="AD32" i="9"/>
  <c r="Z33" i="9"/>
  <c r="AA33" i="9"/>
  <c r="AB33" i="9"/>
  <c r="AC33" i="9"/>
  <c r="AD33" i="9"/>
  <c r="Z34" i="9"/>
  <c r="AA34" i="9"/>
  <c r="AB34" i="9"/>
  <c r="AC34" i="9"/>
  <c r="AD34" i="9"/>
  <c r="Z35" i="9"/>
  <c r="AA35" i="9"/>
  <c r="AB35" i="9"/>
  <c r="AC35" i="9"/>
  <c r="AD35" i="9"/>
  <c r="Z36" i="9"/>
  <c r="AA36" i="9"/>
  <c r="AB36" i="9"/>
  <c r="AC36" i="9"/>
  <c r="AD36" i="9"/>
  <c r="Z37" i="9"/>
  <c r="AA37" i="9"/>
  <c r="AB37" i="9"/>
  <c r="AC37" i="9"/>
  <c r="AD37" i="9"/>
  <c r="Z38" i="9"/>
  <c r="AA38" i="9"/>
  <c r="AB38" i="9"/>
  <c r="AC38" i="9"/>
  <c r="AD38" i="9"/>
  <c r="Z39" i="9"/>
  <c r="AA39" i="9"/>
  <c r="AB39" i="9"/>
  <c r="AC39" i="9"/>
  <c r="AD39" i="9"/>
  <c r="Z40" i="9"/>
  <c r="AA40" i="9"/>
  <c r="AB40" i="9"/>
  <c r="AC40" i="9"/>
  <c r="AD40" i="9"/>
  <c r="Z41" i="9"/>
  <c r="AA41" i="9"/>
  <c r="AB41" i="9"/>
  <c r="AC41" i="9"/>
  <c r="AD41" i="9"/>
  <c r="Z42" i="9"/>
  <c r="AA42" i="9"/>
  <c r="AB42" i="9"/>
  <c r="AC42" i="9"/>
  <c r="AD42" i="9"/>
  <c r="Z43" i="9"/>
  <c r="AA43" i="9"/>
  <c r="AB43" i="9"/>
  <c r="AC43" i="9"/>
  <c r="AD43" i="9"/>
  <c r="Z44" i="9"/>
  <c r="AA44" i="9"/>
  <c r="AB44" i="9"/>
  <c r="AC44" i="9"/>
  <c r="AD44" i="9"/>
  <c r="Z45" i="9"/>
  <c r="AA45" i="9"/>
  <c r="AB45" i="9"/>
  <c r="AC45" i="9"/>
  <c r="AD45" i="9"/>
  <c r="Z46" i="9"/>
  <c r="AA46" i="9"/>
  <c r="AB46" i="9"/>
  <c r="AC46" i="9"/>
  <c r="AD46" i="9"/>
  <c r="Z47" i="9"/>
  <c r="AA47" i="9"/>
  <c r="AB47" i="9"/>
  <c r="AC47" i="9"/>
  <c r="AD47" i="9"/>
  <c r="Z48" i="9"/>
  <c r="AA48" i="9"/>
  <c r="AB48" i="9"/>
  <c r="AC48" i="9"/>
  <c r="AD48" i="9"/>
  <c r="Z49" i="9"/>
  <c r="AA49" i="9"/>
  <c r="AB49" i="9"/>
  <c r="AC49" i="9"/>
  <c r="AD49" i="9"/>
  <c r="Z50" i="9"/>
  <c r="AA50" i="9"/>
  <c r="AB50" i="9"/>
  <c r="AC50" i="9"/>
  <c r="AD50" i="9"/>
  <c r="Z51" i="9"/>
  <c r="AA51" i="9"/>
  <c r="AB51" i="9"/>
  <c r="AC51" i="9"/>
  <c r="AD51" i="9"/>
  <c r="Z52" i="9"/>
  <c r="AA52" i="9"/>
  <c r="AB52" i="9"/>
  <c r="AC52" i="9"/>
  <c r="AD52" i="9"/>
  <c r="Z53" i="9"/>
  <c r="AA53" i="9"/>
  <c r="AB53" i="9"/>
  <c r="AC53" i="9"/>
  <c r="AD53" i="9"/>
  <c r="Z54" i="9"/>
  <c r="AA54" i="9"/>
  <c r="AB54" i="9"/>
  <c r="AC54" i="9"/>
  <c r="AD54" i="9"/>
  <c r="Z55" i="9"/>
  <c r="AA55" i="9"/>
  <c r="AB55" i="9"/>
  <c r="AC55" i="9"/>
  <c r="AD55" i="9"/>
  <c r="Z56" i="9"/>
  <c r="AA56" i="9"/>
  <c r="AB56" i="9"/>
  <c r="AC56" i="9"/>
  <c r="AD56" i="9"/>
  <c r="Z57" i="9"/>
  <c r="AA57" i="9"/>
  <c r="AB57" i="9"/>
  <c r="AC57" i="9"/>
  <c r="AD57" i="9"/>
  <c r="Z58" i="9"/>
  <c r="AA58" i="9"/>
  <c r="AB58" i="9"/>
  <c r="AC58" i="9"/>
  <c r="AD58" i="9"/>
  <c r="Z59" i="9"/>
  <c r="AA59" i="9"/>
  <c r="AB59" i="9"/>
  <c r="AC59" i="9"/>
  <c r="AD59" i="9"/>
  <c r="Z60" i="9"/>
  <c r="AA60" i="9"/>
  <c r="AB60" i="9"/>
  <c r="AC60" i="9"/>
  <c r="AD60" i="9"/>
  <c r="Z61" i="9"/>
  <c r="AA61" i="9"/>
  <c r="AB61" i="9"/>
  <c r="AC61" i="9"/>
  <c r="AD61" i="9"/>
  <c r="Z62" i="9"/>
  <c r="AA62" i="9"/>
  <c r="AB62" i="9"/>
  <c r="AC62" i="9"/>
  <c r="AD62" i="9"/>
  <c r="Z63" i="9"/>
  <c r="AA63" i="9"/>
  <c r="AB63" i="9"/>
  <c r="AC63" i="9"/>
  <c r="AD63" i="9"/>
  <c r="Z64" i="9"/>
  <c r="AA64" i="9"/>
  <c r="AB64" i="9"/>
  <c r="AC64" i="9"/>
  <c r="AD64" i="9"/>
  <c r="Z65" i="9"/>
  <c r="AA65" i="9"/>
  <c r="AB65" i="9"/>
  <c r="AC65" i="9"/>
  <c r="AD65" i="9"/>
  <c r="Z66" i="9"/>
  <c r="AA66" i="9"/>
  <c r="AB66" i="9"/>
  <c r="AC66" i="9"/>
  <c r="AD66" i="9"/>
  <c r="Z67" i="9"/>
  <c r="AA67" i="9"/>
  <c r="AB67" i="9"/>
  <c r="AC67" i="9"/>
  <c r="AD67" i="9"/>
  <c r="Z68" i="9"/>
  <c r="AA68" i="9"/>
  <c r="AB68" i="9"/>
  <c r="AC68" i="9"/>
  <c r="AD68" i="9"/>
  <c r="Z69" i="9"/>
  <c r="AA69" i="9"/>
  <c r="AB69" i="9"/>
  <c r="AC69" i="9"/>
  <c r="AD69" i="9"/>
  <c r="Z70" i="9"/>
  <c r="AA70" i="9"/>
  <c r="AB70" i="9"/>
  <c r="AC70" i="9"/>
  <c r="AD70" i="9"/>
  <c r="Z71" i="9"/>
  <c r="AA71" i="9"/>
  <c r="AB71" i="9"/>
  <c r="AC71" i="9"/>
  <c r="AD71" i="9"/>
  <c r="Z72" i="9"/>
  <c r="AA72" i="9"/>
  <c r="AB72" i="9"/>
  <c r="AC72" i="9"/>
  <c r="AD72" i="9"/>
  <c r="Z73" i="9"/>
  <c r="AA73" i="9"/>
  <c r="AB73" i="9"/>
  <c r="AC73" i="9"/>
  <c r="AD73" i="9"/>
  <c r="Z74" i="9"/>
  <c r="AA74" i="9"/>
  <c r="AB74" i="9"/>
  <c r="AC74" i="9"/>
  <c r="AD74" i="9"/>
  <c r="Z75" i="9"/>
  <c r="AA75" i="9"/>
  <c r="AB75" i="9"/>
  <c r="AC75" i="9"/>
  <c r="AD75" i="9"/>
  <c r="Z76" i="9"/>
  <c r="AA76" i="9"/>
  <c r="AB76" i="9"/>
  <c r="AC76" i="9"/>
  <c r="AD76" i="9"/>
  <c r="Z77" i="9"/>
  <c r="AA77" i="9"/>
  <c r="AB77" i="9"/>
  <c r="AC77" i="9"/>
  <c r="AD77" i="9"/>
  <c r="Z78" i="9"/>
  <c r="AA78" i="9"/>
  <c r="AB78" i="9"/>
  <c r="AC78" i="9"/>
  <c r="AD78" i="9"/>
  <c r="Z79" i="9"/>
  <c r="AA79" i="9"/>
  <c r="AB79" i="9"/>
  <c r="AC79" i="9"/>
  <c r="AD79" i="9"/>
  <c r="Z80" i="9"/>
  <c r="AA80" i="9"/>
  <c r="AB80" i="9"/>
  <c r="AC80" i="9"/>
  <c r="AD80" i="9"/>
  <c r="Z81" i="9"/>
  <c r="AA81" i="9"/>
  <c r="AB81" i="9"/>
  <c r="AC81" i="9"/>
  <c r="AD81" i="9"/>
  <c r="Z82" i="9"/>
  <c r="AA82" i="9"/>
  <c r="AB82" i="9"/>
  <c r="AC82" i="9"/>
  <c r="AD82" i="9"/>
  <c r="Z83" i="9"/>
  <c r="AA83" i="9"/>
  <c r="AB83" i="9"/>
  <c r="AC83" i="9"/>
  <c r="AD83" i="9"/>
  <c r="Z84" i="9"/>
  <c r="AA84" i="9"/>
  <c r="AB84" i="9"/>
  <c r="AC84" i="9"/>
  <c r="AD84" i="9"/>
  <c r="Z85" i="9"/>
  <c r="AA85" i="9"/>
  <c r="AB85" i="9"/>
  <c r="AC85" i="9"/>
  <c r="AD85" i="9"/>
  <c r="Z86" i="9"/>
  <c r="AA86" i="9"/>
  <c r="AB86" i="9"/>
  <c r="AC86" i="9"/>
  <c r="AD86" i="9"/>
  <c r="Z87" i="9"/>
  <c r="AA87" i="9"/>
  <c r="AB87" i="9"/>
  <c r="AC87" i="9"/>
  <c r="AD87" i="9"/>
  <c r="Z88" i="9"/>
  <c r="AA88" i="9"/>
  <c r="AB88" i="9"/>
  <c r="AC88" i="9"/>
  <c r="AD88" i="9"/>
  <c r="Z89" i="9"/>
  <c r="AA89" i="9"/>
  <c r="AB89" i="9"/>
  <c r="AC89" i="9"/>
  <c r="AD89" i="9"/>
  <c r="Z90" i="9"/>
  <c r="AA90" i="9"/>
  <c r="AB90" i="9"/>
  <c r="AC90" i="9"/>
  <c r="AD90" i="9"/>
  <c r="Z91" i="9"/>
  <c r="AA91" i="9"/>
  <c r="AB91" i="9"/>
  <c r="AC91" i="9"/>
  <c r="AD91" i="9"/>
  <c r="Z92" i="9"/>
  <c r="AA92" i="9"/>
  <c r="AB92" i="9"/>
  <c r="AC92" i="9"/>
  <c r="AD92" i="9"/>
  <c r="Z93" i="9"/>
  <c r="AA93" i="9"/>
  <c r="AB93" i="9"/>
  <c r="AC93" i="9"/>
  <c r="AD93" i="9"/>
  <c r="Z94" i="9"/>
  <c r="AA94" i="9"/>
  <c r="AB94" i="9"/>
  <c r="AC94" i="9"/>
  <c r="AD94" i="9"/>
  <c r="Z95" i="9"/>
  <c r="AA95" i="9"/>
  <c r="AB95" i="9"/>
  <c r="AC95" i="9"/>
  <c r="AD95" i="9"/>
  <c r="Z96" i="9"/>
  <c r="AA96" i="9"/>
  <c r="AB96" i="9"/>
  <c r="AC96" i="9"/>
  <c r="AD96" i="9"/>
  <c r="Z97" i="9"/>
  <c r="AA97" i="9"/>
  <c r="AB97" i="9"/>
  <c r="AC97" i="9"/>
  <c r="AD97" i="9"/>
  <c r="Z98" i="9"/>
  <c r="AA98" i="9"/>
  <c r="AB98" i="9"/>
  <c r="AC98" i="9"/>
  <c r="AD98" i="9"/>
  <c r="Z99" i="9"/>
  <c r="AA99" i="9"/>
  <c r="AB99" i="9"/>
  <c r="AC99" i="9"/>
  <c r="AD99" i="9"/>
  <c r="Z100" i="9"/>
  <c r="AA100" i="9"/>
  <c r="AB100" i="9"/>
  <c r="AC100" i="9"/>
  <c r="AD100" i="9"/>
  <c r="Z101" i="9"/>
  <c r="AA101" i="9"/>
  <c r="AB101" i="9"/>
  <c r="AC101" i="9"/>
  <c r="AD101" i="9"/>
  <c r="Z102" i="9"/>
  <c r="AA102" i="9"/>
  <c r="AB102" i="9"/>
  <c r="AC102" i="9"/>
  <c r="AD102" i="9"/>
  <c r="Z103" i="9"/>
  <c r="AA103" i="9"/>
  <c r="AB103" i="9"/>
  <c r="AC103" i="9"/>
  <c r="AD103" i="9"/>
  <c r="Z104" i="9"/>
  <c r="AA104" i="9"/>
  <c r="AB104" i="9"/>
  <c r="AC104" i="9"/>
  <c r="AD104" i="9"/>
  <c r="Z105" i="9"/>
  <c r="AA105" i="9"/>
  <c r="AB105" i="9"/>
  <c r="AC105" i="9"/>
  <c r="AD105" i="9"/>
  <c r="Z106" i="9"/>
  <c r="AA106" i="9"/>
  <c r="AB106" i="9"/>
  <c r="AC106" i="9"/>
  <c r="AD106" i="9"/>
  <c r="Z107" i="9"/>
  <c r="AA107" i="9"/>
  <c r="AB107" i="9"/>
  <c r="AC107" i="9"/>
  <c r="AD107" i="9"/>
  <c r="Z108" i="9"/>
  <c r="AA108" i="9"/>
  <c r="AB108" i="9"/>
  <c r="AC108" i="9"/>
  <c r="AD108" i="9"/>
  <c r="Z109" i="9"/>
  <c r="AA109" i="9"/>
  <c r="AB109" i="9"/>
  <c r="AC109" i="9"/>
  <c r="AD109" i="9"/>
  <c r="Z110" i="9"/>
  <c r="AA110" i="9"/>
  <c r="AB110" i="9"/>
  <c r="AC110" i="9"/>
  <c r="AD110" i="9"/>
  <c r="Z111" i="9"/>
  <c r="AA111" i="9"/>
  <c r="AB111" i="9"/>
  <c r="AC111" i="9"/>
  <c r="AD111" i="9"/>
  <c r="Z112" i="9"/>
  <c r="AA112" i="9"/>
  <c r="AB112" i="9"/>
  <c r="AC112" i="9"/>
  <c r="AD112" i="9"/>
  <c r="Z113" i="9"/>
  <c r="AA113" i="9"/>
  <c r="AB113" i="9"/>
  <c r="AC113" i="9"/>
  <c r="AD113" i="9"/>
  <c r="Z114" i="9"/>
  <c r="AA114" i="9"/>
  <c r="AB114" i="9"/>
  <c r="AC114" i="9"/>
  <c r="AD114" i="9"/>
  <c r="Z115" i="9"/>
  <c r="AA115" i="9"/>
  <c r="AB115" i="9"/>
  <c r="AC115" i="9"/>
  <c r="AD115" i="9"/>
  <c r="Z116" i="9"/>
  <c r="AA116" i="9"/>
  <c r="AB116" i="9"/>
  <c r="AC116" i="9"/>
  <c r="AD116" i="9"/>
  <c r="Z117" i="9"/>
  <c r="AA117" i="9"/>
  <c r="AB117" i="9"/>
  <c r="AC117" i="9"/>
  <c r="AD117" i="9"/>
  <c r="Z118" i="9"/>
  <c r="AA118" i="9"/>
  <c r="AB118" i="9"/>
  <c r="AC118" i="9"/>
  <c r="AD118" i="9"/>
  <c r="Z119" i="9"/>
  <c r="AA119" i="9"/>
  <c r="AB119" i="9"/>
  <c r="AC119" i="9"/>
  <c r="AD119" i="9"/>
  <c r="Z120" i="9"/>
  <c r="AA120" i="9"/>
  <c r="AB120" i="9"/>
  <c r="AC120" i="9"/>
  <c r="AD120" i="9"/>
  <c r="Z121" i="9"/>
  <c r="AA121" i="9"/>
  <c r="AB121" i="9"/>
  <c r="AC121" i="9"/>
  <c r="AD121" i="9"/>
  <c r="Z122" i="9"/>
  <c r="AA122" i="9"/>
  <c r="AB122" i="9"/>
  <c r="AC122" i="9"/>
  <c r="AD122" i="9"/>
  <c r="Z123" i="9"/>
  <c r="AA123" i="9"/>
  <c r="AB123" i="9"/>
  <c r="AC123" i="9"/>
  <c r="AD123" i="9"/>
  <c r="Z124" i="9"/>
  <c r="AA124" i="9"/>
  <c r="AB124" i="9"/>
  <c r="AC124" i="9"/>
  <c r="AD124" i="9"/>
  <c r="Z125" i="9"/>
  <c r="AA125" i="9"/>
  <c r="AB125" i="9"/>
  <c r="AC125" i="9"/>
  <c r="AD125" i="9"/>
  <c r="Z126" i="9"/>
  <c r="AA126" i="9"/>
  <c r="AB126" i="9"/>
  <c r="AC126" i="9"/>
  <c r="AD126" i="9"/>
  <c r="Z127" i="9"/>
  <c r="AA127" i="9"/>
  <c r="AB127" i="9"/>
  <c r="AC127" i="9"/>
  <c r="AD127" i="9"/>
  <c r="Z128" i="9"/>
  <c r="AA128" i="9"/>
  <c r="AB128" i="9"/>
  <c r="AC128" i="9"/>
  <c r="AD128" i="9"/>
  <c r="Z129" i="9"/>
  <c r="AA129" i="9"/>
  <c r="AB129" i="9"/>
  <c r="AC129" i="9"/>
  <c r="AD129" i="9"/>
  <c r="Z130" i="9"/>
  <c r="AA130" i="9"/>
  <c r="AB130" i="9"/>
  <c r="AC130" i="9"/>
  <c r="AD130" i="9"/>
  <c r="Z131" i="9"/>
  <c r="AA131" i="9"/>
  <c r="AB131" i="9"/>
  <c r="AC131" i="9"/>
  <c r="AD131" i="9"/>
  <c r="Z132" i="9"/>
  <c r="AA132" i="9"/>
  <c r="AB132" i="9"/>
  <c r="AC132" i="9"/>
  <c r="AD132" i="9"/>
  <c r="Z133" i="9"/>
  <c r="AA133" i="9"/>
  <c r="AB133" i="9"/>
  <c r="AC133" i="9"/>
  <c r="AD133" i="9"/>
  <c r="Z134" i="9"/>
  <c r="AA134" i="9"/>
  <c r="AB134" i="9"/>
  <c r="AC134" i="9"/>
  <c r="AD134" i="9"/>
  <c r="Z135" i="9"/>
  <c r="AA135" i="9"/>
  <c r="AB135" i="9"/>
  <c r="AC135" i="9"/>
  <c r="AD135" i="9"/>
  <c r="Z136" i="9"/>
  <c r="AA136" i="9"/>
  <c r="AB136" i="9"/>
  <c r="AC136" i="9"/>
  <c r="AD136" i="9"/>
  <c r="Z137" i="9"/>
  <c r="AA137" i="9"/>
  <c r="AB137" i="9"/>
  <c r="AC137" i="9"/>
  <c r="AD137" i="9"/>
  <c r="Z138" i="9"/>
  <c r="AA138" i="9"/>
  <c r="AB138" i="9"/>
  <c r="AC138" i="9"/>
  <c r="AD138" i="9"/>
  <c r="Z139" i="9"/>
  <c r="AA139" i="9"/>
  <c r="AB139" i="9"/>
  <c r="AC139" i="9"/>
  <c r="AD139" i="9"/>
  <c r="Z140" i="9"/>
  <c r="AA140" i="9"/>
  <c r="AB140" i="9"/>
  <c r="AC140" i="9"/>
  <c r="AD140" i="9"/>
  <c r="Z141" i="9"/>
  <c r="AA141" i="9"/>
  <c r="AB141" i="9"/>
  <c r="AC141" i="9"/>
  <c r="AD141" i="9"/>
  <c r="Z142" i="9"/>
  <c r="AA142" i="9"/>
  <c r="AB142" i="9"/>
  <c r="AC142" i="9"/>
  <c r="AD142" i="9"/>
  <c r="Z143" i="9"/>
  <c r="AA143" i="9"/>
  <c r="AB143" i="9"/>
  <c r="AC143" i="9"/>
  <c r="AD143" i="9"/>
  <c r="Z144" i="9"/>
  <c r="AA144" i="9"/>
  <c r="AB144" i="9"/>
  <c r="AC144" i="9"/>
  <c r="AD144" i="9"/>
  <c r="Z145" i="9"/>
  <c r="AA145" i="9"/>
  <c r="AB145" i="9"/>
  <c r="AC145" i="9"/>
  <c r="AD145" i="9"/>
  <c r="Z146" i="9"/>
  <c r="AA146" i="9"/>
  <c r="AB146" i="9"/>
  <c r="AC146" i="9"/>
  <c r="AD146" i="9"/>
  <c r="Z147" i="9"/>
  <c r="AA147" i="9"/>
  <c r="AB147" i="9"/>
  <c r="AC147" i="9"/>
  <c r="AD147" i="9"/>
  <c r="Z148" i="9"/>
  <c r="AA148" i="9"/>
  <c r="AB148" i="9"/>
  <c r="AC148" i="9"/>
  <c r="AD148" i="9"/>
  <c r="Z149" i="9"/>
  <c r="AA149" i="9"/>
  <c r="AB149" i="9"/>
  <c r="AC149" i="9"/>
  <c r="AD149" i="9"/>
  <c r="Z150" i="9"/>
  <c r="AA150" i="9"/>
  <c r="AB150" i="9"/>
  <c r="AC150" i="9"/>
  <c r="AD150" i="9"/>
  <c r="Z151" i="9"/>
  <c r="AA151" i="9"/>
  <c r="AB151" i="9"/>
  <c r="AC151" i="9"/>
  <c r="AD151" i="9"/>
  <c r="Z152" i="9"/>
  <c r="AA152" i="9"/>
  <c r="AB152" i="9"/>
  <c r="AC152" i="9"/>
  <c r="AD152" i="9"/>
  <c r="Z153" i="9"/>
  <c r="AA153" i="9"/>
  <c r="AB153" i="9"/>
  <c r="AC153" i="9"/>
  <c r="AD153" i="9"/>
  <c r="Z154" i="9"/>
  <c r="AA154" i="9"/>
  <c r="AB154" i="9"/>
  <c r="AC154" i="9"/>
  <c r="AD154" i="9"/>
  <c r="Z155" i="9"/>
  <c r="AA155" i="9"/>
  <c r="AB155" i="9"/>
  <c r="AC155" i="9"/>
  <c r="AD155" i="9"/>
  <c r="Z156" i="9"/>
  <c r="AA156" i="9"/>
  <c r="AB156" i="9"/>
  <c r="AC156" i="9"/>
  <c r="AD156" i="9"/>
  <c r="Z157" i="9"/>
  <c r="AA157" i="9"/>
  <c r="AB157" i="9"/>
  <c r="AC157" i="9"/>
  <c r="AD157" i="9"/>
  <c r="Z158" i="9"/>
  <c r="AA158" i="9"/>
  <c r="AB158" i="9"/>
  <c r="AC158" i="9"/>
  <c r="AD158" i="9"/>
  <c r="Z159" i="9"/>
  <c r="AA159" i="9"/>
  <c r="AB159" i="9"/>
  <c r="AC159" i="9"/>
  <c r="AD159" i="9"/>
  <c r="Z160" i="9"/>
  <c r="AA160" i="9"/>
  <c r="AB160" i="9"/>
  <c r="AC160" i="9"/>
  <c r="AD160" i="9"/>
  <c r="Z161" i="9"/>
  <c r="AA161" i="9"/>
  <c r="AB161" i="9"/>
  <c r="AC161" i="9"/>
  <c r="AD161" i="9"/>
  <c r="Z162" i="9"/>
  <c r="AA162" i="9"/>
  <c r="AB162" i="9"/>
  <c r="AC162" i="9"/>
  <c r="AD162" i="9"/>
  <c r="Z163" i="9"/>
  <c r="AA163" i="9"/>
  <c r="AB163" i="9"/>
  <c r="AC163" i="9"/>
  <c r="AD163" i="9"/>
  <c r="Z164" i="9"/>
  <c r="AA164" i="9"/>
  <c r="AB164" i="9"/>
  <c r="AC164" i="9"/>
  <c r="AD164" i="9"/>
  <c r="Z165" i="9"/>
  <c r="AA165" i="9"/>
  <c r="AB165" i="9"/>
  <c r="AC165" i="9"/>
  <c r="AD165" i="9"/>
  <c r="Z166" i="9"/>
  <c r="AA166" i="9"/>
  <c r="AB166" i="9"/>
  <c r="AC166" i="9"/>
  <c r="AD166" i="9"/>
  <c r="Z167" i="9"/>
  <c r="AA167" i="9"/>
  <c r="AB167" i="9"/>
  <c r="AC167" i="9"/>
  <c r="AD167" i="9"/>
  <c r="Z168" i="9"/>
  <c r="AA168" i="9"/>
  <c r="AB168" i="9"/>
  <c r="AC168" i="9"/>
  <c r="AD168" i="9"/>
  <c r="Z169" i="9"/>
  <c r="AA169" i="9"/>
  <c r="AB169" i="9"/>
  <c r="AC169" i="9"/>
  <c r="AD169" i="9"/>
  <c r="Z170" i="9"/>
  <c r="AA170" i="9"/>
  <c r="AB170" i="9"/>
  <c r="AC170" i="9"/>
  <c r="AD170" i="9"/>
  <c r="Z171" i="9"/>
  <c r="AA171" i="9"/>
  <c r="AB171" i="9"/>
  <c r="AC171" i="9"/>
  <c r="AD171" i="9"/>
  <c r="Z172" i="9"/>
  <c r="AA172" i="9"/>
  <c r="AB172" i="9"/>
  <c r="AC172" i="9"/>
  <c r="AD172" i="9"/>
  <c r="Z173" i="9"/>
  <c r="AA173" i="9"/>
  <c r="AB173" i="9"/>
  <c r="AC173" i="9"/>
  <c r="AD173" i="9"/>
  <c r="Z174" i="9"/>
  <c r="AA174" i="9"/>
  <c r="AB174" i="9"/>
  <c r="AC174" i="9"/>
  <c r="AD174" i="9"/>
  <c r="Z175" i="9"/>
  <c r="AA175" i="9"/>
  <c r="AB175" i="9"/>
  <c r="AC175" i="9"/>
  <c r="AD175" i="9"/>
  <c r="Z176" i="9"/>
  <c r="AA176" i="9"/>
  <c r="AB176" i="9"/>
  <c r="AC176" i="9"/>
  <c r="AD176" i="9"/>
  <c r="Z177" i="9"/>
  <c r="AA177" i="9"/>
  <c r="AB177" i="9"/>
  <c r="AC177" i="9"/>
  <c r="AD177" i="9"/>
  <c r="Z178" i="9"/>
  <c r="AA178" i="9"/>
  <c r="AB178" i="9"/>
  <c r="AC178" i="9"/>
  <c r="AD178" i="9"/>
  <c r="Z179" i="9"/>
  <c r="AA179" i="9"/>
  <c r="AB179" i="9"/>
  <c r="AC179" i="9"/>
  <c r="AD179" i="9"/>
  <c r="Z180" i="9"/>
  <c r="AA180" i="9"/>
  <c r="AB180" i="9"/>
  <c r="AC180" i="9"/>
  <c r="AD180" i="9"/>
  <c r="Z181" i="9"/>
  <c r="AA181" i="9"/>
  <c r="AB181" i="9"/>
  <c r="AC181" i="9"/>
  <c r="AD181" i="9"/>
  <c r="Z182" i="9"/>
  <c r="AA182" i="9"/>
  <c r="AB182" i="9"/>
  <c r="AC182" i="9"/>
  <c r="AD182" i="9"/>
  <c r="U182" i="8"/>
  <c r="V182" i="8" s="1"/>
  <c r="R182" i="8"/>
  <c r="R181" i="8"/>
  <c r="U181" i="8" s="1"/>
  <c r="V181" i="8" s="1"/>
  <c r="U180" i="8"/>
  <c r="V180" i="8" s="1"/>
  <c r="R180" i="8"/>
  <c r="R179" i="8"/>
  <c r="U179" i="8" s="1"/>
  <c r="V179" i="8" s="1"/>
  <c r="U178" i="8"/>
  <c r="V178" i="8" s="1"/>
  <c r="R178" i="8"/>
  <c r="R177" i="8"/>
  <c r="U177" i="8" s="1"/>
  <c r="V177" i="8" s="1"/>
  <c r="U176" i="8"/>
  <c r="V176" i="8" s="1"/>
  <c r="R176" i="8"/>
  <c r="R175" i="8"/>
  <c r="U175" i="8" s="1"/>
  <c r="V175" i="8" s="1"/>
  <c r="U174" i="8"/>
  <c r="V174" i="8" s="1"/>
  <c r="R174" i="8"/>
  <c r="R173" i="8"/>
  <c r="U173" i="8" s="1"/>
  <c r="V173" i="8" s="1"/>
  <c r="U172" i="8"/>
  <c r="V172" i="8" s="1"/>
  <c r="R172" i="8"/>
  <c r="R171" i="8"/>
  <c r="U171" i="8" s="1"/>
  <c r="V171" i="8" s="1"/>
  <c r="U170" i="8"/>
  <c r="V170" i="8" s="1"/>
  <c r="R170" i="8"/>
  <c r="R169" i="8"/>
  <c r="U169" i="8" s="1"/>
  <c r="V169" i="8" s="1"/>
  <c r="U168" i="8"/>
  <c r="V168" i="8" s="1"/>
  <c r="R168" i="8"/>
  <c r="R167" i="8"/>
  <c r="U167" i="8" s="1"/>
  <c r="V167" i="8" s="1"/>
  <c r="U166" i="8"/>
  <c r="V166" i="8" s="1"/>
  <c r="R166" i="8"/>
  <c r="R165" i="8"/>
  <c r="U165" i="8" s="1"/>
  <c r="V165" i="8" s="1"/>
  <c r="U164" i="8"/>
  <c r="V164" i="8" s="1"/>
  <c r="R164" i="8"/>
  <c r="R163" i="8"/>
  <c r="U163" i="8" s="1"/>
  <c r="V163" i="8" s="1"/>
  <c r="U162" i="8"/>
  <c r="V162" i="8" s="1"/>
  <c r="R162" i="8"/>
  <c r="R161" i="8"/>
  <c r="U161" i="8" s="1"/>
  <c r="V161" i="8" s="1"/>
  <c r="U160" i="8"/>
  <c r="V160" i="8" s="1"/>
  <c r="R160" i="8"/>
  <c r="R159" i="8"/>
  <c r="U159" i="8" s="1"/>
  <c r="V159" i="8" s="1"/>
  <c r="U158" i="8"/>
  <c r="V158" i="8" s="1"/>
  <c r="R158" i="8"/>
  <c r="R157" i="8"/>
  <c r="U157" i="8" s="1"/>
  <c r="V157" i="8" s="1"/>
  <c r="U156" i="8"/>
  <c r="V156" i="8" s="1"/>
  <c r="R156" i="8"/>
  <c r="R155" i="8"/>
  <c r="U155" i="8" s="1"/>
  <c r="V155" i="8" s="1"/>
  <c r="U154" i="8"/>
  <c r="V154" i="8" s="1"/>
  <c r="R154" i="8"/>
  <c r="R153" i="8"/>
  <c r="U153" i="8" s="1"/>
  <c r="V153" i="8" s="1"/>
  <c r="U152" i="8"/>
  <c r="V152" i="8" s="1"/>
  <c r="R152" i="8"/>
  <c r="R151" i="8"/>
  <c r="U151" i="8" s="1"/>
  <c r="V151" i="8" s="1"/>
  <c r="U150" i="8"/>
  <c r="V150" i="8" s="1"/>
  <c r="R150" i="8"/>
  <c r="R149" i="8"/>
  <c r="U149" i="8" s="1"/>
  <c r="V149" i="8" s="1"/>
  <c r="U148" i="8"/>
  <c r="V148" i="8" s="1"/>
  <c r="R148" i="8"/>
  <c r="R147" i="8"/>
  <c r="U147" i="8" s="1"/>
  <c r="V147" i="8" s="1"/>
  <c r="U146" i="8"/>
  <c r="V146" i="8" s="1"/>
  <c r="R146" i="8"/>
  <c r="R145" i="8"/>
  <c r="U145" i="8" s="1"/>
  <c r="V145" i="8" s="1"/>
  <c r="U144" i="8"/>
  <c r="V144" i="8" s="1"/>
  <c r="R144" i="8"/>
  <c r="R143" i="8"/>
  <c r="U143" i="8" s="1"/>
  <c r="V143" i="8" s="1"/>
  <c r="U142" i="8"/>
  <c r="V142" i="8" s="1"/>
  <c r="R142" i="8"/>
  <c r="R141" i="8"/>
  <c r="U141" i="8" s="1"/>
  <c r="V141" i="8" s="1"/>
  <c r="U140" i="8"/>
  <c r="V140" i="8" s="1"/>
  <c r="R140" i="8"/>
  <c r="R139" i="8"/>
  <c r="U139" i="8" s="1"/>
  <c r="V139" i="8" s="1"/>
  <c r="U138" i="8"/>
  <c r="V138" i="8" s="1"/>
  <c r="R138" i="8"/>
  <c r="R137" i="8"/>
  <c r="U137" i="8" s="1"/>
  <c r="V137" i="8" s="1"/>
  <c r="U136" i="8"/>
  <c r="V136" i="8" s="1"/>
  <c r="R136" i="8"/>
  <c r="R135" i="8"/>
  <c r="U135" i="8" s="1"/>
  <c r="V135" i="8" s="1"/>
  <c r="U134" i="8"/>
  <c r="V134" i="8" s="1"/>
  <c r="R134" i="8"/>
  <c r="R133" i="8"/>
  <c r="U133" i="8" s="1"/>
  <c r="V133" i="8" s="1"/>
  <c r="U132" i="8"/>
  <c r="V132" i="8" s="1"/>
  <c r="R132" i="8"/>
  <c r="R131" i="8"/>
  <c r="U131" i="8" s="1"/>
  <c r="V131" i="8" s="1"/>
  <c r="U130" i="8"/>
  <c r="V130" i="8" s="1"/>
  <c r="R130" i="8"/>
  <c r="R129" i="8"/>
  <c r="U129" i="8" s="1"/>
  <c r="V129" i="8" s="1"/>
  <c r="U128" i="8"/>
  <c r="V128" i="8" s="1"/>
  <c r="R128" i="8"/>
  <c r="R127" i="8"/>
  <c r="U127" i="8" s="1"/>
  <c r="V127" i="8" s="1"/>
  <c r="U126" i="8"/>
  <c r="V126" i="8" s="1"/>
  <c r="R126" i="8"/>
  <c r="R125" i="8"/>
  <c r="U125" i="8" s="1"/>
  <c r="V125" i="8" s="1"/>
  <c r="U124" i="8"/>
  <c r="V124" i="8" s="1"/>
  <c r="R124" i="8"/>
  <c r="R123" i="8"/>
  <c r="U123" i="8" s="1"/>
  <c r="V123" i="8" s="1"/>
  <c r="U122" i="8"/>
  <c r="V122" i="8" s="1"/>
  <c r="R122" i="8"/>
  <c r="R121" i="8"/>
  <c r="U121" i="8" s="1"/>
  <c r="V121" i="8" s="1"/>
  <c r="U120" i="8"/>
  <c r="V120" i="8" s="1"/>
  <c r="R120" i="8"/>
  <c r="R119" i="8"/>
  <c r="U119" i="8" s="1"/>
  <c r="V119" i="8" s="1"/>
  <c r="U118" i="8"/>
  <c r="V118" i="8" s="1"/>
  <c r="R118" i="8"/>
  <c r="R117" i="8"/>
  <c r="U117" i="8" s="1"/>
  <c r="V117" i="8" s="1"/>
  <c r="U116" i="8"/>
  <c r="V116" i="8" s="1"/>
  <c r="R116" i="8"/>
  <c r="R115" i="8"/>
  <c r="U115" i="8" s="1"/>
  <c r="V115" i="8" s="1"/>
  <c r="U114" i="8"/>
  <c r="V114" i="8" s="1"/>
  <c r="R114" i="8"/>
  <c r="R113" i="8"/>
  <c r="U113" i="8" s="1"/>
  <c r="V113" i="8" s="1"/>
  <c r="U112" i="8"/>
  <c r="V112" i="8" s="1"/>
  <c r="R112" i="8"/>
  <c r="R111" i="8"/>
  <c r="U111" i="8" s="1"/>
  <c r="V111" i="8" s="1"/>
  <c r="U110" i="8"/>
  <c r="V110" i="8" s="1"/>
  <c r="R110" i="8"/>
  <c r="R109" i="8"/>
  <c r="U109" i="8" s="1"/>
  <c r="V109" i="8" s="1"/>
  <c r="U108" i="8"/>
  <c r="V108" i="8" s="1"/>
  <c r="R108" i="8"/>
  <c r="R107" i="8"/>
  <c r="U107" i="8" s="1"/>
  <c r="V107" i="8" s="1"/>
  <c r="U106" i="8"/>
  <c r="V106" i="8" s="1"/>
  <c r="R106" i="8"/>
  <c r="R105" i="8"/>
  <c r="U105" i="8" s="1"/>
  <c r="V105" i="8" s="1"/>
  <c r="U104" i="8"/>
  <c r="V104" i="8" s="1"/>
  <c r="R104" i="8"/>
  <c r="R103" i="8"/>
  <c r="U103" i="8" s="1"/>
  <c r="V103" i="8" s="1"/>
  <c r="U102" i="8"/>
  <c r="V102" i="8" s="1"/>
  <c r="R102" i="8"/>
  <c r="R101" i="8"/>
  <c r="U101" i="8" s="1"/>
  <c r="V101" i="8" s="1"/>
  <c r="U100" i="8"/>
  <c r="V100" i="8" s="1"/>
  <c r="R100" i="8"/>
  <c r="R99" i="8"/>
  <c r="U99" i="8" s="1"/>
  <c r="V99" i="8" s="1"/>
  <c r="R98" i="8"/>
  <c r="U98" i="8" s="1"/>
  <c r="V98" i="8" s="1"/>
  <c r="U97" i="8"/>
  <c r="V97" i="8" s="1"/>
  <c r="R97" i="8"/>
  <c r="R96" i="8"/>
  <c r="U96" i="8" s="1"/>
  <c r="V96" i="8" s="1"/>
  <c r="U95" i="8"/>
  <c r="V95" i="8" s="1"/>
  <c r="R95" i="8"/>
  <c r="R94" i="8"/>
  <c r="U94" i="8" s="1"/>
  <c r="V94" i="8" s="1"/>
  <c r="U93" i="8"/>
  <c r="V93" i="8" s="1"/>
  <c r="R93" i="8"/>
  <c r="R92" i="8"/>
  <c r="U92" i="8" s="1"/>
  <c r="V92" i="8" s="1"/>
  <c r="U91" i="8"/>
  <c r="V91" i="8" s="1"/>
  <c r="R91" i="8"/>
  <c r="R90" i="8"/>
  <c r="U90" i="8" s="1"/>
  <c r="V90" i="8" s="1"/>
  <c r="U89" i="8"/>
  <c r="V89" i="8" s="1"/>
  <c r="R89" i="8"/>
  <c r="R88" i="8"/>
  <c r="U88" i="8" s="1"/>
  <c r="V88" i="8" s="1"/>
  <c r="U87" i="8"/>
  <c r="V87" i="8" s="1"/>
  <c r="R87" i="8"/>
  <c r="R86" i="8"/>
  <c r="U86" i="8" s="1"/>
  <c r="V86" i="8" s="1"/>
  <c r="U85" i="8"/>
  <c r="V85" i="8" s="1"/>
  <c r="R85" i="8"/>
  <c r="R84" i="8"/>
  <c r="U84" i="8" s="1"/>
  <c r="V84" i="8" s="1"/>
  <c r="U83" i="8"/>
  <c r="V83" i="8" s="1"/>
  <c r="R83" i="8"/>
  <c r="R82" i="8"/>
  <c r="U82" i="8" s="1"/>
  <c r="V82" i="8" s="1"/>
  <c r="U81" i="8"/>
  <c r="V81" i="8" s="1"/>
  <c r="R81" i="8"/>
  <c r="R80" i="8"/>
  <c r="U80" i="8" s="1"/>
  <c r="V80" i="8" s="1"/>
  <c r="U79" i="8"/>
  <c r="V79" i="8" s="1"/>
  <c r="R79" i="8"/>
  <c r="R78" i="8"/>
  <c r="U78" i="8" s="1"/>
  <c r="V78" i="8" s="1"/>
  <c r="U77" i="8"/>
  <c r="V77" i="8" s="1"/>
  <c r="R77" i="8"/>
  <c r="R76" i="8"/>
  <c r="U76" i="8" s="1"/>
  <c r="V76" i="8" s="1"/>
  <c r="U75" i="8"/>
  <c r="V75" i="8" s="1"/>
  <c r="R75" i="8"/>
  <c r="R74" i="8"/>
  <c r="U74" i="8" s="1"/>
  <c r="V74" i="8" s="1"/>
  <c r="U73" i="8"/>
  <c r="V73" i="8" s="1"/>
  <c r="R73" i="8"/>
  <c r="R72" i="8"/>
  <c r="U72" i="8" s="1"/>
  <c r="V72" i="8" s="1"/>
  <c r="U71" i="8"/>
  <c r="V71" i="8" s="1"/>
  <c r="R71" i="8"/>
  <c r="R70" i="8"/>
  <c r="U70" i="8" s="1"/>
  <c r="V70" i="8" s="1"/>
  <c r="U69" i="8"/>
  <c r="V69" i="8" s="1"/>
  <c r="R69" i="8"/>
  <c r="R68" i="8"/>
  <c r="U68" i="8" s="1"/>
  <c r="V68" i="8" s="1"/>
  <c r="U67" i="8"/>
  <c r="V67" i="8" s="1"/>
  <c r="R67" i="8"/>
  <c r="R66" i="8"/>
  <c r="U66" i="8" s="1"/>
  <c r="V66" i="8" s="1"/>
  <c r="U65" i="8"/>
  <c r="V65" i="8" s="1"/>
  <c r="R65" i="8"/>
  <c r="R64" i="8"/>
  <c r="U64" i="8" s="1"/>
  <c r="V64" i="8" s="1"/>
  <c r="U63" i="8"/>
  <c r="V63" i="8" s="1"/>
  <c r="R63" i="8"/>
  <c r="R62" i="8"/>
  <c r="U62" i="8" s="1"/>
  <c r="V62" i="8" s="1"/>
  <c r="U61" i="8"/>
  <c r="V61" i="8" s="1"/>
  <c r="R61" i="8"/>
  <c r="R60" i="8"/>
  <c r="U60" i="8" s="1"/>
  <c r="V60" i="8" s="1"/>
  <c r="U59" i="8"/>
  <c r="V59" i="8" s="1"/>
  <c r="R59" i="8"/>
  <c r="R58" i="8"/>
  <c r="U58" i="8" s="1"/>
  <c r="V58" i="8" s="1"/>
  <c r="U57" i="8"/>
  <c r="V57" i="8" s="1"/>
  <c r="R57" i="8"/>
  <c r="R56" i="8"/>
  <c r="U56" i="8" s="1"/>
  <c r="V56" i="8" s="1"/>
  <c r="U55" i="8"/>
  <c r="V55" i="8" s="1"/>
  <c r="R55" i="8"/>
  <c r="R54" i="8"/>
  <c r="U54" i="8" s="1"/>
  <c r="V54" i="8" s="1"/>
  <c r="U53" i="8"/>
  <c r="V53" i="8" s="1"/>
  <c r="R53" i="8"/>
  <c r="R52" i="8"/>
  <c r="U52" i="8" s="1"/>
  <c r="V52" i="8" s="1"/>
  <c r="U51" i="8"/>
  <c r="V51" i="8" s="1"/>
  <c r="R51" i="8"/>
  <c r="R50" i="8"/>
  <c r="U50" i="8" s="1"/>
  <c r="V50" i="8" s="1"/>
  <c r="U49" i="8"/>
  <c r="V49" i="8" s="1"/>
  <c r="R49" i="8"/>
  <c r="R48" i="8"/>
  <c r="U48" i="8" s="1"/>
  <c r="V48" i="8" s="1"/>
  <c r="U47" i="8"/>
  <c r="V47" i="8" s="1"/>
  <c r="R47" i="8"/>
  <c r="R46" i="8"/>
  <c r="U46" i="8" s="1"/>
  <c r="V46" i="8" s="1"/>
  <c r="U45" i="8"/>
  <c r="V45" i="8" s="1"/>
  <c r="R45" i="8"/>
  <c r="R44" i="8"/>
  <c r="U44" i="8" s="1"/>
  <c r="V44" i="8" s="1"/>
  <c r="U43" i="8"/>
  <c r="V43" i="8" s="1"/>
  <c r="R43" i="8"/>
  <c r="R42" i="8"/>
  <c r="U42" i="8" s="1"/>
  <c r="V42" i="8" s="1"/>
  <c r="U41" i="8"/>
  <c r="V41" i="8" s="1"/>
  <c r="R41" i="8"/>
  <c r="R40" i="8"/>
  <c r="U40" i="8" s="1"/>
  <c r="V40" i="8" s="1"/>
  <c r="U39" i="8"/>
  <c r="V39" i="8" s="1"/>
  <c r="R39" i="8"/>
  <c r="R38" i="8"/>
  <c r="U38" i="8" s="1"/>
  <c r="V38" i="8" s="1"/>
  <c r="U37" i="8"/>
  <c r="V37" i="8" s="1"/>
  <c r="R37" i="8"/>
  <c r="R36" i="8"/>
  <c r="U36" i="8" s="1"/>
  <c r="V36" i="8" s="1"/>
  <c r="U35" i="8"/>
  <c r="V35" i="8" s="1"/>
  <c r="R35" i="8"/>
  <c r="R34" i="8"/>
  <c r="U34" i="8" s="1"/>
  <c r="V34" i="8" s="1"/>
  <c r="U33" i="8"/>
  <c r="V33" i="8" s="1"/>
  <c r="R33" i="8"/>
  <c r="R32" i="8"/>
  <c r="U32" i="8" s="1"/>
  <c r="V32" i="8" s="1"/>
  <c r="U31" i="8"/>
  <c r="V31" i="8" s="1"/>
  <c r="R31" i="8"/>
  <c r="R30" i="8"/>
  <c r="U30" i="8" s="1"/>
  <c r="V30" i="8" s="1"/>
  <c r="U29" i="8"/>
  <c r="V29" i="8" s="1"/>
  <c r="R29" i="8"/>
  <c r="R28" i="8"/>
  <c r="U28" i="8" s="1"/>
  <c r="V28" i="8" s="1"/>
  <c r="U27" i="8"/>
  <c r="V27" i="8" s="1"/>
  <c r="R27" i="8"/>
  <c r="R26" i="8"/>
  <c r="U26" i="8" s="1"/>
  <c r="V26" i="8" s="1"/>
  <c r="U25" i="8"/>
  <c r="V25" i="8" s="1"/>
  <c r="R25" i="8"/>
  <c r="R24" i="8"/>
  <c r="U24" i="8" s="1"/>
  <c r="V24" i="8" s="1"/>
  <c r="U23" i="8"/>
  <c r="V23" i="8" s="1"/>
  <c r="R23" i="8"/>
  <c r="R22" i="8"/>
  <c r="U22" i="8" s="1"/>
  <c r="V22" i="8" s="1"/>
  <c r="U21" i="8"/>
  <c r="V21" i="8" s="1"/>
  <c r="R21" i="8"/>
  <c r="R20" i="8"/>
  <c r="U20" i="8" s="1"/>
  <c r="V20" i="8" s="1"/>
  <c r="U19" i="8"/>
  <c r="V19" i="8" s="1"/>
  <c r="R19" i="8"/>
  <c r="R18" i="8"/>
  <c r="U18" i="8" s="1"/>
  <c r="V18" i="8" s="1"/>
  <c r="U17" i="8"/>
  <c r="V17" i="8" s="1"/>
  <c r="R17" i="8"/>
  <c r="R16" i="8"/>
  <c r="U16" i="8" s="1"/>
  <c r="V16" i="8" s="1"/>
  <c r="U15" i="8"/>
  <c r="V15" i="8" s="1"/>
  <c r="R15" i="8"/>
  <c r="R14" i="8"/>
  <c r="U14" i="8" s="1"/>
  <c r="V14" i="8" s="1"/>
  <c r="U13" i="8"/>
  <c r="V13" i="8" s="1"/>
  <c r="R13" i="8"/>
  <c r="R12" i="8"/>
  <c r="U12" i="8" s="1"/>
  <c r="V12" i="8" s="1"/>
  <c r="U11" i="8"/>
  <c r="V11" i="8" s="1"/>
  <c r="R11" i="8"/>
  <c r="R10" i="8"/>
  <c r="U10" i="8" s="1"/>
  <c r="V10" i="8" s="1"/>
  <c r="U9" i="8"/>
  <c r="V9" i="8" s="1"/>
  <c r="R9" i="8"/>
  <c r="R8" i="8"/>
  <c r="U8" i="8" s="1"/>
  <c r="V8" i="8" s="1"/>
  <c r="AE182" i="9" l="1"/>
  <c r="AE180" i="9"/>
  <c r="AE181" i="9"/>
  <c r="AE179" i="9"/>
  <c r="AE177" i="9"/>
  <c r="AE175" i="9"/>
  <c r="AE173" i="9"/>
  <c r="AE171" i="9"/>
  <c r="AE169" i="9"/>
  <c r="AE167" i="9"/>
  <c r="AE165" i="9"/>
  <c r="AE163" i="9"/>
  <c r="AE161" i="9"/>
  <c r="AE159" i="9"/>
  <c r="AE157" i="9"/>
  <c r="AE155" i="9"/>
  <c r="AE153" i="9"/>
  <c r="AE151" i="9"/>
  <c r="AE149" i="9"/>
  <c r="AE147" i="9"/>
  <c r="AE145" i="9"/>
  <c r="AE143" i="9"/>
  <c r="AE141" i="9"/>
  <c r="AE139" i="9"/>
  <c r="AE137" i="9"/>
  <c r="AE135" i="9"/>
  <c r="AE133" i="9"/>
  <c r="AE131" i="9"/>
  <c r="AE129" i="9"/>
  <c r="AE127" i="9"/>
  <c r="AE125" i="9"/>
  <c r="AE123" i="9"/>
  <c r="AE121" i="9"/>
  <c r="AE119" i="9"/>
  <c r="AE117" i="9"/>
  <c r="AE115" i="9"/>
  <c r="AE113" i="9"/>
  <c r="AE111" i="9"/>
  <c r="AE109" i="9"/>
  <c r="AE107" i="9"/>
  <c r="AE105" i="9"/>
  <c r="AE103" i="9"/>
  <c r="AE101" i="9"/>
  <c r="AE99" i="9"/>
  <c r="AE97" i="9"/>
  <c r="AE95" i="9"/>
  <c r="AE93" i="9"/>
  <c r="AE91" i="9"/>
  <c r="AE89" i="9"/>
  <c r="AE87" i="9"/>
  <c r="AE85" i="9"/>
  <c r="AE83" i="9"/>
  <c r="AE81" i="9"/>
  <c r="AE79" i="9"/>
  <c r="AE77" i="9"/>
  <c r="AE75" i="9"/>
  <c r="AE73" i="9"/>
  <c r="AE71" i="9"/>
  <c r="AE69" i="9"/>
  <c r="AE67" i="9"/>
  <c r="AE65" i="9"/>
  <c r="AE63" i="9"/>
  <c r="AE61" i="9"/>
  <c r="AE59" i="9"/>
  <c r="AE57" i="9"/>
  <c r="AE55" i="9"/>
  <c r="AE53" i="9"/>
  <c r="AE51" i="9"/>
  <c r="AE49" i="9"/>
  <c r="AE47" i="9"/>
  <c r="AE45" i="9"/>
  <c r="AE43" i="9"/>
  <c r="AE41" i="9"/>
  <c r="AE39" i="9"/>
  <c r="AE37" i="9"/>
  <c r="AE35" i="9"/>
  <c r="AE33" i="9"/>
  <c r="AE31" i="9"/>
  <c r="AE29" i="9"/>
  <c r="AE27" i="9"/>
  <c r="AE25" i="9"/>
  <c r="AE23" i="9"/>
  <c r="AE21" i="9"/>
  <c r="AE19" i="9"/>
  <c r="AE17" i="9"/>
  <c r="AE15" i="9"/>
  <c r="AE13" i="9"/>
  <c r="AE11" i="9"/>
  <c r="AE9" i="9"/>
  <c r="AE178" i="9"/>
  <c r="AE176" i="9"/>
  <c r="AE174" i="9"/>
  <c r="AE172" i="9"/>
  <c r="AE170" i="9"/>
  <c r="AE168" i="9"/>
  <c r="AE166" i="9"/>
  <c r="AE164" i="9"/>
  <c r="AE162" i="9"/>
  <c r="AE160" i="9"/>
  <c r="AE158" i="9"/>
  <c r="AE156" i="9"/>
  <c r="AE154" i="9"/>
  <c r="AE152" i="9"/>
  <c r="AE150" i="9"/>
  <c r="AE148" i="9"/>
  <c r="AE146" i="9"/>
  <c r="AE144" i="9"/>
  <c r="AE142" i="9"/>
  <c r="AE140" i="9"/>
  <c r="AE138" i="9"/>
  <c r="AE136" i="9"/>
  <c r="AE134" i="9"/>
  <c r="AE132" i="9"/>
  <c r="AE130" i="9"/>
  <c r="AE128" i="9"/>
  <c r="AE126" i="9"/>
  <c r="AE124" i="9"/>
  <c r="AE122" i="9"/>
  <c r="AE120" i="9"/>
  <c r="AE118" i="9"/>
  <c r="AE116" i="9"/>
  <c r="AE114" i="9"/>
  <c r="AE112" i="9"/>
  <c r="AE110" i="9"/>
  <c r="AE108" i="9"/>
  <c r="AE106" i="9"/>
  <c r="AE104" i="9"/>
  <c r="AE102" i="9"/>
  <c r="AE100" i="9"/>
  <c r="AE98" i="9"/>
  <c r="AE96" i="9"/>
  <c r="AE94" i="9"/>
  <c r="AE92" i="9"/>
  <c r="AE90" i="9"/>
  <c r="AE88" i="9"/>
  <c r="AE86" i="9"/>
  <c r="AE84" i="9"/>
  <c r="AE82" i="9"/>
  <c r="AE80" i="9"/>
  <c r="AE78" i="9"/>
  <c r="AE76" i="9"/>
  <c r="AE74" i="9"/>
  <c r="AE72" i="9"/>
  <c r="AE70" i="9"/>
  <c r="AE68" i="9"/>
  <c r="AE66" i="9"/>
  <c r="AE64" i="9"/>
  <c r="AE62" i="9"/>
  <c r="AE60" i="9"/>
  <c r="AE58" i="9"/>
  <c r="AE56" i="9"/>
  <c r="AE54" i="9"/>
  <c r="AE52" i="9"/>
  <c r="AE50" i="9"/>
  <c r="AE48" i="9"/>
  <c r="AE46" i="9"/>
  <c r="AE44" i="9"/>
  <c r="AE42" i="9"/>
  <c r="AE40" i="9"/>
  <c r="AE38" i="9"/>
  <c r="AE36" i="9"/>
  <c r="AE34" i="9"/>
  <c r="AE32" i="9"/>
  <c r="AE30" i="9"/>
  <c r="AE28" i="9"/>
  <c r="AE26" i="9"/>
  <c r="AE24" i="9"/>
  <c r="AE22" i="9"/>
  <c r="AE20" i="9"/>
  <c r="AE18" i="9"/>
  <c r="AE16" i="9"/>
  <c r="AE14" i="9"/>
  <c r="AE12" i="9"/>
  <c r="AE10" i="9"/>
  <c r="D11" i="10" l="1"/>
  <c r="D9" i="10"/>
  <c r="H42" i="10"/>
  <c r="F42" i="10"/>
  <c r="G41" i="10"/>
  <c r="G40" i="10"/>
  <c r="G39" i="10"/>
  <c r="G38" i="10"/>
  <c r="G37" i="10"/>
  <c r="G36" i="10"/>
  <c r="G35" i="10"/>
  <c r="H34" i="10"/>
  <c r="F34" i="10"/>
  <c r="G33" i="10"/>
  <c r="G32" i="10"/>
  <c r="G31" i="10"/>
  <c r="G30" i="10"/>
  <c r="G29" i="10"/>
  <c r="G28" i="10"/>
  <c r="G27" i="10"/>
  <c r="G26" i="10"/>
  <c r="G25" i="10"/>
  <c r="G24" i="10"/>
  <c r="F22" i="10"/>
  <c r="A17" i="10"/>
  <c r="A18" i="10" s="1"/>
  <c r="G15" i="10"/>
  <c r="G42" i="10" l="1"/>
  <c r="G34" i="10"/>
  <c r="AD8" i="9"/>
  <c r="AD4" i="9" s="1"/>
  <c r="H21" i="10" s="1"/>
  <c r="G21" i="10" s="1"/>
  <c r="AC8" i="9"/>
  <c r="AC4" i="9" s="1"/>
  <c r="H20" i="10" s="1"/>
  <c r="G20" i="10" s="1"/>
  <c r="AB8" i="9"/>
  <c r="AB4" i="9" s="1"/>
  <c r="H19" i="10" s="1"/>
  <c r="G19" i="10" s="1"/>
  <c r="AA8" i="9"/>
  <c r="AA4" i="9" s="1"/>
  <c r="H18" i="10" s="1"/>
  <c r="G18" i="10" s="1"/>
  <c r="Z8" i="9"/>
  <c r="Z4" i="9" s="1"/>
  <c r="H17" i="10" s="1"/>
  <c r="H22" i="10" l="1"/>
  <c r="D12" i="10" s="1"/>
  <c r="G17" i="10"/>
  <c r="AE8" i="9"/>
  <c r="G22" i="10" l="1"/>
  <c r="G43" i="10" s="1"/>
  <c r="H43" i="10"/>
  <c r="AE4" i="9"/>
</calcChain>
</file>

<file path=xl/sharedStrings.xml><?xml version="1.0" encoding="utf-8"?>
<sst xmlns="http://schemas.openxmlformats.org/spreadsheetml/2006/main" count="1318" uniqueCount="299">
  <si>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</si>
  <si>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</si>
  <si>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</si>
  <si>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</si>
  <si>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</si>
  <si>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</si>
  <si>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</si>
  <si>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</si>
  <si>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</si>
  <si>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</si>
  <si>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</si>
  <si>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</si>
  <si>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</si>
  <si>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</si>
  <si>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</si>
  <si>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</si>
  <si>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</si>
  <si>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</si>
  <si>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</si>
  <si>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</si>
  <si>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</si>
  <si>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</si>
  <si>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</si>
  <si>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</si>
  <si>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</si>
  <si>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</si>
  <si>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Date.:- 27/07/2011</t>
  </si>
  <si>
    <t>Project Code:-</t>
  </si>
  <si>
    <t>Not For Payment</t>
  </si>
  <si>
    <t>Project:-</t>
  </si>
  <si>
    <t>Work:</t>
  </si>
  <si>
    <t>Budget Code:-</t>
  </si>
  <si>
    <t>W.O. / P.O. No. &amp; Date:-</t>
  </si>
  <si>
    <t>Original W.O. Value:-</t>
  </si>
  <si>
    <t>WO Amendment No.:-</t>
  </si>
  <si>
    <t>Description of Work</t>
  </si>
  <si>
    <t>Previous Certified Amount             
 INR</t>
  </si>
  <si>
    <t>Current Certified Amount        
 INR</t>
  </si>
  <si>
    <t>Cumulative Certified Amount   
 INR</t>
  </si>
  <si>
    <t>Certificate Type:-</t>
  </si>
  <si>
    <t>I</t>
  </si>
  <si>
    <t>Certificate No.:-</t>
  </si>
  <si>
    <t>A</t>
  </si>
  <si>
    <t>Work Done Amount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</si>
  <si>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</si>
  <si>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</si>
  <si>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</si>
  <si>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</si>
  <si>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</si>
  <si>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</si>
  <si>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</si>
  <si>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</si>
  <si>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</si>
  <si>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</si>
  <si>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</si>
  <si>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</si>
  <si>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</si>
  <si>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</si>
  <si>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</si>
  <si>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</si>
  <si>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</si>
  <si>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</si>
  <si>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</si>
  <si>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</si>
  <si>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</si>
  <si>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</si>
  <si>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</si>
  <si>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</si>
  <si>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</si>
  <si>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</si>
  <si>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</si>
  <si>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</si>
  <si>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</si>
  <si>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</si>
  <si>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</si>
  <si>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</si>
  <si>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</si>
  <si>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</si>
  <si>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</si>
  <si>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</si>
  <si>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</si>
  <si>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</si>
  <si>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</si>
  <si>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</si>
  <si>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</si>
  <si>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</si>
  <si>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</si>
  <si>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</si>
  <si>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</si>
  <si>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VAT / CST</t>
  </si>
  <si>
    <t>COP-R001</t>
  </si>
  <si>
    <t>Net Amount</t>
  </si>
  <si>
    <t>Amended or WO/PO Value:-</t>
  </si>
  <si>
    <t>Balance Work Yet to be done</t>
  </si>
  <si>
    <t>Vijay Nirman Company Pvt. Ltd.</t>
  </si>
  <si>
    <t xml:space="preserve"> Plot no- 65, 1st Floor, R.P.T.S. Road, Surendranagar, Nagpur- 440015, Maharastra, INDIA.</t>
  </si>
  <si>
    <t>PAN No.:- AABCV6001E</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</si>
  <si>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AABCV6001EST003</t>
    </r>
  </si>
  <si>
    <t>Invoice No. RA Bill-03 ,Dated- 7th July 2014</t>
  </si>
  <si>
    <t>CHPL/006/WO/14-15/0552
Dated : 19.05.2010</t>
  </si>
  <si>
    <t>Civil Works (Shell)</t>
  </si>
  <si>
    <t>006</t>
  </si>
  <si>
    <t>Proposed Five Star Hotel at Lucknow</t>
  </si>
  <si>
    <t>COP No.:-</t>
  </si>
  <si>
    <t>203010000</t>
  </si>
  <si>
    <t>BASEMENT WORKS</t>
  </si>
  <si>
    <t>Nil</t>
  </si>
  <si>
    <t xml:space="preserve">EXCAVATION </t>
  </si>
  <si>
    <r>
      <t xml:space="preserve">Earthwork in mass excavation for basement etc by mechanical means using excavators, JCB, Poclains etc., to required level in both dry and wet conditions, including stripping of any top loose soil, slush removal, necessary dewatering including pumping &amp; bailing out water if required and carting selected &amp; approved (by the Engineer) excavated material away by mechanical means at all leads and lifts to the contractors own dumping ground, dumping the soil, stacking / spreading &amp; leveling etc. all complete as specified and directed by the Engineer.  </t>
    </r>
    <r>
      <rPr>
        <i/>
        <sz val="12"/>
        <rFont val="Times New Roman"/>
        <family val="1"/>
      </rPr>
      <t>(Note:- Selected top soil to be stored in plot area if so directed by the Engineer)</t>
    </r>
  </si>
  <si>
    <t>Rate shall include for excavation for all leads &amp; lift, loading, unloading &amp; double handling wherever required, dressing the excavation to proper level and grade as required,  taking necessary precautions to prevent any spillages or spoiling of the premises / public roads during removal &amp; transporting the soil, etc. complete, as directed.</t>
  </si>
  <si>
    <t>Rate for soft / weathered rock excavation shall include for disposing the rock by mechanical means including, breaking the rocks, concrete / old masonry etc. in foundation /trenches to the required size if required, for easy conveyance, etc complete, as directed. The quoted rate shall be deemed to have considered the above stipulation.</t>
  </si>
  <si>
    <t xml:space="preserve">Note :-  1) All treasures, artifacts, precious metals, utensils, whether ancient or modern, found during the excavation work, should be handed over by the Contractor to the Employer. </t>
  </si>
  <si>
    <t xml:space="preserve">2) The contractor should also make sure that the wheels / tyres of the hauling vehicle are adequately cleaned with water prior to leaving the site so that no mud / dirt tracks are smudged during transit outside the site premises.                                                                                                             </t>
  </si>
  <si>
    <t xml:space="preserve">3) Measurement for block excavation will be based on the levels taken before and after excavation. Working space shall be measured and paid as per the approved scheme of excavation considering the side slopes and berms as approved. </t>
  </si>
  <si>
    <r>
      <t>In all types of ordinary and hard soils</t>
    </r>
    <r>
      <rPr>
        <sz val="12"/>
        <rFont val="Times New Roman"/>
        <family val="1"/>
      </rPr>
      <t xml:space="preserve"> -These shall include all kinds of soils containing kankar, sand, silt, murrum and/or shingle, gravel, clay, loam, peat, ash, shale, etc., which can generally be excavated by excavator and which is not classified under "Soft and Decomposed Rock" and "Hard Rock" defined below.  This shall also include embedded rock boulders not longer than 1 metre in any one direction and not more than 200 mm in any one of the other two directions.</t>
    </r>
  </si>
  <si>
    <t>Rate shall include for excavating selected top soil and store it in plot area for its reuse as directed by the Engineer</t>
  </si>
  <si>
    <t>1.1.1</t>
  </si>
  <si>
    <t>Excavation upto specified RL for all depths-In Ordinary and hard soils</t>
  </si>
  <si>
    <t>Cum.</t>
  </si>
  <si>
    <r>
      <t>In Soft and decomposed rock</t>
    </r>
    <r>
      <rPr>
        <sz val="12"/>
        <rFont val="Times New Roman"/>
        <family val="1"/>
      </rPr>
      <t xml:space="preserve"> - The strata which can’t be excavated by excavator and require breaking with hydraulic breakers shall be classified as soft rock. This shall include rock, boulders, slag, chalk, slate, hard mica schist, laterite and all other materials which in the opinion of Engineer is rock, but does not need blasting and could be removed with picks, hammer, crow bars, wedges, and pneumatic breaking equipment. This shall also include excavation in macadam and tarred roads and pavements. This shall also  include  rock  boulders  not  longer  than 1 metre in any direction and not more than 500 mm in any one of the other two directions. 
</t>
    </r>
  </si>
  <si>
    <t>1.2.1</t>
  </si>
  <si>
    <t>Excavation upto specified RL for all depths-InSoft and decomposed rock</t>
  </si>
  <si>
    <r>
      <t>Disposal of surplus excavated materials</t>
    </r>
    <r>
      <rPr>
        <sz val="12"/>
        <rFont val="Times New Roman"/>
        <family val="1"/>
      </rPr>
      <t xml:space="preserve"> (all kinds of soil, boulders, concrete or any other excavated materials) including all lifts &amp; leads, spreading in layers, breaking clods and leveling etc. complete from the site of excavation to the place of disposition all as directed by the Engineer.</t>
    </r>
  </si>
  <si>
    <t>The rate shall also include for arranging dumping ground as approved by the municipal / local authorities, paying all statutory fees, obtaining disposal certificate and observing all statutory rules &amp; regulations thereof as required by the concerned authorities, keeping the site &amp; approach roads neat &amp; clean to the satisfaction of the Engineer.</t>
  </si>
  <si>
    <t>Disposal of excavated materials to dumping ground as arranged by the contractor</t>
  </si>
  <si>
    <r>
      <t>Backfilling</t>
    </r>
    <r>
      <rPr>
        <sz val="12"/>
        <rFont val="Times New Roman"/>
        <family val="1"/>
      </rPr>
      <t xml:space="preserve"> </t>
    </r>
    <r>
      <rPr>
        <b/>
        <sz val="12"/>
        <rFont val="Times New Roman"/>
        <family val="1"/>
      </rPr>
      <t>of sides</t>
    </r>
    <r>
      <rPr>
        <sz val="12"/>
        <rFont val="Times New Roman"/>
        <family val="1"/>
      </rPr>
      <t xml:space="preserve"> </t>
    </r>
    <r>
      <rPr>
        <b/>
        <sz val="12"/>
        <rFont val="Times New Roman"/>
        <family val="1"/>
      </rPr>
      <t xml:space="preserve">of structures </t>
    </r>
    <r>
      <rPr>
        <sz val="12"/>
        <rFont val="Times New Roman"/>
        <family val="1"/>
      </rPr>
      <t>and at other locations with selected approved material (as specified below), breaking clods, filling  in layers of 200 mm, watering, ramming with mechanical rammers wherever possible to achieve 95% modified proctor density to the required line and level etc. as required and compacting properly with all lifts and leads in the fill area, all equipment, labour, supervision etc complete as per drawings, specifications and directions of the Engineer.</t>
    </r>
  </si>
  <si>
    <t>Backfilling with selected approved earth brought from the site excavation</t>
  </si>
  <si>
    <t>Backfilling with selected approved earth brought from outside.</t>
  </si>
  <si>
    <r>
      <t xml:space="preserve">Providing and laying </t>
    </r>
    <r>
      <rPr>
        <b/>
        <sz val="12"/>
        <rFont val="Times New Roman"/>
        <family val="1"/>
      </rPr>
      <t>dry stone packing</t>
    </r>
    <r>
      <rPr>
        <sz val="12"/>
        <rFont val="Times New Roman"/>
        <family val="1"/>
      </rPr>
      <t xml:space="preserve"> using crushed stone / metal, handset one on edge, consolidating the same with power roller 8 to 10 tonnes wherever possible, or ramming with heavy wooden rammers,  watering, filling, interstices with hand broken stone spalls and blinding the top with hard murrum / stone dust at least 0.5 Cum. per 10 Sqm. preliminary rolling / ramming of sub-grade watering, rolling and ramming etc. complete as directed by Engineer.</t>
    </r>
  </si>
  <si>
    <r>
      <t xml:space="preserve">Designing, Installing, maintaining suitable </t>
    </r>
    <r>
      <rPr>
        <b/>
        <sz val="12"/>
        <rFont val="Times New Roman"/>
        <family val="1"/>
      </rPr>
      <t xml:space="preserve">earth retaining / shoring system </t>
    </r>
    <r>
      <rPr>
        <sz val="12"/>
        <rFont val="Times New Roman"/>
        <family val="1"/>
      </rPr>
      <t>required for protecting the sides of basement excavation and for ensuring the safety of workmen &amp; equipments etc. including obtaining necessary approval from the Engineer / Consultant for the design of the system proposed along with the detailed method statement of execution.</t>
    </r>
  </si>
  <si>
    <t>Note:</t>
  </si>
  <si>
    <t>a)     Necessary approval for earth retaining system for the basement excavation works shall be obtained by the Contractor from the concerned statutory authority without any extra cost.</t>
  </si>
  <si>
    <t>b)    The Contractor shall be responsible for the proper design of the earth retaining system for the basement excavation works, which shall be strong enough to resist all the forces to which it will be subjected including side thrusts, hold the sides of the excavation in position, ensure safety from slips, bows and damage to adjacent work and property or injury to persons. The Contractor will be held responsible for upholding the sides of all excavations and no claim for additional excavation, concrete or other material will be entertained in this respect.</t>
  </si>
  <si>
    <t>c)    The proposed  earth retaining / shoring system showing details of slopes, shorings, approaches, sump pits, and other workings / drawings etc. shall submitted by the Contractor alongwith the Bid document for evaluation by the Employer.</t>
  </si>
  <si>
    <t>d)  Bidders to submit the detailed technical data for their proposed  System including the type of the system proposed, detailed method statement of execution, deployment schedule for plant &amp; equipment, etc. for scrutiny of the Employer along with their offer</t>
  </si>
  <si>
    <t>e) The shoring / strutting system shall be measured and paid on the areas of the side slopes as per the approved excavation scheme</t>
  </si>
  <si>
    <t>II</t>
  </si>
  <si>
    <t>ANTI-TERMITE TREATMENT</t>
  </si>
  <si>
    <r>
      <t xml:space="preserve">Providing </t>
    </r>
    <r>
      <rPr>
        <b/>
        <sz val="12"/>
        <color indexed="8"/>
        <rFont val="Times New Roman"/>
        <family val="1"/>
      </rPr>
      <t>pre-constructional Anti-termite treatment</t>
    </r>
    <r>
      <rPr>
        <sz val="12"/>
        <color indexed="8"/>
        <rFont val="Times New Roman"/>
        <family val="1"/>
      </rPr>
      <t xml:space="preserve"> by treating bottom surface and sides of excavation, fill in immediate contact with foundation / raft slabs / pile caps / retaining wall (at the rate of 5 litres of an emulsion concentrate of 1.0 percent of Chlorpyrifos 20EC or equivalent approved chemical per square meter </t>
    </r>
  </si>
  <si>
    <t>of surface area), treatment to the soil along with external perimeter of the building, retaining wall etc. by punching holes of 12 to 15 mm diameter about 300 to 600 mm deep at 150 mm centre to centre as close to the wall as possible and inject 1.0%</t>
  </si>
  <si>
    <t>Chloropyrifos at the rate of 7.5 litres emulsion concentrate per hole  and sealing the same with proper filling etc. complete through approved manufacturers with 10 years guarantee  bond and as per specifications complete (IS 6313 part II) (only plinth area of building at ground floor for all the above operations will be measured for payment)</t>
  </si>
  <si>
    <t>Note : 1) The horizontal area of the basement raft for all the above activities shall be measured for payment</t>
  </si>
  <si>
    <t xml:space="preserve">2) The contractor shall furnish a guarantee for a minimum period of ten years to maintain the treated area / structure free from termite. </t>
  </si>
  <si>
    <t>III</t>
  </si>
  <si>
    <t>203020000</t>
  </si>
  <si>
    <t>PLAIN CEMENT CONCRETE</t>
  </si>
  <si>
    <r>
      <t>Providing and laying in position</t>
    </r>
    <r>
      <rPr>
        <b/>
        <sz val="12"/>
        <rFont val="Times New Roman"/>
        <family val="1"/>
      </rPr>
      <t xml:space="preserve"> ready mixed plain cement concrete</t>
    </r>
    <r>
      <rPr>
        <sz val="12"/>
        <rFont val="Times New Roman"/>
        <family val="1"/>
      </rPr>
      <t xml:space="preserve"> manufactured in fully automatic batching plant and transported to site of work in transit mixer for all leads having continuous agitated mixer, </t>
    </r>
    <r>
      <rPr>
        <b/>
        <sz val="12"/>
        <rFont val="Times New Roman"/>
        <family val="1"/>
      </rPr>
      <t xml:space="preserve">manufactured as per approved design mix cement concrete of M-15 Grade </t>
    </r>
    <r>
      <rPr>
        <sz val="12"/>
        <rFont val="Times New Roman"/>
        <family val="1"/>
      </rPr>
      <t xml:space="preserve">using graded stone aggregates of maximum 20mm nominal size obtained from approved quarry, coarse sand conforming to latest IS:383 and cement all as per approved design mix proportions, </t>
    </r>
  </si>
  <si>
    <r>
      <t xml:space="preserve">providing &amp; mixing of admixtures in recommended proportions as per IS 9103 to accelerate / retard setting of concrete, improve workability without  impairing strength and durability, including pumping of R.M.C. from transit mixer to site of laying, </t>
    </r>
    <r>
      <rPr>
        <b/>
        <sz val="12"/>
        <rFont val="Times New Roman"/>
        <family val="1"/>
      </rPr>
      <t>excluding the cost of centring &amp; shuttering</t>
    </r>
    <r>
      <rPr>
        <sz val="12"/>
        <rFont val="Times New Roman"/>
        <family val="1"/>
      </rPr>
      <t>, finishing to required levels, curing, roughening and or hacking exposed concrete surfaces with carborandum stones over concrete spills / level difference in joints of concrete, necessary dewatering including pumping &amp; bailing out water if required,  etc. all as per the directions of the Engineer.</t>
    </r>
  </si>
  <si>
    <t>Plain Cement Concrete-In Foundation Pits, Footings, Rafts Etc.</t>
  </si>
  <si>
    <t xml:space="preserve">Plain Cement Concrete-In Plinth Protection </t>
  </si>
  <si>
    <t>Plain Cement Concrete- Over Plum Concrete Filling In Basement-3 (As A Levelling Base For Tre-Mix Flooring</t>
  </si>
  <si>
    <t>Plain Cement Concrete- In Copings To Parapets, Bund Walls, Sills Etc.</t>
  </si>
  <si>
    <r>
      <t xml:space="preserve">Earthwork in filling over raft slab or any other location as directed </t>
    </r>
    <r>
      <rPr>
        <sz val="12"/>
        <rFont val="Times New Roman"/>
        <family val="1"/>
      </rPr>
      <t>including loading into transportation vehicles, transporting to fill area, spreading the earth in layers of 200 mm thickness, watering, ramming and consolidating mechanically with 8-10 T power roller wherever possible or with mechanical rammers wherever possible to achieve 95% modified proctor density to the required line and level including all leads and lifts in the fill area, all equipment, labour, supervision, royalties, taxes etc complete. Work shall be done as per drawings, specifications and directions of the Engineer.</t>
    </r>
  </si>
  <si>
    <t>Filling with selected approved local river sand brought from outside.</t>
  </si>
  <si>
    <r>
      <t xml:space="preserve">Providing  &amp;  laying  </t>
    </r>
    <r>
      <rPr>
        <b/>
        <sz val="12"/>
        <rFont val="Times New Roman"/>
        <family val="1"/>
      </rPr>
      <t>50 to 70 mm thick</t>
    </r>
    <r>
      <rPr>
        <sz val="12"/>
        <rFont val="Times New Roman"/>
        <family val="1"/>
      </rPr>
      <t xml:space="preserve"> </t>
    </r>
    <r>
      <rPr>
        <b/>
        <sz val="12"/>
        <rFont val="Times New Roman"/>
        <family val="1"/>
      </rPr>
      <t>Screed  Concrete  (1:2:4)</t>
    </r>
    <r>
      <rPr>
        <sz val="12"/>
        <rFont val="Times New Roman"/>
        <family val="1"/>
      </rPr>
      <t xml:space="preserve"> on floors &amp; roofs  in  proper  slope  &amp;  gradient, including cleaning the base, finishing to required levels, curing, roughening and or hacking exposed concrete surfaces etc. all as per the directions of the Engineer.</t>
    </r>
  </si>
  <si>
    <t>IV</t>
  </si>
  <si>
    <t>203030000</t>
  </si>
  <si>
    <t>REINFORCED CEMENT CONCRETE</t>
  </si>
  <si>
    <r>
      <t>Providing and laying in position</t>
    </r>
    <r>
      <rPr>
        <b/>
        <sz val="12"/>
        <rFont val="Times New Roman"/>
        <family val="1"/>
      </rPr>
      <t xml:space="preserve"> ready mixed cement concrete</t>
    </r>
    <r>
      <rPr>
        <sz val="12"/>
        <rFont val="Times New Roman"/>
        <family val="1"/>
      </rPr>
      <t xml:space="preserve"> </t>
    </r>
    <r>
      <rPr>
        <b/>
        <sz val="12"/>
        <rFont val="Times New Roman"/>
        <family val="1"/>
      </rPr>
      <t>(RMC)</t>
    </r>
    <r>
      <rPr>
        <sz val="12"/>
        <rFont val="Times New Roman"/>
        <family val="1"/>
      </rPr>
      <t xml:space="preserve"> manufactured in fully automatic batching plant and transported to site of work in transit mixer for all leads having continuous agitated mixer, </t>
    </r>
    <r>
      <rPr>
        <b/>
        <sz val="12"/>
        <rFont val="Times New Roman"/>
        <family val="1"/>
      </rPr>
      <t xml:space="preserve">manufactured as per approved design mix cement concrete of M-30 Grade </t>
    </r>
    <r>
      <rPr>
        <sz val="12"/>
        <rFont val="Times New Roman"/>
        <family val="1"/>
      </rPr>
      <t xml:space="preserve">using graded stone aggregates of maximum 20mm nominal size obtained from approved quarry, coarse sand conforming to latest IS:383 and cement all as per approved design mix proportions, </t>
    </r>
  </si>
  <si>
    <t>providing &amp; mixing of admixtures in recommended proportions as per IS 9103 to accelerate / retard setting of concrete, improve workability without  impairing strength and durability, including pumping of R.M.C. from transit mixer to site of laying, including finishing to required levels, necessary dewatering including pumping &amp; bailing out water if required</t>
  </si>
  <si>
    <r>
      <t xml:space="preserve">curing, roughening and or hacking exposed concrete surfaces for key for plastering, grinding with carborandum stones over concrete spills / level difference in joints of concrete </t>
    </r>
    <r>
      <rPr>
        <b/>
        <sz val="12"/>
        <rFont val="Times New Roman"/>
        <family val="1"/>
      </rPr>
      <t>but excluding the cost of centering, shuttering &amp; steel reinforcement</t>
    </r>
    <r>
      <rPr>
        <sz val="12"/>
        <rFont val="Times New Roman"/>
        <family val="1"/>
      </rPr>
      <t>. Rate also shall include lift charges and scaffolding for all levels and heights etc. complete as directed by the Engineer. (Inserts, pipe embedments, pipe sleeves etc. will also be paid separately).</t>
    </r>
  </si>
  <si>
    <r>
      <t xml:space="preserve">For all RCC elements (as mentioned below)  - </t>
    </r>
    <r>
      <rPr>
        <b/>
        <sz val="12"/>
        <rFont val="Times New Roman"/>
        <family val="1"/>
      </rPr>
      <t>UPTO GROUND FLOOR LEVEL</t>
    </r>
  </si>
  <si>
    <t>RCC-In footings,  pedestals, strip footings, equipment foundations etc.</t>
  </si>
  <si>
    <t>1.1.2</t>
  </si>
  <si>
    <t>RCC-In raft slabs</t>
  </si>
  <si>
    <t>1.1.3</t>
  </si>
  <si>
    <t xml:space="preserve">RCC-In columns in a square / rectangular profile </t>
  </si>
  <si>
    <t>1.1.4</t>
  </si>
  <si>
    <t xml:space="preserve">RCC-In columns in a circular profile </t>
  </si>
  <si>
    <t>1.1.5</t>
  </si>
  <si>
    <t>RCC-In floor beams, tie-beams etc. in straight profile</t>
  </si>
  <si>
    <t>1.1.6</t>
  </si>
  <si>
    <t>RCC-In floor beams in curved profile</t>
  </si>
  <si>
    <t>1.1.7</t>
  </si>
  <si>
    <t>RCC-In basement retaining walls including chamfers, counterforts etc.</t>
  </si>
  <si>
    <t>1.1.8</t>
  </si>
  <si>
    <t>RCC-In lift walls, shear walls, parapet walls etc.</t>
  </si>
  <si>
    <t>1.1.9</t>
  </si>
  <si>
    <t>RCC-In floor slabs in a horizontal / straight profile</t>
  </si>
  <si>
    <t>1.1.10</t>
  </si>
  <si>
    <t>RCC-In floor slabs, ramp slabs in a sloping / inclined profile</t>
  </si>
  <si>
    <t>1.1.11</t>
  </si>
  <si>
    <t>RCC-In stairway waist slabs including steps and midlandings.</t>
  </si>
  <si>
    <t>1.1.12</t>
  </si>
  <si>
    <t>RCC-In drop pardis, fins, suspenders, gutters, architraves, upstands etc.</t>
  </si>
  <si>
    <t>1.1.13</t>
  </si>
  <si>
    <t>RCC-In canopies, chajjas, ledges, lofts etc.</t>
  </si>
  <si>
    <t>1.1.14</t>
  </si>
  <si>
    <t xml:space="preserve">RCC-In wall stiffeners, lintels, bands etc. </t>
  </si>
  <si>
    <t>1.1.15</t>
  </si>
  <si>
    <t>RCC-In sills, copings, bund walls etc.</t>
  </si>
  <si>
    <r>
      <t>Add or deduct over item 1.0 above</t>
    </r>
    <r>
      <rPr>
        <sz val="12"/>
        <rFont val="Times New Roman"/>
        <family val="1"/>
      </rPr>
      <t xml:space="preserve"> for providing following grades of concrete for any item of work instead of </t>
    </r>
    <r>
      <rPr>
        <b/>
        <sz val="12"/>
        <rFont val="Times New Roman"/>
        <family val="1"/>
      </rPr>
      <t>M-30</t>
    </r>
    <r>
      <rPr>
        <sz val="12"/>
        <rFont val="Times New Roman"/>
        <family val="1"/>
      </rPr>
      <t xml:space="preserve"> </t>
    </r>
    <r>
      <rPr>
        <b/>
        <sz val="12"/>
        <rFont val="Times New Roman"/>
        <family val="1"/>
      </rPr>
      <t>Grade concrete.</t>
    </r>
  </si>
  <si>
    <t>Provision of grade of concrete instead of M30-M25 Grade</t>
  </si>
  <si>
    <t>Provision of grade of concrete instead of M30-M35 Grade</t>
  </si>
  <si>
    <t>Provision of grade of concrete instead of M30-M40 Grade</t>
  </si>
  <si>
    <t>Provision of grade of concrete instead of M30-M45 Grade</t>
  </si>
  <si>
    <t>Provision of grade of concrete instead of M30-M50 Grade</t>
  </si>
  <si>
    <t>203040000</t>
  </si>
  <si>
    <r>
      <t xml:space="preserve">Providing &amp; fixing in position, </t>
    </r>
    <r>
      <rPr>
        <b/>
        <sz val="12"/>
        <rFont val="Times New Roman"/>
        <family val="1"/>
      </rPr>
      <t>centering and shuttering</t>
    </r>
    <r>
      <rPr>
        <sz val="12"/>
        <rFont val="Times New Roman"/>
        <family val="1"/>
      </rPr>
      <t xml:space="preserve"> including strutting, scaffolding, propping, bracing or otherwise supporting formwork for concrete items as indicated and deshuttering on specified duration after concreting with all leads and lifts; the formwork shall provide all necessary shapes, sizes, joints and any other detail as shown in the drawings and as directed by the Engineer</t>
    </r>
  </si>
  <si>
    <t>Note : The rates for the above items shall include for providing all  necessary holes, cutouts, slits and depressions, labour for fixing adequate pipe sleeves at all indicated locations etc. in formwork as directed by the Engineer. The formwork / shuttering for providing construction joints in concrete shall not be measured seperately and the contractor to include it in his quoted rate.</t>
  </si>
  <si>
    <r>
      <t xml:space="preserve">For all Centering &amp; Shuttering Work (as mentioned below)  - </t>
    </r>
    <r>
      <rPr>
        <b/>
        <sz val="12"/>
        <rFont val="Times New Roman"/>
        <family val="1"/>
      </rPr>
      <t>UPTO GROUND FLOOR LEVEL</t>
    </r>
  </si>
  <si>
    <t>3.1.1</t>
  </si>
  <si>
    <t>Centering and Shuttering-In PCC work below foundation pits, footings, rafts, for plinth protection, copings, sills etc.</t>
  </si>
  <si>
    <t>Sqm.</t>
  </si>
  <si>
    <t>3.1.2</t>
  </si>
  <si>
    <t>Centering and Shuttering-In footings,  pedestals, strip footings, equipment foundations etc.</t>
  </si>
  <si>
    <t>3.1.3</t>
  </si>
  <si>
    <t>Centering and Shuttering-In raft slabs</t>
  </si>
  <si>
    <t>3.1.4</t>
  </si>
  <si>
    <t xml:space="preserve">Centering and Shuttering-In columns in a square / rectangular profile </t>
  </si>
  <si>
    <t>3.1.5</t>
  </si>
  <si>
    <t xml:space="preserve">Centering and Shuttering-In columns in a circular profile </t>
  </si>
  <si>
    <t>3.1.6</t>
  </si>
  <si>
    <t>Centering and Shuttering-In floor beams,  tie-beams etc. in straight profile</t>
  </si>
  <si>
    <t>3.1.7</t>
  </si>
  <si>
    <t>Centering and Shuttering-In floor beams in curved profile</t>
  </si>
  <si>
    <t>3.1.8</t>
  </si>
  <si>
    <t>Centering and Shuttering-In basement retaining walls including chamfers, counterforts etc. (Provision of necessary staging for external face of the retaining wall shall be included in the item)</t>
  </si>
  <si>
    <t>3.1.9</t>
  </si>
  <si>
    <t>Centering and Shuttering-In lift walls, shear walls, parapet walls etc.</t>
  </si>
  <si>
    <t>3.1.10</t>
  </si>
  <si>
    <t>Centering and Shuttering-In floor slabs in a horizontal / straight profile</t>
  </si>
  <si>
    <t>3.1.11</t>
  </si>
  <si>
    <t>Centering and Shuttering-In floor slabs, ramp slabs in a sloping / inclined profile</t>
  </si>
  <si>
    <t>3.1.12</t>
  </si>
  <si>
    <t>Centering and Shuttering-In stairway waist slabs including steps and midlandings.</t>
  </si>
  <si>
    <t>3.1.13</t>
  </si>
  <si>
    <t>Centering and Shuttering-In drop pardis, fins, suspenders, gutters, architraves, upstands etc.</t>
  </si>
  <si>
    <t>3.1.14</t>
  </si>
  <si>
    <t>Centering and Shuttering-In canopies, chajjas, ledges, lofts etc.</t>
  </si>
  <si>
    <t>3.1.15</t>
  </si>
  <si>
    <t xml:space="preserve">Centering and Shuttering-In wall stiffeners, lintels, bands etc. </t>
  </si>
  <si>
    <t>3.1.16</t>
  </si>
  <si>
    <t>Centering and Shuttering-In sills, copings, bund walls etc.</t>
  </si>
  <si>
    <r>
      <t xml:space="preserve">Extra over Item 3.0 above for staging / additional height in centering, shuttering in suspended floors, roofs, landings, beams and cantilevers or </t>
    </r>
    <r>
      <rPr>
        <sz val="12"/>
        <rFont val="Times New Roman"/>
        <family val="1"/>
      </rPr>
      <t>wherever required with adequate bracing, propping etc. including  cost of de-shuttering and decentring at all levels, over a height of 3.5m. (measured from the floor level to the bottom of roof slab).</t>
    </r>
  </si>
  <si>
    <t xml:space="preserve">Note : 1) Plan area shall be measured for payment. </t>
  </si>
  <si>
    <t>Staging / additional height in centering, shuttering upto a total height of 3.95m i.e. additional 0.45m over initial height of 3.5m. (In upper basement B1)</t>
  </si>
  <si>
    <t>Staging / additional height in centering, shuttering upto a total height of 4.05m i.e. additional 0.55m over initial height of 3.5m. (In parking areas of all basement B3, B2 &amp; B1)</t>
  </si>
  <si>
    <t>Staging / additional height in centering, shuttering upto a total height of 4.75m i.e. additional 1.25m over initial height of 3.5m. (In upper basement B1 - Kitchen Area)</t>
  </si>
  <si>
    <t>Staging / additional height in centering, shuttering upto a total height of 4.85m i.e. additional 1.35m over initial height of 3.5m. (In upper basement B1 - Toilet Area)</t>
  </si>
  <si>
    <t>Staging / additional height in centering, shuttering upto a total height of 5.85m i.e. additional 2.35m over initial height of 3.5m. (In lower basement B3 - Service Rooms)</t>
  </si>
  <si>
    <t>Staging / additional height in centering, shuttering upto a total height of 8.15m i.e. additional 4.65m over initial height of 3.5m. (In middle basement B2 - Service Rooms)</t>
  </si>
  <si>
    <r>
      <t xml:space="preserve">Providing and fixing in position following </t>
    </r>
    <r>
      <rPr>
        <b/>
        <sz val="12"/>
        <rFont val="Times New Roman"/>
        <family val="1"/>
      </rPr>
      <t>steel</t>
    </r>
    <r>
      <rPr>
        <sz val="12"/>
        <rFont val="Times New Roman"/>
        <family val="1"/>
      </rPr>
      <t xml:space="preserve"> </t>
    </r>
    <r>
      <rPr>
        <b/>
        <sz val="12"/>
        <rFont val="Times New Roman"/>
        <family val="1"/>
      </rPr>
      <t>reinforcement bars</t>
    </r>
    <r>
      <rPr>
        <sz val="12"/>
        <rFont val="Times New Roman"/>
        <family val="1"/>
      </rPr>
      <t xml:space="preserve"> (tested quality)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imes New Roman"/>
        <family val="1"/>
      </rPr>
      <t xml:space="preserve"> (UPTO GROUND FLOOR LEVEL)</t>
    </r>
  </si>
  <si>
    <t xml:space="preserve">Providing and Fixing steel reinforcement bars-TMT bars conforming to IS-1786, grade Fe-500D </t>
  </si>
  <si>
    <t>MT</t>
  </si>
  <si>
    <t>Alternate to Item 5.1 above</t>
  </si>
  <si>
    <r>
      <t xml:space="preserve">Taking delivery of steel reinforcement bars (tested quality) at site, </t>
    </r>
    <r>
      <rPr>
        <sz val="12"/>
        <rFont val="Times New Roman"/>
        <family val="1"/>
      </rPr>
      <t xml:space="preserve">unloading and stacking,  </t>
    </r>
    <r>
      <rPr>
        <sz val="12"/>
        <rFont val="Times New Roman"/>
        <family val="1"/>
      </rPr>
      <t>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imes New Roman"/>
        <family val="1"/>
      </rPr>
      <t xml:space="preserve"> (UPTO GROUND FLOOR LEVEL)</t>
    </r>
  </si>
  <si>
    <t>Note : The binding wire to be used in the works shall be supplied by the contractor.</t>
  </si>
  <si>
    <t>5.2.1</t>
  </si>
  <si>
    <t xml:space="preserve">Taking delivery of steel reinforcement bars-TMT bars conforming to IS-1786, grade Fe-500D </t>
  </si>
  <si>
    <r>
      <t xml:space="preserve">Providing and casting Pre-cast RCC in any size and thickness </t>
    </r>
    <r>
      <rPr>
        <sz val="12"/>
        <rFont val="Times New Roman"/>
        <family val="1"/>
      </rPr>
      <t xml:space="preserve">in </t>
    </r>
    <r>
      <rPr>
        <b/>
        <sz val="12"/>
        <rFont val="Times New Roman"/>
        <family val="1"/>
      </rPr>
      <t>M20 grade concrete</t>
    </r>
    <r>
      <rPr>
        <sz val="12"/>
        <rFont val="Times New Roman"/>
        <family val="1"/>
      </rPr>
      <t xml:space="preserve"> including all casting arrangements like casting beds, stacking yard, etc., all necessary shuttering and formwork,  curing, lifting and transportation from casting beds</t>
    </r>
  </si>
  <si>
    <r>
      <t xml:space="preserve">stacking yards, erection to the required heights and locations, alignment, leveling and fixing of units wherever required, in-situ welding/temporary supports for fixing the units, scaffolding / staging, grouting of joints with 1:1 cement sand grout etc. complete as per drawings and as directed. </t>
    </r>
    <r>
      <rPr>
        <i/>
        <sz val="12"/>
        <rFont val="Times New Roman"/>
        <family val="1"/>
      </rPr>
      <t>(Reinforcement steel, inserts, pipe embedment, etc. will be paid separately).</t>
    </r>
  </si>
  <si>
    <t>In pre-cast RCC cover slabs, lintels etc.</t>
  </si>
  <si>
    <t>In pre-cast RCC gratings, trench covers etc.</t>
  </si>
  <si>
    <r>
      <t xml:space="preserve">Providing &amp; mixing pure </t>
    </r>
    <r>
      <rPr>
        <b/>
        <sz val="12"/>
        <rFont val="Times New Roman"/>
        <family val="1"/>
      </rPr>
      <t>acrylic based Polymer Modified Cementitious water proofing compound</t>
    </r>
    <r>
      <rPr>
        <sz val="12"/>
        <rFont val="Times New Roman"/>
        <family val="1"/>
      </rPr>
      <t xml:space="preserve"> in concrete work (using ROFFE HYPROOF manufactured by M/s. Roffe Construction Chemicals Pvt. Ltd. or CONPLAST x 421 IC of Fosroc Chemicals Ltd. or approved equivalent) mixed with cement in required proportions as per manufacturers guidelines, specifications and as directed by the Engineer. </t>
    </r>
  </si>
  <si>
    <t>Kg</t>
  </si>
  <si>
    <r>
      <t>Providing and laying</t>
    </r>
    <r>
      <rPr>
        <b/>
        <sz val="12"/>
        <rFont val="Times New Roman"/>
        <family val="1"/>
      </rPr>
      <t xml:space="preserve"> 100mm thick Vacuum Dewatered Flooring</t>
    </r>
    <r>
      <rPr>
        <sz val="12"/>
        <rFont val="Times New Roman"/>
        <family val="1"/>
      </rPr>
      <t xml:space="preserve"> in panels using mechanically vibrated (using needle and screed vibrators), vacuum de-watered Plain cement concrete of grade M25 in </t>
    </r>
    <r>
      <rPr>
        <b/>
        <sz val="12"/>
        <rFont val="Times New Roman"/>
        <family val="1"/>
      </rPr>
      <t>"TREMIX"</t>
    </r>
    <r>
      <rPr>
        <sz val="12"/>
        <rFont val="Times New Roman"/>
        <family val="1"/>
      </rPr>
      <t xml:space="preserve"> method including mixing approved floor hardener Nito floor hardtop of approved colour on the top of the flooring (manufactured by FOSROC or approved equivalent) @ 5 kg/m2 as per manufacturers method of spraying, cutting mechanically the dummy joints of 6mm wide and 25mm deep, providing construction joints 10mm wide and 25mm deep, rounding of edges and filling the grooves of dummy joints  </t>
    </r>
  </si>
  <si>
    <t>with joint sealing compound  (conforming to grade B of IS : 1834-1861) so as to obtain "Tremix" finish laid to proper level and slope including  compaction, broom finishing, pigments,  curing, making panel shapes etc., complete as specified and directed by the Engineer. etc. complete.</t>
  </si>
  <si>
    <r>
      <t xml:space="preserve">The item shall also include for providing and mixing </t>
    </r>
    <r>
      <rPr>
        <b/>
        <sz val="12"/>
        <rFont val="Times New Roman"/>
        <family val="1"/>
      </rPr>
      <t>Multi Dimensional Graded Fibrillated 100% virgin polypropylene fibres</t>
    </r>
    <r>
      <rPr>
        <sz val="12"/>
        <rFont val="Times New Roman"/>
        <family val="1"/>
      </rPr>
      <t xml:space="preserve"> at a dosage of at 125 gms. per Bag of cement. per Cum. and with ultimate flexural strength of 4.2 Mpa and mixing for 3 to 4 minutes etc. complete all as per the manufacturers specifications and as directed by the Engineer. The polypropylene fibers shall conform toASTM C-1116 Type III, 4.1.3 and ASTM C-1018) </t>
    </r>
  </si>
  <si>
    <t>Providing and laying 100mm thick Vacuum Dewatered Flooring in panels-In lower Basement- 3</t>
  </si>
  <si>
    <t>Providing and laying 100mm thick Vacuum Dewatered Flooring in panels-In lower Basement- 2</t>
  </si>
  <si>
    <t>Providing and laying 100mm thick Vacuum Dewatered Flooring in panels-In upper Basement- 1</t>
  </si>
  <si>
    <t>204000000</t>
  </si>
  <si>
    <t>SUPERSTRUCTURE WORKS</t>
  </si>
  <si>
    <t>204020000</t>
  </si>
  <si>
    <r>
      <t xml:space="preserve">For all RCC elements (as mentioned below)  -  </t>
    </r>
    <r>
      <rPr>
        <b/>
        <sz val="12"/>
        <rFont val="Times New Roman"/>
        <family val="1"/>
      </rPr>
      <t xml:space="preserve">IN SUPERSTRUCTURE FOR ALL FLOORS ABOVE GROUND FLOOR LEVEL </t>
    </r>
  </si>
  <si>
    <t>RCC-In equipment foundations, pedestals etc.</t>
  </si>
  <si>
    <t>RCC-In floor beams in straight profile</t>
  </si>
  <si>
    <t>RCC-In floor slabs, flat slabs in a horizontal / straight profile</t>
  </si>
  <si>
    <t>RCC-In floor slabs, flat slabs in a sloping / inclined profile</t>
  </si>
  <si>
    <t>204030000</t>
  </si>
  <si>
    <r>
      <t xml:space="preserve">Providing &amp; fixing in position, </t>
    </r>
    <r>
      <rPr>
        <b/>
        <sz val="12"/>
        <rFont val="Times New Roman"/>
        <family val="1"/>
      </rPr>
      <t>centering and shuttering</t>
    </r>
    <r>
      <rPr>
        <sz val="12"/>
        <rFont val="Times New Roman"/>
        <family val="1"/>
      </rPr>
      <t xml:space="preserve"> including strutting, scaffolding, propping, bracing or otherwise supporting formwork for concrete items as indicated and deshuttering on specified duration after concreting with all leads and lifts; ; the formwork shall provide all necessary shapes, sizes, joints and any other detail as shown in the drawings and as directed by the Engineer</t>
    </r>
  </si>
  <si>
    <r>
      <t xml:space="preserve">For all Centering &amp; Shuttering Work (as mentioned below)  - </t>
    </r>
    <r>
      <rPr>
        <b/>
        <sz val="12"/>
        <rFont val="Times New Roman"/>
        <family val="1"/>
      </rPr>
      <t xml:space="preserve"> IN SUPERSTRUCTURE FOR ALL FLOORS ABOVE GROUND FLOOR LEVEL </t>
    </r>
  </si>
  <si>
    <t>Centering and Shuttering-In equipment foundations, pedestals etc.</t>
  </si>
  <si>
    <t>Centering and Shuttering-In floor beams in straight profile</t>
  </si>
  <si>
    <t>Centering and Shuttering-In floor slabs / flat slabs in a horizontal / straight profile</t>
  </si>
  <si>
    <t>Centering and Shuttering-In floor slabs/ flat slabs in a sloping / inclined profile</t>
  </si>
  <si>
    <r>
      <t xml:space="preserve">Extra over Item 3.0 above for staging / additional height in centering, shuttering in suspended floors, roofs, landings, beams and cantilevers or </t>
    </r>
    <r>
      <rPr>
        <sz val="12"/>
        <rFont val="Times New Roman"/>
        <family val="1"/>
      </rPr>
      <t>wherever required with adequate bracing, propping etc. including  cost of de-shuttering and decentring at all levels, over a height of 3.5m.  (measured from the floor level to the bottom of roof slab).</t>
    </r>
  </si>
  <si>
    <t>Centering and Shuttering-Staging / additional height in centering, shuttering upto a total height of 4.35m i.e. additional 0.85m over initial height of 3.5m. (At Twelvth Floor level)</t>
  </si>
  <si>
    <t>Centering and Shuttering-Staging / additional height in centering, shuttering upto a total height of 4.95m i.e. additional 1.45m over initial height of 3.5m. (At Ground Floor level)</t>
  </si>
  <si>
    <t>Centering and Shuttering-Staging / additional height in centering, shuttering upto a total height of  5.35m i.e. additional 1.85m over initial height of 3.5m. (At Ground Floor level - Toilet &amp; Kitchen Areas)</t>
  </si>
  <si>
    <t>Centering and Shuttering-Centering and Shuttering-Staging / additional height in centering, shuttering upto a total height of 5.85m i.e. additional 2.35m over initial height of 3.5m. (At First Floor level)</t>
  </si>
  <si>
    <t>Centering and Shuttering-Staging / additional height in centering, shuttering upto a total height of 6.15m i.e. additional 2.65m over initial height of 3.5m. (At First Floor level - Kitchen area)</t>
  </si>
  <si>
    <t>Centering and Shuttering-Staging / additional height in centering, shuttering upto a total height of 6.85m i.e. additional 3.35m over initial height of 3.5m. (At Twelvth Floor level - Presidential Suite)</t>
  </si>
  <si>
    <t>Centering and Shuttering-Staging / additional height in centering, shuttering upto a total height of 8.50m i.e. additional 5m over initial height of 3.5m. (At Penthouse Floor level - Service Rooms)</t>
  </si>
  <si>
    <t>Centering and Shuttering-Staging / additional height in centering, shuttering upto a total height of 9.15m i.e. additional 5.65m over initial height of 3.5m. (At Mezzanine Floor level - Ball Room)</t>
  </si>
  <si>
    <t>204040000</t>
  </si>
  <si>
    <r>
      <t xml:space="preserve">Providing and fixing in position following </t>
    </r>
    <r>
      <rPr>
        <b/>
        <sz val="12"/>
        <rFont val="Times New Roman"/>
        <family val="1"/>
      </rPr>
      <t>steel</t>
    </r>
    <r>
      <rPr>
        <sz val="12"/>
        <rFont val="Times New Roman"/>
        <family val="1"/>
      </rPr>
      <t xml:space="preserve"> </t>
    </r>
    <r>
      <rPr>
        <b/>
        <sz val="12"/>
        <rFont val="Times New Roman"/>
        <family val="1"/>
      </rPr>
      <t>reinforcement bars</t>
    </r>
    <r>
      <rPr>
        <sz val="12"/>
        <rFont val="Times New Roman"/>
        <family val="1"/>
      </rPr>
      <t xml:space="preserve"> (tested quality)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imes New Roman"/>
        <family val="1"/>
      </rPr>
      <t xml:space="preserve"> (IN SUPERSTRUCTURE FOR ALL FLOORS ABOVE GROUND FLOOR LEVEL)</t>
    </r>
  </si>
  <si>
    <t xml:space="preserve">Providing and fixing the following Steel reinforcement bars-TMT bars conforming to IS-1786, grade Fe-500D </t>
  </si>
  <si>
    <r>
      <t xml:space="preserve">Taking delivery of steel reinforcement bars (tested quality) at site, </t>
    </r>
    <r>
      <rPr>
        <sz val="12"/>
        <rFont val="Times New Roman"/>
        <family val="1"/>
      </rPr>
      <t>unloading and stacking,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imes New Roman"/>
        <family val="1"/>
      </rPr>
      <t xml:space="preserve"> (IN SUPERSTRUCTURE FOR ALL FLOORS ABOVE GROUND FLOOR LEVEL)</t>
    </r>
  </si>
  <si>
    <r>
      <t xml:space="preserve">Providing and fixing in position </t>
    </r>
    <r>
      <rPr>
        <b/>
        <sz val="12"/>
        <rFont val="Times New Roman"/>
        <family val="1"/>
      </rPr>
      <t>Threaded Tension Compression Mechanical Couplers</t>
    </r>
    <r>
      <rPr>
        <sz val="12"/>
        <rFont val="Times New Roman"/>
        <family val="1"/>
      </rPr>
      <t xml:space="preserve"> for rebars as per BS 8110, having bar break properties for 100% Tension and compression joints as per manufacturers recommendations/specifications and as per the direction of the Engineer. The item includes all operations and arrangements such as threading with manufacturers machines and operators, provision of bar caps to protect the threads on rebar and related operations and arrangements as required for completing the work. Cost to include testing of joints before usage of the splice as required by the Engineer at intervals</t>
    </r>
  </si>
  <si>
    <t>For 25mm dia. bars</t>
  </si>
  <si>
    <t>For 28mm dia. bars</t>
  </si>
  <si>
    <t>For 32mm dia. bars</t>
  </si>
  <si>
    <t>Providing and casting Pre-cast RCC in cover slabs, gratings, lintels etc.</t>
  </si>
  <si>
    <t>203000000</t>
  </si>
  <si>
    <t>202020000</t>
  </si>
  <si>
    <t>202030000</t>
  </si>
  <si>
    <t>202040000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</si>
</sst>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s>
  <fonts count="24">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sz val="10"/>
      <name val="Tahoma"/>
      <family val="2"/>
    </font>
    <font>
      <b/>
      <sz val="10"/>
      <name val="Tahoma"/>
      <family val="2"/>
    </font>
    <font>
      <b/>
      <sz val="12"/>
      <name val="Tahoma"/>
      <family val="2"/>
    </font>
    <font>
      <b/>
      <sz val="11"/>
      <name val="Tahoma"/>
      <family val="2"/>
    </font>
    <font>
      <b/>
      <sz val="14"/>
      <name val="Tahoma"/>
      <family val="2"/>
    </font>
    <font>
      <b/>
      <sz val="16"/>
      <name val="Times New Roman"/>
      <family val="1"/>
    </font>
    <font>
      <sz val="11"/>
      <name val="Tahoma"/>
      <family val="2"/>
    </font>
    <font>
      <sz val="12"/>
      <name val="Tahoma"/>
      <family val="2"/>
    </font>
    <font>
      <b/>
      <sz val="16"/>
      <name val="Tahoma"/>
      <family val="2"/>
    </font>
    <font>
      <b/>
      <sz val="14"/>
      <name val="Times New Roman"/>
      <family val="1"/>
    </font>
    <font>
      <b/>
      <sz val="12"/>
      <name val="Times New Roman"/>
      <family val="1"/>
    </font>
    <font>
      <sz val="12"/>
      <name val="Times New Roman"/>
      <family val="1"/>
    </font>
    <font>
      <i/>
      <sz val="12"/>
      <name val="Times New Roman"/>
      <family val="1"/>
    </font>
    <font>
      <b/>
      <sz val="12"/>
      <color indexed="8"/>
      <name val="Times New Roman"/>
      <family val="1"/>
    </font>
    <font>
      <sz val="11"/>
      <name val="Calibri"/>
      <family val="2"/>
    </font>
    <font>
      <sz val="12"/>
      <color indexed="8"/>
      <name val="Times New Roman"/>
      <family val="1"/>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rgb="FFFFFF00"/>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s>
  <cellStyleXfs count="42">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3" fillId="0" borderId="0"/>
  </cellStyleXfs>
  <cellXfs count="280">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7" fillId="0" borderId="1" xfId="40" applyFont="1" applyFill="1" applyBorder="1" applyAlignment="1" applyProtection="1">
      <alignment vertical="center" wrapText="1"/>
    </xf>
    <xf numFmtId="0" fontId="7" fillId="3" borderId="1" xfId="40" applyFont="1" applyFill="1" applyBorder="1" applyAlignment="1" applyProtection="1">
      <alignment horizontal="left" vertical="center"/>
    </xf>
    <xf numFmtId="0" fontId="7" fillId="0" borderId="1" xfId="40" applyFont="1" applyFill="1" applyBorder="1" applyAlignment="1" applyProtection="1">
      <alignment horizontal="center"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164" fontId="7" fillId="0" borderId="1" xfId="40" quotePrefix="1" applyNumberFormat="1" applyFont="1" applyFill="1" applyBorder="1" applyAlignment="1" applyProtection="1">
      <alignment horizontal="center" vertical="center"/>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4" fontId="7" fillId="5" borderId="1" xfId="40" applyNumberFormat="1" applyFont="1" applyFill="1" applyBorder="1" applyAlignment="1" applyProtection="1">
      <alignment horizontal="center"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165" fontId="1" fillId="6" borderId="0" xfId="0" applyNumberFormat="1" applyFont="1" applyFill="1"/>
    <xf numFmtId="0" fontId="1" fillId="6" borderId="3" xfId="0" applyFont="1" applyFill="1" applyBorder="1" applyAlignment="1">
      <alignment horizontal="center" vertical="center"/>
    </xf>
    <xf numFmtId="165" fontId="1" fillId="6" borderId="1" xfId="0" applyNumberFormat="1" applyFont="1" applyFill="1" applyBorder="1" applyAlignment="1">
      <alignmen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8" fillId="0" borderId="0" xfId="23" applyFont="1"/>
    <xf numFmtId="0" fontId="8" fillId="0" borderId="0" xfId="23" applyFont="1" applyAlignment="1">
      <alignment vertical="center"/>
    </xf>
    <xf numFmtId="169" fontId="8" fillId="0" borderId="0" xfId="23" applyNumberFormat="1" applyFont="1"/>
    <xf numFmtId="169" fontId="8" fillId="0" borderId="0" xfId="23" applyNumberFormat="1" applyFont="1" applyAlignment="1">
      <alignment vertical="center"/>
    </xf>
    <xf numFmtId="168" fontId="8" fillId="0" borderId="0" xfId="23" applyNumberFormat="1" applyFont="1" applyAlignment="1">
      <alignment vertical="center"/>
    </xf>
    <xf numFmtId="0" fontId="8" fillId="0" borderId="0" xfId="23" applyFont="1" applyAlignment="1">
      <alignment horizontal="center"/>
    </xf>
    <xf numFmtId="43" fontId="8" fillId="0" borderId="0" xfId="2" applyNumberFormat="1" applyFont="1"/>
    <xf numFmtId="166" fontId="8" fillId="0" borderId="0" xfId="2" applyNumberFormat="1" applyFont="1"/>
    <xf numFmtId="0" fontId="15" fillId="0" borderId="15" xfId="23" applyFont="1" applyFill="1" applyBorder="1" applyAlignment="1">
      <alignment vertical="center"/>
    </xf>
    <xf numFmtId="0" fontId="15" fillId="0" borderId="15" xfId="23" applyFont="1" applyFill="1" applyBorder="1" applyAlignment="1">
      <alignment horizontal="center" vertical="center"/>
    </xf>
    <xf numFmtId="0" fontId="8" fillId="0" borderId="20" xfId="23" applyFont="1" applyFill="1" applyBorder="1" applyAlignment="1">
      <alignment vertical="justify"/>
    </xf>
    <xf numFmtId="0" fontId="8" fillId="0" borderId="0" xfId="23" applyFont="1" applyFill="1" applyBorder="1" applyAlignment="1">
      <alignment vertical="justify"/>
    </xf>
    <xf numFmtId="0" fontId="8" fillId="0" borderId="21" xfId="23" applyFont="1" applyFill="1" applyBorder="1" applyAlignment="1">
      <alignment vertical="justify"/>
    </xf>
    <xf numFmtId="0" fontId="8" fillId="0" borderId="20" xfId="23" applyFont="1" applyFill="1" applyBorder="1" applyAlignment="1">
      <alignment vertical="center"/>
    </xf>
    <xf numFmtId="0" fontId="8" fillId="0" borderId="0" xfId="23" applyFont="1" applyFill="1" applyBorder="1" applyAlignment="1">
      <alignment vertical="center" wrapText="1"/>
    </xf>
    <xf numFmtId="0" fontId="8" fillId="0" borderId="1" xfId="23" applyFont="1" applyFill="1" applyBorder="1" applyAlignment="1">
      <alignment horizontal="center" vertical="center"/>
    </xf>
    <xf numFmtId="0" fontId="8" fillId="0" borderId="53" xfId="23" applyFont="1" applyFill="1" applyBorder="1" applyAlignment="1">
      <alignment horizontal="center" vertical="center"/>
    </xf>
    <xf numFmtId="43" fontId="8" fillId="0" borderId="22" xfId="2" applyNumberFormat="1" applyFont="1" applyFill="1" applyBorder="1" applyAlignment="1">
      <alignment horizontal="right" vertical="center" indent="2"/>
    </xf>
    <xf numFmtId="43" fontId="8" fillId="0" borderId="0" xfId="2" applyNumberFormat="1" applyFont="1" applyFill="1" applyBorder="1" applyAlignment="1">
      <alignment horizontal="right" vertical="center" indent="2"/>
    </xf>
    <xf numFmtId="43" fontId="8" fillId="0" borderId="23" xfId="2" applyNumberFormat="1" applyFont="1" applyFill="1" applyBorder="1" applyAlignment="1">
      <alignment horizontal="right" vertical="center" indent="2"/>
    </xf>
    <xf numFmtId="0" fontId="9" fillId="0" borderId="30" xfId="23" applyFont="1" applyFill="1" applyBorder="1" applyAlignment="1">
      <alignment vertical="center"/>
    </xf>
    <xf numFmtId="0" fontId="9" fillId="0" borderId="31" xfId="23" applyFont="1" applyFill="1" applyBorder="1" applyAlignment="1">
      <alignment horizontal="center" vertical="center" wrapText="1"/>
    </xf>
    <xf numFmtId="166" fontId="9" fillId="0" borderId="31" xfId="2" applyNumberFormat="1" applyFont="1" applyFill="1" applyBorder="1" applyAlignment="1">
      <alignment horizontal="center" vertical="center" wrapText="1"/>
    </xf>
    <xf numFmtId="0" fontId="8" fillId="0" borderId="34" xfId="23" applyFont="1" applyFill="1" applyBorder="1" applyAlignment="1">
      <alignment horizontal="center" vertical="center"/>
    </xf>
    <xf numFmtId="166" fontId="8" fillId="0" borderId="1" xfId="2" applyNumberFormat="1" applyFont="1" applyFill="1" applyBorder="1" applyAlignment="1">
      <alignment horizontal="center"/>
    </xf>
    <xf numFmtId="0" fontId="8" fillId="0" borderId="8" xfId="23" applyFont="1" applyFill="1" applyBorder="1" applyAlignment="1">
      <alignment horizontal="center" vertical="center"/>
    </xf>
    <xf numFmtId="166" fontId="8"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6" fontId="8" fillId="0" borderId="6" xfId="2" applyNumberFormat="1" applyFont="1" applyFill="1" applyBorder="1" applyAlignment="1">
      <alignment horizontal="center" vertical="center"/>
    </xf>
    <xf numFmtId="168" fontId="8" fillId="0" borderId="1" xfId="2" applyNumberFormat="1" applyFont="1" applyFill="1" applyBorder="1" applyAlignment="1">
      <alignment horizontal="center" vertical="center"/>
    </xf>
    <xf numFmtId="167" fontId="8" fillId="0" borderId="1" xfId="2" applyNumberFormat="1" applyFont="1" applyFill="1" applyBorder="1" applyAlignment="1">
      <alignment horizontal="center" vertical="center"/>
    </xf>
    <xf numFmtId="0" fontId="10" fillId="0" borderId="11" xfId="23" applyFont="1" applyFill="1" applyBorder="1" applyAlignment="1">
      <alignment horizontal="center" vertical="center"/>
    </xf>
    <xf numFmtId="167" fontId="10" fillId="0" borderId="12" xfId="2" applyNumberFormat="1" applyFont="1" applyFill="1" applyBorder="1" applyAlignment="1">
      <alignment horizontal="center" vertical="center"/>
    </xf>
    <xf numFmtId="168" fontId="10" fillId="0" borderId="12" xfId="2" applyNumberFormat="1" applyFont="1" applyFill="1" applyBorder="1" applyAlignment="1">
      <alignment horizontal="center" vertical="center"/>
    </xf>
    <xf numFmtId="0" fontId="10" fillId="0" borderId="42" xfId="23" applyFont="1" applyFill="1" applyBorder="1" applyAlignment="1">
      <alignment horizontal="center" vertical="center"/>
    </xf>
    <xf numFmtId="168" fontId="9" fillId="0" borderId="43" xfId="23" applyNumberFormat="1" applyFont="1" applyFill="1" applyBorder="1" applyAlignment="1">
      <alignment horizontal="center" vertical="center" wrapText="1"/>
    </xf>
    <xf numFmtId="167" fontId="8" fillId="0" borderId="1" xfId="2" applyNumberFormat="1" applyFont="1" applyFill="1" applyBorder="1" applyAlignment="1">
      <alignment horizontal="center" vertical="center" wrapText="1"/>
    </xf>
    <xf numFmtId="168" fontId="8" fillId="0" borderId="1" xfId="2" applyNumberFormat="1" applyFont="1" applyFill="1" applyBorder="1" applyAlignment="1">
      <alignment horizontal="center" vertical="center" wrapText="1"/>
    </xf>
    <xf numFmtId="0" fontId="10" fillId="0" borderId="8" xfId="23" applyFont="1" applyFill="1" applyBorder="1" applyAlignment="1">
      <alignment horizontal="center" vertical="center"/>
    </xf>
    <xf numFmtId="168" fontId="10" fillId="0" borderId="9" xfId="2" applyNumberFormat="1" applyFont="1" applyFill="1" applyBorder="1" applyAlignment="1">
      <alignment horizontal="center" vertical="center"/>
    </xf>
    <xf numFmtId="167" fontId="9" fillId="0" borderId="6" xfId="2" applyNumberFormat="1" applyFont="1" applyFill="1" applyBorder="1" applyAlignment="1">
      <alignment horizontal="center" vertical="center" wrapText="1"/>
    </xf>
    <xf numFmtId="168" fontId="8" fillId="0" borderId="6" xfId="2" applyNumberFormat="1" applyFont="1" applyFill="1" applyBorder="1" applyAlignment="1">
      <alignment horizontal="center" vertical="center"/>
    </xf>
    <xf numFmtId="0" fontId="9" fillId="0" borderId="34" xfId="23" applyFont="1" applyFill="1" applyBorder="1" applyAlignment="1">
      <alignment horizontal="center" vertical="center"/>
    </xf>
    <xf numFmtId="167" fontId="9"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wrapText="1"/>
    </xf>
    <xf numFmtId="167" fontId="10" fillId="0" borderId="9" xfId="2" applyNumberFormat="1" applyFont="1" applyFill="1" applyBorder="1" applyAlignment="1">
      <alignment vertical="center"/>
    </xf>
    <xf numFmtId="0" fontId="12" fillId="0" borderId="30" xfId="23" applyFont="1" applyFill="1" applyBorder="1" applyAlignment="1">
      <alignment horizontal="center" vertical="center"/>
    </xf>
    <xf numFmtId="167" fontId="12" fillId="0" borderId="31" xfId="2" applyNumberFormat="1" applyFont="1" applyFill="1" applyBorder="1" applyAlignment="1">
      <alignment vertical="center"/>
    </xf>
    <xf numFmtId="0" fontId="8" fillId="0" borderId="42" xfId="23" applyFont="1" applyFill="1" applyBorder="1" applyAlignment="1">
      <alignment horizontal="center" vertical="center"/>
    </xf>
    <xf numFmtId="0" fontId="8" fillId="0" borderId="42" xfId="23" applyFont="1" applyFill="1" applyBorder="1"/>
    <xf numFmtId="0" fontId="8" fillId="0" borderId="47" xfId="23" applyFont="1" applyFill="1" applyBorder="1"/>
    <xf numFmtId="0" fontId="8" fillId="0" borderId="36" xfId="23" applyFont="1" applyFill="1" applyBorder="1"/>
    <xf numFmtId="0" fontId="8" fillId="0" borderId="36" xfId="23" applyFont="1" applyFill="1" applyBorder="1" applyAlignment="1">
      <alignment horizontal="center"/>
    </xf>
    <xf numFmtId="43" fontId="8" fillId="0" borderId="36" xfId="2" applyNumberFormat="1" applyFont="1" applyFill="1" applyBorder="1"/>
    <xf numFmtId="166" fontId="8" fillId="0" borderId="36" xfId="2" applyNumberFormat="1" applyFont="1" applyFill="1" applyBorder="1"/>
    <xf numFmtId="166" fontId="8" fillId="0" borderId="38" xfId="2" applyNumberFormat="1" applyFont="1" applyFill="1" applyBorder="1"/>
    <xf numFmtId="0" fontId="9" fillId="0" borderId="40" xfId="23" applyFont="1" applyFill="1" applyBorder="1" applyAlignment="1">
      <alignment horizontal="center"/>
    </xf>
    <xf numFmtId="166" fontId="8" fillId="0" borderId="29" xfId="2" applyNumberFormat="1" applyFont="1" applyFill="1" applyBorder="1" applyAlignment="1">
      <alignment horizontal="center"/>
    </xf>
    <xf numFmtId="166" fontId="11" fillId="0" borderId="51" xfId="2" applyNumberFormat="1" applyFont="1" applyFill="1" applyBorder="1" applyAlignment="1">
      <alignment horizontal="center"/>
    </xf>
    <xf numFmtId="0" fontId="10" fillId="0" borderId="15" xfId="41" quotePrefix="1" applyFont="1" applyFill="1" applyBorder="1" applyAlignment="1">
      <alignment vertical="center"/>
    </xf>
    <xf numFmtId="0" fontId="1" fillId="0" borderId="1" xfId="0" applyFont="1" applyBorder="1" applyAlignment="1">
      <alignment horizontal="right" vertical="center"/>
    </xf>
    <xf numFmtId="0" fontId="17" fillId="0" borderId="1" xfId="0" applyFont="1" applyFill="1" applyBorder="1" applyAlignment="1">
      <alignment horizontal="justify" vertical="top" wrapText="1"/>
    </xf>
    <xf numFmtId="165" fontId="0" fillId="0" borderId="1" xfId="0" applyNumberFormat="1" applyFont="1" applyBorder="1" applyAlignment="1">
      <alignment vertical="center"/>
    </xf>
    <xf numFmtId="165" fontId="0" fillId="0" borderId="1" xfId="0" applyNumberFormat="1" applyFont="1" applyFill="1" applyBorder="1" applyAlignment="1">
      <alignment vertical="center" wrapText="1"/>
    </xf>
    <xf numFmtId="0" fontId="18" fillId="0" borderId="1" xfId="0" applyFont="1" applyFill="1" applyBorder="1" applyAlignment="1">
      <alignment horizontal="justify" vertical="top" wrapText="1"/>
    </xf>
    <xf numFmtId="0" fontId="19" fillId="0" borderId="1" xfId="0" applyFont="1" applyFill="1" applyBorder="1" applyAlignment="1">
      <alignment horizontal="justify" vertical="top"/>
    </xf>
    <xf numFmtId="0" fontId="20" fillId="0" borderId="1" xfId="0" applyFont="1" applyFill="1" applyBorder="1" applyAlignment="1">
      <alignment horizontal="justify" vertical="justify"/>
    </xf>
    <xf numFmtId="0" fontId="18" fillId="0" borderId="1" xfId="0" applyFont="1" applyFill="1" applyBorder="1" applyAlignment="1">
      <alignment horizontal="justify" vertical="top"/>
    </xf>
    <xf numFmtId="164" fontId="7" fillId="0" borderId="1" xfId="41" applyNumberFormat="1" applyFont="1" applyFill="1" applyBorder="1" applyAlignment="1">
      <alignment horizontal="right" vertical="center" wrapText="1"/>
    </xf>
    <xf numFmtId="0" fontId="7" fillId="0" borderId="1" xfId="41" applyFont="1" applyFill="1" applyBorder="1" applyAlignment="1">
      <alignment horizontal="center" vertical="center" wrapText="1"/>
    </xf>
    <xf numFmtId="0" fontId="7" fillId="0" borderId="1" xfId="41" applyFont="1" applyFill="1" applyBorder="1" applyAlignment="1">
      <alignment vertical="center" wrapText="1"/>
    </xf>
    <xf numFmtId="0" fontId="15" fillId="0" borderId="1" xfId="0" applyFont="1" applyFill="1" applyBorder="1" applyAlignment="1">
      <alignment horizontal="center" vertical="center" wrapText="1"/>
    </xf>
    <xf numFmtId="2" fontId="0" fillId="0" borderId="1" xfId="0" applyNumberFormat="1" applyFont="1" applyBorder="1" applyAlignment="1">
      <alignment vertical="center"/>
    </xf>
    <xf numFmtId="0" fontId="1" fillId="4" borderId="1" xfId="0" applyFont="1" applyFill="1" applyBorder="1"/>
    <xf numFmtId="2" fontId="18" fillId="0" borderId="1" xfId="0" applyNumberFormat="1" applyFont="1" applyFill="1" applyBorder="1" applyAlignment="1">
      <alignment horizontal="justify" vertical="justify"/>
    </xf>
    <xf numFmtId="0" fontId="7" fillId="0" borderId="1" xfId="40" applyFont="1" applyFill="1" applyBorder="1" applyAlignment="1" applyProtection="1">
      <alignment horizontal="center" vertical="center" wrapText="1"/>
    </xf>
    <xf numFmtId="0" fontId="7" fillId="0" borderId="1" xfId="40" applyFont="1" applyFill="1" applyBorder="1" applyAlignment="1" applyProtection="1">
      <alignment horizontal="left" vertical="center"/>
    </xf>
    <xf numFmtId="2" fontId="0" fillId="0" borderId="1" xfId="0" applyNumberFormat="1" applyFont="1" applyBorder="1"/>
    <xf numFmtId="0" fontId="21" fillId="0" borderId="1" xfId="0" applyFont="1" applyFill="1" applyBorder="1" applyAlignment="1">
      <alignment horizontal="justify" vertical="justify"/>
    </xf>
    <xf numFmtId="0" fontId="0" fillId="0" borderId="1" xfId="0" applyFont="1" applyBorder="1" applyAlignment="1">
      <alignment vertical="center" wrapText="1"/>
    </xf>
    <xf numFmtId="0" fontId="0" fillId="0" borderId="1" xfId="0" applyFont="1" applyBorder="1" applyAlignment="1">
      <alignment wrapText="1"/>
    </xf>
    <xf numFmtId="0" fontId="1" fillId="5" borderId="1" xfId="0" applyFont="1" applyFill="1" applyBorder="1"/>
    <xf numFmtId="2" fontId="22" fillId="0" borderId="1" xfId="0" applyNumberFormat="1" applyFont="1" applyFill="1" applyBorder="1" applyAlignment="1">
      <alignment horizontal="right" wrapText="1"/>
    </xf>
    <xf numFmtId="0" fontId="19" fillId="0" borderId="1" xfId="0" applyNumberFormat="1" applyFont="1" applyFill="1" applyBorder="1" applyAlignment="1">
      <alignment horizontal="justify" vertical="justify"/>
    </xf>
    <xf numFmtId="0" fontId="19" fillId="0" borderId="1" xfId="0" applyNumberFormat="1" applyFont="1" applyFill="1" applyBorder="1" applyAlignment="1">
      <alignment horizontal="left" vertical="justify"/>
    </xf>
    <xf numFmtId="0" fontId="23" fillId="0" borderId="1" xfId="0" applyFont="1" applyFill="1" applyBorder="1" applyAlignment="1">
      <alignment horizontal="justify" vertical="top"/>
    </xf>
    <xf numFmtId="0" fontId="15" fillId="0" borderId="1" xfId="0" applyFont="1" applyFill="1" applyBorder="1" applyAlignment="1">
      <alignment horizontal="center" vertical="top" wrapText="1"/>
    </xf>
    <xf numFmtId="0" fontId="0" fillId="0" borderId="1" xfId="0" quotePrefix="1" applyFont="1" applyBorder="1" applyAlignment="1">
      <alignment horizontal="center" vertical="center" wrapText="1"/>
    </xf>
    <xf numFmtId="0" fontId="18" fillId="0" borderId="1" xfId="0" applyFont="1" applyFill="1" applyBorder="1" applyAlignment="1">
      <alignment horizontal="justify" vertical="justify"/>
    </xf>
    <xf numFmtId="0" fontId="19" fillId="0" borderId="1" xfId="0" applyFont="1" applyFill="1" applyBorder="1" applyAlignment="1">
      <alignment horizontal="justify" vertical="justify"/>
    </xf>
    <xf numFmtId="0" fontId="20" fillId="0" borderId="1" xfId="0" applyFont="1" applyFill="1" applyBorder="1" applyAlignment="1">
      <alignment horizontal="left" vertical="justify"/>
    </xf>
    <xf numFmtId="0" fontId="20" fillId="0" borderId="1" xfId="0" applyFont="1" applyFill="1" applyBorder="1" applyAlignment="1">
      <alignment horizontal="justify" vertical="top"/>
    </xf>
    <xf numFmtId="0" fontId="21" fillId="0" borderId="1" xfId="0" applyFont="1" applyFill="1" applyBorder="1" applyAlignment="1">
      <alignment horizontal="justify" vertical="top"/>
    </xf>
    <xf numFmtId="0" fontId="20" fillId="0" borderId="1" xfId="0" applyNumberFormat="1" applyFont="1" applyFill="1" applyBorder="1" applyAlignment="1">
      <alignment horizontal="justify" vertical="top"/>
    </xf>
    <xf numFmtId="0" fontId="19" fillId="0" borderId="1" xfId="0" applyNumberFormat="1" applyFont="1" applyFill="1" applyBorder="1" applyAlignment="1">
      <alignment horizontal="justify" vertical="top"/>
    </xf>
    <xf numFmtId="0" fontId="17" fillId="0" borderId="1" xfId="0" applyFont="1" applyFill="1" applyBorder="1" applyAlignment="1">
      <alignment horizontal="justify" vertical="top"/>
    </xf>
    <xf numFmtId="165" fontId="0" fillId="0" borderId="1" xfId="0" applyNumberFormat="1" applyFont="1" applyBorder="1" applyAlignment="1">
      <alignment vertical="center" wrapText="1"/>
    </xf>
    <xf numFmtId="49" fontId="0" fillId="0" borderId="1" xfId="0" quotePrefix="1" applyNumberFormat="1" applyFont="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8" fillId="0" borderId="20" xfId="23" applyFont="1" applyFill="1" applyBorder="1" applyAlignment="1">
      <alignment horizontal="left" vertical="center" wrapText="1"/>
    </xf>
    <xf numFmtId="0" fontId="8" fillId="0" borderId="0" xfId="23" applyFont="1" applyFill="1" applyBorder="1" applyAlignment="1">
      <alignment horizontal="left" vertical="center" wrapText="1"/>
    </xf>
    <xf numFmtId="167" fontId="8" fillId="0" borderId="0" xfId="2" applyNumberFormat="1" applyFont="1" applyFill="1" applyBorder="1" applyAlignment="1">
      <alignment horizontal="center" vertical="center" wrapText="1"/>
    </xf>
    <xf numFmtId="167" fontId="8" fillId="0" borderId="21" xfId="2" applyNumberFormat="1" applyFont="1" applyFill="1" applyBorder="1" applyAlignment="1">
      <alignment horizontal="center" vertical="center" wrapText="1"/>
    </xf>
    <xf numFmtId="0" fontId="8" fillId="0" borderId="22" xfId="41" applyFont="1" applyFill="1" applyBorder="1" applyAlignment="1">
      <alignment vertical="center" wrapText="1"/>
    </xf>
    <xf numFmtId="0" fontId="3" fillId="0" borderId="0" xfId="41" applyFont="1" applyFill="1" applyAlignment="1">
      <alignment wrapText="1"/>
    </xf>
    <xf numFmtId="0" fontId="3" fillId="0" borderId="23" xfId="41" applyFont="1" applyFill="1" applyBorder="1" applyAlignment="1">
      <alignment wrapText="1"/>
    </xf>
    <xf numFmtId="0" fontId="8" fillId="0" borderId="0" xfId="41" applyFont="1" applyFill="1" applyBorder="1" applyAlignment="1">
      <alignment horizontal="left" vertical="justify"/>
    </xf>
    <xf numFmtId="0" fontId="8" fillId="0" borderId="21" xfId="41" applyFont="1" applyFill="1" applyBorder="1" applyAlignment="1">
      <alignment horizontal="left" vertical="justify"/>
    </xf>
    <xf numFmtId="0" fontId="9" fillId="0" borderId="22" xfId="41" applyFont="1" applyFill="1" applyBorder="1" applyAlignment="1">
      <alignment vertical="center"/>
    </xf>
    <xf numFmtId="0" fontId="9" fillId="0" borderId="0" xfId="41" applyFont="1" applyFill="1" applyBorder="1" applyAlignment="1">
      <alignment vertical="center"/>
    </xf>
    <xf numFmtId="0" fontId="9" fillId="0" borderId="23" xfId="41" applyFont="1" applyFill="1" applyBorder="1" applyAlignment="1">
      <alignment vertical="center"/>
    </xf>
    <xf numFmtId="0" fontId="8" fillId="0" borderId="20" xfId="23" applyFont="1" applyFill="1" applyBorder="1" applyAlignment="1">
      <alignment vertical="center" wrapText="1"/>
    </xf>
    <xf numFmtId="0" fontId="8" fillId="0" borderId="0" xfId="23" applyFont="1" applyFill="1" applyBorder="1" applyAlignment="1">
      <alignment vertical="center" wrapText="1"/>
    </xf>
    <xf numFmtId="0" fontId="8" fillId="0" borderId="0" xfId="41" applyFont="1" applyFill="1" applyBorder="1" applyAlignment="1">
      <alignment vertical="center" wrapText="1"/>
    </xf>
    <xf numFmtId="0" fontId="8" fillId="0" borderId="23" xfId="41" applyFont="1" applyFill="1" applyBorder="1" applyAlignment="1">
      <alignment vertical="center" wrapText="1"/>
    </xf>
    <xf numFmtId="0" fontId="13" fillId="0" borderId="5" xfId="23" applyFont="1" applyFill="1" applyBorder="1" applyAlignment="1">
      <alignment horizontal="center" vertical="center"/>
    </xf>
    <xf numFmtId="0" fontId="13" fillId="0" borderId="6" xfId="23" applyFont="1" applyFill="1" applyBorder="1" applyAlignment="1">
      <alignment horizontal="center" vertical="center"/>
    </xf>
    <xf numFmtId="0" fontId="13" fillId="0" borderId="7" xfId="23" applyFont="1" applyFill="1" applyBorder="1" applyAlignment="1">
      <alignment horizontal="center" vertical="center"/>
    </xf>
    <xf numFmtId="0" fontId="13" fillId="0" borderId="8" xfId="23" applyFont="1" applyFill="1" applyBorder="1" applyAlignment="1">
      <alignment horizontal="center" vertical="justify"/>
    </xf>
    <xf numFmtId="0" fontId="13" fillId="0" borderId="9" xfId="23" applyFont="1" applyFill="1" applyBorder="1" applyAlignment="1">
      <alignment horizontal="center" vertical="justify"/>
    </xf>
    <xf numFmtId="0" fontId="13" fillId="0" borderId="10" xfId="23" applyFont="1" applyFill="1" applyBorder="1" applyAlignment="1">
      <alignment horizontal="center" vertical="justify"/>
    </xf>
    <xf numFmtId="0" fontId="10" fillId="0" borderId="11" xfId="23" applyFont="1" applyFill="1" applyBorder="1" applyAlignment="1">
      <alignment horizontal="left" vertical="center"/>
    </xf>
    <xf numFmtId="0" fontId="10" fillId="0" borderId="12" xfId="23" applyFont="1" applyFill="1" applyBorder="1" applyAlignment="1">
      <alignment horizontal="left" vertical="center"/>
    </xf>
    <xf numFmtId="0" fontId="11" fillId="0" borderId="12" xfId="23" applyFont="1" applyFill="1" applyBorder="1" applyAlignment="1">
      <alignment horizontal="left" vertical="center"/>
    </xf>
    <xf numFmtId="0" fontId="14" fillId="0" borderId="12" xfId="23" applyFont="1" applyFill="1" applyBorder="1" applyAlignment="1">
      <alignment horizontal="left" vertical="center"/>
    </xf>
    <xf numFmtId="0" fontId="14" fillId="0" borderId="13" xfId="23" applyFont="1" applyFill="1" applyBorder="1" applyAlignment="1">
      <alignment horizontal="left" vertical="center"/>
    </xf>
    <xf numFmtId="0" fontId="10" fillId="0" borderId="14" xfId="23" applyFont="1" applyFill="1" applyBorder="1" applyAlignment="1">
      <alignment vertical="center"/>
    </xf>
    <xf numFmtId="0" fontId="10" fillId="0" borderId="15" xfId="23" applyFont="1" applyFill="1" applyBorder="1" applyAlignment="1">
      <alignment vertical="center"/>
    </xf>
    <xf numFmtId="166" fontId="16" fillId="0" borderId="14" xfId="2" applyNumberFormat="1" applyFont="1" applyFill="1" applyBorder="1" applyAlignment="1">
      <alignment horizontal="center" vertical="center"/>
    </xf>
    <xf numFmtId="166" fontId="16" fillId="0" borderId="15" xfId="2" applyNumberFormat="1" applyFont="1" applyFill="1" applyBorder="1" applyAlignment="1">
      <alignment horizontal="center" vertical="center"/>
    </xf>
    <xf numFmtId="166" fontId="16" fillId="0" borderId="16" xfId="2" applyNumberFormat="1" applyFont="1" applyFill="1" applyBorder="1" applyAlignment="1">
      <alignment horizontal="center" vertical="center"/>
    </xf>
    <xf numFmtId="166" fontId="16" fillId="0" borderId="17" xfId="2" applyNumberFormat="1" applyFont="1" applyFill="1" applyBorder="1" applyAlignment="1">
      <alignment horizontal="center" vertical="center"/>
    </xf>
    <xf numFmtId="166" fontId="16" fillId="0" borderId="18" xfId="2" applyNumberFormat="1" applyFont="1" applyFill="1" applyBorder="1" applyAlignment="1">
      <alignment horizontal="center" vertical="center"/>
    </xf>
    <xf numFmtId="166" fontId="16"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0" fontId="10" fillId="0" borderId="18" xfId="41" applyFont="1" applyFill="1" applyBorder="1" applyAlignment="1">
      <alignment horizontal="left" vertical="center"/>
    </xf>
    <xf numFmtId="0" fontId="10" fillId="0" borderId="19" xfId="41" applyFont="1" applyFill="1" applyBorder="1" applyAlignment="1">
      <alignment horizontal="left" vertical="center"/>
    </xf>
    <xf numFmtId="0" fontId="8" fillId="0" borderId="21" xfId="23" applyFont="1" applyFill="1" applyBorder="1" applyAlignment="1">
      <alignment horizontal="left" vertical="center" wrapText="1"/>
    </xf>
    <xf numFmtId="0" fontId="8" fillId="0" borderId="0" xfId="41" applyFont="1" applyFill="1" applyBorder="1" applyAlignment="1">
      <alignment vertical="center"/>
    </xf>
    <xf numFmtId="0" fontId="8" fillId="0" borderId="23" xfId="41" applyFont="1" applyFill="1" applyBorder="1" applyAlignment="1">
      <alignment vertical="center"/>
    </xf>
    <xf numFmtId="0" fontId="8" fillId="0" borderId="2" xfId="23" applyFont="1" applyFill="1" applyBorder="1" applyAlignment="1">
      <alignment horizontal="left" vertical="center"/>
    </xf>
    <xf numFmtId="0" fontId="8" fillId="0" borderId="3" xfId="23" applyFont="1" applyFill="1" applyBorder="1" applyAlignment="1">
      <alignment horizontal="left" vertical="center"/>
    </xf>
    <xf numFmtId="0" fontId="8" fillId="0" borderId="4" xfId="23" applyFont="1" applyFill="1" applyBorder="1" applyAlignment="1">
      <alignment horizontal="left" vertical="center"/>
    </xf>
    <xf numFmtId="166" fontId="8" fillId="0" borderId="2" xfId="2" applyNumberFormat="1" applyFont="1" applyFill="1" applyBorder="1" applyAlignment="1">
      <alignment horizontal="right"/>
    </xf>
    <xf numFmtId="166" fontId="8" fillId="0" borderId="29" xfId="2" applyNumberFormat="1" applyFont="1" applyFill="1" applyBorder="1" applyAlignment="1">
      <alignment horizontal="right"/>
    </xf>
    <xf numFmtId="0" fontId="8" fillId="0" borderId="35" xfId="23" applyFont="1" applyFill="1" applyBorder="1" applyAlignment="1">
      <alignment horizontal="left" vertical="center"/>
    </xf>
    <xf numFmtId="0" fontId="8" fillId="0" borderId="36" xfId="23" applyFont="1" applyFill="1" applyBorder="1" applyAlignment="1">
      <alignment horizontal="left" vertical="center"/>
    </xf>
    <xf numFmtId="0" fontId="8" fillId="0" borderId="37" xfId="23" applyFont="1" applyFill="1" applyBorder="1" applyAlignment="1">
      <alignment horizontal="left" vertical="center"/>
    </xf>
    <xf numFmtId="168" fontId="9" fillId="0" borderId="35" xfId="2" applyNumberFormat="1" applyFont="1" applyFill="1" applyBorder="1" applyAlignment="1">
      <alignment horizontal="right" vertical="center"/>
    </xf>
    <xf numFmtId="168" fontId="8" fillId="0" borderId="38" xfId="2" applyNumberFormat="1" applyFont="1" applyFill="1" applyBorder="1" applyAlignment="1">
      <alignment horizontal="right" vertical="center"/>
    </xf>
    <xf numFmtId="0" fontId="10" fillId="0" borderId="6" xfId="23" applyFont="1" applyFill="1" applyBorder="1" applyAlignment="1">
      <alignment horizontal="left" vertical="center" wrapText="1"/>
    </xf>
    <xf numFmtId="168" fontId="9" fillId="0" borderId="39" xfId="2" applyNumberFormat="1" applyFont="1" applyFill="1" applyBorder="1" applyAlignment="1">
      <alignment horizontal="center" vertical="center"/>
    </xf>
    <xf numFmtId="168" fontId="9" fillId="0" borderId="40" xfId="2" applyNumberFormat="1" applyFont="1" applyFill="1" applyBorder="1" applyAlignment="1">
      <alignment horizontal="center" vertical="center"/>
    </xf>
    <xf numFmtId="168" fontId="8" fillId="0" borderId="24" xfId="23" applyNumberFormat="1" applyFont="1" applyFill="1" applyBorder="1" applyAlignment="1">
      <alignment horizontal="center" vertical="center" wrapText="1"/>
    </xf>
    <xf numFmtId="168" fontId="8" fillId="0" borderId="25" xfId="23" applyNumberFormat="1" applyFont="1" applyFill="1" applyBorder="1" applyAlignment="1">
      <alignment horizontal="center" vertical="center" wrapText="1"/>
    </xf>
    <xf numFmtId="0" fontId="8" fillId="0" borderId="26" xfId="41" applyFont="1" applyFill="1" applyBorder="1" applyAlignment="1">
      <alignment vertical="center" wrapText="1"/>
    </xf>
    <xf numFmtId="0" fontId="8" fillId="0" borderId="24" xfId="41" applyFont="1" applyFill="1" applyBorder="1" applyAlignment="1">
      <alignment vertical="center" wrapText="1"/>
    </xf>
    <xf numFmtId="0" fontId="8" fillId="0" borderId="27" xfId="41" applyFont="1" applyFill="1" applyBorder="1" applyAlignment="1">
      <alignment vertical="center" wrapText="1"/>
    </xf>
    <xf numFmtId="0" fontId="8" fillId="0" borderId="28" xfId="23" applyFont="1" applyFill="1" applyBorder="1" applyAlignment="1">
      <alignment horizontal="right" vertical="center" wrapText="1"/>
    </xf>
    <xf numFmtId="0" fontId="8" fillId="0" borderId="3" xfId="23" applyFont="1" applyFill="1" applyBorder="1" applyAlignment="1">
      <alignment horizontal="right" vertical="center" wrapText="1"/>
    </xf>
    <xf numFmtId="168" fontId="8" fillId="0" borderId="3" xfId="23" applyNumberFormat="1" applyFont="1" applyFill="1" applyBorder="1" applyAlignment="1">
      <alignment horizontal="center" vertical="center"/>
    </xf>
    <xf numFmtId="168" fontId="8" fillId="0" borderId="4" xfId="23" applyNumberFormat="1" applyFont="1" applyFill="1" applyBorder="1" applyAlignment="1">
      <alignment horizontal="center" vertical="center"/>
    </xf>
    <xf numFmtId="43" fontId="8" fillId="0" borderId="2" xfId="2" applyNumberFormat="1" applyFont="1" applyFill="1" applyBorder="1" applyAlignment="1">
      <alignment horizontal="right" vertical="center" indent="2"/>
    </xf>
    <xf numFmtId="43" fontId="8" fillId="0" borderId="3" xfId="2" applyNumberFormat="1" applyFont="1" applyFill="1" applyBorder="1" applyAlignment="1">
      <alignment horizontal="right" vertical="center" indent="2"/>
    </xf>
    <xf numFmtId="43" fontId="8" fillId="0" borderId="29" xfId="2" applyNumberFormat="1" applyFont="1" applyFill="1" applyBorder="1" applyAlignment="1">
      <alignment horizontal="right" vertical="center" indent="2"/>
    </xf>
    <xf numFmtId="0" fontId="9" fillId="0" borderId="31" xfId="23" applyFont="1" applyFill="1" applyBorder="1" applyAlignment="1">
      <alignment horizontal="center" vertical="center"/>
    </xf>
    <xf numFmtId="166" fontId="9" fillId="0" borderId="32" xfId="2" applyNumberFormat="1" applyFont="1" applyFill="1" applyBorder="1" applyAlignment="1">
      <alignment horizontal="center" vertical="center" wrapText="1"/>
    </xf>
    <xf numFmtId="166" fontId="9" fillId="0" borderId="33" xfId="2" applyNumberFormat="1" applyFont="1" applyFill="1" applyBorder="1" applyAlignment="1">
      <alignment horizontal="center" vertical="center" wrapText="1"/>
    </xf>
    <xf numFmtId="0" fontId="8" fillId="0" borderId="50" xfId="23" applyFont="1" applyFill="1" applyBorder="1" applyAlignment="1">
      <alignment horizontal="right" vertical="center" wrapText="1"/>
    </xf>
    <xf numFmtId="0" fontId="8" fillId="0" borderId="52" xfId="23" applyFont="1" applyFill="1" applyBorder="1" applyAlignment="1">
      <alignment horizontal="right" vertical="center" wrapText="1"/>
    </xf>
    <xf numFmtId="0" fontId="8" fillId="0" borderId="1" xfId="23" applyFont="1" applyFill="1" applyBorder="1" applyAlignment="1">
      <alignment horizontal="left" vertical="justify" wrapText="1"/>
    </xf>
    <xf numFmtId="168" fontId="8" fillId="0" borderId="1" xfId="2" applyNumberFormat="1" applyFont="1" applyFill="1" applyBorder="1" applyAlignment="1">
      <alignment vertical="center"/>
    </xf>
    <xf numFmtId="168" fontId="8" fillId="0" borderId="41" xfId="2" applyNumberFormat="1" applyFont="1" applyFill="1" applyBorder="1" applyAlignment="1">
      <alignment vertical="center"/>
    </xf>
    <xf numFmtId="0" fontId="10" fillId="0" borderId="12" xfId="23" applyFont="1" applyFill="1" applyBorder="1" applyAlignment="1">
      <alignment horizontal="left" vertical="center" wrapText="1"/>
    </xf>
    <xf numFmtId="168" fontId="10" fillId="0" borderId="12" xfId="2" applyNumberFormat="1" applyFont="1" applyFill="1" applyBorder="1" applyAlignment="1">
      <alignment vertical="center"/>
    </xf>
    <xf numFmtId="168" fontId="10" fillId="0" borderId="13" xfId="2" applyNumberFormat="1" applyFont="1" applyFill="1" applyBorder="1" applyAlignment="1">
      <alignment vertical="center"/>
    </xf>
    <xf numFmtId="0" fontId="8" fillId="0" borderId="1" xfId="23" applyFont="1" applyFill="1" applyBorder="1" applyAlignment="1">
      <alignment horizontal="left" vertical="center" wrapText="1"/>
    </xf>
    <xf numFmtId="0" fontId="8" fillId="0" borderId="1" xfId="23" applyFont="1" applyFill="1" applyBorder="1" applyAlignment="1">
      <alignment vertical="center" wrapText="1"/>
    </xf>
    <xf numFmtId="0" fontId="8" fillId="0" borderId="41" xfId="23" applyFont="1" applyFill="1" applyBorder="1" applyAlignment="1">
      <alignment vertical="center" wrapText="1"/>
    </xf>
    <xf numFmtId="0" fontId="10" fillId="0" borderId="43" xfId="23" applyFont="1" applyFill="1" applyBorder="1" applyAlignment="1">
      <alignment horizontal="left" vertical="center" wrapText="1"/>
    </xf>
    <xf numFmtId="0" fontId="8" fillId="0" borderId="43" xfId="23" applyFont="1" applyFill="1" applyBorder="1" applyAlignment="1">
      <alignment vertical="center" wrapText="1"/>
    </xf>
    <xf numFmtId="0" fontId="8" fillId="0" borderId="44" xfId="23" applyFont="1" applyFill="1" applyBorder="1" applyAlignment="1">
      <alignment vertical="center" wrapText="1"/>
    </xf>
    <xf numFmtId="0" fontId="8" fillId="0" borderId="2" xfId="23" applyFont="1" applyFill="1" applyBorder="1" applyAlignment="1">
      <alignment horizontal="center" vertical="center" wrapText="1"/>
    </xf>
    <xf numFmtId="0" fontId="8" fillId="0" borderId="29" xfId="23" applyFont="1" applyFill="1" applyBorder="1" applyAlignment="1">
      <alignment horizontal="center" vertical="center" wrapText="1"/>
    </xf>
    <xf numFmtId="0" fontId="10" fillId="0" borderId="9" xfId="23" applyFont="1" applyFill="1" applyBorder="1" applyAlignment="1">
      <alignment horizontal="left" vertical="center" wrapText="1"/>
    </xf>
    <xf numFmtId="167" fontId="10" fillId="0" borderId="9" xfId="2" applyNumberFormat="1" applyFont="1" applyFill="1" applyBorder="1" applyAlignment="1">
      <alignment vertical="center" wrapText="1"/>
    </xf>
    <xf numFmtId="167" fontId="10" fillId="0" borderId="10" xfId="2" applyNumberFormat="1" applyFont="1" applyFill="1" applyBorder="1" applyAlignment="1">
      <alignment vertical="center" wrapText="1"/>
    </xf>
    <xf numFmtId="0" fontId="8" fillId="0" borderId="1" xfId="23" applyFont="1" applyFill="1" applyBorder="1" applyAlignment="1">
      <alignment horizontal="center" vertical="center" wrapText="1"/>
    </xf>
    <xf numFmtId="0" fontId="8" fillId="0" borderId="41" xfId="23" applyFont="1" applyFill="1" applyBorder="1" applyAlignment="1">
      <alignment horizontal="center" vertical="center" wrapText="1"/>
    </xf>
    <xf numFmtId="0" fontId="11" fillId="0" borderId="1" xfId="23" applyFont="1" applyFill="1" applyBorder="1" applyAlignment="1">
      <alignment horizontal="left" vertical="center" wrapText="1"/>
    </xf>
    <xf numFmtId="0" fontId="8" fillId="0" borderId="6" xfId="23" applyFont="1" applyFill="1" applyBorder="1" applyAlignment="1">
      <alignment vertical="center" wrapText="1"/>
    </xf>
    <xf numFmtId="0" fontId="8" fillId="0" borderId="7" xfId="23" applyFont="1" applyFill="1" applyBorder="1" applyAlignment="1">
      <alignment vertical="center" wrapText="1"/>
    </xf>
    <xf numFmtId="0" fontId="12" fillId="0" borderId="39" xfId="23" applyFont="1" applyFill="1" applyBorder="1" applyAlignment="1">
      <alignment horizontal="left" vertical="center"/>
    </xf>
    <xf numFmtId="0" fontId="12" fillId="0" borderId="46" xfId="23" applyFont="1" applyFill="1" applyBorder="1" applyAlignment="1">
      <alignment horizontal="left" vertical="center"/>
    </xf>
    <xf numFmtId="0" fontId="12" fillId="0" borderId="40" xfId="23" applyFont="1" applyFill="1" applyBorder="1" applyAlignment="1">
      <alignment horizontal="left" vertical="center"/>
    </xf>
    <xf numFmtId="0" fontId="8" fillId="0" borderId="2" xfId="23" applyFont="1" applyFill="1" applyBorder="1" applyAlignment="1">
      <alignment vertical="justify"/>
    </xf>
    <xf numFmtId="0" fontId="8" fillId="0" borderId="3" xfId="23" applyFont="1" applyFill="1" applyBorder="1" applyAlignment="1">
      <alignment vertical="justify"/>
    </xf>
    <xf numFmtId="0" fontId="8" fillId="0" borderId="4" xfId="23" applyFont="1" applyFill="1" applyBorder="1" applyAlignment="1">
      <alignment vertical="justify"/>
    </xf>
    <xf numFmtId="0" fontId="8" fillId="0" borderId="29" xfId="23" applyFont="1" applyFill="1" applyBorder="1" applyAlignment="1">
      <alignment vertical="justify"/>
    </xf>
    <xf numFmtId="0" fontId="8" fillId="0" borderId="26" xfId="23" applyFont="1" applyFill="1" applyBorder="1" applyAlignment="1">
      <alignment horizontal="left" vertical="center"/>
    </xf>
    <xf numFmtId="0" fontId="8" fillId="0" borderId="24" xfId="23" applyFont="1" applyFill="1" applyBorder="1" applyAlignment="1">
      <alignment horizontal="left" vertical="center"/>
    </xf>
    <xf numFmtId="0" fontId="8" fillId="0" borderId="38" xfId="23" applyFont="1" applyFill="1" applyBorder="1" applyAlignment="1">
      <alignment horizontal="left" vertical="center"/>
    </xf>
    <xf numFmtId="0" fontId="8" fillId="0" borderId="27" xfId="23" applyFont="1" applyFill="1" applyBorder="1" applyAlignment="1">
      <alignment horizontal="left" vertical="center"/>
    </xf>
    <xf numFmtId="0" fontId="9" fillId="0" borderId="48" xfId="23" applyFont="1" applyFill="1" applyBorder="1" applyAlignment="1">
      <alignment horizontal="center"/>
    </xf>
    <xf numFmtId="0" fontId="9" fillId="0" borderId="46" xfId="23" applyFont="1" applyFill="1" applyBorder="1" applyAlignment="1">
      <alignment horizontal="center"/>
    </xf>
    <xf numFmtId="0" fontId="9" fillId="0" borderId="40" xfId="23" applyFont="1" applyFill="1" applyBorder="1" applyAlignment="1">
      <alignment horizontal="center"/>
    </xf>
    <xf numFmtId="166" fontId="9" fillId="0" borderId="48" xfId="2" applyNumberFormat="1" applyFont="1" applyFill="1" applyBorder="1" applyAlignment="1">
      <alignment horizontal="center"/>
    </xf>
    <xf numFmtId="166" fontId="9" fillId="0" borderId="46" xfId="2" applyNumberFormat="1" applyFont="1" applyFill="1" applyBorder="1" applyAlignment="1">
      <alignment horizontal="center"/>
    </xf>
    <xf numFmtId="166" fontId="9" fillId="0" borderId="40" xfId="2" applyNumberFormat="1" applyFont="1" applyFill="1" applyBorder="1" applyAlignment="1">
      <alignment horizontal="center"/>
    </xf>
    <xf numFmtId="168" fontId="10" fillId="0" borderId="35" xfId="2" applyNumberFormat="1" applyFont="1" applyFill="1" applyBorder="1" applyAlignment="1">
      <alignment vertical="center" wrapText="1"/>
    </xf>
    <xf numFmtId="168" fontId="10" fillId="0" borderId="38" xfId="2" applyNumberFormat="1" applyFont="1" applyFill="1" applyBorder="1" applyAlignment="1">
      <alignment vertical="center" wrapText="1"/>
    </xf>
    <xf numFmtId="0" fontId="12" fillId="0" borderId="31" xfId="23" applyFont="1" applyFill="1" applyBorder="1" applyAlignment="1">
      <alignment horizontal="left" vertical="center" wrapText="1"/>
    </xf>
    <xf numFmtId="168" fontId="12" fillId="0" borderId="31" xfId="2" applyNumberFormat="1" applyFont="1" applyFill="1" applyBorder="1" applyAlignment="1">
      <alignment horizontal="center" vertical="center" wrapText="1"/>
    </xf>
    <xf numFmtId="168" fontId="12" fillId="0" borderId="45" xfId="2" applyNumberFormat="1" applyFont="1" applyFill="1" applyBorder="1" applyAlignment="1">
      <alignment horizontal="center" vertical="center" wrapText="1"/>
    </xf>
    <xf numFmtId="166" fontId="11" fillId="0" borderId="50" xfId="2" applyNumberFormat="1" applyFont="1" applyFill="1" applyBorder="1" applyAlignment="1">
      <alignment horizontal="center"/>
    </xf>
    <xf numFmtId="166" fontId="11" fillId="0" borderId="51" xfId="2" applyNumberFormat="1" applyFont="1" applyFill="1" applyBorder="1" applyAlignment="1">
      <alignment horizontal="center"/>
    </xf>
    <xf numFmtId="166" fontId="11" fillId="0" borderId="52" xfId="2" applyNumberFormat="1" applyFont="1" applyFill="1" applyBorder="1" applyAlignment="1">
      <alignment horizontal="center"/>
    </xf>
    <xf numFmtId="0" fontId="8" fillId="0" borderId="47" xfId="23" applyFont="1" applyFill="1" applyBorder="1" applyAlignment="1">
      <alignment horizontal="center"/>
    </xf>
    <xf numFmtId="0" fontId="8" fillId="0" borderId="38" xfId="23" applyFont="1" applyFill="1" applyBorder="1" applyAlignment="1">
      <alignment horizontal="center"/>
    </xf>
    <xf numFmtId="0" fontId="8" fillId="0" borderId="20" xfId="23" applyFont="1" applyFill="1" applyBorder="1" applyAlignment="1">
      <alignment horizontal="center"/>
    </xf>
    <xf numFmtId="0" fontId="8" fillId="0" borderId="23" xfId="23" applyFont="1" applyFill="1" applyBorder="1" applyAlignment="1">
      <alignment horizontal="center"/>
    </xf>
    <xf numFmtId="0" fontId="8" fillId="0" borderId="49" xfId="23" applyFont="1" applyFill="1" applyBorder="1" applyAlignment="1">
      <alignment horizontal="center"/>
    </xf>
    <xf numFmtId="0" fontId="8" fillId="0" borderId="27" xfId="23" applyFont="1" applyFill="1" applyBorder="1" applyAlignment="1">
      <alignment horizontal="center"/>
    </xf>
    <xf numFmtId="0" fontId="8" fillId="0" borderId="36" xfId="23" applyFont="1" applyFill="1" applyBorder="1" applyAlignment="1">
      <alignment horizontal="center"/>
    </xf>
    <xf numFmtId="0" fontId="8" fillId="0" borderId="0" xfId="23" applyFont="1" applyFill="1" applyBorder="1" applyAlignment="1">
      <alignment horizontal="center"/>
    </xf>
    <xf numFmtId="0" fontId="8" fillId="0" borderId="24" xfId="23" applyFont="1" applyFill="1" applyBorder="1" applyAlignment="1">
      <alignment horizontal="center"/>
    </xf>
    <xf numFmtId="43" fontId="8" fillId="0" borderId="47" xfId="2" applyNumberFormat="1" applyFont="1" applyFill="1" applyBorder="1" applyAlignment="1">
      <alignment horizontal="center"/>
    </xf>
    <xf numFmtId="43" fontId="8" fillId="0" borderId="36" xfId="2" applyNumberFormat="1" applyFont="1" applyFill="1" applyBorder="1" applyAlignment="1">
      <alignment horizontal="center"/>
    </xf>
    <xf numFmtId="43" fontId="8" fillId="0" borderId="38" xfId="2" applyNumberFormat="1" applyFont="1" applyFill="1" applyBorder="1" applyAlignment="1">
      <alignment horizontal="center"/>
    </xf>
    <xf numFmtId="43" fontId="8" fillId="0" borderId="20" xfId="2" applyNumberFormat="1" applyFont="1" applyFill="1" applyBorder="1" applyAlignment="1">
      <alignment horizontal="center"/>
    </xf>
    <xf numFmtId="43" fontId="8" fillId="0" borderId="0" xfId="2" applyNumberFormat="1" applyFont="1" applyFill="1" applyBorder="1" applyAlignment="1">
      <alignment horizontal="center"/>
    </xf>
    <xf numFmtId="43" fontId="8" fillId="0" borderId="23" xfId="2" applyNumberFormat="1" applyFont="1" applyFill="1" applyBorder="1" applyAlignment="1">
      <alignment horizontal="center"/>
    </xf>
    <xf numFmtId="43" fontId="8" fillId="0" borderId="49" xfId="2" applyNumberFormat="1" applyFont="1" applyFill="1" applyBorder="1" applyAlignment="1">
      <alignment horizontal="center"/>
    </xf>
    <xf numFmtId="43" fontId="8" fillId="0" borderId="24" xfId="2" applyNumberFormat="1" applyFont="1" applyFill="1" applyBorder="1" applyAlignment="1">
      <alignment horizontal="center"/>
    </xf>
    <xf numFmtId="43" fontId="8" fillId="0" borderId="27" xfId="2" applyNumberFormat="1" applyFont="1" applyFill="1" applyBorder="1" applyAlignment="1">
      <alignment horizontal="center"/>
    </xf>
    <xf numFmtId="0" fontId="8" fillId="0" borderId="28" xfId="23" applyFont="1" applyFill="1" applyBorder="1" applyAlignment="1">
      <alignment horizontal="center"/>
    </xf>
    <xf numFmtId="0" fontId="8" fillId="0" borderId="29" xfId="23" applyFont="1" applyFill="1" applyBorder="1" applyAlignment="1">
      <alignment horizontal="center"/>
    </xf>
    <xf numFmtId="166" fontId="8" fillId="0" borderId="28" xfId="2" applyNumberFormat="1" applyFont="1" applyFill="1" applyBorder="1" applyAlignment="1">
      <alignment horizontal="center"/>
    </xf>
    <xf numFmtId="166" fontId="8" fillId="0" borderId="3" xfId="2" applyNumberFormat="1" applyFont="1" applyFill="1" applyBorder="1" applyAlignment="1">
      <alignment horizontal="center"/>
    </xf>
    <xf numFmtId="166" fontId="8" fillId="0" borderId="29" xfId="2" applyNumberFormat="1" applyFont="1" applyFill="1" applyBorder="1" applyAlignment="1">
      <alignment horizontal="center"/>
    </xf>
    <xf numFmtId="0" fontId="8" fillId="0" borderId="3" xfId="23" applyFont="1" applyFill="1" applyBorder="1" applyAlignment="1">
      <alignment horizontal="center"/>
    </xf>
  </cellXfs>
  <cellStyles count="42">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2 4" xfId="41"/>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externalLink" Target="externalLinks/externalLink1.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5"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6"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7"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D:/Gaurav/ERP%20TEmplates/FinalOrder%20Templates/Order%20Templates/scenario3_Finalise%20Template.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r"/>
      <sheetName val="Certification"/>
      <sheetName val="COP Fasheet"/>
    </sheetNames>
    <sheetDataSet>
      <sheetData sheetId="0"/>
      <sheetData sheetId="1">
        <row r="4">
          <cell r="D4" t="str">
            <v>COP-R001</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O182"/>
  <sheetViews>
    <sheetView workbookViewId="0">
      <selection activeCell="A8" sqref="A8:V182"/>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4.0"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19" width="4.140625" collapsed="true"/>
    <col min="13" max="13" bestFit="true" customWidth="true" style="1" width="7.140625" collapsed="true"/>
    <col min="14" max="14" bestFit="true" customWidth="true" style="1" width="6.7109375" collapsed="true"/>
    <col min="15" max="15" customWidth="true" style="22" width="4.42578125" collapsed="true"/>
    <col min="16" max="16" bestFit="true" customWidth="true" style="26" width="14.0" collapsed="true"/>
    <col min="17" max="17" bestFit="true" customWidth="true" style="26" width="13.0" collapsed="true"/>
    <col min="18" max="18" bestFit="true" customWidth="true" style="26" width="9.7109375" collapsed="true"/>
    <col min="19" max="19" customWidth="true" style="26" width="13.0" collapsed="true"/>
    <col min="20" max="20" customWidth="true" style="26" width="13.85546875" collapsed="true"/>
    <col min="21" max="21" customWidth="true" style="26" width="18.140625" collapsed="true"/>
    <col min="22" max="22" customWidth="true" style="26" width="13.85546875" collapsed="true"/>
    <col min="23" max="25" customWidth="true" style="1" width="13.85546875" collapsed="true"/>
    <col min="26" max="26" bestFit="true" customWidth="true" style="1" width="8.140625" collapsed="true"/>
    <col min="27" max="27" bestFit="true" customWidth="true" style="1" width="11.7109375" collapsed="true"/>
    <col min="28" max="28" customWidth="true" style="1" width="2.7109375" collapsed="true"/>
    <col min="29" max="29" bestFit="true" customWidth="true" style="1" width="14.0" collapsed="true"/>
    <col min="30" max="30" bestFit="true" customWidth="true" style="1" width="9.140625" collapsed="true"/>
    <col min="31" max="31" bestFit="true" customWidth="true" style="1" width="17.140625" collapsed="true"/>
    <col min="32" max="32" customWidth="true" style="1" width="8.85546875" collapsed="true"/>
    <col min="33" max="33" customWidth="true" style="1" width="7.85546875" collapsed="true"/>
    <col min="34" max="34" customWidth="true" style="1" width="9.140625" collapsed="true"/>
    <col min="35" max="35" customWidth="true" style="1" width="10.7109375" collapsed="true"/>
    <col min="36" max="37" customWidth="true" style="1" width="12.85546875" collapsed="true"/>
    <col min="38" max="38" customWidth="true" style="1" width="10.5703125" collapsed="true"/>
    <col min="39" max="39" bestFit="true" customWidth="true" style="1" width="8.140625" collapsed="true"/>
    <col min="40" max="40" customWidth="true" style="1" width="25.140625" collapsed="true"/>
    <col min="41" max="41" customWidth="true" style="1" width="2.7109375" collapsed="true"/>
    <col min="42" max="42" bestFit="true" customWidth="true" style="1" width="14.0" collapsed="true"/>
    <col min="43" max="43" bestFit="true" customWidth="true" style="1" width="15.0" collapsed="true"/>
    <col min="44" max="44" bestFit="true" customWidth="true" style="1" width="8.140625" collapsed="true"/>
    <col min="45" max="45" bestFit="true" customWidth="true" style="1" width="27.140625" collapsed="true"/>
    <col min="46" max="46" customWidth="true" style="1" width="2.7109375" collapsed="true"/>
    <col min="47" max="47" bestFit="true" customWidth="true" style="1" width="61.7109375" collapsed="true"/>
    <col min="48" max="48" customWidth="true" style="1" width="2.7109375" collapsed="true"/>
    <col min="49" max="49" bestFit="true" customWidth="true" style="1" width="13.85546875" collapsed="true"/>
    <col min="50" max="50" bestFit="true" customWidth="true" style="1" width="20.140625" collapsed="true"/>
    <col min="51" max="51" bestFit="true" customWidth="true" style="1" width="18.85546875" collapsed="true"/>
    <col min="52" max="52" bestFit="true" customWidth="true" style="1" width="36.85546875" collapsed="true"/>
    <col min="53" max="53" customWidth="true" style="1" width="2.7109375" collapsed="true"/>
    <col min="54" max="54" customWidth="true" style="1" width="23.5703125" collapsed="true"/>
    <col min="55" max="16384" style="1" width="9.140625" collapsed="true"/>
  </cols>
  <sheetData>
    <row r="3" spans="1:67" x14ac:dyDescent="0.25">
      <c r="A3" s="1" t="s">
        <v>21</v>
      </c>
    </row>
    <row r="4" spans="1:67" x14ac:dyDescent="0.25">
      <c r="A4" s="1" t="s">
        <v>22</v>
      </c>
    </row>
    <row r="5" spans="1:67" s="4" customFormat="1" x14ac:dyDescent="0.25">
      <c r="A5" s="2"/>
      <c r="B5" s="2"/>
      <c r="C5" s="132" t="s">
        <v>5</v>
      </c>
      <c r="D5" s="132"/>
      <c r="E5" s="132"/>
      <c r="F5" s="132"/>
      <c r="G5" s="132"/>
      <c r="H5" s="132"/>
      <c r="I5" s="132"/>
      <c r="J5" s="132"/>
      <c r="K5" s="132"/>
      <c r="L5" s="132"/>
      <c r="M5" s="3" t="s">
        <v>2</v>
      </c>
      <c r="N5" s="3" t="s">
        <v>8</v>
      </c>
      <c r="O5" s="23"/>
      <c r="P5" s="133"/>
      <c r="Q5" s="134"/>
      <c r="R5" s="134"/>
      <c r="S5" s="134"/>
      <c r="T5" s="134"/>
      <c r="U5" s="134"/>
      <c r="V5" s="135"/>
      <c r="W5" s="8"/>
      <c r="X5" s="8"/>
      <c r="Y5" s="8"/>
      <c r="Z5" s="8"/>
      <c r="AA5" s="8"/>
      <c r="AB5" s="8"/>
      <c r="AC5" s="8"/>
      <c r="AD5" s="8"/>
      <c r="AE5" s="8"/>
      <c r="AF5" s="8"/>
      <c r="AG5" s="8"/>
      <c r="AH5" s="8"/>
      <c r="AI5" s="8"/>
      <c r="AJ5" s="8"/>
      <c r="AK5" s="8"/>
      <c r="AL5" s="8"/>
      <c r="AM5" s="8"/>
      <c r="AN5" s="8"/>
      <c r="AO5" s="8"/>
      <c r="AP5" s="8"/>
      <c r="AQ5" s="8"/>
      <c r="AR5" s="8"/>
      <c r="AS5" s="8"/>
      <c r="AT5" s="8"/>
      <c r="AU5" s="8"/>
      <c r="AV5" s="10"/>
      <c r="AW5" s="136"/>
      <c r="AX5" s="136"/>
      <c r="AY5" s="136"/>
      <c r="AZ5" s="136"/>
      <c r="BA5" s="10"/>
      <c r="BB5" s="33"/>
      <c r="BC5" s="8"/>
      <c r="BD5" s="8"/>
      <c r="BE5" s="8"/>
      <c r="BF5" s="8"/>
      <c r="BG5" s="8"/>
      <c r="BH5" s="8"/>
      <c r="BI5" s="8"/>
      <c r="BJ5" s="8"/>
      <c r="BK5" s="8"/>
      <c r="BL5" s="8"/>
      <c r="BM5" s="8"/>
      <c r="BN5" s="8"/>
      <c r="BO5" s="8"/>
    </row>
    <row r="6" spans="1:67" s="4" customFormat="1" ht="30.75" customHeight="1" x14ac:dyDescent="0.25">
      <c r="A6" s="2" t="s">
        <v>0</v>
      </c>
      <c r="B6" s="2" t="s">
        <v>4</v>
      </c>
      <c r="C6" s="2" t="s">
        <v>1</v>
      </c>
      <c r="D6" s="32" t="s">
        <v>15</v>
      </c>
      <c r="E6" s="2" t="s">
        <v>3</v>
      </c>
      <c r="F6" s="6" t="s">
        <v>9</v>
      </c>
      <c r="G6" s="6" t="s">
        <v>10</v>
      </c>
      <c r="H6" s="6" t="s">
        <v>11</v>
      </c>
      <c r="I6" s="6" t="s">
        <v>12</v>
      </c>
      <c r="J6" s="6" t="s">
        <v>13</v>
      </c>
      <c r="K6" s="6" t="s">
        <v>14</v>
      </c>
      <c r="L6" s="20"/>
      <c r="M6" s="3"/>
      <c r="N6" s="3"/>
      <c r="O6" s="23"/>
      <c r="P6" s="133" t="s">
        <v>20</v>
      </c>
      <c r="Q6" s="134"/>
      <c r="R6" s="134"/>
      <c r="S6" s="134"/>
      <c r="T6" s="134"/>
      <c r="U6" s="134"/>
      <c r="V6" s="135"/>
      <c r="W6" s="8"/>
      <c r="X6" s="8"/>
      <c r="Y6" s="8"/>
      <c r="Z6" s="8"/>
      <c r="AA6" s="8"/>
      <c r="AB6" s="10"/>
      <c r="AC6" s="136"/>
      <c r="AD6" s="136"/>
      <c r="AE6" s="136"/>
      <c r="AF6" s="136"/>
      <c r="AG6" s="136"/>
      <c r="AH6" s="136"/>
      <c r="AI6" s="136"/>
      <c r="AJ6" s="136"/>
      <c r="AK6" s="136"/>
      <c r="AL6" s="136"/>
      <c r="AM6" s="136"/>
      <c r="AN6" s="136"/>
      <c r="AO6" s="10"/>
      <c r="AP6" s="136"/>
      <c r="AQ6" s="136"/>
      <c r="AR6" s="136"/>
      <c r="AS6" s="136"/>
      <c r="AT6" s="10"/>
      <c r="AU6" s="8"/>
      <c r="AV6" s="10"/>
      <c r="AW6" s="11"/>
      <c r="AX6" s="11"/>
      <c r="AY6" s="11"/>
      <c r="AZ6" s="11"/>
      <c r="BA6" s="10"/>
      <c r="BB6" s="8"/>
      <c r="BC6" s="8"/>
      <c r="BD6" s="8"/>
      <c r="BE6" s="8"/>
      <c r="BF6" s="8"/>
      <c r="BG6" s="8"/>
      <c r="BH6" s="8"/>
      <c r="BI6" s="8"/>
      <c r="BJ6" s="8"/>
      <c r="BK6" s="8"/>
      <c r="BL6" s="8"/>
      <c r="BM6" s="8"/>
      <c r="BN6" s="8"/>
      <c r="BO6" s="8"/>
    </row>
    <row r="7" spans="1:67" s="4" customFormat="1" x14ac:dyDescent="0.25">
      <c r="A7" s="2"/>
      <c r="B7" s="5"/>
      <c r="D7" s="2"/>
      <c r="E7" s="5"/>
      <c r="G7" s="2"/>
      <c r="H7" s="2"/>
      <c r="I7" s="2"/>
      <c r="J7" s="2"/>
      <c r="K7" s="2"/>
      <c r="L7" s="21"/>
      <c r="M7" s="5"/>
      <c r="N7" s="7"/>
      <c r="O7" s="24"/>
      <c r="P7" s="16" t="s">
        <v>6</v>
      </c>
      <c r="Q7" s="16" t="s">
        <v>16</v>
      </c>
      <c r="R7" s="16" t="s">
        <v>17</v>
      </c>
      <c r="S7" s="17" t="s">
        <v>18</v>
      </c>
      <c r="T7" s="16" t="s">
        <v>7</v>
      </c>
      <c r="U7" s="16" t="s">
        <v>23</v>
      </c>
      <c r="V7" s="17" t="s">
        <v>19</v>
      </c>
      <c r="W7" s="9"/>
      <c r="X7" s="9"/>
      <c r="Y7" s="9"/>
      <c r="Z7" s="8"/>
      <c r="AA7" s="9"/>
      <c r="AB7" s="12"/>
      <c r="AC7" s="8"/>
      <c r="AD7" s="8"/>
      <c r="AE7" s="9"/>
      <c r="AF7" s="9"/>
      <c r="AG7" s="9"/>
      <c r="AH7" s="9"/>
      <c r="AI7" s="9"/>
      <c r="AJ7" s="9"/>
      <c r="AK7" s="9"/>
      <c r="AL7" s="9"/>
      <c r="AM7" s="8"/>
      <c r="AN7" s="9"/>
      <c r="AO7" s="12"/>
      <c r="AP7" s="8"/>
      <c r="AQ7" s="8"/>
      <c r="AR7" s="8"/>
      <c r="AS7" s="9"/>
      <c r="AT7" s="12"/>
      <c r="AU7" s="8"/>
      <c r="AV7" s="12"/>
      <c r="AW7" s="8"/>
      <c r="AX7" s="8"/>
      <c r="AY7" s="8"/>
      <c r="AZ7" s="8"/>
      <c r="BA7" s="12"/>
      <c r="BB7" s="8"/>
      <c r="BC7" s="8"/>
      <c r="BD7" s="8"/>
      <c r="BE7" s="8"/>
      <c r="BF7" s="8"/>
      <c r="BG7" s="8"/>
      <c r="BH7" s="8"/>
      <c r="BI7" s="8"/>
      <c r="BJ7" s="8"/>
      <c r="BK7" s="8"/>
      <c r="BL7" s="8"/>
      <c r="BM7" s="8"/>
      <c r="BN7" s="8"/>
      <c r="BO7" s="8"/>
    </row>
    <row r="8" spans="1:67" s="4" customFormat="1" ht="58.5" customHeight="1" x14ac:dyDescent="0.25">
      <c r="A8" s="94" t="s">
        <v>42</v>
      </c>
      <c r="B8" s="18" t="s">
        <v>295</v>
      </c>
      <c r="C8" s="95" t="s">
        <v>105</v>
      </c>
      <c r="D8" s="2"/>
      <c r="E8" s="5"/>
      <c r="F8" s="2"/>
      <c r="G8" s="2"/>
      <c r="H8" s="2"/>
      <c r="I8" s="2"/>
      <c r="J8" s="2"/>
      <c r="K8" s="2"/>
      <c r="L8" s="21"/>
      <c r="M8" s="5" t="s">
        <v>106</v>
      </c>
      <c r="N8" s="16">
        <v>0</v>
      </c>
      <c r="O8" s="24"/>
      <c r="P8" s="16">
        <v>0</v>
      </c>
      <c r="Q8" s="16">
        <v>0</v>
      </c>
      <c r="R8" s="96">
        <f t="shared" ref="R8:R71" si="0">(P8*4.944%)</f>
        <v>0</v>
      </c>
      <c r="S8" s="17">
        <v>0</v>
      </c>
      <c r="T8" s="16">
        <v>0</v>
      </c>
      <c r="U8" s="96">
        <f t="shared" ref="U8:U71" si="1">P8+Q8+R8+S8+T8</f>
        <v>0</v>
      </c>
      <c r="V8" s="97">
        <f t="shared" ref="V8:V71" si="2">ROUND(U8*N8,0)</f>
        <v>0</v>
      </c>
      <c r="W8" s="9"/>
      <c r="X8" s="9"/>
      <c r="Y8" s="9"/>
      <c r="Z8" s="8"/>
      <c r="AA8" s="9"/>
      <c r="AB8" s="12"/>
      <c r="AC8" s="8"/>
      <c r="AD8" s="8"/>
      <c r="AE8" s="9"/>
      <c r="AF8" s="9"/>
      <c r="AG8" s="9"/>
      <c r="AH8" s="9"/>
      <c r="AI8" s="9"/>
      <c r="AJ8" s="9"/>
      <c r="AK8" s="9"/>
      <c r="AL8" s="9"/>
      <c r="AM8" s="8"/>
      <c r="AN8" s="9"/>
      <c r="AO8" s="12"/>
      <c r="AP8" s="8"/>
      <c r="AQ8" s="8"/>
      <c r="AR8" s="8"/>
      <c r="AS8" s="9"/>
      <c r="AT8" s="12"/>
      <c r="AU8" s="8"/>
      <c r="AV8" s="12"/>
      <c r="AW8" s="8"/>
      <c r="AX8" s="8"/>
      <c r="AY8" s="8"/>
      <c r="AZ8" s="8"/>
      <c r="BA8" s="12"/>
      <c r="BB8" s="8"/>
      <c r="BC8" s="8"/>
      <c r="BD8" s="8"/>
      <c r="BE8" s="8"/>
      <c r="BF8" s="8"/>
      <c r="BG8" s="8"/>
      <c r="BH8" s="8"/>
      <c r="BI8" s="8"/>
      <c r="BJ8" s="8"/>
      <c r="BK8" s="8"/>
      <c r="BL8" s="8"/>
      <c r="BM8" s="8"/>
      <c r="BN8" s="8"/>
      <c r="BO8" s="8"/>
    </row>
    <row r="9" spans="1:67" ht="15.75" x14ac:dyDescent="0.25">
      <c r="A9" s="94" t="s">
        <v>40</v>
      </c>
      <c r="B9" s="18" t="s">
        <v>296</v>
      </c>
      <c r="C9" s="98" t="s">
        <v>107</v>
      </c>
      <c r="D9" s="2"/>
      <c r="E9" s="5"/>
      <c r="F9" s="2"/>
      <c r="G9" s="2"/>
      <c r="H9" s="2"/>
      <c r="I9" s="2"/>
      <c r="J9" s="2"/>
      <c r="K9" s="2"/>
      <c r="L9" s="21"/>
      <c r="M9" s="5" t="s">
        <v>106</v>
      </c>
      <c r="N9" s="16">
        <v>0</v>
      </c>
      <c r="O9" s="24"/>
      <c r="P9" s="16">
        <v>0</v>
      </c>
      <c r="Q9" s="16">
        <v>0</v>
      </c>
      <c r="R9" s="96">
        <f t="shared" si="0"/>
        <v>0</v>
      </c>
      <c r="S9" s="17">
        <v>0</v>
      </c>
      <c r="T9" s="16">
        <v>0</v>
      </c>
      <c r="U9" s="96">
        <f t="shared" si="1"/>
        <v>0</v>
      </c>
      <c r="V9" s="97">
        <f t="shared" si="2"/>
        <v>0</v>
      </c>
    </row>
    <row r="10" spans="1:67" ht="189" x14ac:dyDescent="0.25">
      <c r="A10" s="94"/>
      <c r="B10" s="18" t="s">
        <v>296</v>
      </c>
      <c r="C10" s="99" t="s">
        <v>108</v>
      </c>
      <c r="D10" s="2"/>
      <c r="E10" s="5"/>
      <c r="F10" s="2"/>
      <c r="G10" s="2"/>
      <c r="H10" s="2"/>
      <c r="I10" s="2"/>
      <c r="J10" s="2"/>
      <c r="K10" s="2"/>
      <c r="L10" s="21"/>
      <c r="M10" s="5" t="s">
        <v>106</v>
      </c>
      <c r="N10" s="16">
        <v>0</v>
      </c>
      <c r="O10" s="24"/>
      <c r="P10" s="16">
        <v>0</v>
      </c>
      <c r="Q10" s="16">
        <v>0</v>
      </c>
      <c r="R10" s="96">
        <f t="shared" si="0"/>
        <v>0</v>
      </c>
      <c r="S10" s="17">
        <v>0</v>
      </c>
      <c r="T10" s="16">
        <v>0</v>
      </c>
      <c r="U10" s="96">
        <f t="shared" si="1"/>
        <v>0</v>
      </c>
      <c r="V10" s="97">
        <f t="shared" si="2"/>
        <v>0</v>
      </c>
    </row>
    <row r="11" spans="1:67" ht="94.5" x14ac:dyDescent="0.25">
      <c r="A11" s="94"/>
      <c r="B11" s="18" t="s">
        <v>296</v>
      </c>
      <c r="C11" s="99" t="s">
        <v>109</v>
      </c>
      <c r="D11" s="2"/>
      <c r="E11" s="5"/>
      <c r="F11" s="2"/>
      <c r="G11" s="2"/>
      <c r="H11" s="2"/>
      <c r="I11" s="2"/>
      <c r="J11" s="2"/>
      <c r="K11" s="2"/>
      <c r="L11" s="21"/>
      <c r="M11" s="5" t="s">
        <v>106</v>
      </c>
      <c r="N11" s="16">
        <v>0</v>
      </c>
      <c r="O11" s="24"/>
      <c r="P11" s="16">
        <v>0</v>
      </c>
      <c r="Q11" s="16">
        <v>0</v>
      </c>
      <c r="R11" s="96">
        <f t="shared" si="0"/>
        <v>0</v>
      </c>
      <c r="S11" s="17">
        <v>0</v>
      </c>
      <c r="T11" s="16">
        <v>0</v>
      </c>
      <c r="U11" s="96">
        <f t="shared" si="1"/>
        <v>0</v>
      </c>
      <c r="V11" s="97">
        <f t="shared" si="2"/>
        <v>0</v>
      </c>
    </row>
    <row r="12" spans="1:67" ht="94.5" x14ac:dyDescent="0.25">
      <c r="A12" s="94"/>
      <c r="B12" s="18" t="s">
        <v>296</v>
      </c>
      <c r="C12" s="99" t="s">
        <v>110</v>
      </c>
      <c r="D12" s="2"/>
      <c r="E12" s="5"/>
      <c r="F12" s="2"/>
      <c r="G12" s="2"/>
      <c r="H12" s="2"/>
      <c r="I12" s="2"/>
      <c r="J12" s="2"/>
      <c r="K12" s="2"/>
      <c r="L12" s="21"/>
      <c r="M12" s="5" t="s">
        <v>106</v>
      </c>
      <c r="N12" s="16">
        <v>0</v>
      </c>
      <c r="O12" s="24"/>
      <c r="P12" s="16">
        <v>0</v>
      </c>
      <c r="Q12" s="16">
        <v>0</v>
      </c>
      <c r="R12" s="96">
        <f t="shared" si="0"/>
        <v>0</v>
      </c>
      <c r="S12" s="17">
        <v>0</v>
      </c>
      <c r="T12" s="16">
        <v>0</v>
      </c>
      <c r="U12" s="96">
        <f t="shared" si="1"/>
        <v>0</v>
      </c>
      <c r="V12" s="97">
        <f t="shared" si="2"/>
        <v>0</v>
      </c>
    </row>
    <row r="13" spans="1:67" ht="63" x14ac:dyDescent="0.25">
      <c r="A13" s="94"/>
      <c r="B13" s="18" t="s">
        <v>296</v>
      </c>
      <c r="C13" s="100" t="s">
        <v>111</v>
      </c>
      <c r="D13" s="2"/>
      <c r="E13" s="5"/>
      <c r="F13" s="2"/>
      <c r="G13" s="2"/>
      <c r="H13" s="2"/>
      <c r="I13" s="2"/>
      <c r="J13" s="2"/>
      <c r="K13" s="2"/>
      <c r="L13" s="21"/>
      <c r="M13" s="5" t="s">
        <v>106</v>
      </c>
      <c r="N13" s="16">
        <v>0</v>
      </c>
      <c r="O13" s="24"/>
      <c r="P13" s="16">
        <v>0</v>
      </c>
      <c r="Q13" s="16">
        <v>0</v>
      </c>
      <c r="R13" s="96">
        <f t="shared" si="0"/>
        <v>0</v>
      </c>
      <c r="S13" s="17">
        <v>0</v>
      </c>
      <c r="T13" s="16">
        <v>0</v>
      </c>
      <c r="U13" s="96">
        <f t="shared" si="1"/>
        <v>0</v>
      </c>
      <c r="V13" s="97">
        <f t="shared" si="2"/>
        <v>0</v>
      </c>
    </row>
    <row r="14" spans="1:67" ht="78.75" x14ac:dyDescent="0.25">
      <c r="A14" s="94"/>
      <c r="B14" s="18" t="s">
        <v>296</v>
      </c>
      <c r="C14" s="100" t="s">
        <v>112</v>
      </c>
      <c r="D14" s="2"/>
      <c r="E14" s="5"/>
      <c r="F14" s="2"/>
      <c r="G14" s="2"/>
      <c r="H14" s="2"/>
      <c r="I14" s="2"/>
      <c r="J14" s="2"/>
      <c r="K14" s="2"/>
      <c r="L14" s="21"/>
      <c r="M14" s="5" t="s">
        <v>106</v>
      </c>
      <c r="N14" s="16">
        <v>0</v>
      </c>
      <c r="O14" s="24"/>
      <c r="P14" s="16">
        <v>0</v>
      </c>
      <c r="Q14" s="16">
        <v>0</v>
      </c>
      <c r="R14" s="96">
        <f t="shared" si="0"/>
        <v>0</v>
      </c>
      <c r="S14" s="17">
        <v>0</v>
      </c>
      <c r="T14" s="16">
        <v>0</v>
      </c>
      <c r="U14" s="96">
        <f t="shared" si="1"/>
        <v>0</v>
      </c>
      <c r="V14" s="97">
        <f t="shared" si="2"/>
        <v>0</v>
      </c>
    </row>
    <row r="15" spans="1:67" ht="78.75" x14ac:dyDescent="0.25">
      <c r="A15" s="94"/>
      <c r="B15" s="18" t="s">
        <v>296</v>
      </c>
      <c r="C15" s="100" t="s">
        <v>113</v>
      </c>
      <c r="D15" s="2"/>
      <c r="E15" s="5"/>
      <c r="F15" s="2"/>
      <c r="G15" s="2"/>
      <c r="H15" s="2"/>
      <c r="I15" s="2"/>
      <c r="J15" s="2"/>
      <c r="K15" s="2"/>
      <c r="L15" s="21"/>
      <c r="M15" s="5" t="s">
        <v>106</v>
      </c>
      <c r="N15" s="16">
        <v>0</v>
      </c>
      <c r="O15" s="24"/>
      <c r="P15" s="16">
        <v>0</v>
      </c>
      <c r="Q15" s="16">
        <v>0</v>
      </c>
      <c r="R15" s="96">
        <f t="shared" si="0"/>
        <v>0</v>
      </c>
      <c r="S15" s="17">
        <v>0</v>
      </c>
      <c r="T15" s="16">
        <v>0</v>
      </c>
      <c r="U15" s="96">
        <f t="shared" si="1"/>
        <v>0</v>
      </c>
      <c r="V15" s="97">
        <f t="shared" si="2"/>
        <v>0</v>
      </c>
    </row>
    <row r="16" spans="1:67" ht="141.75" x14ac:dyDescent="0.25">
      <c r="A16" s="94">
        <v>1.1000000000000001</v>
      </c>
      <c r="B16" s="18" t="s">
        <v>296</v>
      </c>
      <c r="C16" s="101" t="s">
        <v>114</v>
      </c>
      <c r="D16" s="2"/>
      <c r="E16" s="5"/>
      <c r="F16" s="2"/>
      <c r="G16" s="2"/>
      <c r="H16" s="2"/>
      <c r="I16" s="2"/>
      <c r="J16" s="2"/>
      <c r="K16" s="2"/>
      <c r="L16" s="21"/>
      <c r="M16" s="5" t="s">
        <v>106</v>
      </c>
      <c r="N16" s="16">
        <v>0</v>
      </c>
      <c r="O16" s="24"/>
      <c r="P16" s="16">
        <v>0</v>
      </c>
      <c r="Q16" s="16">
        <v>0</v>
      </c>
      <c r="R16" s="96">
        <f t="shared" si="0"/>
        <v>0</v>
      </c>
      <c r="S16" s="17">
        <v>0</v>
      </c>
      <c r="T16" s="16">
        <v>0</v>
      </c>
      <c r="U16" s="96">
        <f t="shared" si="1"/>
        <v>0</v>
      </c>
      <c r="V16" s="97">
        <f t="shared" si="2"/>
        <v>0</v>
      </c>
    </row>
    <row r="17" spans="1:22" ht="31.5" x14ac:dyDescent="0.25">
      <c r="A17" s="94"/>
      <c r="B17" s="18" t="s">
        <v>296</v>
      </c>
      <c r="C17" s="99" t="s">
        <v>115</v>
      </c>
      <c r="D17" s="2"/>
      <c r="E17" s="5"/>
      <c r="F17" s="2"/>
      <c r="G17" s="2"/>
      <c r="H17" s="2"/>
      <c r="I17" s="2"/>
      <c r="J17" s="2"/>
      <c r="K17" s="2"/>
      <c r="L17" s="21"/>
      <c r="M17" s="5" t="s">
        <v>106</v>
      </c>
      <c r="N17" s="16">
        <v>0</v>
      </c>
      <c r="O17" s="24"/>
      <c r="P17" s="16">
        <v>0</v>
      </c>
      <c r="Q17" s="16">
        <v>0</v>
      </c>
      <c r="R17" s="96">
        <f t="shared" si="0"/>
        <v>0</v>
      </c>
      <c r="S17" s="17">
        <v>0</v>
      </c>
      <c r="T17" s="16">
        <v>0</v>
      </c>
      <c r="U17" s="96">
        <f t="shared" si="1"/>
        <v>0</v>
      </c>
      <c r="V17" s="97">
        <f t="shared" si="2"/>
        <v>0</v>
      </c>
    </row>
    <row r="18" spans="1:22" ht="30" x14ac:dyDescent="0.25">
      <c r="A18" s="2" t="s">
        <v>116</v>
      </c>
      <c r="B18" s="18" t="s">
        <v>296</v>
      </c>
      <c r="C18" s="13" t="s">
        <v>117</v>
      </c>
      <c r="D18" s="15"/>
      <c r="E18" s="2"/>
      <c r="F18" s="2"/>
      <c r="G18" s="14"/>
      <c r="H18" s="102"/>
      <c r="I18" s="103"/>
      <c r="J18" s="104"/>
      <c r="K18" s="104"/>
      <c r="L18" s="21"/>
      <c r="M18" s="105" t="s">
        <v>118</v>
      </c>
      <c r="N18" s="16">
        <v>9238</v>
      </c>
      <c r="O18" s="25"/>
      <c r="P18" s="106">
        <v>358</v>
      </c>
      <c r="Q18" s="16">
        <v>0</v>
      </c>
      <c r="R18" s="96">
        <f t="shared" si="0"/>
        <v>17.69952</v>
      </c>
      <c r="S18" s="17">
        <v>0</v>
      </c>
      <c r="T18" s="16">
        <v>0</v>
      </c>
      <c r="U18" s="96">
        <f t="shared" si="1"/>
        <v>375.69952000000001</v>
      </c>
      <c r="V18" s="97">
        <f t="shared" si="2"/>
        <v>3470712</v>
      </c>
    </row>
    <row r="19" spans="1:22" ht="204.75" x14ac:dyDescent="0.25">
      <c r="A19" s="2">
        <v>1.2</v>
      </c>
      <c r="B19" s="18" t="s">
        <v>296</v>
      </c>
      <c r="C19" s="101" t="s">
        <v>119</v>
      </c>
      <c r="D19" s="15"/>
      <c r="E19" s="2"/>
      <c r="F19" s="2"/>
      <c r="G19" s="14"/>
      <c r="H19" s="102"/>
      <c r="I19" s="103"/>
      <c r="J19" s="104"/>
      <c r="K19" s="104"/>
      <c r="L19" s="21"/>
      <c r="M19" s="5" t="s">
        <v>106</v>
      </c>
      <c r="N19" s="16">
        <v>0</v>
      </c>
      <c r="O19" s="25"/>
      <c r="P19" s="106">
        <v>0</v>
      </c>
      <c r="Q19" s="16">
        <v>0</v>
      </c>
      <c r="R19" s="96">
        <f t="shared" si="0"/>
        <v>0</v>
      </c>
      <c r="S19" s="17">
        <v>0</v>
      </c>
      <c r="T19" s="16">
        <v>0</v>
      </c>
      <c r="U19" s="96">
        <f t="shared" si="1"/>
        <v>0</v>
      </c>
      <c r="V19" s="97">
        <f t="shared" si="2"/>
        <v>0</v>
      </c>
    </row>
    <row r="20" spans="1:22" ht="30" x14ac:dyDescent="0.25">
      <c r="A20" s="6" t="s">
        <v>120</v>
      </c>
      <c r="B20" s="18" t="s">
        <v>296</v>
      </c>
      <c r="C20" s="13" t="s">
        <v>121</v>
      </c>
      <c r="D20" s="15"/>
      <c r="E20" s="5"/>
      <c r="F20" s="5"/>
      <c r="G20" s="14"/>
      <c r="H20" s="102"/>
      <c r="I20" s="103"/>
      <c r="J20" s="104"/>
      <c r="K20" s="104"/>
      <c r="L20" s="107"/>
      <c r="M20" s="105" t="s">
        <v>118</v>
      </c>
      <c r="N20" s="16">
        <v>0</v>
      </c>
      <c r="O20" s="25"/>
      <c r="P20" s="106">
        <v>968</v>
      </c>
      <c r="Q20" s="16">
        <v>0</v>
      </c>
      <c r="R20" s="96">
        <f t="shared" si="0"/>
        <v>47.85792</v>
      </c>
      <c r="S20" s="17">
        <v>0</v>
      </c>
      <c r="T20" s="16">
        <v>0</v>
      </c>
      <c r="U20" s="96">
        <f t="shared" si="1"/>
        <v>1015.85792</v>
      </c>
      <c r="V20" s="97">
        <f t="shared" si="2"/>
        <v>0</v>
      </c>
    </row>
    <row r="21" spans="1:22" ht="78.75" x14ac:dyDescent="0.25">
      <c r="A21" s="6">
        <v>2</v>
      </c>
      <c r="B21" s="18" t="s">
        <v>296</v>
      </c>
      <c r="C21" s="108" t="s">
        <v>122</v>
      </c>
      <c r="D21" s="15"/>
      <c r="E21" s="5"/>
      <c r="F21" s="5"/>
      <c r="G21" s="14"/>
      <c r="H21" s="102"/>
      <c r="I21" s="103"/>
      <c r="J21" s="104"/>
      <c r="K21" s="104"/>
      <c r="L21" s="107"/>
      <c r="M21" s="5" t="s">
        <v>106</v>
      </c>
      <c r="N21" s="16">
        <v>0</v>
      </c>
      <c r="O21" s="25"/>
      <c r="P21" s="106">
        <v>0</v>
      </c>
      <c r="Q21" s="16">
        <v>0</v>
      </c>
      <c r="R21" s="96">
        <f t="shared" si="0"/>
        <v>0</v>
      </c>
      <c r="S21" s="17">
        <v>0</v>
      </c>
      <c r="T21" s="16">
        <v>0</v>
      </c>
      <c r="U21" s="96">
        <f t="shared" si="1"/>
        <v>0</v>
      </c>
      <c r="V21" s="97">
        <f t="shared" si="2"/>
        <v>0</v>
      </c>
    </row>
    <row r="22" spans="1:22" ht="110.25" x14ac:dyDescent="0.25">
      <c r="A22" s="6"/>
      <c r="B22" s="18" t="s">
        <v>296</v>
      </c>
      <c r="C22" s="100" t="s">
        <v>123</v>
      </c>
      <c r="D22" s="15"/>
      <c r="E22" s="5"/>
      <c r="F22" s="5"/>
      <c r="G22" s="14"/>
      <c r="H22" s="102"/>
      <c r="I22" s="103"/>
      <c r="J22" s="104"/>
      <c r="K22" s="104"/>
      <c r="L22" s="107"/>
      <c r="M22" s="5" t="s">
        <v>106</v>
      </c>
      <c r="N22" s="16">
        <v>0</v>
      </c>
      <c r="O22" s="25"/>
      <c r="P22" s="106">
        <v>0</v>
      </c>
      <c r="Q22" s="16">
        <v>0</v>
      </c>
      <c r="R22" s="96">
        <f t="shared" si="0"/>
        <v>0</v>
      </c>
      <c r="S22" s="17">
        <v>0</v>
      </c>
      <c r="T22" s="16">
        <v>0</v>
      </c>
      <c r="U22" s="96">
        <f t="shared" si="1"/>
        <v>0</v>
      </c>
      <c r="V22" s="97">
        <f t="shared" si="2"/>
        <v>0</v>
      </c>
    </row>
    <row r="23" spans="1:22" ht="30" x14ac:dyDescent="0.25">
      <c r="A23" s="6">
        <v>2.1</v>
      </c>
      <c r="B23" s="18" t="s">
        <v>296</v>
      </c>
      <c r="C23" s="13" t="s">
        <v>124</v>
      </c>
      <c r="D23" s="109"/>
      <c r="E23" s="5"/>
      <c r="F23" s="5"/>
      <c r="G23" s="110"/>
      <c r="H23" s="102"/>
      <c r="I23" s="103"/>
      <c r="J23" s="104"/>
      <c r="K23" s="104"/>
      <c r="L23" s="107"/>
      <c r="M23" s="105" t="s">
        <v>118</v>
      </c>
      <c r="N23" s="16">
        <v>18813</v>
      </c>
      <c r="O23" s="25"/>
      <c r="P23" s="111">
        <v>112</v>
      </c>
      <c r="Q23" s="16">
        <v>0</v>
      </c>
      <c r="R23" s="96">
        <f t="shared" si="0"/>
        <v>5.53728</v>
      </c>
      <c r="S23" s="17">
        <v>0</v>
      </c>
      <c r="T23" s="16">
        <v>0</v>
      </c>
      <c r="U23" s="96">
        <f t="shared" si="1"/>
        <v>117.53728</v>
      </c>
      <c r="V23" s="97">
        <f t="shared" si="2"/>
        <v>2211229</v>
      </c>
    </row>
    <row r="24" spans="1:22" ht="141.75" x14ac:dyDescent="0.25">
      <c r="A24" s="6">
        <v>3</v>
      </c>
      <c r="B24" s="18" t="s">
        <v>297</v>
      </c>
      <c r="C24" s="112" t="s">
        <v>125</v>
      </c>
      <c r="D24" s="109"/>
      <c r="E24" s="5"/>
      <c r="F24" s="5"/>
      <c r="G24" s="110"/>
      <c r="H24" s="102"/>
      <c r="I24" s="103"/>
      <c r="J24" s="104"/>
      <c r="K24" s="104"/>
      <c r="L24" s="107"/>
      <c r="M24" s="5" t="s">
        <v>106</v>
      </c>
      <c r="N24" s="16">
        <v>0</v>
      </c>
      <c r="O24" s="25"/>
      <c r="P24" s="111">
        <v>0</v>
      </c>
      <c r="Q24" s="16">
        <v>0</v>
      </c>
      <c r="R24" s="96">
        <f t="shared" si="0"/>
        <v>0</v>
      </c>
      <c r="S24" s="17">
        <v>0</v>
      </c>
      <c r="T24" s="16">
        <v>0</v>
      </c>
      <c r="U24" s="96">
        <f t="shared" si="1"/>
        <v>0</v>
      </c>
      <c r="V24" s="97">
        <f t="shared" si="2"/>
        <v>0</v>
      </c>
    </row>
    <row r="25" spans="1:22" ht="30" x14ac:dyDescent="0.25">
      <c r="A25" s="113">
        <v>3.1</v>
      </c>
      <c r="B25" s="18" t="s">
        <v>297</v>
      </c>
      <c r="C25" s="13" t="s">
        <v>126</v>
      </c>
      <c r="D25" s="15"/>
      <c r="E25" s="5"/>
      <c r="F25" s="5"/>
      <c r="G25" s="110"/>
      <c r="H25" s="102"/>
      <c r="I25" s="103"/>
      <c r="J25" s="104"/>
      <c r="K25" s="104"/>
      <c r="L25" s="107"/>
      <c r="M25" s="105" t="s">
        <v>118</v>
      </c>
      <c r="N25" s="16">
        <v>0</v>
      </c>
      <c r="O25" s="25"/>
      <c r="P25" s="111">
        <v>153</v>
      </c>
      <c r="Q25" s="16">
        <v>0</v>
      </c>
      <c r="R25" s="96">
        <f t="shared" si="0"/>
        <v>7.5643199999999995</v>
      </c>
      <c r="S25" s="17">
        <v>0</v>
      </c>
      <c r="T25" s="16">
        <v>0</v>
      </c>
      <c r="U25" s="96">
        <f t="shared" si="1"/>
        <v>160.56432000000001</v>
      </c>
      <c r="V25" s="97">
        <f t="shared" si="2"/>
        <v>0</v>
      </c>
    </row>
    <row r="26" spans="1:22" ht="30" x14ac:dyDescent="0.25">
      <c r="A26" s="114">
        <v>3.2</v>
      </c>
      <c r="B26" s="18" t="s">
        <v>297</v>
      </c>
      <c r="C26" s="114" t="s">
        <v>127</v>
      </c>
      <c r="D26" s="5"/>
      <c r="E26" s="5"/>
      <c r="F26" s="5"/>
      <c r="G26" s="5"/>
      <c r="H26" s="5"/>
      <c r="I26" s="5"/>
      <c r="J26" s="5"/>
      <c r="K26" s="5"/>
      <c r="L26" s="107"/>
      <c r="M26" s="105" t="s">
        <v>118</v>
      </c>
      <c r="N26" s="16">
        <v>6111</v>
      </c>
      <c r="O26" s="115"/>
      <c r="P26" s="116">
        <v>389</v>
      </c>
      <c r="Q26" s="16">
        <v>0</v>
      </c>
      <c r="R26" s="96">
        <f t="shared" si="0"/>
        <v>19.23216</v>
      </c>
      <c r="S26" s="17">
        <v>0</v>
      </c>
      <c r="T26" s="16">
        <v>0</v>
      </c>
      <c r="U26" s="96">
        <f t="shared" si="1"/>
        <v>408.23216000000002</v>
      </c>
      <c r="V26" s="97">
        <f t="shared" si="2"/>
        <v>2494707</v>
      </c>
    </row>
    <row r="27" spans="1:22" ht="126" x14ac:dyDescent="0.25">
      <c r="A27" s="114">
        <v>4</v>
      </c>
      <c r="B27" s="18" t="s">
        <v>297</v>
      </c>
      <c r="C27" s="117" t="s">
        <v>128</v>
      </c>
      <c r="D27" s="5"/>
      <c r="E27" s="5"/>
      <c r="F27" s="5"/>
      <c r="G27" s="5"/>
      <c r="H27" s="5"/>
      <c r="I27" s="5"/>
      <c r="J27" s="5"/>
      <c r="K27" s="5"/>
      <c r="L27" s="107"/>
      <c r="M27" s="105" t="s">
        <v>118</v>
      </c>
      <c r="N27" s="16">
        <v>0</v>
      </c>
      <c r="O27" s="115"/>
      <c r="P27" s="116">
        <v>2582</v>
      </c>
      <c r="Q27" s="16">
        <v>0</v>
      </c>
      <c r="R27" s="96">
        <f t="shared" si="0"/>
        <v>127.65407999999999</v>
      </c>
      <c r="S27" s="17">
        <v>0</v>
      </c>
      <c r="T27" s="16">
        <v>0</v>
      </c>
      <c r="U27" s="96">
        <f t="shared" si="1"/>
        <v>2709.6540799999998</v>
      </c>
      <c r="V27" s="97">
        <f t="shared" si="2"/>
        <v>0</v>
      </c>
    </row>
    <row r="28" spans="1:22" ht="110.25" x14ac:dyDescent="0.25">
      <c r="A28" s="114">
        <v>5</v>
      </c>
      <c r="B28" s="18" t="s">
        <v>297</v>
      </c>
      <c r="C28" s="117" t="s">
        <v>129</v>
      </c>
      <c r="D28" s="5"/>
      <c r="E28" s="5"/>
      <c r="F28" s="5"/>
      <c r="G28" s="5"/>
      <c r="H28" s="5"/>
      <c r="I28" s="5"/>
      <c r="J28" s="5"/>
      <c r="K28" s="5"/>
      <c r="L28" s="107"/>
      <c r="M28" s="5" t="s">
        <v>106</v>
      </c>
      <c r="N28" s="16">
        <v>0</v>
      </c>
      <c r="O28" s="115"/>
      <c r="P28" s="116">
        <v>0</v>
      </c>
      <c r="Q28" s="16">
        <v>0</v>
      </c>
      <c r="R28" s="96">
        <f t="shared" si="0"/>
        <v>0</v>
      </c>
      <c r="S28" s="17">
        <v>0</v>
      </c>
      <c r="T28" s="16">
        <v>0</v>
      </c>
      <c r="U28" s="96">
        <f t="shared" si="1"/>
        <v>0</v>
      </c>
      <c r="V28" s="97">
        <f t="shared" si="2"/>
        <v>0</v>
      </c>
    </row>
    <row r="29" spans="1:22" ht="15.75" x14ac:dyDescent="0.25">
      <c r="A29" s="114"/>
      <c r="B29" s="18" t="s">
        <v>297</v>
      </c>
      <c r="C29" s="117" t="s">
        <v>130</v>
      </c>
      <c r="D29" s="5"/>
      <c r="E29" s="5"/>
      <c r="F29" s="5"/>
      <c r="G29" s="5"/>
      <c r="H29" s="5"/>
      <c r="I29" s="5"/>
      <c r="J29" s="5"/>
      <c r="K29" s="5"/>
      <c r="L29" s="107"/>
      <c r="M29" s="5" t="s">
        <v>106</v>
      </c>
      <c r="N29" s="16">
        <v>0</v>
      </c>
      <c r="O29" s="115"/>
      <c r="P29" s="116">
        <v>0</v>
      </c>
      <c r="Q29" s="16">
        <v>0</v>
      </c>
      <c r="R29" s="96">
        <f t="shared" si="0"/>
        <v>0</v>
      </c>
      <c r="S29" s="17">
        <v>0</v>
      </c>
      <c r="T29" s="16">
        <v>0</v>
      </c>
      <c r="U29" s="96">
        <f t="shared" si="1"/>
        <v>0</v>
      </c>
      <c r="V29" s="97">
        <f t="shared" si="2"/>
        <v>0</v>
      </c>
    </row>
    <row r="30" spans="1:22" ht="63" x14ac:dyDescent="0.25">
      <c r="A30" s="114"/>
      <c r="B30" s="18" t="s">
        <v>297</v>
      </c>
      <c r="C30" s="118" t="s">
        <v>131</v>
      </c>
      <c r="D30" s="5"/>
      <c r="E30" s="5"/>
      <c r="F30" s="5"/>
      <c r="G30" s="5"/>
      <c r="H30" s="5"/>
      <c r="I30" s="5"/>
      <c r="J30" s="5"/>
      <c r="K30" s="5"/>
      <c r="L30" s="107"/>
      <c r="M30" s="5" t="s">
        <v>106</v>
      </c>
      <c r="N30" s="16">
        <v>0</v>
      </c>
      <c r="O30" s="115"/>
      <c r="P30" s="116">
        <v>0</v>
      </c>
      <c r="Q30" s="16">
        <v>0</v>
      </c>
      <c r="R30" s="96">
        <f t="shared" si="0"/>
        <v>0</v>
      </c>
      <c r="S30" s="17">
        <v>0</v>
      </c>
      <c r="T30" s="16">
        <v>0</v>
      </c>
      <c r="U30" s="96">
        <f t="shared" si="1"/>
        <v>0</v>
      </c>
      <c r="V30" s="97">
        <f t="shared" si="2"/>
        <v>0</v>
      </c>
    </row>
    <row r="31" spans="1:22" ht="157.5" x14ac:dyDescent="0.25">
      <c r="A31" s="114"/>
      <c r="B31" s="18" t="s">
        <v>297</v>
      </c>
      <c r="C31" s="118" t="s">
        <v>132</v>
      </c>
      <c r="D31" s="5"/>
      <c r="E31" s="5"/>
      <c r="F31" s="5"/>
      <c r="G31" s="5"/>
      <c r="H31" s="5"/>
      <c r="I31" s="5"/>
      <c r="J31" s="5"/>
      <c r="K31" s="5"/>
      <c r="L31" s="107"/>
      <c r="M31" s="5" t="s">
        <v>106</v>
      </c>
      <c r="N31" s="16">
        <v>0</v>
      </c>
      <c r="O31" s="115"/>
      <c r="P31" s="116">
        <v>0</v>
      </c>
      <c r="Q31" s="16">
        <v>0</v>
      </c>
      <c r="R31" s="96">
        <f t="shared" si="0"/>
        <v>0</v>
      </c>
      <c r="S31" s="17">
        <v>0</v>
      </c>
      <c r="T31" s="16">
        <v>0</v>
      </c>
      <c r="U31" s="96">
        <f t="shared" si="1"/>
        <v>0</v>
      </c>
      <c r="V31" s="97">
        <f t="shared" si="2"/>
        <v>0</v>
      </c>
    </row>
    <row r="32" spans="1:22" ht="63" x14ac:dyDescent="0.25">
      <c r="A32" s="114"/>
      <c r="B32" s="18" t="s">
        <v>297</v>
      </c>
      <c r="C32" s="118" t="s">
        <v>133</v>
      </c>
      <c r="D32" s="5"/>
      <c r="E32" s="5"/>
      <c r="F32" s="5"/>
      <c r="G32" s="5"/>
      <c r="H32" s="5"/>
      <c r="I32" s="5"/>
      <c r="J32" s="5"/>
      <c r="K32" s="5"/>
      <c r="L32" s="107"/>
      <c r="M32" s="5" t="s">
        <v>106</v>
      </c>
      <c r="N32" s="16">
        <v>0</v>
      </c>
      <c r="O32" s="115"/>
      <c r="P32" s="116">
        <v>0</v>
      </c>
      <c r="Q32" s="16">
        <v>0</v>
      </c>
      <c r="R32" s="96">
        <f t="shared" si="0"/>
        <v>0</v>
      </c>
      <c r="S32" s="17">
        <v>0</v>
      </c>
      <c r="T32" s="16">
        <v>0</v>
      </c>
      <c r="U32" s="96">
        <f t="shared" si="1"/>
        <v>0</v>
      </c>
      <c r="V32" s="97">
        <f t="shared" si="2"/>
        <v>0</v>
      </c>
    </row>
    <row r="33" spans="1:22" ht="78.75" x14ac:dyDescent="0.25">
      <c r="A33" s="114"/>
      <c r="B33" s="18" t="s">
        <v>297</v>
      </c>
      <c r="C33" s="118" t="s">
        <v>134</v>
      </c>
      <c r="D33" s="5"/>
      <c r="E33" s="5"/>
      <c r="F33" s="5"/>
      <c r="G33" s="5"/>
      <c r="H33" s="5"/>
      <c r="I33" s="5"/>
      <c r="J33" s="5"/>
      <c r="K33" s="5"/>
      <c r="L33" s="107"/>
      <c r="M33" s="5" t="s">
        <v>106</v>
      </c>
      <c r="N33" s="16">
        <v>0</v>
      </c>
      <c r="O33" s="115"/>
      <c r="P33" s="116">
        <v>0</v>
      </c>
      <c r="Q33" s="16">
        <v>0</v>
      </c>
      <c r="R33" s="96">
        <f t="shared" si="0"/>
        <v>0</v>
      </c>
      <c r="S33" s="17">
        <v>0</v>
      </c>
      <c r="T33" s="16">
        <v>0</v>
      </c>
      <c r="U33" s="96">
        <f t="shared" si="1"/>
        <v>0</v>
      </c>
      <c r="V33" s="97">
        <f t="shared" si="2"/>
        <v>0</v>
      </c>
    </row>
    <row r="34" spans="1:22" ht="47.25" x14ac:dyDescent="0.25">
      <c r="A34" s="114"/>
      <c r="B34" s="18" t="s">
        <v>297</v>
      </c>
      <c r="C34" s="118" t="s">
        <v>135</v>
      </c>
      <c r="D34" s="5"/>
      <c r="E34" s="5"/>
      <c r="F34" s="5"/>
      <c r="G34" s="5"/>
      <c r="H34" s="5"/>
      <c r="I34" s="5"/>
      <c r="J34" s="5"/>
      <c r="K34" s="5"/>
      <c r="L34" s="107"/>
      <c r="M34" s="5" t="s">
        <v>106</v>
      </c>
      <c r="N34" s="16">
        <v>0</v>
      </c>
      <c r="O34" s="115"/>
      <c r="P34" s="116">
        <v>0</v>
      </c>
      <c r="Q34" s="16">
        <v>0</v>
      </c>
      <c r="R34" s="96">
        <f t="shared" si="0"/>
        <v>0</v>
      </c>
      <c r="S34" s="17">
        <v>0</v>
      </c>
      <c r="T34" s="16">
        <v>0</v>
      </c>
      <c r="U34" s="96">
        <f t="shared" si="1"/>
        <v>0</v>
      </c>
      <c r="V34" s="97">
        <f t="shared" si="2"/>
        <v>0</v>
      </c>
    </row>
    <row r="35" spans="1:22" ht="15.75" x14ac:dyDescent="0.25">
      <c r="A35" s="114" t="s">
        <v>136</v>
      </c>
      <c r="B35" s="18" t="s">
        <v>298</v>
      </c>
      <c r="C35" s="101" t="s">
        <v>137</v>
      </c>
      <c r="D35" s="5"/>
      <c r="E35" s="5"/>
      <c r="F35" s="5"/>
      <c r="G35" s="5"/>
      <c r="H35" s="5"/>
      <c r="I35" s="5"/>
      <c r="J35" s="5"/>
      <c r="K35" s="5"/>
      <c r="L35" s="107"/>
      <c r="M35" s="5" t="s">
        <v>106</v>
      </c>
      <c r="N35" s="16">
        <v>0</v>
      </c>
      <c r="O35" s="115"/>
      <c r="P35" s="116">
        <v>0</v>
      </c>
      <c r="Q35" s="16">
        <v>0</v>
      </c>
      <c r="R35" s="96">
        <f t="shared" si="0"/>
        <v>0</v>
      </c>
      <c r="S35" s="17">
        <v>0</v>
      </c>
      <c r="T35" s="16">
        <v>0</v>
      </c>
      <c r="U35" s="96">
        <f t="shared" si="1"/>
        <v>0</v>
      </c>
      <c r="V35" s="97">
        <f t="shared" si="2"/>
        <v>0</v>
      </c>
    </row>
    <row r="36" spans="1:22" ht="94.5" x14ac:dyDescent="0.25">
      <c r="A36" s="114">
        <v>1</v>
      </c>
      <c r="B36" s="18" t="s">
        <v>298</v>
      </c>
      <c r="C36" s="119" t="s">
        <v>138</v>
      </c>
      <c r="D36" s="5"/>
      <c r="E36" s="5"/>
      <c r="F36" s="5"/>
      <c r="G36" s="5"/>
      <c r="H36" s="5"/>
      <c r="I36" s="5"/>
      <c r="J36" s="5"/>
      <c r="K36" s="5"/>
      <c r="L36" s="107"/>
      <c r="M36" s="120" t="s">
        <v>118</v>
      </c>
      <c r="N36" s="16">
        <v>1185</v>
      </c>
      <c r="O36" s="115"/>
      <c r="P36" s="111">
        <v>215</v>
      </c>
      <c r="Q36" s="16">
        <v>0</v>
      </c>
      <c r="R36" s="96">
        <f t="shared" si="0"/>
        <v>10.6296</v>
      </c>
      <c r="S36" s="17">
        <v>0</v>
      </c>
      <c r="T36" s="16">
        <v>0</v>
      </c>
      <c r="U36" s="96">
        <f t="shared" si="1"/>
        <v>225.62960000000001</v>
      </c>
      <c r="V36" s="97">
        <f t="shared" si="2"/>
        <v>267371</v>
      </c>
    </row>
    <row r="37" spans="1:22" ht="78.75" x14ac:dyDescent="0.25">
      <c r="A37" s="114"/>
      <c r="B37" s="18" t="s">
        <v>298</v>
      </c>
      <c r="C37" s="119" t="s">
        <v>139</v>
      </c>
      <c r="D37" s="5"/>
      <c r="E37" s="5"/>
      <c r="F37" s="5"/>
      <c r="G37" s="5"/>
      <c r="H37" s="5"/>
      <c r="I37" s="5"/>
      <c r="J37" s="5"/>
      <c r="K37" s="5"/>
      <c r="L37" s="107"/>
      <c r="M37" s="5" t="s">
        <v>106</v>
      </c>
      <c r="N37" s="16">
        <v>0</v>
      </c>
      <c r="O37" s="115"/>
      <c r="P37" s="111">
        <v>0</v>
      </c>
      <c r="Q37" s="16">
        <v>0</v>
      </c>
      <c r="R37" s="96">
        <f t="shared" si="0"/>
        <v>0</v>
      </c>
      <c r="S37" s="17">
        <v>0</v>
      </c>
      <c r="T37" s="16">
        <v>0</v>
      </c>
      <c r="U37" s="96">
        <f t="shared" si="1"/>
        <v>0</v>
      </c>
      <c r="V37" s="97">
        <f t="shared" si="2"/>
        <v>0</v>
      </c>
    </row>
    <row r="38" spans="1:22" ht="94.5" x14ac:dyDescent="0.25">
      <c r="A38" s="114"/>
      <c r="B38" s="18" t="s">
        <v>298</v>
      </c>
      <c r="C38" s="119" t="s">
        <v>140</v>
      </c>
      <c r="D38" s="5"/>
      <c r="E38" s="5"/>
      <c r="F38" s="5"/>
      <c r="G38" s="5"/>
      <c r="H38" s="5"/>
      <c r="I38" s="5"/>
      <c r="J38" s="5"/>
      <c r="K38" s="5"/>
      <c r="L38" s="107"/>
      <c r="M38" s="5" t="s">
        <v>106</v>
      </c>
      <c r="N38" s="16">
        <v>0</v>
      </c>
      <c r="O38" s="115"/>
      <c r="P38" s="111">
        <v>0</v>
      </c>
      <c r="Q38" s="16">
        <v>0</v>
      </c>
      <c r="R38" s="96">
        <f t="shared" si="0"/>
        <v>0</v>
      </c>
      <c r="S38" s="17">
        <v>0</v>
      </c>
      <c r="T38" s="16">
        <v>0</v>
      </c>
      <c r="U38" s="96">
        <f t="shared" si="1"/>
        <v>0</v>
      </c>
      <c r="V38" s="97">
        <f t="shared" si="2"/>
        <v>0</v>
      </c>
    </row>
    <row r="39" spans="1:22" ht="31.5" x14ac:dyDescent="0.25">
      <c r="A39" s="114"/>
      <c r="B39" s="18" t="s">
        <v>298</v>
      </c>
      <c r="C39" s="100" t="s">
        <v>141</v>
      </c>
      <c r="D39" s="5"/>
      <c r="E39" s="5"/>
      <c r="F39" s="5"/>
      <c r="G39" s="5"/>
      <c r="H39" s="5"/>
      <c r="I39" s="5"/>
      <c r="J39" s="5"/>
      <c r="K39" s="5"/>
      <c r="L39" s="107"/>
      <c r="M39" s="5" t="s">
        <v>106</v>
      </c>
      <c r="N39" s="16">
        <v>0</v>
      </c>
      <c r="O39" s="115"/>
      <c r="P39" s="111">
        <v>0</v>
      </c>
      <c r="Q39" s="16">
        <v>0</v>
      </c>
      <c r="R39" s="96">
        <f t="shared" si="0"/>
        <v>0</v>
      </c>
      <c r="S39" s="17">
        <v>0</v>
      </c>
      <c r="T39" s="16">
        <v>0</v>
      </c>
      <c r="U39" s="96">
        <f t="shared" si="1"/>
        <v>0</v>
      </c>
      <c r="V39" s="97">
        <f t="shared" si="2"/>
        <v>0</v>
      </c>
    </row>
    <row r="40" spans="1:22" ht="47.25" x14ac:dyDescent="0.25">
      <c r="A40" s="114"/>
      <c r="B40" s="18" t="s">
        <v>298</v>
      </c>
      <c r="C40" s="100" t="s">
        <v>142</v>
      </c>
      <c r="D40" s="5"/>
      <c r="E40" s="5"/>
      <c r="F40" s="5"/>
      <c r="G40" s="5"/>
      <c r="H40" s="5"/>
      <c r="I40" s="5"/>
      <c r="J40" s="5"/>
      <c r="K40" s="5"/>
      <c r="L40" s="107"/>
      <c r="M40" s="5" t="s">
        <v>106</v>
      </c>
      <c r="N40" s="16">
        <v>0</v>
      </c>
      <c r="O40" s="115"/>
      <c r="P40" s="111">
        <v>0</v>
      </c>
      <c r="Q40" s="16">
        <v>0</v>
      </c>
      <c r="R40" s="96">
        <f t="shared" si="0"/>
        <v>0</v>
      </c>
      <c r="S40" s="17">
        <v>0</v>
      </c>
      <c r="T40" s="16">
        <v>0</v>
      </c>
      <c r="U40" s="96">
        <f t="shared" si="1"/>
        <v>0</v>
      </c>
      <c r="V40" s="97">
        <f t="shared" si="2"/>
        <v>0</v>
      </c>
    </row>
    <row r="41" spans="1:22" ht="15.75" x14ac:dyDescent="0.25">
      <c r="A41" s="114" t="s">
        <v>143</v>
      </c>
      <c r="B41" s="131" t="s">
        <v>104</v>
      </c>
      <c r="C41" s="101" t="s">
        <v>145</v>
      </c>
      <c r="D41" s="5"/>
      <c r="E41" s="5"/>
      <c r="F41" s="5"/>
      <c r="G41" s="5"/>
      <c r="H41" s="5"/>
      <c r="I41" s="5"/>
      <c r="J41" s="5"/>
      <c r="K41" s="5"/>
      <c r="L41" s="107"/>
      <c r="M41" s="5" t="s">
        <v>106</v>
      </c>
      <c r="N41" s="16">
        <v>0</v>
      </c>
      <c r="O41" s="115"/>
      <c r="P41" s="111">
        <v>0</v>
      </c>
      <c r="Q41" s="16">
        <v>0</v>
      </c>
      <c r="R41" s="96">
        <f t="shared" si="0"/>
        <v>0</v>
      </c>
      <c r="S41" s="17">
        <v>0</v>
      </c>
      <c r="T41" s="16">
        <v>0</v>
      </c>
      <c r="U41" s="96">
        <f t="shared" si="1"/>
        <v>0</v>
      </c>
      <c r="V41" s="97">
        <f t="shared" si="2"/>
        <v>0</v>
      </c>
    </row>
    <row r="42" spans="1:22" ht="141.75" x14ac:dyDescent="0.25">
      <c r="A42" s="114">
        <v>1</v>
      </c>
      <c r="B42" s="131" t="s">
        <v>104</v>
      </c>
      <c r="C42" s="99" t="s">
        <v>146</v>
      </c>
      <c r="D42" s="5"/>
      <c r="E42" s="5"/>
      <c r="F42" s="5"/>
      <c r="G42" s="5"/>
      <c r="H42" s="5"/>
      <c r="I42" s="5"/>
      <c r="J42" s="5"/>
      <c r="K42" s="5"/>
      <c r="L42" s="107"/>
      <c r="M42" s="5" t="s">
        <v>106</v>
      </c>
      <c r="N42" s="16">
        <v>0</v>
      </c>
      <c r="O42" s="115"/>
      <c r="P42" s="111">
        <v>0</v>
      </c>
      <c r="Q42" s="16">
        <v>0</v>
      </c>
      <c r="R42" s="96">
        <f t="shared" si="0"/>
        <v>0</v>
      </c>
      <c r="S42" s="17">
        <v>0</v>
      </c>
      <c r="T42" s="16">
        <v>0</v>
      </c>
      <c r="U42" s="96">
        <f t="shared" si="1"/>
        <v>0</v>
      </c>
      <c r="V42" s="97">
        <f t="shared" si="2"/>
        <v>0</v>
      </c>
    </row>
    <row r="43" spans="1:22" ht="173.25" x14ac:dyDescent="0.25">
      <c r="A43" s="114"/>
      <c r="B43" s="131" t="s">
        <v>104</v>
      </c>
      <c r="C43" s="99" t="s">
        <v>147</v>
      </c>
      <c r="D43" s="5"/>
      <c r="E43" s="5"/>
      <c r="F43" s="5"/>
      <c r="G43" s="5"/>
      <c r="H43" s="5"/>
      <c r="I43" s="5"/>
      <c r="J43" s="5"/>
      <c r="K43" s="5"/>
      <c r="L43" s="107"/>
      <c r="M43" s="5" t="s">
        <v>106</v>
      </c>
      <c r="N43" s="16">
        <v>0</v>
      </c>
      <c r="O43" s="115"/>
      <c r="P43" s="111">
        <v>0</v>
      </c>
      <c r="Q43" s="16">
        <v>0</v>
      </c>
      <c r="R43" s="96">
        <f t="shared" si="0"/>
        <v>0</v>
      </c>
      <c r="S43" s="17">
        <v>0</v>
      </c>
      <c r="T43" s="16">
        <v>0</v>
      </c>
      <c r="U43" s="96">
        <f t="shared" si="1"/>
        <v>0</v>
      </c>
      <c r="V43" s="97">
        <f t="shared" si="2"/>
        <v>0</v>
      </c>
    </row>
    <row r="44" spans="1:22" ht="30" x14ac:dyDescent="0.25">
      <c r="A44" s="114">
        <v>1.1000000000000001</v>
      </c>
      <c r="B44" s="131" t="s">
        <v>104</v>
      </c>
      <c r="C44" s="114" t="s">
        <v>148</v>
      </c>
      <c r="D44" s="5"/>
      <c r="E44" s="5"/>
      <c r="F44" s="5"/>
      <c r="G44" s="5"/>
      <c r="H44" s="5"/>
      <c r="I44" s="5"/>
      <c r="J44" s="5"/>
      <c r="K44" s="5"/>
      <c r="L44" s="107"/>
      <c r="M44" s="105" t="s">
        <v>118</v>
      </c>
      <c r="N44" s="16">
        <v>344</v>
      </c>
      <c r="O44" s="115"/>
      <c r="P44" s="111">
        <v>6515</v>
      </c>
      <c r="Q44" s="16">
        <v>0</v>
      </c>
      <c r="R44" s="96">
        <f t="shared" si="0"/>
        <v>322.10159999999996</v>
      </c>
      <c r="S44" s="17">
        <v>0</v>
      </c>
      <c r="T44" s="16">
        <v>0</v>
      </c>
      <c r="U44" s="96">
        <f t="shared" si="1"/>
        <v>6837.1016</v>
      </c>
      <c r="V44" s="97">
        <f t="shared" si="2"/>
        <v>2351963</v>
      </c>
    </row>
    <row r="45" spans="1:22" x14ac:dyDescent="0.25">
      <c r="A45" s="114">
        <v>1.2</v>
      </c>
      <c r="B45" s="131" t="s">
        <v>104</v>
      </c>
      <c r="C45" s="114" t="s">
        <v>149</v>
      </c>
      <c r="D45" s="5"/>
      <c r="E45" s="5"/>
      <c r="F45" s="5"/>
      <c r="G45" s="5"/>
      <c r="H45" s="5"/>
      <c r="I45" s="5"/>
      <c r="J45" s="5"/>
      <c r="K45" s="5"/>
      <c r="L45" s="107"/>
      <c r="M45" s="120" t="s">
        <v>118</v>
      </c>
      <c r="N45" s="16">
        <v>30</v>
      </c>
      <c r="O45" s="115"/>
      <c r="P45" s="111">
        <v>6580</v>
      </c>
      <c r="Q45" s="16">
        <v>0</v>
      </c>
      <c r="R45" s="96">
        <f t="shared" si="0"/>
        <v>325.3152</v>
      </c>
      <c r="S45" s="17">
        <v>0</v>
      </c>
      <c r="T45" s="16">
        <v>0</v>
      </c>
      <c r="U45" s="96">
        <f t="shared" si="1"/>
        <v>6905.3152</v>
      </c>
      <c r="V45" s="97">
        <f t="shared" si="2"/>
        <v>207159</v>
      </c>
    </row>
    <row r="46" spans="1:22" ht="30" x14ac:dyDescent="0.25">
      <c r="A46" s="114">
        <v>1.3</v>
      </c>
      <c r="B46" s="131" t="s">
        <v>104</v>
      </c>
      <c r="C46" s="114" t="s">
        <v>150</v>
      </c>
      <c r="D46" s="5"/>
      <c r="E46" s="5"/>
      <c r="F46" s="5"/>
      <c r="G46" s="5"/>
      <c r="H46" s="5"/>
      <c r="I46" s="5"/>
      <c r="J46" s="5"/>
      <c r="K46" s="5"/>
      <c r="L46" s="107"/>
      <c r="M46" s="105" t="s">
        <v>118</v>
      </c>
      <c r="N46" s="16">
        <v>255</v>
      </c>
      <c r="O46" s="115"/>
      <c r="P46" s="111">
        <v>6723</v>
      </c>
      <c r="Q46" s="16">
        <v>0</v>
      </c>
      <c r="R46" s="96">
        <f t="shared" si="0"/>
        <v>332.38511999999997</v>
      </c>
      <c r="S46" s="17">
        <v>0</v>
      </c>
      <c r="T46" s="16">
        <v>0</v>
      </c>
      <c r="U46" s="96">
        <f t="shared" si="1"/>
        <v>7055.3851199999999</v>
      </c>
      <c r="V46" s="97">
        <f t="shared" si="2"/>
        <v>1799123</v>
      </c>
    </row>
    <row r="47" spans="1:22" ht="30" x14ac:dyDescent="0.25">
      <c r="A47" s="114">
        <v>1.4</v>
      </c>
      <c r="B47" s="131" t="s">
        <v>104</v>
      </c>
      <c r="C47" s="114" t="s">
        <v>151</v>
      </c>
      <c r="D47" s="5"/>
      <c r="E47" s="5"/>
      <c r="F47" s="5"/>
      <c r="G47" s="5"/>
      <c r="H47" s="5"/>
      <c r="I47" s="5"/>
      <c r="J47" s="5"/>
      <c r="K47" s="5"/>
      <c r="L47" s="107"/>
      <c r="M47" s="105" t="s">
        <v>118</v>
      </c>
      <c r="N47" s="16">
        <v>3</v>
      </c>
      <c r="O47" s="115"/>
      <c r="P47" s="111">
        <v>6867</v>
      </c>
      <c r="Q47" s="16">
        <v>0</v>
      </c>
      <c r="R47" s="96">
        <f t="shared" si="0"/>
        <v>339.50448</v>
      </c>
      <c r="S47" s="17">
        <v>0</v>
      </c>
      <c r="T47" s="16">
        <v>0</v>
      </c>
      <c r="U47" s="96">
        <f t="shared" si="1"/>
        <v>7206.5044799999996</v>
      </c>
      <c r="V47" s="97">
        <f t="shared" si="2"/>
        <v>21620</v>
      </c>
    </row>
    <row r="48" spans="1:22" ht="173.25" x14ac:dyDescent="0.25">
      <c r="A48" s="114">
        <v>2</v>
      </c>
      <c r="B48" s="18" t="s">
        <v>104</v>
      </c>
      <c r="C48" s="122" t="s">
        <v>152</v>
      </c>
      <c r="D48" s="5"/>
      <c r="E48" s="5"/>
      <c r="F48" s="5"/>
      <c r="G48" s="5"/>
      <c r="H48" s="5"/>
      <c r="I48" s="5"/>
      <c r="J48" s="5"/>
      <c r="K48" s="5"/>
      <c r="L48" s="107"/>
      <c r="M48" s="5" t="s">
        <v>106</v>
      </c>
      <c r="N48" s="16">
        <v>0</v>
      </c>
      <c r="O48" s="115"/>
      <c r="P48" s="111">
        <v>0</v>
      </c>
      <c r="Q48" s="16">
        <v>0</v>
      </c>
      <c r="R48" s="96">
        <f t="shared" si="0"/>
        <v>0</v>
      </c>
      <c r="S48" s="17">
        <v>0</v>
      </c>
      <c r="T48" s="16">
        <v>0</v>
      </c>
      <c r="U48" s="96">
        <f t="shared" si="1"/>
        <v>0</v>
      </c>
      <c r="V48" s="97">
        <f t="shared" si="2"/>
        <v>0</v>
      </c>
    </row>
    <row r="49" spans="1:22" ht="30" x14ac:dyDescent="0.25">
      <c r="A49" s="114">
        <v>2.1</v>
      </c>
      <c r="B49" s="18" t="s">
        <v>104</v>
      </c>
      <c r="C49" s="114" t="s">
        <v>153</v>
      </c>
      <c r="D49" s="5"/>
      <c r="E49" s="5"/>
      <c r="F49" s="5"/>
      <c r="G49" s="5"/>
      <c r="H49" s="5"/>
      <c r="I49" s="5"/>
      <c r="J49" s="5"/>
      <c r="K49" s="5"/>
      <c r="L49" s="107"/>
      <c r="M49" s="105" t="s">
        <v>118</v>
      </c>
      <c r="N49" s="16">
        <v>1868</v>
      </c>
      <c r="O49" s="115"/>
      <c r="P49" s="111">
        <v>1679</v>
      </c>
      <c r="Q49" s="16">
        <v>0</v>
      </c>
      <c r="R49" s="96">
        <f t="shared" si="0"/>
        <v>83.00976</v>
      </c>
      <c r="S49" s="17">
        <v>0</v>
      </c>
      <c r="T49" s="16">
        <v>0</v>
      </c>
      <c r="U49" s="96">
        <f t="shared" si="1"/>
        <v>1762.0097599999999</v>
      </c>
      <c r="V49" s="97">
        <f t="shared" si="2"/>
        <v>3291434</v>
      </c>
    </row>
    <row r="50" spans="1:22" ht="78.75" x14ac:dyDescent="0.25">
      <c r="A50" s="114">
        <v>3</v>
      </c>
      <c r="B50" s="18" t="s">
        <v>104</v>
      </c>
      <c r="C50" s="123" t="s">
        <v>154</v>
      </c>
      <c r="D50" s="5"/>
      <c r="E50" s="5"/>
      <c r="F50" s="5"/>
      <c r="G50" s="5"/>
      <c r="H50" s="5"/>
      <c r="I50" s="5"/>
      <c r="J50" s="5"/>
      <c r="K50" s="5"/>
      <c r="L50" s="107"/>
      <c r="M50" s="105" t="s">
        <v>118</v>
      </c>
      <c r="N50" s="16">
        <v>0</v>
      </c>
      <c r="O50" s="115"/>
      <c r="P50" s="111">
        <v>6723</v>
      </c>
      <c r="Q50" s="16">
        <v>0</v>
      </c>
      <c r="R50" s="96">
        <f t="shared" si="0"/>
        <v>332.38511999999997</v>
      </c>
      <c r="S50" s="17">
        <v>0</v>
      </c>
      <c r="T50" s="16">
        <v>0</v>
      </c>
      <c r="U50" s="96">
        <f t="shared" si="1"/>
        <v>7055.3851199999999</v>
      </c>
      <c r="V50" s="97">
        <f t="shared" si="2"/>
        <v>0</v>
      </c>
    </row>
    <row r="51" spans="1:22" ht="15.75" x14ac:dyDescent="0.25">
      <c r="A51" s="114" t="s">
        <v>155</v>
      </c>
      <c r="B51" s="131" t="s">
        <v>144</v>
      </c>
      <c r="C51" s="101" t="s">
        <v>157</v>
      </c>
      <c r="D51" s="5"/>
      <c r="E51" s="5"/>
      <c r="F51" s="5"/>
      <c r="G51" s="5"/>
      <c r="H51" s="5"/>
      <c r="I51" s="5"/>
      <c r="J51" s="5"/>
      <c r="K51" s="5"/>
      <c r="L51" s="107"/>
      <c r="M51" s="5" t="s">
        <v>106</v>
      </c>
      <c r="N51" s="16">
        <v>0</v>
      </c>
      <c r="O51" s="115"/>
      <c r="P51" s="111">
        <v>0</v>
      </c>
      <c r="Q51" s="16">
        <v>0</v>
      </c>
      <c r="R51" s="96">
        <f t="shared" si="0"/>
        <v>0</v>
      </c>
      <c r="S51" s="17">
        <v>0</v>
      </c>
      <c r="T51" s="16">
        <v>0</v>
      </c>
      <c r="U51" s="96">
        <f t="shared" si="1"/>
        <v>0</v>
      </c>
      <c r="V51" s="97">
        <f t="shared" si="2"/>
        <v>0</v>
      </c>
    </row>
    <row r="52" spans="1:22" ht="141.75" x14ac:dyDescent="0.25">
      <c r="A52" s="114">
        <v>1</v>
      </c>
      <c r="B52" s="131" t="s">
        <v>144</v>
      </c>
      <c r="C52" s="99" t="s">
        <v>158</v>
      </c>
      <c r="D52" s="5"/>
      <c r="E52" s="5"/>
      <c r="F52" s="5"/>
      <c r="G52" s="5"/>
      <c r="H52" s="5"/>
      <c r="I52" s="5"/>
      <c r="J52" s="5"/>
      <c r="K52" s="5"/>
      <c r="L52" s="107"/>
      <c r="M52" s="5" t="s">
        <v>106</v>
      </c>
      <c r="N52" s="16">
        <v>0</v>
      </c>
      <c r="O52" s="115"/>
      <c r="P52" s="111">
        <v>0</v>
      </c>
      <c r="Q52" s="16">
        <v>0</v>
      </c>
      <c r="R52" s="96">
        <f t="shared" si="0"/>
        <v>0</v>
      </c>
      <c r="S52" s="17">
        <v>0</v>
      </c>
      <c r="T52" s="16">
        <v>0</v>
      </c>
      <c r="U52" s="96">
        <f t="shared" si="1"/>
        <v>0</v>
      </c>
      <c r="V52" s="97">
        <f t="shared" si="2"/>
        <v>0</v>
      </c>
    </row>
    <row r="53" spans="1:22" ht="110.25" x14ac:dyDescent="0.25">
      <c r="A53" s="114"/>
      <c r="B53" s="131" t="s">
        <v>144</v>
      </c>
      <c r="C53" s="99" t="s">
        <v>159</v>
      </c>
      <c r="D53" s="5"/>
      <c r="E53" s="5"/>
      <c r="F53" s="5"/>
      <c r="G53" s="5"/>
      <c r="H53" s="5"/>
      <c r="I53" s="5"/>
      <c r="J53" s="5"/>
      <c r="K53" s="5"/>
      <c r="L53" s="107"/>
      <c r="M53" s="5" t="s">
        <v>106</v>
      </c>
      <c r="N53" s="16">
        <v>0</v>
      </c>
      <c r="O53" s="115"/>
      <c r="P53" s="111">
        <v>0</v>
      </c>
      <c r="Q53" s="16">
        <v>0</v>
      </c>
      <c r="R53" s="96">
        <f t="shared" si="0"/>
        <v>0</v>
      </c>
      <c r="S53" s="17">
        <v>0</v>
      </c>
      <c r="T53" s="16">
        <v>0</v>
      </c>
      <c r="U53" s="96">
        <f t="shared" si="1"/>
        <v>0</v>
      </c>
      <c r="V53" s="97">
        <f t="shared" si="2"/>
        <v>0</v>
      </c>
    </row>
    <row r="54" spans="1:22" ht="126" x14ac:dyDescent="0.25">
      <c r="A54" s="114"/>
      <c r="B54" s="131" t="s">
        <v>144</v>
      </c>
      <c r="C54" s="99" t="s">
        <v>160</v>
      </c>
      <c r="D54" s="5"/>
      <c r="E54" s="5"/>
      <c r="F54" s="5"/>
      <c r="G54" s="5"/>
      <c r="H54" s="5"/>
      <c r="I54" s="5"/>
      <c r="J54" s="5"/>
      <c r="K54" s="5"/>
      <c r="L54" s="107"/>
      <c r="M54" s="5" t="s">
        <v>106</v>
      </c>
      <c r="N54" s="16">
        <v>0</v>
      </c>
      <c r="O54" s="115"/>
      <c r="P54" s="111">
        <v>0</v>
      </c>
      <c r="Q54" s="16">
        <v>0</v>
      </c>
      <c r="R54" s="96">
        <f t="shared" si="0"/>
        <v>0</v>
      </c>
      <c r="S54" s="17">
        <v>0</v>
      </c>
      <c r="T54" s="16">
        <v>0</v>
      </c>
      <c r="U54" s="96">
        <f t="shared" si="1"/>
        <v>0</v>
      </c>
      <c r="V54" s="97">
        <f t="shared" si="2"/>
        <v>0</v>
      </c>
    </row>
    <row r="55" spans="1:22" ht="31.5" x14ac:dyDescent="0.25">
      <c r="A55" s="114">
        <v>1.1000000000000001</v>
      </c>
      <c r="B55" s="131" t="s">
        <v>144</v>
      </c>
      <c r="C55" s="99" t="s">
        <v>161</v>
      </c>
      <c r="D55" s="5"/>
      <c r="E55" s="5"/>
      <c r="F55" s="5"/>
      <c r="G55" s="5"/>
      <c r="H55" s="5"/>
      <c r="I55" s="5"/>
      <c r="J55" s="5"/>
      <c r="K55" s="5"/>
      <c r="L55" s="107"/>
      <c r="M55" s="5" t="s">
        <v>106</v>
      </c>
      <c r="N55" s="16">
        <v>0</v>
      </c>
      <c r="O55" s="115"/>
      <c r="P55" s="111">
        <v>0</v>
      </c>
      <c r="Q55" s="16">
        <v>0</v>
      </c>
      <c r="R55" s="96">
        <f t="shared" si="0"/>
        <v>0</v>
      </c>
      <c r="S55" s="17">
        <v>0</v>
      </c>
      <c r="T55" s="16">
        <v>0</v>
      </c>
      <c r="U55" s="96">
        <f t="shared" si="1"/>
        <v>0</v>
      </c>
      <c r="V55" s="97">
        <f t="shared" si="2"/>
        <v>0</v>
      </c>
    </row>
    <row r="56" spans="1:22" ht="30" x14ac:dyDescent="0.25">
      <c r="A56" s="114" t="s">
        <v>116</v>
      </c>
      <c r="B56" s="131" t="s">
        <v>144</v>
      </c>
      <c r="C56" s="114" t="s">
        <v>162</v>
      </c>
      <c r="D56" s="5"/>
      <c r="E56" s="5"/>
      <c r="F56" s="5"/>
      <c r="G56" s="5"/>
      <c r="H56" s="5"/>
      <c r="I56" s="5"/>
      <c r="J56" s="5"/>
      <c r="K56" s="5"/>
      <c r="L56" s="107"/>
      <c r="M56" s="105" t="s">
        <v>118</v>
      </c>
      <c r="N56" s="16">
        <v>383</v>
      </c>
      <c r="O56" s="115"/>
      <c r="P56" s="111">
        <v>7691</v>
      </c>
      <c r="Q56" s="16">
        <v>0</v>
      </c>
      <c r="R56" s="96">
        <f t="shared" si="0"/>
        <v>380.24304000000001</v>
      </c>
      <c r="S56" s="17">
        <v>0</v>
      </c>
      <c r="T56" s="16">
        <v>0</v>
      </c>
      <c r="U56" s="96">
        <f t="shared" si="1"/>
        <v>8071.2430400000003</v>
      </c>
      <c r="V56" s="97">
        <f t="shared" si="2"/>
        <v>3091286</v>
      </c>
    </row>
    <row r="57" spans="1:22" x14ac:dyDescent="0.25">
      <c r="A57" s="114" t="s">
        <v>163</v>
      </c>
      <c r="B57" s="131" t="s">
        <v>144</v>
      </c>
      <c r="C57" s="114" t="s">
        <v>164</v>
      </c>
      <c r="D57" s="5"/>
      <c r="E57" s="5"/>
      <c r="F57" s="5"/>
      <c r="G57" s="5"/>
      <c r="H57" s="5"/>
      <c r="I57" s="5"/>
      <c r="J57" s="5"/>
      <c r="K57" s="5"/>
      <c r="L57" s="107"/>
      <c r="M57" s="120" t="s">
        <v>118</v>
      </c>
      <c r="N57" s="16">
        <v>815</v>
      </c>
      <c r="O57" s="115"/>
      <c r="P57" s="111">
        <v>7691</v>
      </c>
      <c r="Q57" s="16">
        <v>0</v>
      </c>
      <c r="R57" s="96">
        <f t="shared" si="0"/>
        <v>380.24304000000001</v>
      </c>
      <c r="S57" s="17">
        <v>0</v>
      </c>
      <c r="T57" s="16">
        <v>0</v>
      </c>
      <c r="U57" s="96">
        <f t="shared" si="1"/>
        <v>8071.2430400000003</v>
      </c>
      <c r="V57" s="97">
        <f t="shared" si="2"/>
        <v>6578063</v>
      </c>
    </row>
    <row r="58" spans="1:22" x14ac:dyDescent="0.25">
      <c r="A58" s="114" t="s">
        <v>165</v>
      </c>
      <c r="B58" s="131" t="s">
        <v>144</v>
      </c>
      <c r="C58" s="114" t="s">
        <v>166</v>
      </c>
      <c r="D58" s="5"/>
      <c r="E58" s="5"/>
      <c r="F58" s="5"/>
      <c r="G58" s="5"/>
      <c r="H58" s="5"/>
      <c r="I58" s="5"/>
      <c r="J58" s="5"/>
      <c r="K58" s="5"/>
      <c r="L58" s="107"/>
      <c r="M58" s="120" t="s">
        <v>118</v>
      </c>
      <c r="N58" s="16">
        <v>292</v>
      </c>
      <c r="O58" s="115"/>
      <c r="P58" s="111">
        <v>7691</v>
      </c>
      <c r="Q58" s="16">
        <v>0</v>
      </c>
      <c r="R58" s="96">
        <f t="shared" si="0"/>
        <v>380.24304000000001</v>
      </c>
      <c r="S58" s="17">
        <v>0</v>
      </c>
      <c r="T58" s="16">
        <v>0</v>
      </c>
      <c r="U58" s="96">
        <f t="shared" si="1"/>
        <v>8071.2430400000003</v>
      </c>
      <c r="V58" s="97">
        <f t="shared" si="2"/>
        <v>2356803</v>
      </c>
    </row>
    <row r="59" spans="1:22" x14ac:dyDescent="0.25">
      <c r="A59" s="114" t="s">
        <v>167</v>
      </c>
      <c r="B59" s="131" t="s">
        <v>144</v>
      </c>
      <c r="C59" s="114" t="s">
        <v>168</v>
      </c>
      <c r="D59" s="5"/>
      <c r="E59" s="5"/>
      <c r="F59" s="5"/>
      <c r="G59" s="5"/>
      <c r="H59" s="5"/>
      <c r="I59" s="5"/>
      <c r="J59" s="5"/>
      <c r="K59" s="5"/>
      <c r="L59" s="107"/>
      <c r="M59" s="120" t="s">
        <v>118</v>
      </c>
      <c r="N59" s="16">
        <v>0</v>
      </c>
      <c r="O59" s="115"/>
      <c r="P59" s="111">
        <v>7978</v>
      </c>
      <c r="Q59" s="16">
        <v>0</v>
      </c>
      <c r="R59" s="96">
        <f t="shared" si="0"/>
        <v>394.43232</v>
      </c>
      <c r="S59" s="17">
        <v>0</v>
      </c>
      <c r="T59" s="16">
        <v>0</v>
      </c>
      <c r="U59" s="96">
        <f t="shared" si="1"/>
        <v>8372.4323199999999</v>
      </c>
      <c r="V59" s="97">
        <f t="shared" si="2"/>
        <v>0</v>
      </c>
    </row>
    <row r="60" spans="1:22" x14ac:dyDescent="0.25">
      <c r="A60" s="114" t="s">
        <v>169</v>
      </c>
      <c r="B60" s="131" t="s">
        <v>144</v>
      </c>
      <c r="C60" s="114" t="s">
        <v>170</v>
      </c>
      <c r="D60" s="5"/>
      <c r="E60" s="5"/>
      <c r="F60" s="5"/>
      <c r="G60" s="5"/>
      <c r="H60" s="5"/>
      <c r="I60" s="5"/>
      <c r="J60" s="5"/>
      <c r="K60" s="5"/>
      <c r="L60" s="107"/>
      <c r="M60" s="120" t="s">
        <v>118</v>
      </c>
      <c r="N60" s="16">
        <v>258</v>
      </c>
      <c r="O60" s="115"/>
      <c r="P60" s="111">
        <v>7691</v>
      </c>
      <c r="Q60" s="16">
        <v>0</v>
      </c>
      <c r="R60" s="96">
        <f t="shared" si="0"/>
        <v>380.24304000000001</v>
      </c>
      <c r="S60" s="17">
        <v>0</v>
      </c>
      <c r="T60" s="16">
        <v>0</v>
      </c>
      <c r="U60" s="96">
        <f t="shared" si="1"/>
        <v>8071.2430400000003</v>
      </c>
      <c r="V60" s="97">
        <f t="shared" si="2"/>
        <v>2082381</v>
      </c>
    </row>
    <row r="61" spans="1:22" x14ac:dyDescent="0.25">
      <c r="A61" s="114" t="s">
        <v>171</v>
      </c>
      <c r="B61" s="131" t="s">
        <v>144</v>
      </c>
      <c r="C61" s="114" t="s">
        <v>172</v>
      </c>
      <c r="D61" s="5"/>
      <c r="E61" s="5"/>
      <c r="F61" s="5"/>
      <c r="G61" s="5"/>
      <c r="H61" s="5"/>
      <c r="I61" s="5"/>
      <c r="J61" s="5"/>
      <c r="K61" s="5"/>
      <c r="L61" s="107"/>
      <c r="M61" s="120" t="s">
        <v>118</v>
      </c>
      <c r="N61" s="16">
        <v>35</v>
      </c>
      <c r="O61" s="115"/>
      <c r="P61" s="111">
        <v>7978</v>
      </c>
      <c r="Q61" s="16">
        <v>0</v>
      </c>
      <c r="R61" s="96">
        <f t="shared" si="0"/>
        <v>394.43232</v>
      </c>
      <c r="S61" s="17">
        <v>0</v>
      </c>
      <c r="T61" s="16">
        <v>0</v>
      </c>
      <c r="U61" s="96">
        <f t="shared" si="1"/>
        <v>8372.4323199999999</v>
      </c>
      <c r="V61" s="97">
        <f t="shared" si="2"/>
        <v>293035</v>
      </c>
    </row>
    <row r="62" spans="1:22" ht="30" x14ac:dyDescent="0.25">
      <c r="A62" s="114" t="s">
        <v>173</v>
      </c>
      <c r="B62" s="131" t="s">
        <v>144</v>
      </c>
      <c r="C62" s="114" t="s">
        <v>174</v>
      </c>
      <c r="D62" s="5"/>
      <c r="E62" s="5"/>
      <c r="F62" s="5"/>
      <c r="G62" s="5"/>
      <c r="H62" s="5"/>
      <c r="I62" s="5"/>
      <c r="J62" s="5"/>
      <c r="K62" s="5"/>
      <c r="L62" s="107"/>
      <c r="M62" s="105" t="s">
        <v>118</v>
      </c>
      <c r="N62" s="16">
        <v>662</v>
      </c>
      <c r="O62" s="115"/>
      <c r="P62" s="111">
        <v>7691</v>
      </c>
      <c r="Q62" s="16">
        <v>0</v>
      </c>
      <c r="R62" s="96">
        <f t="shared" si="0"/>
        <v>380.24304000000001</v>
      </c>
      <c r="S62" s="17">
        <v>0</v>
      </c>
      <c r="T62" s="16">
        <v>0</v>
      </c>
      <c r="U62" s="96">
        <f t="shared" si="1"/>
        <v>8071.2430400000003</v>
      </c>
      <c r="V62" s="97">
        <f t="shared" si="2"/>
        <v>5343163</v>
      </c>
    </row>
    <row r="63" spans="1:22" x14ac:dyDescent="0.25">
      <c r="A63" s="114" t="s">
        <v>175</v>
      </c>
      <c r="B63" s="131" t="s">
        <v>144</v>
      </c>
      <c r="C63" s="114" t="s">
        <v>176</v>
      </c>
      <c r="D63" s="5"/>
      <c r="E63" s="5"/>
      <c r="F63" s="5"/>
      <c r="G63" s="5"/>
      <c r="H63" s="5"/>
      <c r="I63" s="5"/>
      <c r="J63" s="5"/>
      <c r="K63" s="5"/>
      <c r="L63" s="107"/>
      <c r="M63" s="120" t="s">
        <v>118</v>
      </c>
      <c r="N63" s="16">
        <v>104</v>
      </c>
      <c r="O63" s="115"/>
      <c r="P63" s="111">
        <v>7978</v>
      </c>
      <c r="Q63" s="16">
        <v>0</v>
      </c>
      <c r="R63" s="96">
        <f t="shared" si="0"/>
        <v>394.43232</v>
      </c>
      <c r="S63" s="17">
        <v>0</v>
      </c>
      <c r="T63" s="16">
        <v>0</v>
      </c>
      <c r="U63" s="96">
        <f t="shared" si="1"/>
        <v>8372.4323199999999</v>
      </c>
      <c r="V63" s="97">
        <f t="shared" si="2"/>
        <v>870733</v>
      </c>
    </row>
    <row r="64" spans="1:22" x14ac:dyDescent="0.25">
      <c r="A64" s="114" t="s">
        <v>177</v>
      </c>
      <c r="B64" s="131" t="s">
        <v>144</v>
      </c>
      <c r="C64" s="114" t="s">
        <v>178</v>
      </c>
      <c r="D64" s="5"/>
      <c r="E64" s="5"/>
      <c r="F64" s="5"/>
      <c r="G64" s="5"/>
      <c r="H64" s="5"/>
      <c r="I64" s="5"/>
      <c r="J64" s="5"/>
      <c r="K64" s="5"/>
      <c r="L64" s="107"/>
      <c r="M64" s="120" t="s">
        <v>118</v>
      </c>
      <c r="N64" s="16">
        <v>1196</v>
      </c>
      <c r="O64" s="115"/>
      <c r="P64" s="111">
        <v>7691</v>
      </c>
      <c r="Q64" s="16">
        <v>0</v>
      </c>
      <c r="R64" s="96">
        <f t="shared" si="0"/>
        <v>380.24304000000001</v>
      </c>
      <c r="S64" s="17">
        <v>0</v>
      </c>
      <c r="T64" s="16">
        <v>0</v>
      </c>
      <c r="U64" s="96">
        <f t="shared" si="1"/>
        <v>8071.2430400000003</v>
      </c>
      <c r="V64" s="97">
        <f t="shared" si="2"/>
        <v>9653207</v>
      </c>
    </row>
    <row r="65" spans="1:22" x14ac:dyDescent="0.25">
      <c r="A65" s="114" t="s">
        <v>179</v>
      </c>
      <c r="B65" s="131" t="s">
        <v>144</v>
      </c>
      <c r="C65" s="114" t="s">
        <v>180</v>
      </c>
      <c r="D65" s="5"/>
      <c r="E65" s="5"/>
      <c r="F65" s="5"/>
      <c r="G65" s="5"/>
      <c r="H65" s="5"/>
      <c r="I65" s="5"/>
      <c r="J65" s="5"/>
      <c r="K65" s="5"/>
      <c r="L65" s="107"/>
      <c r="M65" s="105" t="s">
        <v>118</v>
      </c>
      <c r="N65" s="16">
        <v>25</v>
      </c>
      <c r="O65" s="115"/>
      <c r="P65" s="111">
        <v>7978</v>
      </c>
      <c r="Q65" s="16">
        <v>0</v>
      </c>
      <c r="R65" s="96">
        <f t="shared" si="0"/>
        <v>394.43232</v>
      </c>
      <c r="S65" s="17">
        <v>0</v>
      </c>
      <c r="T65" s="16">
        <v>0</v>
      </c>
      <c r="U65" s="96">
        <f t="shared" si="1"/>
        <v>8372.4323199999999</v>
      </c>
      <c r="V65" s="97">
        <f t="shared" si="2"/>
        <v>209311</v>
      </c>
    </row>
    <row r="66" spans="1:22" ht="30" x14ac:dyDescent="0.25">
      <c r="A66" s="114" t="s">
        <v>181</v>
      </c>
      <c r="B66" s="131" t="s">
        <v>144</v>
      </c>
      <c r="C66" s="114" t="s">
        <v>182</v>
      </c>
      <c r="D66" s="5"/>
      <c r="E66" s="5"/>
      <c r="F66" s="5"/>
      <c r="G66" s="5"/>
      <c r="H66" s="5"/>
      <c r="I66" s="5"/>
      <c r="J66" s="5"/>
      <c r="K66" s="5"/>
      <c r="L66" s="107"/>
      <c r="M66" s="105" t="s">
        <v>118</v>
      </c>
      <c r="N66" s="16">
        <v>43</v>
      </c>
      <c r="O66" s="115"/>
      <c r="P66" s="111">
        <v>7978</v>
      </c>
      <c r="Q66" s="16">
        <v>0</v>
      </c>
      <c r="R66" s="96">
        <f t="shared" si="0"/>
        <v>394.43232</v>
      </c>
      <c r="S66" s="17">
        <v>0</v>
      </c>
      <c r="T66" s="16">
        <v>0</v>
      </c>
      <c r="U66" s="96">
        <f t="shared" si="1"/>
        <v>8372.4323199999999</v>
      </c>
      <c r="V66" s="97">
        <f t="shared" si="2"/>
        <v>360015</v>
      </c>
    </row>
    <row r="67" spans="1:22" ht="30" x14ac:dyDescent="0.25">
      <c r="A67" s="114" t="s">
        <v>183</v>
      </c>
      <c r="B67" s="131" t="s">
        <v>144</v>
      </c>
      <c r="C67" s="114" t="s">
        <v>184</v>
      </c>
      <c r="D67" s="5"/>
      <c r="E67" s="5"/>
      <c r="F67" s="5"/>
      <c r="G67" s="5"/>
      <c r="H67" s="5"/>
      <c r="I67" s="5"/>
      <c r="J67" s="5"/>
      <c r="K67" s="5"/>
      <c r="L67" s="107"/>
      <c r="M67" s="105" t="s">
        <v>118</v>
      </c>
      <c r="N67" s="16">
        <v>6</v>
      </c>
      <c r="O67" s="115"/>
      <c r="P67" s="111">
        <v>7978</v>
      </c>
      <c r="Q67" s="16">
        <v>0</v>
      </c>
      <c r="R67" s="96">
        <f t="shared" si="0"/>
        <v>394.43232</v>
      </c>
      <c r="S67" s="17">
        <v>0</v>
      </c>
      <c r="T67" s="16">
        <v>0</v>
      </c>
      <c r="U67" s="96">
        <f t="shared" si="1"/>
        <v>8372.4323199999999</v>
      </c>
      <c r="V67" s="97">
        <f t="shared" si="2"/>
        <v>50235</v>
      </c>
    </row>
    <row r="68" spans="1:22" x14ac:dyDescent="0.25">
      <c r="A68" s="114" t="s">
        <v>185</v>
      </c>
      <c r="B68" s="131" t="s">
        <v>144</v>
      </c>
      <c r="C68" s="114" t="s">
        <v>186</v>
      </c>
      <c r="D68" s="5"/>
      <c r="E68" s="5"/>
      <c r="F68" s="5"/>
      <c r="G68" s="5"/>
      <c r="H68" s="5"/>
      <c r="I68" s="5"/>
      <c r="J68" s="5"/>
      <c r="K68" s="5"/>
      <c r="L68" s="107"/>
      <c r="M68" s="120" t="s">
        <v>118</v>
      </c>
      <c r="N68" s="16">
        <v>2</v>
      </c>
      <c r="O68" s="115"/>
      <c r="P68" s="111">
        <v>7978</v>
      </c>
      <c r="Q68" s="16">
        <v>0</v>
      </c>
      <c r="R68" s="96">
        <f t="shared" si="0"/>
        <v>394.43232</v>
      </c>
      <c r="S68" s="17">
        <v>0</v>
      </c>
      <c r="T68" s="16">
        <v>0</v>
      </c>
      <c r="U68" s="96">
        <f t="shared" si="1"/>
        <v>8372.4323199999999</v>
      </c>
      <c r="V68" s="97">
        <f t="shared" si="2"/>
        <v>16745</v>
      </c>
    </row>
    <row r="69" spans="1:22" x14ac:dyDescent="0.25">
      <c r="A69" s="114" t="s">
        <v>187</v>
      </c>
      <c r="B69" s="131" t="s">
        <v>144</v>
      </c>
      <c r="C69" s="114" t="s">
        <v>188</v>
      </c>
      <c r="D69" s="5"/>
      <c r="E69" s="5"/>
      <c r="F69" s="5"/>
      <c r="G69" s="5"/>
      <c r="H69" s="5"/>
      <c r="I69" s="5"/>
      <c r="J69" s="5"/>
      <c r="K69" s="5"/>
      <c r="L69" s="107"/>
      <c r="M69" s="120" t="s">
        <v>118</v>
      </c>
      <c r="N69" s="16">
        <v>3</v>
      </c>
      <c r="O69" s="115"/>
      <c r="P69" s="111">
        <v>7978</v>
      </c>
      <c r="Q69" s="16">
        <v>0</v>
      </c>
      <c r="R69" s="96">
        <f t="shared" si="0"/>
        <v>394.43232</v>
      </c>
      <c r="S69" s="17">
        <v>0</v>
      </c>
      <c r="T69" s="16">
        <v>0</v>
      </c>
      <c r="U69" s="96">
        <f t="shared" si="1"/>
        <v>8372.4323199999999</v>
      </c>
      <c r="V69" s="97">
        <f t="shared" si="2"/>
        <v>25117</v>
      </c>
    </row>
    <row r="70" spans="1:22" x14ac:dyDescent="0.25">
      <c r="A70" s="114" t="s">
        <v>189</v>
      </c>
      <c r="B70" s="131" t="s">
        <v>144</v>
      </c>
      <c r="C70" s="114" t="s">
        <v>190</v>
      </c>
      <c r="D70" s="5"/>
      <c r="E70" s="5"/>
      <c r="F70" s="5"/>
      <c r="G70" s="5"/>
      <c r="H70" s="5"/>
      <c r="I70" s="5"/>
      <c r="J70" s="5"/>
      <c r="K70" s="5"/>
      <c r="L70" s="107"/>
      <c r="M70" s="120" t="s">
        <v>118</v>
      </c>
      <c r="N70" s="16">
        <v>3</v>
      </c>
      <c r="O70" s="115"/>
      <c r="P70" s="111">
        <v>7978</v>
      </c>
      <c r="Q70" s="16">
        <v>0</v>
      </c>
      <c r="R70" s="96">
        <f t="shared" si="0"/>
        <v>394.43232</v>
      </c>
      <c r="S70" s="17">
        <v>0</v>
      </c>
      <c r="T70" s="16">
        <v>0</v>
      </c>
      <c r="U70" s="96">
        <f t="shared" si="1"/>
        <v>8372.4323199999999</v>
      </c>
      <c r="V70" s="97">
        <f t="shared" si="2"/>
        <v>25117</v>
      </c>
    </row>
    <row r="71" spans="1:22" ht="47.25" x14ac:dyDescent="0.25">
      <c r="A71" s="114">
        <v>2</v>
      </c>
      <c r="B71" s="131" t="s">
        <v>144</v>
      </c>
      <c r="C71" s="122" t="s">
        <v>191</v>
      </c>
      <c r="D71" s="5"/>
      <c r="E71" s="5"/>
      <c r="F71" s="5"/>
      <c r="G71" s="5"/>
      <c r="H71" s="5"/>
      <c r="I71" s="5"/>
      <c r="J71" s="5"/>
      <c r="K71" s="5"/>
      <c r="L71" s="107"/>
      <c r="M71" s="5" t="s">
        <v>106</v>
      </c>
      <c r="N71" s="16">
        <v>0</v>
      </c>
      <c r="O71" s="115"/>
      <c r="P71" s="111">
        <v>0</v>
      </c>
      <c r="Q71" s="16">
        <v>0</v>
      </c>
      <c r="R71" s="96">
        <f t="shared" si="0"/>
        <v>0</v>
      </c>
      <c r="S71" s="17">
        <v>0</v>
      </c>
      <c r="T71" s="16">
        <v>0</v>
      </c>
      <c r="U71" s="96">
        <f t="shared" si="1"/>
        <v>0</v>
      </c>
      <c r="V71" s="97">
        <f t="shared" si="2"/>
        <v>0</v>
      </c>
    </row>
    <row r="72" spans="1:22" x14ac:dyDescent="0.25">
      <c r="A72" s="114">
        <v>2.1</v>
      </c>
      <c r="B72" s="131" t="s">
        <v>144</v>
      </c>
      <c r="C72" s="114" t="s">
        <v>192</v>
      </c>
      <c r="D72" s="5"/>
      <c r="E72" s="5"/>
      <c r="F72" s="5"/>
      <c r="G72" s="5"/>
      <c r="H72" s="5"/>
      <c r="I72" s="5"/>
      <c r="J72" s="5"/>
      <c r="K72" s="5"/>
      <c r="L72" s="107"/>
      <c r="M72" s="105" t="s">
        <v>118</v>
      </c>
      <c r="N72" s="16">
        <v>1862</v>
      </c>
      <c r="O72" s="115"/>
      <c r="P72" s="111">
        <v>-574</v>
      </c>
      <c r="Q72" s="16">
        <v>0</v>
      </c>
      <c r="R72" s="96">
        <f t="shared" ref="R72:R135" si="3">(P72*4.944%)</f>
        <v>-28.37856</v>
      </c>
      <c r="S72" s="17">
        <v>0</v>
      </c>
      <c r="T72" s="16">
        <v>0</v>
      </c>
      <c r="U72" s="96">
        <f t="shared" ref="U72:U135" si="4">P72+Q72+R72+S72+T72</f>
        <v>-602.37855999999999</v>
      </c>
      <c r="V72" s="97">
        <f t="shared" ref="V72:V135" si="5">ROUND(U72*N72,0)</f>
        <v>-1121629</v>
      </c>
    </row>
    <row r="73" spans="1:22" x14ac:dyDescent="0.25">
      <c r="A73" s="114">
        <v>2.2000000000000002</v>
      </c>
      <c r="B73" s="131" t="s">
        <v>144</v>
      </c>
      <c r="C73" s="114" t="s">
        <v>193</v>
      </c>
      <c r="D73" s="5"/>
      <c r="E73" s="5"/>
      <c r="F73" s="5"/>
      <c r="G73" s="5"/>
      <c r="H73" s="5"/>
      <c r="I73" s="5"/>
      <c r="J73" s="5"/>
      <c r="K73" s="5"/>
      <c r="L73" s="107"/>
      <c r="M73" s="105" t="s">
        <v>118</v>
      </c>
      <c r="N73" s="16">
        <v>0</v>
      </c>
      <c r="O73" s="115"/>
      <c r="P73" s="111">
        <v>0</v>
      </c>
      <c r="Q73" s="16">
        <v>0</v>
      </c>
      <c r="R73" s="96">
        <f t="shared" si="3"/>
        <v>0</v>
      </c>
      <c r="S73" s="17">
        <v>0</v>
      </c>
      <c r="T73" s="16">
        <v>0</v>
      </c>
      <c r="U73" s="96">
        <f t="shared" si="4"/>
        <v>0</v>
      </c>
      <c r="V73" s="97">
        <f t="shared" si="5"/>
        <v>0</v>
      </c>
    </row>
    <row r="74" spans="1:22" x14ac:dyDescent="0.25">
      <c r="A74" s="114">
        <v>2.2999999999999998</v>
      </c>
      <c r="B74" s="131" t="s">
        <v>144</v>
      </c>
      <c r="C74" s="114" t="s">
        <v>194</v>
      </c>
      <c r="D74" s="5"/>
      <c r="E74" s="5"/>
      <c r="F74" s="5"/>
      <c r="G74" s="5"/>
      <c r="H74" s="5"/>
      <c r="I74" s="5"/>
      <c r="J74" s="5"/>
      <c r="K74" s="5"/>
      <c r="L74" s="107"/>
      <c r="M74" s="105" t="s">
        <v>118</v>
      </c>
      <c r="N74" s="16">
        <v>513</v>
      </c>
      <c r="O74" s="115"/>
      <c r="P74" s="111">
        <v>503</v>
      </c>
      <c r="Q74" s="16">
        <v>0</v>
      </c>
      <c r="R74" s="96">
        <f t="shared" si="3"/>
        <v>24.868320000000001</v>
      </c>
      <c r="S74" s="17">
        <v>0</v>
      </c>
      <c r="T74" s="16">
        <v>0</v>
      </c>
      <c r="U74" s="96">
        <f t="shared" si="4"/>
        <v>527.86832000000004</v>
      </c>
      <c r="V74" s="97">
        <f t="shared" si="5"/>
        <v>270796</v>
      </c>
    </row>
    <row r="75" spans="1:22" x14ac:dyDescent="0.25">
      <c r="A75" s="114">
        <v>2.4</v>
      </c>
      <c r="B75" s="131" t="s">
        <v>144</v>
      </c>
      <c r="C75" s="114" t="s">
        <v>195</v>
      </c>
      <c r="D75" s="5"/>
      <c r="E75" s="5"/>
      <c r="F75" s="5"/>
      <c r="G75" s="5"/>
      <c r="H75" s="5"/>
      <c r="I75" s="5"/>
      <c r="J75" s="5"/>
      <c r="K75" s="5"/>
      <c r="L75" s="107"/>
      <c r="M75" s="105" t="s">
        <v>118</v>
      </c>
      <c r="N75" s="16">
        <v>0</v>
      </c>
      <c r="O75" s="115"/>
      <c r="P75" s="111">
        <v>0</v>
      </c>
      <c r="Q75" s="16">
        <v>0</v>
      </c>
      <c r="R75" s="96">
        <f t="shared" si="3"/>
        <v>0</v>
      </c>
      <c r="S75" s="17">
        <v>0</v>
      </c>
      <c r="T75" s="16">
        <v>0</v>
      </c>
      <c r="U75" s="96">
        <f t="shared" si="4"/>
        <v>0</v>
      </c>
      <c r="V75" s="97">
        <f t="shared" si="5"/>
        <v>0</v>
      </c>
    </row>
    <row r="76" spans="1:22" x14ac:dyDescent="0.25">
      <c r="A76" s="114">
        <v>2.5</v>
      </c>
      <c r="B76" s="131" t="s">
        <v>144</v>
      </c>
      <c r="C76" s="114" t="s">
        <v>196</v>
      </c>
      <c r="D76" s="5"/>
      <c r="E76" s="5"/>
      <c r="F76" s="5"/>
      <c r="G76" s="5"/>
      <c r="H76" s="5"/>
      <c r="I76" s="5"/>
      <c r="J76" s="5"/>
      <c r="K76" s="5"/>
      <c r="L76" s="107"/>
      <c r="M76" s="105" t="s">
        <v>118</v>
      </c>
      <c r="N76" s="16">
        <v>140</v>
      </c>
      <c r="O76" s="115"/>
      <c r="P76" s="111">
        <v>1578</v>
      </c>
      <c r="Q76" s="16">
        <v>0</v>
      </c>
      <c r="R76" s="96">
        <f t="shared" si="3"/>
        <v>78.016319999999993</v>
      </c>
      <c r="S76" s="17">
        <v>0</v>
      </c>
      <c r="T76" s="16">
        <v>0</v>
      </c>
      <c r="U76" s="96">
        <f t="shared" si="4"/>
        <v>1656.01632</v>
      </c>
      <c r="V76" s="97">
        <f t="shared" si="5"/>
        <v>231842</v>
      </c>
    </row>
    <row r="77" spans="1:22" ht="126" x14ac:dyDescent="0.25">
      <c r="A77" s="114">
        <v>3</v>
      </c>
      <c r="B77" s="131" t="s">
        <v>156</v>
      </c>
      <c r="C77" s="99" t="s">
        <v>198</v>
      </c>
      <c r="D77" s="5"/>
      <c r="E77" s="5"/>
      <c r="F77" s="5"/>
      <c r="G77" s="5"/>
      <c r="H77" s="5"/>
      <c r="I77" s="5"/>
      <c r="J77" s="5"/>
      <c r="K77" s="5"/>
      <c r="L77" s="107"/>
      <c r="M77" s="5" t="s">
        <v>106</v>
      </c>
      <c r="N77" s="16">
        <v>0</v>
      </c>
      <c r="O77" s="115"/>
      <c r="P77" s="111">
        <v>0</v>
      </c>
      <c r="Q77" s="16">
        <v>0</v>
      </c>
      <c r="R77" s="96">
        <f t="shared" si="3"/>
        <v>0</v>
      </c>
      <c r="S77" s="17">
        <v>0</v>
      </c>
      <c r="T77" s="16">
        <v>0</v>
      </c>
      <c r="U77" s="96">
        <f t="shared" si="4"/>
        <v>0</v>
      </c>
      <c r="V77" s="97">
        <f t="shared" si="5"/>
        <v>0</v>
      </c>
    </row>
    <row r="78" spans="1:22" ht="126" x14ac:dyDescent="0.25">
      <c r="A78" s="114"/>
      <c r="B78" s="131" t="s">
        <v>156</v>
      </c>
      <c r="C78" s="124" t="s">
        <v>199</v>
      </c>
      <c r="D78" s="5"/>
      <c r="E78" s="5"/>
      <c r="F78" s="5"/>
      <c r="G78" s="5"/>
      <c r="H78" s="5"/>
      <c r="I78" s="5"/>
      <c r="J78" s="5"/>
      <c r="K78" s="5"/>
      <c r="L78" s="107"/>
      <c r="M78" s="5" t="s">
        <v>106</v>
      </c>
      <c r="N78" s="16">
        <v>0</v>
      </c>
      <c r="O78" s="115"/>
      <c r="P78" s="111">
        <v>0</v>
      </c>
      <c r="Q78" s="16">
        <v>0</v>
      </c>
      <c r="R78" s="96">
        <f t="shared" si="3"/>
        <v>0</v>
      </c>
      <c r="S78" s="17">
        <v>0</v>
      </c>
      <c r="T78" s="16">
        <v>0</v>
      </c>
      <c r="U78" s="96">
        <f t="shared" si="4"/>
        <v>0</v>
      </c>
      <c r="V78" s="97">
        <f t="shared" si="5"/>
        <v>0</v>
      </c>
    </row>
    <row r="79" spans="1:22" ht="31.5" x14ac:dyDescent="0.25">
      <c r="A79" s="114">
        <v>3.1</v>
      </c>
      <c r="B79" s="131" t="s">
        <v>156</v>
      </c>
      <c r="C79" s="99" t="s">
        <v>200</v>
      </c>
      <c r="D79" s="5"/>
      <c r="E79" s="5"/>
      <c r="F79" s="5"/>
      <c r="G79" s="5"/>
      <c r="H79" s="5"/>
      <c r="I79" s="5"/>
      <c r="J79" s="5"/>
      <c r="K79" s="5"/>
      <c r="L79" s="107"/>
      <c r="M79" s="5" t="s">
        <v>106</v>
      </c>
      <c r="N79" s="16">
        <v>0</v>
      </c>
      <c r="O79" s="115"/>
      <c r="P79" s="111">
        <v>0</v>
      </c>
      <c r="Q79" s="16">
        <v>0</v>
      </c>
      <c r="R79" s="96">
        <f t="shared" si="3"/>
        <v>0</v>
      </c>
      <c r="S79" s="17">
        <v>0</v>
      </c>
      <c r="T79" s="16">
        <v>0</v>
      </c>
      <c r="U79" s="96">
        <f t="shared" si="4"/>
        <v>0</v>
      </c>
      <c r="V79" s="97">
        <f t="shared" si="5"/>
        <v>0</v>
      </c>
    </row>
    <row r="80" spans="1:22" ht="30" x14ac:dyDescent="0.25">
      <c r="A80" s="114" t="s">
        <v>201</v>
      </c>
      <c r="B80" s="131" t="s">
        <v>156</v>
      </c>
      <c r="C80" s="114" t="s">
        <v>202</v>
      </c>
      <c r="D80" s="5"/>
      <c r="E80" s="5"/>
      <c r="F80" s="5"/>
      <c r="G80" s="5"/>
      <c r="H80" s="5"/>
      <c r="I80" s="5"/>
      <c r="J80" s="5"/>
      <c r="K80" s="5"/>
      <c r="L80" s="107"/>
      <c r="M80" s="105" t="s">
        <v>203</v>
      </c>
      <c r="N80" s="16">
        <v>251</v>
      </c>
      <c r="O80" s="115"/>
      <c r="P80" s="111">
        <v>543</v>
      </c>
      <c r="Q80" s="16">
        <v>0</v>
      </c>
      <c r="R80" s="96">
        <f t="shared" si="3"/>
        <v>26.84592</v>
      </c>
      <c r="S80" s="17">
        <v>0</v>
      </c>
      <c r="T80" s="16">
        <v>0</v>
      </c>
      <c r="U80" s="96">
        <f t="shared" si="4"/>
        <v>569.84591999999998</v>
      </c>
      <c r="V80" s="97">
        <f t="shared" si="5"/>
        <v>143031</v>
      </c>
    </row>
    <row r="81" spans="1:22" ht="30" x14ac:dyDescent="0.25">
      <c r="A81" s="114" t="s">
        <v>204</v>
      </c>
      <c r="B81" s="131" t="s">
        <v>156</v>
      </c>
      <c r="C81" s="114" t="s">
        <v>205</v>
      </c>
      <c r="D81" s="5"/>
      <c r="E81" s="5"/>
      <c r="F81" s="5"/>
      <c r="G81" s="5"/>
      <c r="H81" s="5"/>
      <c r="I81" s="5"/>
      <c r="J81" s="5"/>
      <c r="K81" s="5"/>
      <c r="L81" s="107"/>
      <c r="M81" s="105" t="s">
        <v>203</v>
      </c>
      <c r="N81" s="16">
        <v>575</v>
      </c>
      <c r="O81" s="115"/>
      <c r="P81" s="111">
        <v>543</v>
      </c>
      <c r="Q81" s="16">
        <v>0</v>
      </c>
      <c r="R81" s="96">
        <f t="shared" si="3"/>
        <v>26.84592</v>
      </c>
      <c r="S81" s="17">
        <v>0</v>
      </c>
      <c r="T81" s="16">
        <v>0</v>
      </c>
      <c r="U81" s="96">
        <f t="shared" si="4"/>
        <v>569.84591999999998</v>
      </c>
      <c r="V81" s="97">
        <f t="shared" si="5"/>
        <v>327661</v>
      </c>
    </row>
    <row r="82" spans="1:22" x14ac:dyDescent="0.25">
      <c r="A82" s="114" t="s">
        <v>206</v>
      </c>
      <c r="B82" s="131" t="s">
        <v>156</v>
      </c>
      <c r="C82" s="114" t="s">
        <v>207</v>
      </c>
      <c r="D82" s="5"/>
      <c r="E82" s="5"/>
      <c r="F82" s="5"/>
      <c r="G82" s="5"/>
      <c r="H82" s="5"/>
      <c r="I82" s="5"/>
      <c r="J82" s="5"/>
      <c r="K82" s="5"/>
      <c r="L82" s="107"/>
      <c r="M82" s="120" t="s">
        <v>203</v>
      </c>
      <c r="N82" s="16">
        <v>953</v>
      </c>
      <c r="O82" s="115"/>
      <c r="P82" s="111">
        <v>543</v>
      </c>
      <c r="Q82" s="16">
        <v>0</v>
      </c>
      <c r="R82" s="96">
        <f t="shared" si="3"/>
        <v>26.84592</v>
      </c>
      <c r="S82" s="17">
        <v>0</v>
      </c>
      <c r="T82" s="16">
        <v>0</v>
      </c>
      <c r="U82" s="96">
        <f t="shared" si="4"/>
        <v>569.84591999999998</v>
      </c>
      <c r="V82" s="97">
        <f t="shared" si="5"/>
        <v>543063</v>
      </c>
    </row>
    <row r="83" spans="1:22" ht="30" x14ac:dyDescent="0.25">
      <c r="A83" s="114" t="s">
        <v>208</v>
      </c>
      <c r="B83" s="131" t="s">
        <v>156</v>
      </c>
      <c r="C83" s="114" t="s">
        <v>209</v>
      </c>
      <c r="D83" s="5"/>
      <c r="E83" s="5"/>
      <c r="F83" s="5"/>
      <c r="G83" s="5"/>
      <c r="H83" s="5"/>
      <c r="I83" s="5"/>
      <c r="J83" s="5"/>
      <c r="K83" s="5"/>
      <c r="L83" s="107"/>
      <c r="M83" s="105" t="s">
        <v>203</v>
      </c>
      <c r="N83" s="16">
        <v>1414</v>
      </c>
      <c r="O83" s="115"/>
      <c r="P83" s="111">
        <v>615</v>
      </c>
      <c r="Q83" s="16">
        <v>0</v>
      </c>
      <c r="R83" s="96">
        <f t="shared" si="3"/>
        <v>30.4056</v>
      </c>
      <c r="S83" s="17">
        <v>0</v>
      </c>
      <c r="T83" s="16">
        <v>0</v>
      </c>
      <c r="U83" s="96">
        <f t="shared" si="4"/>
        <v>645.40560000000005</v>
      </c>
      <c r="V83" s="97">
        <f t="shared" si="5"/>
        <v>912604</v>
      </c>
    </row>
    <row r="84" spans="1:22" x14ac:dyDescent="0.25">
      <c r="A84" s="114" t="s">
        <v>210</v>
      </c>
      <c r="B84" s="131" t="s">
        <v>156</v>
      </c>
      <c r="C84" s="114" t="s">
        <v>211</v>
      </c>
      <c r="D84" s="5"/>
      <c r="E84" s="5"/>
      <c r="F84" s="5"/>
      <c r="G84" s="5"/>
      <c r="H84" s="5"/>
      <c r="I84" s="5"/>
      <c r="J84" s="5"/>
      <c r="K84" s="5"/>
      <c r="L84" s="107"/>
      <c r="M84" s="105" t="s">
        <v>203</v>
      </c>
      <c r="N84" s="16">
        <v>0</v>
      </c>
      <c r="O84" s="115"/>
      <c r="P84" s="111">
        <v>758</v>
      </c>
      <c r="Q84" s="16">
        <v>0</v>
      </c>
      <c r="R84" s="96">
        <f t="shared" si="3"/>
        <v>37.475519999999996</v>
      </c>
      <c r="S84" s="17">
        <v>0</v>
      </c>
      <c r="T84" s="16">
        <v>0</v>
      </c>
      <c r="U84" s="96">
        <f t="shared" si="4"/>
        <v>795.47551999999996</v>
      </c>
      <c r="V84" s="97">
        <f t="shared" si="5"/>
        <v>0</v>
      </c>
    </row>
    <row r="85" spans="1:22" ht="30" x14ac:dyDescent="0.25">
      <c r="A85" s="114" t="s">
        <v>212</v>
      </c>
      <c r="B85" s="131" t="s">
        <v>156</v>
      </c>
      <c r="C85" s="114" t="s">
        <v>213</v>
      </c>
      <c r="D85" s="5"/>
      <c r="E85" s="5"/>
      <c r="F85" s="5"/>
      <c r="G85" s="5"/>
      <c r="H85" s="5"/>
      <c r="I85" s="5"/>
      <c r="J85" s="5"/>
      <c r="K85" s="5"/>
      <c r="L85" s="107"/>
      <c r="M85" s="105" t="s">
        <v>203</v>
      </c>
      <c r="N85" s="16">
        <v>2561</v>
      </c>
      <c r="O85" s="115"/>
      <c r="P85" s="111">
        <v>615</v>
      </c>
      <c r="Q85" s="16">
        <v>0</v>
      </c>
      <c r="R85" s="96">
        <f t="shared" si="3"/>
        <v>30.4056</v>
      </c>
      <c r="S85" s="17">
        <v>0</v>
      </c>
      <c r="T85" s="16">
        <v>0</v>
      </c>
      <c r="U85" s="96">
        <f t="shared" si="4"/>
        <v>645.40560000000005</v>
      </c>
      <c r="V85" s="97">
        <f t="shared" si="5"/>
        <v>1652884</v>
      </c>
    </row>
    <row r="86" spans="1:22" x14ac:dyDescent="0.25">
      <c r="A86" s="114" t="s">
        <v>214</v>
      </c>
      <c r="B86" s="131" t="s">
        <v>156</v>
      </c>
      <c r="C86" s="114" t="s">
        <v>215</v>
      </c>
      <c r="D86" s="5"/>
      <c r="E86" s="5"/>
      <c r="F86" s="5"/>
      <c r="G86" s="5"/>
      <c r="H86" s="5"/>
      <c r="I86" s="5"/>
      <c r="J86" s="5"/>
      <c r="K86" s="5"/>
      <c r="L86" s="107"/>
      <c r="M86" s="105" t="s">
        <v>203</v>
      </c>
      <c r="N86" s="16">
        <v>292</v>
      </c>
      <c r="O86" s="115"/>
      <c r="P86" s="111">
        <v>758</v>
      </c>
      <c r="Q86" s="16">
        <v>0</v>
      </c>
      <c r="R86" s="96">
        <f t="shared" si="3"/>
        <v>37.475519999999996</v>
      </c>
      <c r="S86" s="17">
        <v>0</v>
      </c>
      <c r="T86" s="16">
        <v>0</v>
      </c>
      <c r="U86" s="96">
        <f t="shared" si="4"/>
        <v>795.47551999999996</v>
      </c>
      <c r="V86" s="97">
        <f t="shared" si="5"/>
        <v>232279</v>
      </c>
    </row>
    <row r="87" spans="1:22" ht="60" x14ac:dyDescent="0.25">
      <c r="A87" s="114" t="s">
        <v>216</v>
      </c>
      <c r="B87" s="131" t="s">
        <v>156</v>
      </c>
      <c r="C87" s="114" t="s">
        <v>217</v>
      </c>
      <c r="D87" s="5"/>
      <c r="E87" s="5"/>
      <c r="F87" s="5"/>
      <c r="G87" s="5"/>
      <c r="H87" s="5"/>
      <c r="I87" s="5"/>
      <c r="J87" s="5"/>
      <c r="K87" s="5"/>
      <c r="L87" s="107"/>
      <c r="M87" s="105" t="s">
        <v>203</v>
      </c>
      <c r="N87" s="16">
        <v>3290</v>
      </c>
      <c r="O87" s="115"/>
      <c r="P87" s="111">
        <v>758</v>
      </c>
      <c r="Q87" s="16">
        <v>0</v>
      </c>
      <c r="R87" s="96">
        <f t="shared" si="3"/>
        <v>37.475519999999996</v>
      </c>
      <c r="S87" s="17">
        <v>0</v>
      </c>
      <c r="T87" s="16">
        <v>0</v>
      </c>
      <c r="U87" s="96">
        <f t="shared" si="4"/>
        <v>795.47551999999996</v>
      </c>
      <c r="V87" s="97">
        <f t="shared" si="5"/>
        <v>2617114</v>
      </c>
    </row>
    <row r="88" spans="1:22" ht="30" x14ac:dyDescent="0.25">
      <c r="A88" s="114" t="s">
        <v>218</v>
      </c>
      <c r="B88" s="131" t="s">
        <v>156</v>
      </c>
      <c r="C88" s="114" t="s">
        <v>219</v>
      </c>
      <c r="D88" s="5"/>
      <c r="E88" s="5"/>
      <c r="F88" s="5"/>
      <c r="G88" s="5"/>
      <c r="H88" s="5"/>
      <c r="I88" s="5"/>
      <c r="J88" s="5"/>
      <c r="K88" s="5"/>
      <c r="L88" s="107"/>
      <c r="M88" s="105" t="s">
        <v>203</v>
      </c>
      <c r="N88" s="16">
        <v>769</v>
      </c>
      <c r="O88" s="115"/>
      <c r="P88" s="111">
        <v>758</v>
      </c>
      <c r="Q88" s="16">
        <v>0</v>
      </c>
      <c r="R88" s="96">
        <f t="shared" si="3"/>
        <v>37.475519999999996</v>
      </c>
      <c r="S88" s="17">
        <v>0</v>
      </c>
      <c r="T88" s="16">
        <v>0</v>
      </c>
      <c r="U88" s="96">
        <f t="shared" si="4"/>
        <v>795.47551999999996</v>
      </c>
      <c r="V88" s="97">
        <f t="shared" si="5"/>
        <v>611721</v>
      </c>
    </row>
    <row r="89" spans="1:22" ht="30" x14ac:dyDescent="0.25">
      <c r="A89" s="114" t="s">
        <v>220</v>
      </c>
      <c r="B89" s="131" t="s">
        <v>156</v>
      </c>
      <c r="C89" s="114" t="s">
        <v>221</v>
      </c>
      <c r="D89" s="5"/>
      <c r="E89" s="5"/>
      <c r="F89" s="5"/>
      <c r="G89" s="5"/>
      <c r="H89" s="5"/>
      <c r="I89" s="5"/>
      <c r="J89" s="5"/>
      <c r="K89" s="5"/>
      <c r="L89" s="107"/>
      <c r="M89" s="105" t="s">
        <v>203</v>
      </c>
      <c r="N89" s="16">
        <v>6060</v>
      </c>
      <c r="O89" s="115"/>
      <c r="P89" s="111">
        <v>543</v>
      </c>
      <c r="Q89" s="16">
        <v>0</v>
      </c>
      <c r="R89" s="96">
        <f t="shared" si="3"/>
        <v>26.84592</v>
      </c>
      <c r="S89" s="17">
        <v>0</v>
      </c>
      <c r="T89" s="16">
        <v>0</v>
      </c>
      <c r="U89" s="96">
        <f t="shared" si="4"/>
        <v>569.84591999999998</v>
      </c>
      <c r="V89" s="97">
        <f t="shared" si="5"/>
        <v>3453266</v>
      </c>
    </row>
    <row r="90" spans="1:22" ht="30" x14ac:dyDescent="0.25">
      <c r="A90" s="114" t="s">
        <v>222</v>
      </c>
      <c r="B90" s="131" t="s">
        <v>156</v>
      </c>
      <c r="C90" s="114" t="s">
        <v>223</v>
      </c>
      <c r="D90" s="5"/>
      <c r="E90" s="5"/>
      <c r="F90" s="5"/>
      <c r="G90" s="5"/>
      <c r="H90" s="5"/>
      <c r="I90" s="5"/>
      <c r="J90" s="5"/>
      <c r="K90" s="5"/>
      <c r="L90" s="107"/>
      <c r="M90" s="105" t="s">
        <v>203</v>
      </c>
      <c r="N90" s="16">
        <v>210</v>
      </c>
      <c r="O90" s="115"/>
      <c r="P90" s="111">
        <v>615</v>
      </c>
      <c r="Q90" s="16">
        <v>0</v>
      </c>
      <c r="R90" s="96">
        <f t="shared" si="3"/>
        <v>30.4056</v>
      </c>
      <c r="S90" s="17">
        <v>0</v>
      </c>
      <c r="T90" s="16">
        <v>0</v>
      </c>
      <c r="U90" s="96">
        <f t="shared" si="4"/>
        <v>645.40560000000005</v>
      </c>
      <c r="V90" s="97">
        <f t="shared" si="5"/>
        <v>135535</v>
      </c>
    </row>
    <row r="91" spans="1:22" ht="30" x14ac:dyDescent="0.25">
      <c r="A91" s="114" t="s">
        <v>224</v>
      </c>
      <c r="B91" s="131" t="s">
        <v>156</v>
      </c>
      <c r="C91" s="114" t="s">
        <v>225</v>
      </c>
      <c r="D91" s="5"/>
      <c r="E91" s="5"/>
      <c r="F91" s="5"/>
      <c r="G91" s="5"/>
      <c r="H91" s="5"/>
      <c r="I91" s="5"/>
      <c r="J91" s="5"/>
      <c r="K91" s="5"/>
      <c r="L91" s="107"/>
      <c r="M91" s="105" t="s">
        <v>203</v>
      </c>
      <c r="N91" s="16">
        <v>314</v>
      </c>
      <c r="O91" s="115"/>
      <c r="P91" s="111">
        <v>615</v>
      </c>
      <c r="Q91" s="16">
        <v>0</v>
      </c>
      <c r="R91" s="96">
        <f t="shared" si="3"/>
        <v>30.4056</v>
      </c>
      <c r="S91" s="17">
        <v>0</v>
      </c>
      <c r="T91" s="16">
        <v>0</v>
      </c>
      <c r="U91" s="96">
        <f t="shared" si="4"/>
        <v>645.40560000000005</v>
      </c>
      <c r="V91" s="97">
        <f t="shared" si="5"/>
        <v>202657</v>
      </c>
    </row>
    <row r="92" spans="1:22" ht="30" x14ac:dyDescent="0.25">
      <c r="A92" s="114" t="s">
        <v>226</v>
      </c>
      <c r="B92" s="131" t="s">
        <v>156</v>
      </c>
      <c r="C92" s="114" t="s">
        <v>227</v>
      </c>
      <c r="D92" s="5"/>
      <c r="E92" s="5"/>
      <c r="F92" s="5"/>
      <c r="G92" s="5"/>
      <c r="H92" s="5"/>
      <c r="I92" s="5"/>
      <c r="J92" s="5"/>
      <c r="K92" s="5"/>
      <c r="L92" s="107"/>
      <c r="M92" s="105" t="s">
        <v>203</v>
      </c>
      <c r="N92" s="16">
        <v>64</v>
      </c>
      <c r="O92" s="115"/>
      <c r="P92" s="111">
        <v>758</v>
      </c>
      <c r="Q92" s="16">
        <v>0</v>
      </c>
      <c r="R92" s="96">
        <f t="shared" si="3"/>
        <v>37.475519999999996</v>
      </c>
      <c r="S92" s="17">
        <v>0</v>
      </c>
      <c r="T92" s="16">
        <v>0</v>
      </c>
      <c r="U92" s="96">
        <f t="shared" si="4"/>
        <v>795.47551999999996</v>
      </c>
      <c r="V92" s="97">
        <f t="shared" si="5"/>
        <v>50910</v>
      </c>
    </row>
    <row r="93" spans="1:22" ht="30" x14ac:dyDescent="0.25">
      <c r="A93" s="114" t="s">
        <v>228</v>
      </c>
      <c r="B93" s="131" t="s">
        <v>156</v>
      </c>
      <c r="C93" s="114" t="s">
        <v>229</v>
      </c>
      <c r="D93" s="5"/>
      <c r="E93" s="5"/>
      <c r="F93" s="5"/>
      <c r="G93" s="5"/>
      <c r="H93" s="5"/>
      <c r="I93" s="5"/>
      <c r="J93" s="5"/>
      <c r="K93" s="5"/>
      <c r="L93" s="107"/>
      <c r="M93" s="105" t="s">
        <v>203</v>
      </c>
      <c r="N93" s="16">
        <v>19</v>
      </c>
      <c r="O93" s="115"/>
      <c r="P93" s="111">
        <v>758</v>
      </c>
      <c r="Q93" s="16">
        <v>0</v>
      </c>
      <c r="R93" s="96">
        <f t="shared" si="3"/>
        <v>37.475519999999996</v>
      </c>
      <c r="S93" s="17">
        <v>0</v>
      </c>
      <c r="T93" s="16">
        <v>0</v>
      </c>
      <c r="U93" s="96">
        <f t="shared" si="4"/>
        <v>795.47551999999996</v>
      </c>
      <c r="V93" s="97">
        <f t="shared" si="5"/>
        <v>15114</v>
      </c>
    </row>
    <row r="94" spans="1:22" ht="30" x14ac:dyDescent="0.25">
      <c r="A94" s="114" t="s">
        <v>230</v>
      </c>
      <c r="B94" s="131" t="s">
        <v>156</v>
      </c>
      <c r="C94" s="114" t="s">
        <v>231</v>
      </c>
      <c r="D94" s="5"/>
      <c r="E94" s="5"/>
      <c r="F94" s="5"/>
      <c r="G94" s="5"/>
      <c r="H94" s="5"/>
      <c r="I94" s="5"/>
      <c r="J94" s="5"/>
      <c r="K94" s="5"/>
      <c r="L94" s="107"/>
      <c r="M94" s="105" t="s">
        <v>203</v>
      </c>
      <c r="N94" s="16">
        <v>31</v>
      </c>
      <c r="O94" s="115"/>
      <c r="P94" s="111">
        <v>758</v>
      </c>
      <c r="Q94" s="16">
        <v>0</v>
      </c>
      <c r="R94" s="96">
        <f t="shared" si="3"/>
        <v>37.475519999999996</v>
      </c>
      <c r="S94" s="17">
        <v>0</v>
      </c>
      <c r="T94" s="16">
        <v>0</v>
      </c>
      <c r="U94" s="96">
        <f t="shared" si="4"/>
        <v>795.47551999999996</v>
      </c>
      <c r="V94" s="97">
        <f t="shared" si="5"/>
        <v>24660</v>
      </c>
    </row>
    <row r="95" spans="1:22" x14ac:dyDescent="0.25">
      <c r="A95" s="114" t="s">
        <v>232</v>
      </c>
      <c r="B95" s="131" t="s">
        <v>156</v>
      </c>
      <c r="C95" s="114" t="s">
        <v>233</v>
      </c>
      <c r="D95" s="5"/>
      <c r="E95" s="5"/>
      <c r="F95" s="5"/>
      <c r="G95" s="5"/>
      <c r="H95" s="5"/>
      <c r="I95" s="5"/>
      <c r="J95" s="5"/>
      <c r="K95" s="5"/>
      <c r="L95" s="107"/>
      <c r="M95" s="105" t="s">
        <v>203</v>
      </c>
      <c r="N95" s="16">
        <v>34</v>
      </c>
      <c r="O95" s="115"/>
      <c r="P95" s="111">
        <v>758</v>
      </c>
      <c r="Q95" s="16">
        <v>0</v>
      </c>
      <c r="R95" s="96">
        <f t="shared" si="3"/>
        <v>37.475519999999996</v>
      </c>
      <c r="S95" s="17">
        <v>0</v>
      </c>
      <c r="T95" s="16">
        <v>0</v>
      </c>
      <c r="U95" s="96">
        <f t="shared" si="4"/>
        <v>795.47551999999996</v>
      </c>
      <c r="V95" s="97">
        <f t="shared" si="5"/>
        <v>27046</v>
      </c>
    </row>
    <row r="96" spans="1:22" ht="110.25" x14ac:dyDescent="0.25">
      <c r="A96" s="114">
        <v>4</v>
      </c>
      <c r="B96" s="131" t="s">
        <v>156</v>
      </c>
      <c r="C96" s="101" t="s">
        <v>234</v>
      </c>
      <c r="D96" s="5"/>
      <c r="E96" s="5"/>
      <c r="F96" s="5"/>
      <c r="G96" s="5"/>
      <c r="H96" s="5"/>
      <c r="I96" s="5"/>
      <c r="J96" s="5"/>
      <c r="K96" s="5"/>
      <c r="L96" s="107"/>
      <c r="M96" s="5" t="s">
        <v>106</v>
      </c>
      <c r="N96" s="16">
        <v>0</v>
      </c>
      <c r="O96" s="115"/>
      <c r="P96" s="111">
        <v>0</v>
      </c>
      <c r="Q96" s="16">
        <v>0</v>
      </c>
      <c r="R96" s="96">
        <f t="shared" si="3"/>
        <v>0</v>
      </c>
      <c r="S96" s="17">
        <v>0</v>
      </c>
      <c r="T96" s="16">
        <v>0</v>
      </c>
      <c r="U96" s="96">
        <f t="shared" si="4"/>
        <v>0</v>
      </c>
      <c r="V96" s="97">
        <f t="shared" si="5"/>
        <v>0</v>
      </c>
    </row>
    <row r="97" spans="1:22" ht="15.75" x14ac:dyDescent="0.25">
      <c r="A97" s="114"/>
      <c r="B97" s="131" t="s">
        <v>156</v>
      </c>
      <c r="C97" s="125" t="s">
        <v>235</v>
      </c>
      <c r="D97" s="5"/>
      <c r="E97" s="5"/>
      <c r="F97" s="5"/>
      <c r="G97" s="5"/>
      <c r="H97" s="5"/>
      <c r="I97" s="5"/>
      <c r="J97" s="5"/>
      <c r="K97" s="5"/>
      <c r="L97" s="107"/>
      <c r="M97" s="5" t="s">
        <v>106</v>
      </c>
      <c r="N97" s="16">
        <v>0</v>
      </c>
      <c r="O97" s="115"/>
      <c r="P97" s="111">
        <v>0</v>
      </c>
      <c r="Q97" s="16">
        <v>0</v>
      </c>
      <c r="R97" s="96">
        <f t="shared" si="3"/>
        <v>0</v>
      </c>
      <c r="S97" s="17">
        <v>0</v>
      </c>
      <c r="T97" s="16">
        <v>0</v>
      </c>
      <c r="U97" s="96">
        <f t="shared" si="4"/>
        <v>0</v>
      </c>
      <c r="V97" s="97">
        <f t="shared" si="5"/>
        <v>0</v>
      </c>
    </row>
    <row r="98" spans="1:22" ht="45" x14ac:dyDescent="0.25">
      <c r="A98" s="114">
        <v>4.0999999999999996</v>
      </c>
      <c r="B98" s="131" t="s">
        <v>156</v>
      </c>
      <c r="C98" s="114" t="s">
        <v>236</v>
      </c>
      <c r="D98" s="5"/>
      <c r="E98" s="5"/>
      <c r="F98" s="5"/>
      <c r="G98" s="5"/>
      <c r="H98" s="5"/>
      <c r="I98" s="5"/>
      <c r="J98" s="5"/>
      <c r="K98" s="5"/>
      <c r="L98" s="107"/>
      <c r="M98" s="105" t="s">
        <v>203</v>
      </c>
      <c r="N98" s="16">
        <v>2262</v>
      </c>
      <c r="O98" s="115"/>
      <c r="P98" s="111">
        <v>143</v>
      </c>
      <c r="Q98" s="16">
        <v>0</v>
      </c>
      <c r="R98" s="96">
        <f t="shared" si="3"/>
        <v>7.0699199999999998</v>
      </c>
      <c r="S98" s="17">
        <v>0</v>
      </c>
      <c r="T98" s="16">
        <v>0</v>
      </c>
      <c r="U98" s="96">
        <f t="shared" si="4"/>
        <v>150.06992</v>
      </c>
      <c r="V98" s="97">
        <f t="shared" si="5"/>
        <v>339458</v>
      </c>
    </row>
    <row r="99" spans="1:22" ht="60" x14ac:dyDescent="0.25">
      <c r="A99" s="114">
        <v>4.2</v>
      </c>
      <c r="B99" s="131" t="s">
        <v>156</v>
      </c>
      <c r="C99" s="114" t="s">
        <v>237</v>
      </c>
      <c r="D99" s="5"/>
      <c r="E99" s="5"/>
      <c r="F99" s="5"/>
      <c r="G99" s="5"/>
      <c r="H99" s="5"/>
      <c r="I99" s="5"/>
      <c r="J99" s="5"/>
      <c r="K99" s="5"/>
      <c r="L99" s="107"/>
      <c r="M99" s="105" t="s">
        <v>203</v>
      </c>
      <c r="N99" s="16">
        <v>3076</v>
      </c>
      <c r="O99" s="115"/>
      <c r="P99" s="111">
        <v>158</v>
      </c>
      <c r="Q99" s="16">
        <v>0</v>
      </c>
      <c r="R99" s="96">
        <f t="shared" si="3"/>
        <v>7.8115199999999998</v>
      </c>
      <c r="S99" s="17">
        <v>0</v>
      </c>
      <c r="T99" s="16">
        <v>0</v>
      </c>
      <c r="U99" s="96">
        <f t="shared" si="4"/>
        <v>165.81152</v>
      </c>
      <c r="V99" s="97">
        <f t="shared" si="5"/>
        <v>510036</v>
      </c>
    </row>
    <row r="100" spans="1:22" ht="45" x14ac:dyDescent="0.25">
      <c r="A100" s="114">
        <v>4.3</v>
      </c>
      <c r="B100" s="131" t="s">
        <v>156</v>
      </c>
      <c r="C100" s="114" t="s">
        <v>238</v>
      </c>
      <c r="D100" s="5"/>
      <c r="E100" s="5"/>
      <c r="F100" s="5"/>
      <c r="G100" s="5"/>
      <c r="H100" s="5"/>
      <c r="I100" s="5"/>
      <c r="J100" s="5"/>
      <c r="K100" s="5"/>
      <c r="L100" s="107"/>
      <c r="M100" s="105" t="s">
        <v>203</v>
      </c>
      <c r="N100" s="16">
        <v>248</v>
      </c>
      <c r="O100" s="115"/>
      <c r="P100" s="111">
        <v>201</v>
      </c>
      <c r="Q100" s="16">
        <v>0</v>
      </c>
      <c r="R100" s="96">
        <f t="shared" si="3"/>
        <v>9.9374399999999987</v>
      </c>
      <c r="S100" s="17">
        <v>0</v>
      </c>
      <c r="T100" s="16">
        <v>0</v>
      </c>
      <c r="U100" s="96">
        <f t="shared" si="4"/>
        <v>210.93744000000001</v>
      </c>
      <c r="V100" s="97">
        <f t="shared" si="5"/>
        <v>52312</v>
      </c>
    </row>
    <row r="101" spans="1:22" ht="45" x14ac:dyDescent="0.25">
      <c r="A101" s="114">
        <v>4.4000000000000004</v>
      </c>
      <c r="B101" s="131" t="s">
        <v>156</v>
      </c>
      <c r="C101" s="114" t="s">
        <v>239</v>
      </c>
      <c r="D101" s="5"/>
      <c r="E101" s="5"/>
      <c r="F101" s="5"/>
      <c r="G101" s="5"/>
      <c r="H101" s="5"/>
      <c r="I101" s="5"/>
      <c r="J101" s="5"/>
      <c r="K101" s="5"/>
      <c r="L101" s="107"/>
      <c r="M101" s="105" t="s">
        <v>203</v>
      </c>
      <c r="N101" s="16">
        <v>73</v>
      </c>
      <c r="O101" s="115"/>
      <c r="P101" s="111">
        <v>194</v>
      </c>
      <c r="Q101" s="16">
        <v>0</v>
      </c>
      <c r="R101" s="96">
        <f t="shared" si="3"/>
        <v>9.5913599999999999</v>
      </c>
      <c r="S101" s="17">
        <v>0</v>
      </c>
      <c r="T101" s="16">
        <v>0</v>
      </c>
      <c r="U101" s="96">
        <f t="shared" si="4"/>
        <v>203.59136000000001</v>
      </c>
      <c r="V101" s="97">
        <f t="shared" si="5"/>
        <v>14862</v>
      </c>
    </row>
    <row r="102" spans="1:22" ht="45" x14ac:dyDescent="0.25">
      <c r="A102" s="114">
        <v>4.5</v>
      </c>
      <c r="B102" s="131" t="s">
        <v>156</v>
      </c>
      <c r="C102" s="114" t="s">
        <v>240</v>
      </c>
      <c r="D102" s="5"/>
      <c r="E102" s="5"/>
      <c r="F102" s="5"/>
      <c r="G102" s="5"/>
      <c r="H102" s="5"/>
      <c r="I102" s="5"/>
      <c r="J102" s="5"/>
      <c r="K102" s="5"/>
      <c r="L102" s="107"/>
      <c r="M102" s="105" t="s">
        <v>203</v>
      </c>
      <c r="N102" s="16">
        <v>1070</v>
      </c>
      <c r="O102" s="115"/>
      <c r="P102" s="111">
        <v>287</v>
      </c>
      <c r="Q102" s="16">
        <v>0</v>
      </c>
      <c r="R102" s="96">
        <f t="shared" si="3"/>
        <v>14.18928</v>
      </c>
      <c r="S102" s="17">
        <v>0</v>
      </c>
      <c r="T102" s="16">
        <v>0</v>
      </c>
      <c r="U102" s="96">
        <f t="shared" si="4"/>
        <v>301.18928</v>
      </c>
      <c r="V102" s="97">
        <f t="shared" si="5"/>
        <v>322273</v>
      </c>
    </row>
    <row r="103" spans="1:22" ht="45" x14ac:dyDescent="0.25">
      <c r="A103" s="114">
        <v>4.5999999999999996</v>
      </c>
      <c r="B103" s="131" t="s">
        <v>156</v>
      </c>
      <c r="C103" s="114" t="s">
        <v>241</v>
      </c>
      <c r="D103" s="5"/>
      <c r="E103" s="5"/>
      <c r="F103" s="5"/>
      <c r="G103" s="5"/>
      <c r="H103" s="5"/>
      <c r="I103" s="5"/>
      <c r="J103" s="5"/>
      <c r="K103" s="5"/>
      <c r="L103" s="107"/>
      <c r="M103" s="105" t="s">
        <v>203</v>
      </c>
      <c r="N103" s="16">
        <v>143</v>
      </c>
      <c r="O103" s="115"/>
      <c r="P103" s="111">
        <v>431</v>
      </c>
      <c r="Q103" s="16">
        <v>0</v>
      </c>
      <c r="R103" s="96">
        <f t="shared" si="3"/>
        <v>21.30864</v>
      </c>
      <c r="S103" s="17">
        <v>0</v>
      </c>
      <c r="T103" s="16">
        <v>0</v>
      </c>
      <c r="U103" s="96">
        <f t="shared" si="4"/>
        <v>452.30864000000003</v>
      </c>
      <c r="V103" s="97">
        <f t="shared" si="5"/>
        <v>64680</v>
      </c>
    </row>
    <row r="104" spans="1:22" ht="189" x14ac:dyDescent="0.25">
      <c r="A104" s="114">
        <v>5</v>
      </c>
      <c r="B104" s="131" t="s">
        <v>197</v>
      </c>
      <c r="C104" s="99" t="s">
        <v>242</v>
      </c>
      <c r="D104" s="5"/>
      <c r="E104" s="5"/>
      <c r="F104" s="5"/>
      <c r="G104" s="5"/>
      <c r="H104" s="5"/>
      <c r="I104" s="5"/>
      <c r="J104" s="5"/>
      <c r="K104" s="5"/>
      <c r="L104" s="107"/>
      <c r="M104" s="5" t="s">
        <v>106</v>
      </c>
      <c r="N104" s="16">
        <v>0</v>
      </c>
      <c r="O104" s="115"/>
      <c r="P104" s="111">
        <v>0</v>
      </c>
      <c r="Q104" s="16">
        <v>0</v>
      </c>
      <c r="R104" s="96">
        <f t="shared" si="3"/>
        <v>0</v>
      </c>
      <c r="S104" s="17">
        <v>0</v>
      </c>
      <c r="T104" s="16">
        <v>0</v>
      </c>
      <c r="U104" s="96">
        <f t="shared" si="4"/>
        <v>0</v>
      </c>
      <c r="V104" s="97">
        <f t="shared" si="5"/>
        <v>0</v>
      </c>
    </row>
    <row r="105" spans="1:22" ht="30" x14ac:dyDescent="0.25">
      <c r="A105" s="114">
        <v>5.0999999999999996</v>
      </c>
      <c r="B105" s="131" t="s">
        <v>197</v>
      </c>
      <c r="C105" s="114" t="s">
        <v>243</v>
      </c>
      <c r="D105" s="5"/>
      <c r="E105" s="5"/>
      <c r="F105" s="5"/>
      <c r="G105" s="5"/>
      <c r="H105" s="5"/>
      <c r="I105" s="5"/>
      <c r="J105" s="5"/>
      <c r="K105" s="5"/>
      <c r="L105" s="107"/>
      <c r="M105" s="120" t="s">
        <v>244</v>
      </c>
      <c r="N105" s="16">
        <v>490</v>
      </c>
      <c r="O105" s="115"/>
      <c r="P105" s="111">
        <v>64259</v>
      </c>
      <c r="Q105" s="16">
        <v>0</v>
      </c>
      <c r="R105" s="96">
        <f t="shared" si="3"/>
        <v>3176.9649599999998</v>
      </c>
      <c r="S105" s="17">
        <v>0</v>
      </c>
      <c r="T105" s="16">
        <v>0</v>
      </c>
      <c r="U105" s="96">
        <f t="shared" si="4"/>
        <v>67435.964959999998</v>
      </c>
      <c r="V105" s="97">
        <f t="shared" si="5"/>
        <v>33043623</v>
      </c>
    </row>
    <row r="106" spans="1:22" ht="15.75" x14ac:dyDescent="0.25">
      <c r="A106" s="114"/>
      <c r="B106" s="131" t="s">
        <v>197</v>
      </c>
      <c r="C106" s="126" t="s">
        <v>245</v>
      </c>
      <c r="D106" s="5"/>
      <c r="E106" s="5"/>
      <c r="F106" s="5"/>
      <c r="G106" s="5"/>
      <c r="H106" s="5"/>
      <c r="I106" s="5"/>
      <c r="J106" s="5"/>
      <c r="K106" s="5"/>
      <c r="L106" s="107"/>
      <c r="M106" s="5" t="s">
        <v>106</v>
      </c>
      <c r="N106" s="16">
        <v>0</v>
      </c>
      <c r="O106" s="115"/>
      <c r="P106" s="111">
        <v>0</v>
      </c>
      <c r="Q106" s="16">
        <v>0</v>
      </c>
      <c r="R106" s="96">
        <f t="shared" si="3"/>
        <v>0</v>
      </c>
      <c r="S106" s="17">
        <v>0</v>
      </c>
      <c r="T106" s="16">
        <v>0</v>
      </c>
      <c r="U106" s="96">
        <f t="shared" si="4"/>
        <v>0</v>
      </c>
      <c r="V106" s="97">
        <f t="shared" si="5"/>
        <v>0</v>
      </c>
    </row>
    <row r="107" spans="1:22" ht="189" x14ac:dyDescent="0.25">
      <c r="A107" s="114">
        <v>5.2</v>
      </c>
      <c r="B107" s="131" t="s">
        <v>197</v>
      </c>
      <c r="C107" s="101" t="s">
        <v>246</v>
      </c>
      <c r="D107" s="5"/>
      <c r="E107" s="5"/>
      <c r="F107" s="5"/>
      <c r="G107" s="5"/>
      <c r="H107" s="5"/>
      <c r="I107" s="5"/>
      <c r="J107" s="5"/>
      <c r="K107" s="5"/>
      <c r="L107" s="107"/>
      <c r="M107" s="5" t="s">
        <v>106</v>
      </c>
      <c r="N107" s="16">
        <v>0</v>
      </c>
      <c r="O107" s="115"/>
      <c r="P107" s="111">
        <v>0</v>
      </c>
      <c r="Q107" s="16">
        <v>0</v>
      </c>
      <c r="R107" s="96">
        <f t="shared" si="3"/>
        <v>0</v>
      </c>
      <c r="S107" s="17">
        <v>0</v>
      </c>
      <c r="T107" s="16">
        <v>0</v>
      </c>
      <c r="U107" s="96">
        <f t="shared" si="4"/>
        <v>0</v>
      </c>
      <c r="V107" s="97">
        <f t="shared" si="5"/>
        <v>0</v>
      </c>
    </row>
    <row r="108" spans="1:22" ht="31.5" x14ac:dyDescent="0.25">
      <c r="A108" s="114"/>
      <c r="B108" s="131" t="s">
        <v>197</v>
      </c>
      <c r="C108" s="127" t="s">
        <v>247</v>
      </c>
      <c r="D108" s="5"/>
      <c r="E108" s="5"/>
      <c r="F108" s="5"/>
      <c r="G108" s="5"/>
      <c r="H108" s="5"/>
      <c r="I108" s="5"/>
      <c r="J108" s="5"/>
      <c r="K108" s="5"/>
      <c r="L108" s="107"/>
      <c r="M108" s="5" t="s">
        <v>106</v>
      </c>
      <c r="N108" s="16">
        <v>0</v>
      </c>
      <c r="O108" s="115"/>
      <c r="P108" s="111">
        <v>0</v>
      </c>
      <c r="Q108" s="16">
        <v>0</v>
      </c>
      <c r="R108" s="96">
        <f t="shared" si="3"/>
        <v>0</v>
      </c>
      <c r="S108" s="17">
        <v>0</v>
      </c>
      <c r="T108" s="16">
        <v>0</v>
      </c>
      <c r="U108" s="96">
        <f t="shared" si="4"/>
        <v>0</v>
      </c>
      <c r="V108" s="97">
        <f t="shared" si="5"/>
        <v>0</v>
      </c>
    </row>
    <row r="109" spans="1:22" ht="30" x14ac:dyDescent="0.25">
      <c r="A109" s="114" t="s">
        <v>248</v>
      </c>
      <c r="B109" s="131" t="s">
        <v>197</v>
      </c>
      <c r="C109" s="114" t="s">
        <v>249</v>
      </c>
      <c r="D109" s="5"/>
      <c r="E109" s="5"/>
      <c r="F109" s="5"/>
      <c r="G109" s="5"/>
      <c r="H109" s="5"/>
      <c r="I109" s="5"/>
      <c r="J109" s="5"/>
      <c r="K109" s="5"/>
      <c r="L109" s="107"/>
      <c r="M109" s="120" t="s">
        <v>244</v>
      </c>
      <c r="N109" s="16">
        <v>0</v>
      </c>
      <c r="O109" s="115"/>
      <c r="P109" s="111">
        <v>9039</v>
      </c>
      <c r="Q109" s="16">
        <v>0</v>
      </c>
      <c r="R109" s="96">
        <f t="shared" si="3"/>
        <v>446.88815999999997</v>
      </c>
      <c r="S109" s="17">
        <v>0</v>
      </c>
      <c r="T109" s="16">
        <v>0</v>
      </c>
      <c r="U109" s="96">
        <f t="shared" si="4"/>
        <v>9485.8881600000004</v>
      </c>
      <c r="V109" s="97">
        <f t="shared" si="5"/>
        <v>0</v>
      </c>
    </row>
    <row r="110" spans="1:22" ht="78.75" x14ac:dyDescent="0.25">
      <c r="A110" s="114">
        <v>6</v>
      </c>
      <c r="B110" s="131" t="s">
        <v>144</v>
      </c>
      <c r="C110" s="101" t="s">
        <v>250</v>
      </c>
      <c r="D110" s="5"/>
      <c r="E110" s="5"/>
      <c r="F110" s="5"/>
      <c r="G110" s="5"/>
      <c r="H110" s="5"/>
      <c r="I110" s="5"/>
      <c r="J110" s="5"/>
      <c r="K110" s="5"/>
      <c r="L110" s="107"/>
      <c r="M110" s="5" t="s">
        <v>106</v>
      </c>
      <c r="N110" s="16">
        <v>0</v>
      </c>
      <c r="O110" s="115"/>
      <c r="P110" s="111">
        <v>0</v>
      </c>
      <c r="Q110" s="16">
        <v>0</v>
      </c>
      <c r="R110" s="96">
        <f t="shared" si="3"/>
        <v>0</v>
      </c>
      <c r="S110" s="17">
        <v>0</v>
      </c>
      <c r="T110" s="16">
        <v>0</v>
      </c>
      <c r="U110" s="96">
        <f t="shared" si="4"/>
        <v>0</v>
      </c>
      <c r="V110" s="97">
        <f t="shared" si="5"/>
        <v>0</v>
      </c>
    </row>
    <row r="111" spans="1:22" ht="110.25" x14ac:dyDescent="0.25">
      <c r="A111" s="114"/>
      <c r="B111" s="131" t="s">
        <v>144</v>
      </c>
      <c r="C111" s="99" t="s">
        <v>251</v>
      </c>
      <c r="D111" s="5"/>
      <c r="E111" s="5"/>
      <c r="F111" s="5"/>
      <c r="G111" s="5"/>
      <c r="H111" s="5"/>
      <c r="I111" s="5"/>
      <c r="J111" s="5"/>
      <c r="K111" s="5"/>
      <c r="L111" s="107"/>
      <c r="M111" s="5" t="s">
        <v>106</v>
      </c>
      <c r="N111" s="16">
        <v>0</v>
      </c>
      <c r="O111" s="115"/>
      <c r="P111" s="111">
        <v>0</v>
      </c>
      <c r="Q111" s="16">
        <v>0</v>
      </c>
      <c r="R111" s="96">
        <f t="shared" si="3"/>
        <v>0</v>
      </c>
      <c r="S111" s="17">
        <v>0</v>
      </c>
      <c r="T111" s="16">
        <v>0</v>
      </c>
      <c r="U111" s="96">
        <f t="shared" si="4"/>
        <v>0</v>
      </c>
      <c r="V111" s="97">
        <f t="shared" si="5"/>
        <v>0</v>
      </c>
    </row>
    <row r="112" spans="1:22" x14ac:dyDescent="0.25">
      <c r="A112" s="114">
        <v>6.1</v>
      </c>
      <c r="B112" s="131" t="s">
        <v>144</v>
      </c>
      <c r="C112" s="114" t="s">
        <v>252</v>
      </c>
      <c r="D112" s="5"/>
      <c r="E112" s="5"/>
      <c r="F112" s="5"/>
      <c r="G112" s="5"/>
      <c r="H112" s="5"/>
      <c r="I112" s="5"/>
      <c r="J112" s="5"/>
      <c r="K112" s="5"/>
      <c r="L112" s="107"/>
      <c r="M112" s="120" t="s">
        <v>118</v>
      </c>
      <c r="N112" s="16">
        <v>15</v>
      </c>
      <c r="O112" s="115"/>
      <c r="P112" s="111">
        <v>10761</v>
      </c>
      <c r="Q112" s="16">
        <v>0</v>
      </c>
      <c r="R112" s="96">
        <f t="shared" si="3"/>
        <v>532.02383999999995</v>
      </c>
      <c r="S112" s="17">
        <v>0</v>
      </c>
      <c r="T112" s="16">
        <v>0</v>
      </c>
      <c r="U112" s="96">
        <f t="shared" si="4"/>
        <v>11293.02384</v>
      </c>
      <c r="V112" s="97">
        <f t="shared" si="5"/>
        <v>169395</v>
      </c>
    </row>
    <row r="113" spans="1:22" x14ac:dyDescent="0.25">
      <c r="A113" s="114">
        <v>6.2</v>
      </c>
      <c r="B113" s="131" t="s">
        <v>144</v>
      </c>
      <c r="C113" s="114" t="s">
        <v>253</v>
      </c>
      <c r="D113" s="5"/>
      <c r="E113" s="5"/>
      <c r="F113" s="5"/>
      <c r="G113" s="5"/>
      <c r="H113" s="5"/>
      <c r="I113" s="5"/>
      <c r="J113" s="5"/>
      <c r="K113" s="5"/>
      <c r="L113" s="107"/>
      <c r="M113" s="120" t="s">
        <v>118</v>
      </c>
      <c r="N113" s="16">
        <v>5</v>
      </c>
      <c r="O113" s="115"/>
      <c r="P113" s="111">
        <v>10761</v>
      </c>
      <c r="Q113" s="16">
        <v>0</v>
      </c>
      <c r="R113" s="96">
        <f t="shared" si="3"/>
        <v>532.02383999999995</v>
      </c>
      <c r="S113" s="17">
        <v>0</v>
      </c>
      <c r="T113" s="16">
        <v>0</v>
      </c>
      <c r="U113" s="96">
        <f t="shared" si="4"/>
        <v>11293.02384</v>
      </c>
      <c r="V113" s="97">
        <f t="shared" si="5"/>
        <v>56465</v>
      </c>
    </row>
    <row r="114" spans="1:22" ht="126" x14ac:dyDescent="0.25">
      <c r="A114" s="114">
        <v>7</v>
      </c>
      <c r="B114" s="131" t="s">
        <v>144</v>
      </c>
      <c r="C114" s="99" t="s">
        <v>254</v>
      </c>
      <c r="D114" s="5"/>
      <c r="E114" s="5"/>
      <c r="F114" s="5"/>
      <c r="G114" s="5"/>
      <c r="H114" s="5"/>
      <c r="I114" s="5"/>
      <c r="J114" s="5"/>
      <c r="K114" s="5"/>
      <c r="L114" s="107"/>
      <c r="M114" s="120" t="s">
        <v>255</v>
      </c>
      <c r="N114" s="16">
        <v>2250</v>
      </c>
      <c r="O114" s="115"/>
      <c r="P114" s="111">
        <v>107</v>
      </c>
      <c r="Q114" s="16">
        <v>0</v>
      </c>
      <c r="R114" s="96">
        <f t="shared" si="3"/>
        <v>5.2900799999999997</v>
      </c>
      <c r="S114" s="17">
        <v>0</v>
      </c>
      <c r="T114" s="16">
        <v>0</v>
      </c>
      <c r="U114" s="96">
        <f t="shared" si="4"/>
        <v>112.29008</v>
      </c>
      <c r="V114" s="97">
        <f t="shared" si="5"/>
        <v>252653</v>
      </c>
    </row>
    <row r="115" spans="1:22" ht="173.25" x14ac:dyDescent="0.25">
      <c r="A115" s="114">
        <v>8</v>
      </c>
      <c r="B115" s="131" t="s">
        <v>144</v>
      </c>
      <c r="C115" s="99" t="s">
        <v>256</v>
      </c>
      <c r="D115" s="5"/>
      <c r="E115" s="5"/>
      <c r="F115" s="5"/>
      <c r="G115" s="5"/>
      <c r="H115" s="5"/>
      <c r="I115" s="5"/>
      <c r="J115" s="5"/>
      <c r="K115" s="5"/>
      <c r="L115" s="107"/>
      <c r="M115" s="5" t="s">
        <v>106</v>
      </c>
      <c r="N115" s="16">
        <v>0</v>
      </c>
      <c r="O115" s="115"/>
      <c r="P115" s="111">
        <v>0</v>
      </c>
      <c r="Q115" s="16">
        <v>0</v>
      </c>
      <c r="R115" s="96">
        <f t="shared" si="3"/>
        <v>0</v>
      </c>
      <c r="S115" s="17">
        <v>0</v>
      </c>
      <c r="T115" s="16">
        <v>0</v>
      </c>
      <c r="U115" s="96">
        <f t="shared" si="4"/>
        <v>0</v>
      </c>
      <c r="V115" s="97">
        <f t="shared" si="5"/>
        <v>0</v>
      </c>
    </row>
    <row r="116" spans="1:22" ht="78.75" x14ac:dyDescent="0.25">
      <c r="A116" s="114"/>
      <c r="B116" s="131" t="s">
        <v>144</v>
      </c>
      <c r="C116" s="99" t="s">
        <v>257</v>
      </c>
      <c r="D116" s="5"/>
      <c r="E116" s="5"/>
      <c r="F116" s="5"/>
      <c r="G116" s="5"/>
      <c r="H116" s="5"/>
      <c r="I116" s="5"/>
      <c r="J116" s="5"/>
      <c r="K116" s="5"/>
      <c r="L116" s="107"/>
      <c r="M116" s="5" t="s">
        <v>106</v>
      </c>
      <c r="N116" s="16">
        <v>0</v>
      </c>
      <c r="O116" s="115"/>
      <c r="P116" s="111">
        <v>0</v>
      </c>
      <c r="Q116" s="16">
        <v>0</v>
      </c>
      <c r="R116" s="96">
        <f t="shared" si="3"/>
        <v>0</v>
      </c>
      <c r="S116" s="17">
        <v>0</v>
      </c>
      <c r="T116" s="16">
        <v>0</v>
      </c>
      <c r="U116" s="96">
        <f t="shared" si="4"/>
        <v>0</v>
      </c>
      <c r="V116" s="97">
        <f t="shared" si="5"/>
        <v>0</v>
      </c>
    </row>
    <row r="117" spans="1:22" ht="126" x14ac:dyDescent="0.25">
      <c r="A117" s="114"/>
      <c r="B117" s="131" t="s">
        <v>144</v>
      </c>
      <c r="C117" s="128" t="s">
        <v>258</v>
      </c>
      <c r="D117" s="5"/>
      <c r="E117" s="5"/>
      <c r="F117" s="5"/>
      <c r="G117" s="5"/>
      <c r="H117" s="5"/>
      <c r="I117" s="5"/>
      <c r="J117" s="5"/>
      <c r="K117" s="5"/>
      <c r="L117" s="107"/>
      <c r="M117" s="5" t="s">
        <v>106</v>
      </c>
      <c r="N117" s="16">
        <v>0</v>
      </c>
      <c r="O117" s="115"/>
      <c r="P117" s="111">
        <v>0</v>
      </c>
      <c r="Q117" s="16">
        <v>0</v>
      </c>
      <c r="R117" s="96">
        <f t="shared" si="3"/>
        <v>0</v>
      </c>
      <c r="S117" s="17">
        <v>0</v>
      </c>
      <c r="T117" s="16">
        <v>0</v>
      </c>
      <c r="U117" s="96">
        <f t="shared" si="4"/>
        <v>0</v>
      </c>
      <c r="V117" s="97">
        <f t="shared" si="5"/>
        <v>0</v>
      </c>
    </row>
    <row r="118" spans="1:22" ht="30" x14ac:dyDescent="0.25">
      <c r="A118" s="114">
        <v>8.1</v>
      </c>
      <c r="B118" s="131" t="s">
        <v>144</v>
      </c>
      <c r="C118" s="114" t="s">
        <v>259</v>
      </c>
      <c r="D118" s="5"/>
      <c r="E118" s="5"/>
      <c r="F118" s="5"/>
      <c r="G118" s="5"/>
      <c r="H118" s="5"/>
      <c r="I118" s="5"/>
      <c r="J118" s="5"/>
      <c r="K118" s="5"/>
      <c r="L118" s="107"/>
      <c r="M118" s="120" t="s">
        <v>203</v>
      </c>
      <c r="N118" s="16">
        <v>2696</v>
      </c>
      <c r="O118" s="115"/>
      <c r="P118" s="111">
        <v>1775</v>
      </c>
      <c r="Q118" s="16">
        <v>0</v>
      </c>
      <c r="R118" s="96">
        <f t="shared" si="3"/>
        <v>87.756</v>
      </c>
      <c r="S118" s="17">
        <v>0</v>
      </c>
      <c r="T118" s="16">
        <v>0</v>
      </c>
      <c r="U118" s="96">
        <f t="shared" si="4"/>
        <v>1862.7560000000001</v>
      </c>
      <c r="V118" s="97">
        <f t="shared" si="5"/>
        <v>5021990</v>
      </c>
    </row>
    <row r="119" spans="1:22" ht="30" x14ac:dyDescent="0.25">
      <c r="A119" s="114">
        <v>8.1999999999999993</v>
      </c>
      <c r="B119" s="131" t="s">
        <v>144</v>
      </c>
      <c r="C119" s="114" t="s">
        <v>260</v>
      </c>
      <c r="D119" s="5"/>
      <c r="E119" s="5"/>
      <c r="F119" s="5"/>
      <c r="G119" s="5"/>
      <c r="H119" s="5"/>
      <c r="I119" s="5"/>
      <c r="J119" s="5"/>
      <c r="K119" s="5"/>
      <c r="L119" s="107"/>
      <c r="M119" s="120" t="s">
        <v>203</v>
      </c>
      <c r="N119" s="16">
        <v>1963</v>
      </c>
      <c r="O119" s="115"/>
      <c r="P119" s="111">
        <v>1775</v>
      </c>
      <c r="Q119" s="16">
        <v>0</v>
      </c>
      <c r="R119" s="96">
        <f t="shared" si="3"/>
        <v>87.756</v>
      </c>
      <c r="S119" s="17">
        <v>0</v>
      </c>
      <c r="T119" s="16">
        <v>0</v>
      </c>
      <c r="U119" s="96">
        <f t="shared" si="4"/>
        <v>1862.7560000000001</v>
      </c>
      <c r="V119" s="97">
        <f t="shared" si="5"/>
        <v>3656590</v>
      </c>
    </row>
    <row r="120" spans="1:22" ht="30" x14ac:dyDescent="0.25">
      <c r="A120" s="114">
        <v>8.3000000000000007</v>
      </c>
      <c r="B120" s="131" t="s">
        <v>144</v>
      </c>
      <c r="C120" s="114" t="s">
        <v>261</v>
      </c>
      <c r="D120" s="5"/>
      <c r="E120" s="5"/>
      <c r="F120" s="5"/>
      <c r="G120" s="5"/>
      <c r="H120" s="5"/>
      <c r="I120" s="5"/>
      <c r="J120" s="5"/>
      <c r="K120" s="5"/>
      <c r="L120" s="107"/>
      <c r="M120" s="120" t="s">
        <v>203</v>
      </c>
      <c r="N120" s="16">
        <v>1706</v>
      </c>
      <c r="O120" s="115"/>
      <c r="P120" s="111">
        <v>1775</v>
      </c>
      <c r="Q120" s="16">
        <v>0</v>
      </c>
      <c r="R120" s="96">
        <f t="shared" si="3"/>
        <v>87.756</v>
      </c>
      <c r="S120" s="17">
        <v>0</v>
      </c>
      <c r="T120" s="16">
        <v>0</v>
      </c>
      <c r="U120" s="96">
        <f t="shared" si="4"/>
        <v>1862.7560000000001</v>
      </c>
      <c r="V120" s="97">
        <f t="shared" si="5"/>
        <v>3177862</v>
      </c>
    </row>
    <row r="121" spans="1:22" ht="18.75" x14ac:dyDescent="0.25">
      <c r="A121" s="114" t="s">
        <v>58</v>
      </c>
      <c r="B121" s="131" t="s">
        <v>262</v>
      </c>
      <c r="C121" s="129" t="s">
        <v>263</v>
      </c>
      <c r="D121" s="5"/>
      <c r="E121" s="5"/>
      <c r="F121" s="5"/>
      <c r="G121" s="5"/>
      <c r="H121" s="5"/>
      <c r="I121" s="5"/>
      <c r="J121" s="5"/>
      <c r="K121" s="5"/>
      <c r="L121" s="107"/>
      <c r="M121" s="5" t="s">
        <v>106</v>
      </c>
      <c r="N121" s="16">
        <v>0</v>
      </c>
      <c r="O121" s="115"/>
      <c r="P121" s="111">
        <v>0</v>
      </c>
      <c r="Q121" s="16">
        <v>0</v>
      </c>
      <c r="R121" s="96">
        <f t="shared" si="3"/>
        <v>0</v>
      </c>
      <c r="S121" s="17">
        <v>0</v>
      </c>
      <c r="T121" s="16">
        <v>0</v>
      </c>
      <c r="U121" s="96">
        <f t="shared" si="4"/>
        <v>0</v>
      </c>
      <c r="V121" s="130">
        <f t="shared" si="5"/>
        <v>0</v>
      </c>
    </row>
    <row r="122" spans="1:22" ht="15.75" x14ac:dyDescent="0.25">
      <c r="A122" s="114" t="s">
        <v>40</v>
      </c>
      <c r="B122" s="131" t="s">
        <v>264</v>
      </c>
      <c r="C122" s="101" t="s">
        <v>157</v>
      </c>
      <c r="D122" s="5"/>
      <c r="E122" s="5"/>
      <c r="F122" s="5"/>
      <c r="G122" s="5"/>
      <c r="H122" s="5"/>
      <c r="I122" s="5"/>
      <c r="J122" s="5"/>
      <c r="K122" s="5"/>
      <c r="L122" s="107"/>
      <c r="M122" s="5" t="s">
        <v>106</v>
      </c>
      <c r="N122" s="16">
        <v>0</v>
      </c>
      <c r="O122" s="115"/>
      <c r="P122" s="111">
        <v>0</v>
      </c>
      <c r="Q122" s="16">
        <v>0</v>
      </c>
      <c r="R122" s="96">
        <f t="shared" si="3"/>
        <v>0</v>
      </c>
      <c r="S122" s="17">
        <v>0</v>
      </c>
      <c r="T122" s="16">
        <v>0</v>
      </c>
      <c r="U122" s="96">
        <f t="shared" si="4"/>
        <v>0</v>
      </c>
      <c r="V122" s="130">
        <f t="shared" si="5"/>
        <v>0</v>
      </c>
    </row>
    <row r="123" spans="1:22" ht="141.75" x14ac:dyDescent="0.25">
      <c r="A123" s="114">
        <v>1</v>
      </c>
      <c r="B123" s="131" t="s">
        <v>264</v>
      </c>
      <c r="C123" s="99" t="s">
        <v>158</v>
      </c>
      <c r="D123" s="5"/>
      <c r="E123" s="5"/>
      <c r="F123" s="5"/>
      <c r="G123" s="5"/>
      <c r="H123" s="5"/>
      <c r="I123" s="5"/>
      <c r="J123" s="5"/>
      <c r="K123" s="5"/>
      <c r="L123" s="107"/>
      <c r="M123" s="5" t="s">
        <v>106</v>
      </c>
      <c r="N123" s="16">
        <v>0</v>
      </c>
      <c r="O123" s="115"/>
      <c r="P123" s="111">
        <v>0</v>
      </c>
      <c r="Q123" s="16">
        <v>0</v>
      </c>
      <c r="R123" s="96">
        <f t="shared" si="3"/>
        <v>0</v>
      </c>
      <c r="S123" s="17">
        <v>0</v>
      </c>
      <c r="T123" s="16">
        <v>0</v>
      </c>
      <c r="U123" s="96">
        <f t="shared" si="4"/>
        <v>0</v>
      </c>
      <c r="V123" s="130">
        <f t="shared" si="5"/>
        <v>0</v>
      </c>
    </row>
    <row r="124" spans="1:22" ht="110.25" x14ac:dyDescent="0.25">
      <c r="A124" s="114"/>
      <c r="B124" s="131" t="s">
        <v>264</v>
      </c>
      <c r="C124" s="99" t="s">
        <v>159</v>
      </c>
      <c r="D124" s="5"/>
      <c r="E124" s="5"/>
      <c r="F124" s="5"/>
      <c r="G124" s="5"/>
      <c r="H124" s="5"/>
      <c r="I124" s="5"/>
      <c r="J124" s="5"/>
      <c r="K124" s="5"/>
      <c r="L124" s="107"/>
      <c r="M124" s="5" t="s">
        <v>106</v>
      </c>
      <c r="N124" s="16">
        <v>0</v>
      </c>
      <c r="O124" s="115"/>
      <c r="P124" s="111">
        <v>0</v>
      </c>
      <c r="Q124" s="16">
        <v>0</v>
      </c>
      <c r="R124" s="96">
        <f t="shared" si="3"/>
        <v>0</v>
      </c>
      <c r="S124" s="17">
        <v>0</v>
      </c>
      <c r="T124" s="16">
        <v>0</v>
      </c>
      <c r="U124" s="96">
        <f t="shared" si="4"/>
        <v>0</v>
      </c>
      <c r="V124" s="130">
        <f t="shared" si="5"/>
        <v>0</v>
      </c>
    </row>
    <row r="125" spans="1:22" ht="126" x14ac:dyDescent="0.25">
      <c r="A125" s="114"/>
      <c r="B125" s="131" t="s">
        <v>264</v>
      </c>
      <c r="C125" s="99" t="s">
        <v>160</v>
      </c>
      <c r="D125" s="5"/>
      <c r="E125" s="5"/>
      <c r="F125" s="5"/>
      <c r="G125" s="5"/>
      <c r="H125" s="5"/>
      <c r="I125" s="5"/>
      <c r="J125" s="5"/>
      <c r="K125" s="5"/>
      <c r="L125" s="107"/>
      <c r="M125" s="5" t="s">
        <v>106</v>
      </c>
      <c r="N125" s="16">
        <v>0</v>
      </c>
      <c r="O125" s="115"/>
      <c r="P125" s="111">
        <v>0</v>
      </c>
      <c r="Q125" s="16">
        <v>0</v>
      </c>
      <c r="R125" s="96">
        <f t="shared" si="3"/>
        <v>0</v>
      </c>
      <c r="S125" s="17">
        <v>0</v>
      </c>
      <c r="T125" s="16">
        <v>0</v>
      </c>
      <c r="U125" s="96">
        <f t="shared" si="4"/>
        <v>0</v>
      </c>
      <c r="V125" s="130">
        <f t="shared" si="5"/>
        <v>0</v>
      </c>
    </row>
    <row r="126" spans="1:22" ht="47.25" x14ac:dyDescent="0.25">
      <c r="A126" s="114">
        <v>1.1000000000000001</v>
      </c>
      <c r="B126" s="131" t="s">
        <v>264</v>
      </c>
      <c r="C126" s="123" t="s">
        <v>265</v>
      </c>
      <c r="D126" s="5"/>
      <c r="E126" s="5"/>
      <c r="F126" s="5"/>
      <c r="G126" s="5"/>
      <c r="H126" s="5"/>
      <c r="I126" s="5"/>
      <c r="J126" s="5"/>
      <c r="K126" s="5"/>
      <c r="L126" s="107"/>
      <c r="M126" s="5" t="s">
        <v>106</v>
      </c>
      <c r="N126" s="16">
        <v>0</v>
      </c>
      <c r="O126" s="115"/>
      <c r="P126" s="111">
        <v>0</v>
      </c>
      <c r="Q126" s="16">
        <v>0</v>
      </c>
      <c r="R126" s="96">
        <f t="shared" si="3"/>
        <v>0</v>
      </c>
      <c r="S126" s="17">
        <v>0</v>
      </c>
      <c r="T126" s="16">
        <v>0</v>
      </c>
      <c r="U126" s="96">
        <f t="shared" si="4"/>
        <v>0</v>
      </c>
      <c r="V126" s="130">
        <f t="shared" si="5"/>
        <v>0</v>
      </c>
    </row>
    <row r="127" spans="1:22" x14ac:dyDescent="0.25">
      <c r="A127" s="114" t="s">
        <v>116</v>
      </c>
      <c r="B127" s="131" t="s">
        <v>264</v>
      </c>
      <c r="C127" s="114" t="s">
        <v>266</v>
      </c>
      <c r="D127" s="5"/>
      <c r="E127" s="5"/>
      <c r="F127" s="5"/>
      <c r="G127" s="5"/>
      <c r="H127" s="5"/>
      <c r="I127" s="5"/>
      <c r="J127" s="5"/>
      <c r="K127" s="5"/>
      <c r="L127" s="107"/>
      <c r="M127" s="120" t="s">
        <v>118</v>
      </c>
      <c r="N127" s="16">
        <v>25</v>
      </c>
      <c r="O127" s="115"/>
      <c r="P127" s="111">
        <v>8409</v>
      </c>
      <c r="Q127" s="16">
        <v>0</v>
      </c>
      <c r="R127" s="96">
        <f t="shared" si="3"/>
        <v>415.74095999999997</v>
      </c>
      <c r="S127" s="17">
        <v>0</v>
      </c>
      <c r="T127" s="16">
        <v>0</v>
      </c>
      <c r="U127" s="96">
        <f t="shared" si="4"/>
        <v>8824.7409599999992</v>
      </c>
      <c r="V127" s="130">
        <f t="shared" si="5"/>
        <v>220619</v>
      </c>
    </row>
    <row r="128" spans="1:22" x14ac:dyDescent="0.25">
      <c r="A128" s="114" t="s">
        <v>163</v>
      </c>
      <c r="B128" s="131" t="s">
        <v>264</v>
      </c>
      <c r="C128" s="114" t="s">
        <v>166</v>
      </c>
      <c r="D128" s="5"/>
      <c r="E128" s="5"/>
      <c r="F128" s="5"/>
      <c r="G128" s="5"/>
      <c r="H128" s="5"/>
      <c r="I128" s="5"/>
      <c r="J128" s="5"/>
      <c r="K128" s="5"/>
      <c r="L128" s="107"/>
      <c r="M128" s="120" t="s">
        <v>118</v>
      </c>
      <c r="N128" s="16">
        <v>810</v>
      </c>
      <c r="O128" s="115"/>
      <c r="P128" s="111">
        <v>8409</v>
      </c>
      <c r="Q128" s="16">
        <v>0</v>
      </c>
      <c r="R128" s="96">
        <f t="shared" si="3"/>
        <v>415.74095999999997</v>
      </c>
      <c r="S128" s="17">
        <v>0</v>
      </c>
      <c r="T128" s="16">
        <v>0</v>
      </c>
      <c r="U128" s="96">
        <f t="shared" si="4"/>
        <v>8824.7409599999992</v>
      </c>
      <c r="V128" s="130">
        <f t="shared" si="5"/>
        <v>7148040</v>
      </c>
    </row>
    <row r="129" spans="1:22" x14ac:dyDescent="0.25">
      <c r="A129" s="114" t="s">
        <v>165</v>
      </c>
      <c r="B129" s="131" t="s">
        <v>264</v>
      </c>
      <c r="C129" s="114" t="s">
        <v>168</v>
      </c>
      <c r="D129" s="5"/>
      <c r="E129" s="5"/>
      <c r="F129" s="5"/>
      <c r="G129" s="5"/>
      <c r="H129" s="5"/>
      <c r="I129" s="5"/>
      <c r="J129" s="5"/>
      <c r="K129" s="5"/>
      <c r="L129" s="107"/>
      <c r="M129" s="120" t="s">
        <v>118</v>
      </c>
      <c r="N129" s="16">
        <v>0</v>
      </c>
      <c r="O129" s="115"/>
      <c r="P129" s="111">
        <v>8552</v>
      </c>
      <c r="Q129" s="16">
        <v>0</v>
      </c>
      <c r="R129" s="96">
        <f t="shared" si="3"/>
        <v>422.81088</v>
      </c>
      <c r="S129" s="17">
        <v>0</v>
      </c>
      <c r="T129" s="16">
        <v>0</v>
      </c>
      <c r="U129" s="96">
        <f t="shared" si="4"/>
        <v>8974.8108800000009</v>
      </c>
      <c r="V129" s="130">
        <f t="shared" si="5"/>
        <v>0</v>
      </c>
    </row>
    <row r="130" spans="1:22" x14ac:dyDescent="0.25">
      <c r="A130" s="114" t="s">
        <v>167</v>
      </c>
      <c r="B130" s="131" t="s">
        <v>264</v>
      </c>
      <c r="C130" s="114" t="s">
        <v>267</v>
      </c>
      <c r="D130" s="5"/>
      <c r="E130" s="5"/>
      <c r="F130" s="5"/>
      <c r="G130" s="5"/>
      <c r="H130" s="5"/>
      <c r="I130" s="5"/>
      <c r="J130" s="5"/>
      <c r="K130" s="5"/>
      <c r="L130" s="107"/>
      <c r="M130" s="120" t="s">
        <v>118</v>
      </c>
      <c r="N130" s="16">
        <v>850</v>
      </c>
      <c r="O130" s="115"/>
      <c r="P130" s="111">
        <v>8552</v>
      </c>
      <c r="Q130" s="16">
        <v>0</v>
      </c>
      <c r="R130" s="96">
        <f t="shared" si="3"/>
        <v>422.81088</v>
      </c>
      <c r="S130" s="17">
        <v>0</v>
      </c>
      <c r="T130" s="16">
        <v>0</v>
      </c>
      <c r="U130" s="96">
        <f t="shared" si="4"/>
        <v>8974.8108800000009</v>
      </c>
      <c r="V130" s="130">
        <f t="shared" si="5"/>
        <v>7628589</v>
      </c>
    </row>
    <row r="131" spans="1:22" x14ac:dyDescent="0.25">
      <c r="A131" s="114" t="s">
        <v>169</v>
      </c>
      <c r="B131" s="131" t="s">
        <v>264</v>
      </c>
      <c r="C131" s="114" t="s">
        <v>172</v>
      </c>
      <c r="D131" s="5"/>
      <c r="E131" s="5"/>
      <c r="F131" s="5"/>
      <c r="G131" s="5"/>
      <c r="H131" s="5"/>
      <c r="I131" s="5"/>
      <c r="J131" s="5"/>
      <c r="K131" s="5"/>
      <c r="L131" s="107"/>
      <c r="M131" s="120" t="s">
        <v>118</v>
      </c>
      <c r="N131" s="16">
        <v>0</v>
      </c>
      <c r="O131" s="115"/>
      <c r="P131" s="111">
        <v>8552</v>
      </c>
      <c r="Q131" s="16">
        <v>0</v>
      </c>
      <c r="R131" s="96">
        <f t="shared" si="3"/>
        <v>422.81088</v>
      </c>
      <c r="S131" s="17">
        <v>0</v>
      </c>
      <c r="T131" s="16">
        <v>0</v>
      </c>
      <c r="U131" s="96">
        <f t="shared" si="4"/>
        <v>8974.8108800000009</v>
      </c>
      <c r="V131" s="130">
        <f t="shared" si="5"/>
        <v>0</v>
      </c>
    </row>
    <row r="132" spans="1:22" x14ac:dyDescent="0.25">
      <c r="A132" s="114" t="s">
        <v>171</v>
      </c>
      <c r="B132" s="131" t="s">
        <v>264</v>
      </c>
      <c r="C132" s="114" t="s">
        <v>176</v>
      </c>
      <c r="D132" s="5"/>
      <c r="E132" s="5"/>
      <c r="F132" s="5"/>
      <c r="G132" s="5"/>
      <c r="H132" s="5"/>
      <c r="I132" s="5"/>
      <c r="J132" s="5"/>
      <c r="K132" s="5"/>
      <c r="L132" s="107"/>
      <c r="M132" s="120" t="s">
        <v>118</v>
      </c>
      <c r="N132" s="16">
        <v>1067</v>
      </c>
      <c r="O132" s="115"/>
      <c r="P132" s="111">
        <v>8552</v>
      </c>
      <c r="Q132" s="16">
        <v>0</v>
      </c>
      <c r="R132" s="96">
        <f t="shared" si="3"/>
        <v>422.81088</v>
      </c>
      <c r="S132" s="17">
        <v>0</v>
      </c>
      <c r="T132" s="16">
        <v>0</v>
      </c>
      <c r="U132" s="96">
        <f t="shared" si="4"/>
        <v>8974.8108800000009</v>
      </c>
      <c r="V132" s="130">
        <f t="shared" si="5"/>
        <v>9576123</v>
      </c>
    </row>
    <row r="133" spans="1:22" ht="30" x14ac:dyDescent="0.25">
      <c r="A133" s="114" t="s">
        <v>173</v>
      </c>
      <c r="B133" s="131" t="s">
        <v>264</v>
      </c>
      <c r="C133" s="114" t="s">
        <v>268</v>
      </c>
      <c r="D133" s="5"/>
      <c r="E133" s="5"/>
      <c r="F133" s="5"/>
      <c r="G133" s="5"/>
      <c r="H133" s="5"/>
      <c r="I133" s="5"/>
      <c r="J133" s="5"/>
      <c r="K133" s="5"/>
      <c r="L133" s="107"/>
      <c r="M133" s="105" t="s">
        <v>118</v>
      </c>
      <c r="N133" s="16">
        <v>4408</v>
      </c>
      <c r="O133" s="115"/>
      <c r="P133" s="111">
        <v>8839</v>
      </c>
      <c r="Q133" s="16">
        <v>0</v>
      </c>
      <c r="R133" s="96">
        <f t="shared" si="3"/>
        <v>437.00015999999999</v>
      </c>
      <c r="S133" s="17">
        <v>0</v>
      </c>
      <c r="T133" s="16">
        <v>0</v>
      </c>
      <c r="U133" s="96">
        <f t="shared" si="4"/>
        <v>9276.0001599999996</v>
      </c>
      <c r="V133" s="130">
        <f t="shared" si="5"/>
        <v>40888609</v>
      </c>
    </row>
    <row r="134" spans="1:22" x14ac:dyDescent="0.25">
      <c r="A134" s="114" t="s">
        <v>175</v>
      </c>
      <c r="B134" s="131" t="s">
        <v>264</v>
      </c>
      <c r="C134" s="114" t="s">
        <v>269</v>
      </c>
      <c r="D134" s="5"/>
      <c r="E134" s="5"/>
      <c r="F134" s="5"/>
      <c r="G134" s="5"/>
      <c r="H134" s="5"/>
      <c r="I134" s="5"/>
      <c r="J134" s="5"/>
      <c r="K134" s="5"/>
      <c r="L134" s="107"/>
      <c r="M134" s="105" t="s">
        <v>118</v>
      </c>
      <c r="N134" s="16">
        <v>0</v>
      </c>
      <c r="O134" s="115"/>
      <c r="P134" s="111">
        <v>8839</v>
      </c>
      <c r="Q134" s="16">
        <v>0</v>
      </c>
      <c r="R134" s="96">
        <f t="shared" si="3"/>
        <v>437.00015999999999</v>
      </c>
      <c r="S134" s="17">
        <v>0</v>
      </c>
      <c r="T134" s="16">
        <v>0</v>
      </c>
      <c r="U134" s="96">
        <f t="shared" si="4"/>
        <v>9276.0001599999996</v>
      </c>
      <c r="V134" s="130">
        <f t="shared" si="5"/>
        <v>0</v>
      </c>
    </row>
    <row r="135" spans="1:22" ht="30" x14ac:dyDescent="0.25">
      <c r="A135" s="114" t="s">
        <v>177</v>
      </c>
      <c r="B135" s="131" t="s">
        <v>264</v>
      </c>
      <c r="C135" s="114" t="s">
        <v>182</v>
      </c>
      <c r="D135" s="5"/>
      <c r="E135" s="5"/>
      <c r="F135" s="5"/>
      <c r="G135" s="5"/>
      <c r="H135" s="5"/>
      <c r="I135" s="5"/>
      <c r="J135" s="5"/>
      <c r="K135" s="5"/>
      <c r="L135" s="107"/>
      <c r="M135" s="105" t="s">
        <v>118</v>
      </c>
      <c r="N135" s="16">
        <v>275</v>
      </c>
      <c r="O135" s="115"/>
      <c r="P135" s="111">
        <v>9126</v>
      </c>
      <c r="Q135" s="16">
        <v>0</v>
      </c>
      <c r="R135" s="96">
        <f t="shared" si="3"/>
        <v>451.18943999999999</v>
      </c>
      <c r="S135" s="17">
        <v>0</v>
      </c>
      <c r="T135" s="16">
        <v>0</v>
      </c>
      <c r="U135" s="96">
        <f t="shared" si="4"/>
        <v>9577.1894400000001</v>
      </c>
      <c r="V135" s="130">
        <f t="shared" si="5"/>
        <v>2633727</v>
      </c>
    </row>
    <row r="136" spans="1:22" ht="30" x14ac:dyDescent="0.25">
      <c r="A136" s="114" t="s">
        <v>179</v>
      </c>
      <c r="B136" s="131" t="s">
        <v>264</v>
      </c>
      <c r="C136" s="114" t="s">
        <v>184</v>
      </c>
      <c r="D136" s="5"/>
      <c r="E136" s="5"/>
      <c r="F136" s="5"/>
      <c r="G136" s="5"/>
      <c r="H136" s="5"/>
      <c r="I136" s="5"/>
      <c r="J136" s="5"/>
      <c r="K136" s="5"/>
      <c r="L136" s="107"/>
      <c r="M136" s="105" t="s">
        <v>118</v>
      </c>
      <c r="N136" s="16">
        <v>6</v>
      </c>
      <c r="O136" s="115"/>
      <c r="P136" s="111">
        <v>9126</v>
      </c>
      <c r="Q136" s="16">
        <v>0</v>
      </c>
      <c r="R136" s="96">
        <f t="shared" ref="R136:R182" si="6">(P136*4.944%)</f>
        <v>451.18943999999999</v>
      </c>
      <c r="S136" s="17">
        <v>0</v>
      </c>
      <c r="T136" s="16">
        <v>0</v>
      </c>
      <c r="U136" s="96">
        <f t="shared" ref="U136:U182" si="7">P136+Q136+R136+S136+T136</f>
        <v>9577.1894400000001</v>
      </c>
      <c r="V136" s="130">
        <f t="shared" ref="V136:V182" si="8">ROUND(U136*N136,0)</f>
        <v>57463</v>
      </c>
    </row>
    <row r="137" spans="1:22" x14ac:dyDescent="0.25">
      <c r="A137" s="114" t="s">
        <v>181</v>
      </c>
      <c r="B137" s="131" t="s">
        <v>264</v>
      </c>
      <c r="C137" s="114" t="s">
        <v>186</v>
      </c>
      <c r="D137" s="5"/>
      <c r="E137" s="5"/>
      <c r="F137" s="5"/>
      <c r="G137" s="5"/>
      <c r="H137" s="5"/>
      <c r="I137" s="5"/>
      <c r="J137" s="5"/>
      <c r="K137" s="5"/>
      <c r="L137" s="107"/>
      <c r="M137" s="120" t="s">
        <v>118</v>
      </c>
      <c r="N137" s="16">
        <v>7</v>
      </c>
      <c r="O137" s="115"/>
      <c r="P137" s="111">
        <v>9126</v>
      </c>
      <c r="Q137" s="16">
        <v>0</v>
      </c>
      <c r="R137" s="96">
        <f t="shared" si="6"/>
        <v>451.18943999999999</v>
      </c>
      <c r="S137" s="17">
        <v>0</v>
      </c>
      <c r="T137" s="16">
        <v>0</v>
      </c>
      <c r="U137" s="96">
        <f t="shared" si="7"/>
        <v>9577.1894400000001</v>
      </c>
      <c r="V137" s="130">
        <f t="shared" si="8"/>
        <v>67040</v>
      </c>
    </row>
    <row r="138" spans="1:22" x14ac:dyDescent="0.25">
      <c r="A138" s="114" t="s">
        <v>183</v>
      </c>
      <c r="B138" s="131" t="s">
        <v>264</v>
      </c>
      <c r="C138" s="114" t="s">
        <v>188</v>
      </c>
      <c r="D138" s="5"/>
      <c r="E138" s="5"/>
      <c r="F138" s="5"/>
      <c r="G138" s="5"/>
      <c r="H138" s="5"/>
      <c r="I138" s="5"/>
      <c r="J138" s="5"/>
      <c r="K138" s="5"/>
      <c r="L138" s="107"/>
      <c r="M138" s="120" t="s">
        <v>118</v>
      </c>
      <c r="N138" s="16">
        <v>41</v>
      </c>
      <c r="O138" s="115"/>
      <c r="P138" s="111">
        <v>9126</v>
      </c>
      <c r="Q138" s="16">
        <v>0</v>
      </c>
      <c r="R138" s="96">
        <f t="shared" si="6"/>
        <v>451.18943999999999</v>
      </c>
      <c r="S138" s="17">
        <v>0</v>
      </c>
      <c r="T138" s="16">
        <v>0</v>
      </c>
      <c r="U138" s="96">
        <f t="shared" si="7"/>
        <v>9577.1894400000001</v>
      </c>
      <c r="V138" s="130">
        <f t="shared" si="8"/>
        <v>392665</v>
      </c>
    </row>
    <row r="139" spans="1:22" x14ac:dyDescent="0.25">
      <c r="A139" s="114" t="s">
        <v>185</v>
      </c>
      <c r="B139" s="131" t="s">
        <v>264</v>
      </c>
      <c r="C139" s="114" t="s">
        <v>190</v>
      </c>
      <c r="D139" s="5"/>
      <c r="E139" s="5"/>
      <c r="F139" s="5"/>
      <c r="G139" s="5"/>
      <c r="H139" s="5"/>
      <c r="I139" s="5"/>
      <c r="J139" s="5"/>
      <c r="K139" s="5"/>
      <c r="L139" s="107"/>
      <c r="M139" s="120" t="s">
        <v>118</v>
      </c>
      <c r="N139" s="16">
        <v>6</v>
      </c>
      <c r="O139" s="115"/>
      <c r="P139" s="111">
        <v>9126</v>
      </c>
      <c r="Q139" s="16">
        <v>0</v>
      </c>
      <c r="R139" s="96">
        <f t="shared" si="6"/>
        <v>451.18943999999999</v>
      </c>
      <c r="S139" s="17">
        <v>0</v>
      </c>
      <c r="T139" s="16">
        <v>0</v>
      </c>
      <c r="U139" s="96">
        <f t="shared" si="7"/>
        <v>9577.1894400000001</v>
      </c>
      <c r="V139" s="130">
        <f t="shared" si="8"/>
        <v>57463</v>
      </c>
    </row>
    <row r="140" spans="1:22" ht="47.25" x14ac:dyDescent="0.25">
      <c r="A140" s="114">
        <v>2</v>
      </c>
      <c r="B140" s="131" t="s">
        <v>264</v>
      </c>
      <c r="C140" s="122" t="s">
        <v>191</v>
      </c>
      <c r="D140" s="5"/>
      <c r="E140" s="5"/>
      <c r="F140" s="5"/>
      <c r="G140" s="5"/>
      <c r="H140" s="5"/>
      <c r="I140" s="5"/>
      <c r="J140" s="5"/>
      <c r="K140" s="5"/>
      <c r="L140" s="107"/>
      <c r="M140" s="5" t="s">
        <v>106</v>
      </c>
      <c r="N140" s="16">
        <v>0</v>
      </c>
      <c r="O140" s="115"/>
      <c r="P140" s="111">
        <v>0</v>
      </c>
      <c r="Q140" s="16">
        <v>0</v>
      </c>
      <c r="R140" s="96">
        <f t="shared" si="6"/>
        <v>0</v>
      </c>
      <c r="S140" s="17">
        <v>0</v>
      </c>
      <c r="T140" s="16">
        <v>0</v>
      </c>
      <c r="U140" s="96">
        <f t="shared" si="7"/>
        <v>0</v>
      </c>
      <c r="V140" s="130">
        <f t="shared" si="8"/>
        <v>0</v>
      </c>
    </row>
    <row r="141" spans="1:22" x14ac:dyDescent="0.25">
      <c r="A141" s="114">
        <v>2.1</v>
      </c>
      <c r="B141" s="131" t="s">
        <v>264</v>
      </c>
      <c r="C141" s="114" t="s">
        <v>192</v>
      </c>
      <c r="D141" s="5"/>
      <c r="E141" s="5"/>
      <c r="F141" s="5"/>
      <c r="G141" s="5"/>
      <c r="H141" s="5"/>
      <c r="I141" s="5"/>
      <c r="J141" s="5"/>
      <c r="K141" s="5"/>
      <c r="L141" s="107"/>
      <c r="M141" s="105" t="s">
        <v>118</v>
      </c>
      <c r="N141" s="16">
        <v>60</v>
      </c>
      <c r="O141" s="115"/>
      <c r="P141" s="111">
        <v>-574</v>
      </c>
      <c r="Q141" s="16">
        <v>0</v>
      </c>
      <c r="R141" s="96">
        <f t="shared" si="6"/>
        <v>-28.37856</v>
      </c>
      <c r="S141" s="17">
        <v>0</v>
      </c>
      <c r="T141" s="16">
        <v>0</v>
      </c>
      <c r="U141" s="96">
        <f t="shared" si="7"/>
        <v>-602.37855999999999</v>
      </c>
      <c r="V141" s="130">
        <f t="shared" si="8"/>
        <v>-36143</v>
      </c>
    </row>
    <row r="142" spans="1:22" x14ac:dyDescent="0.25">
      <c r="A142" s="114">
        <v>2.2000000000000002</v>
      </c>
      <c r="B142" s="131" t="s">
        <v>264</v>
      </c>
      <c r="C142" s="114" t="s">
        <v>193</v>
      </c>
      <c r="D142" s="5"/>
      <c r="E142" s="5"/>
      <c r="F142" s="5"/>
      <c r="G142" s="5"/>
      <c r="H142" s="5"/>
      <c r="I142" s="5"/>
      <c r="J142" s="5"/>
      <c r="K142" s="5"/>
      <c r="L142" s="107"/>
      <c r="M142" s="105" t="s">
        <v>118</v>
      </c>
      <c r="N142" s="16">
        <v>432</v>
      </c>
      <c r="O142" s="115"/>
      <c r="P142" s="111">
        <v>287</v>
      </c>
      <c r="Q142" s="16">
        <v>0</v>
      </c>
      <c r="R142" s="96">
        <f t="shared" si="6"/>
        <v>14.18928</v>
      </c>
      <c r="S142" s="17">
        <v>0</v>
      </c>
      <c r="T142" s="16">
        <v>0</v>
      </c>
      <c r="U142" s="96">
        <f t="shared" si="7"/>
        <v>301.18928</v>
      </c>
      <c r="V142" s="130">
        <f t="shared" si="8"/>
        <v>130114</v>
      </c>
    </row>
    <row r="143" spans="1:22" x14ac:dyDescent="0.25">
      <c r="A143" s="114">
        <v>2.2999999999999998</v>
      </c>
      <c r="B143" s="131" t="s">
        <v>264</v>
      </c>
      <c r="C143" s="114" t="s">
        <v>194</v>
      </c>
      <c r="D143" s="5"/>
      <c r="E143" s="5"/>
      <c r="F143" s="5"/>
      <c r="G143" s="5"/>
      <c r="H143" s="5"/>
      <c r="I143" s="5"/>
      <c r="J143" s="5"/>
      <c r="K143" s="5"/>
      <c r="L143" s="107"/>
      <c r="M143" s="105" t="s">
        <v>118</v>
      </c>
      <c r="N143" s="16">
        <v>469</v>
      </c>
      <c r="O143" s="115"/>
      <c r="P143" s="111">
        <v>503</v>
      </c>
      <c r="Q143" s="16">
        <v>0</v>
      </c>
      <c r="R143" s="96">
        <f t="shared" si="6"/>
        <v>24.868320000000001</v>
      </c>
      <c r="S143" s="17">
        <v>0</v>
      </c>
      <c r="T143" s="16">
        <v>0</v>
      </c>
      <c r="U143" s="96">
        <f t="shared" si="7"/>
        <v>527.86832000000004</v>
      </c>
      <c r="V143" s="130">
        <f t="shared" si="8"/>
        <v>247570</v>
      </c>
    </row>
    <row r="144" spans="1:22" x14ac:dyDescent="0.25">
      <c r="A144" s="114">
        <v>2.4</v>
      </c>
      <c r="B144" s="131" t="s">
        <v>264</v>
      </c>
      <c r="C144" s="114" t="s">
        <v>195</v>
      </c>
      <c r="D144" s="5"/>
      <c r="E144" s="5"/>
      <c r="F144" s="5"/>
      <c r="G144" s="5"/>
      <c r="H144" s="5"/>
      <c r="I144" s="5"/>
      <c r="J144" s="5"/>
      <c r="K144" s="5"/>
      <c r="L144" s="107"/>
      <c r="M144" s="105" t="s">
        <v>118</v>
      </c>
      <c r="N144" s="16">
        <v>375.4</v>
      </c>
      <c r="O144" s="115"/>
      <c r="P144" s="111">
        <v>803</v>
      </c>
      <c r="Q144" s="16">
        <v>0</v>
      </c>
      <c r="R144" s="96">
        <f t="shared" si="6"/>
        <v>39.700319999999998</v>
      </c>
      <c r="S144" s="17">
        <v>0</v>
      </c>
      <c r="T144" s="16">
        <v>0</v>
      </c>
      <c r="U144" s="96">
        <f t="shared" si="7"/>
        <v>842.70032000000003</v>
      </c>
      <c r="V144" s="130">
        <f t="shared" si="8"/>
        <v>316350</v>
      </c>
    </row>
    <row r="145" spans="1:22" x14ac:dyDescent="0.25">
      <c r="A145" s="114">
        <v>2.5</v>
      </c>
      <c r="B145" s="131" t="s">
        <v>264</v>
      </c>
      <c r="C145" s="114" t="s">
        <v>196</v>
      </c>
      <c r="D145" s="5"/>
      <c r="E145" s="5"/>
      <c r="F145" s="5"/>
      <c r="G145" s="5"/>
      <c r="H145" s="5"/>
      <c r="I145" s="5"/>
      <c r="J145" s="5"/>
      <c r="K145" s="5"/>
      <c r="L145" s="107"/>
      <c r="M145" s="105" t="s">
        <v>118</v>
      </c>
      <c r="N145" s="16">
        <v>282</v>
      </c>
      <c r="O145" s="115"/>
      <c r="P145" s="111">
        <v>1578</v>
      </c>
      <c r="Q145" s="16">
        <v>0</v>
      </c>
      <c r="R145" s="96">
        <f t="shared" si="6"/>
        <v>78.016319999999993</v>
      </c>
      <c r="S145" s="17">
        <v>0</v>
      </c>
      <c r="T145" s="16">
        <v>0</v>
      </c>
      <c r="U145" s="96">
        <f t="shared" si="7"/>
        <v>1656.01632</v>
      </c>
      <c r="V145" s="130">
        <f t="shared" si="8"/>
        <v>466997</v>
      </c>
    </row>
    <row r="146" spans="1:22" ht="126" x14ac:dyDescent="0.25">
      <c r="A146" s="114">
        <v>3</v>
      </c>
      <c r="B146" s="121" t="s">
        <v>270</v>
      </c>
      <c r="C146" s="99" t="s">
        <v>271</v>
      </c>
      <c r="D146" s="5"/>
      <c r="E146" s="5"/>
      <c r="F146" s="5"/>
      <c r="G146" s="5"/>
      <c r="H146" s="5"/>
      <c r="I146" s="5"/>
      <c r="J146" s="5"/>
      <c r="K146" s="5"/>
      <c r="L146" s="107"/>
      <c r="M146" s="5" t="s">
        <v>106</v>
      </c>
      <c r="N146" s="16">
        <v>0</v>
      </c>
      <c r="O146" s="115"/>
      <c r="P146" s="111">
        <v>0</v>
      </c>
      <c r="Q146" s="16">
        <v>0</v>
      </c>
      <c r="R146" s="96">
        <f t="shared" si="6"/>
        <v>0</v>
      </c>
      <c r="S146" s="17">
        <v>0</v>
      </c>
      <c r="T146" s="16">
        <v>0</v>
      </c>
      <c r="U146" s="96">
        <f t="shared" si="7"/>
        <v>0</v>
      </c>
      <c r="V146" s="130">
        <f t="shared" si="8"/>
        <v>0</v>
      </c>
    </row>
    <row r="147" spans="1:22" ht="126" x14ac:dyDescent="0.25">
      <c r="A147" s="114"/>
      <c r="B147" s="121" t="s">
        <v>270</v>
      </c>
      <c r="C147" s="124" t="s">
        <v>199</v>
      </c>
      <c r="D147" s="5"/>
      <c r="E147" s="5"/>
      <c r="F147" s="5"/>
      <c r="G147" s="5"/>
      <c r="H147" s="5"/>
      <c r="I147" s="5"/>
      <c r="J147" s="5"/>
      <c r="K147" s="5"/>
      <c r="L147" s="107"/>
      <c r="M147" s="5" t="s">
        <v>106</v>
      </c>
      <c r="N147" s="16">
        <v>0</v>
      </c>
      <c r="O147" s="115"/>
      <c r="P147" s="111">
        <v>0</v>
      </c>
      <c r="Q147" s="16">
        <v>0</v>
      </c>
      <c r="R147" s="96">
        <f t="shared" si="6"/>
        <v>0</v>
      </c>
      <c r="S147" s="17">
        <v>0</v>
      </c>
      <c r="T147" s="16">
        <v>0</v>
      </c>
      <c r="U147" s="96">
        <f t="shared" si="7"/>
        <v>0</v>
      </c>
      <c r="V147" s="130">
        <f t="shared" si="8"/>
        <v>0</v>
      </c>
    </row>
    <row r="148" spans="1:22" ht="47.25" x14ac:dyDescent="0.25">
      <c r="A148" s="114">
        <v>3.1</v>
      </c>
      <c r="B148" s="121" t="s">
        <v>270</v>
      </c>
      <c r="C148" s="99" t="s">
        <v>272</v>
      </c>
      <c r="D148" s="5"/>
      <c r="E148" s="5"/>
      <c r="F148" s="5"/>
      <c r="G148" s="5"/>
      <c r="H148" s="5"/>
      <c r="I148" s="5"/>
      <c r="J148" s="5"/>
      <c r="K148" s="5"/>
      <c r="L148" s="107"/>
      <c r="M148" s="5" t="s">
        <v>106</v>
      </c>
      <c r="N148" s="16">
        <v>0</v>
      </c>
      <c r="O148" s="115"/>
      <c r="P148" s="111">
        <v>0</v>
      </c>
      <c r="Q148" s="16">
        <v>0</v>
      </c>
      <c r="R148" s="96">
        <f t="shared" si="6"/>
        <v>0</v>
      </c>
      <c r="S148" s="17">
        <v>0</v>
      </c>
      <c r="T148" s="16">
        <v>0</v>
      </c>
      <c r="U148" s="96">
        <f t="shared" si="7"/>
        <v>0</v>
      </c>
      <c r="V148" s="130">
        <f t="shared" si="8"/>
        <v>0</v>
      </c>
    </row>
    <row r="149" spans="1:22" ht="30" x14ac:dyDescent="0.25">
      <c r="A149" s="114" t="s">
        <v>201</v>
      </c>
      <c r="B149" s="121" t="s">
        <v>270</v>
      </c>
      <c r="C149" s="114" t="s">
        <v>273</v>
      </c>
      <c r="D149" s="5"/>
      <c r="E149" s="5"/>
      <c r="F149" s="5"/>
      <c r="G149" s="5"/>
      <c r="H149" s="5"/>
      <c r="I149" s="5"/>
      <c r="J149" s="5"/>
      <c r="K149" s="5"/>
      <c r="L149" s="107"/>
      <c r="M149" s="105" t="s">
        <v>203</v>
      </c>
      <c r="N149" s="16">
        <v>60</v>
      </c>
      <c r="O149" s="115"/>
      <c r="P149" s="111">
        <v>543</v>
      </c>
      <c r="Q149" s="16">
        <v>0</v>
      </c>
      <c r="R149" s="96">
        <f t="shared" si="6"/>
        <v>26.84592</v>
      </c>
      <c r="S149" s="17">
        <v>0</v>
      </c>
      <c r="T149" s="16">
        <v>0</v>
      </c>
      <c r="U149" s="96">
        <f t="shared" si="7"/>
        <v>569.84591999999998</v>
      </c>
      <c r="V149" s="130">
        <f t="shared" si="8"/>
        <v>34191</v>
      </c>
    </row>
    <row r="150" spans="1:22" ht="30" x14ac:dyDescent="0.25">
      <c r="A150" s="114" t="s">
        <v>204</v>
      </c>
      <c r="B150" s="121" t="s">
        <v>270</v>
      </c>
      <c r="C150" s="114" t="s">
        <v>209</v>
      </c>
      <c r="D150" s="5"/>
      <c r="E150" s="5"/>
      <c r="F150" s="5"/>
      <c r="G150" s="5"/>
      <c r="H150" s="5"/>
      <c r="I150" s="5"/>
      <c r="J150" s="5"/>
      <c r="K150" s="5"/>
      <c r="L150" s="107"/>
      <c r="M150" s="105" t="s">
        <v>203</v>
      </c>
      <c r="N150" s="16">
        <v>4869</v>
      </c>
      <c r="O150" s="115"/>
      <c r="P150" s="111">
        <v>651</v>
      </c>
      <c r="Q150" s="16">
        <v>0</v>
      </c>
      <c r="R150" s="96">
        <f t="shared" si="6"/>
        <v>32.18544</v>
      </c>
      <c r="S150" s="17">
        <v>0</v>
      </c>
      <c r="T150" s="16">
        <v>0</v>
      </c>
      <c r="U150" s="96">
        <f t="shared" si="7"/>
        <v>683.18543999999997</v>
      </c>
      <c r="V150" s="130">
        <f t="shared" si="8"/>
        <v>3326430</v>
      </c>
    </row>
    <row r="151" spans="1:22" x14ac:dyDescent="0.25">
      <c r="A151" s="114" t="s">
        <v>206</v>
      </c>
      <c r="B151" s="121" t="s">
        <v>270</v>
      </c>
      <c r="C151" s="114" t="s">
        <v>211</v>
      </c>
      <c r="D151" s="5"/>
      <c r="E151" s="5"/>
      <c r="F151" s="5"/>
      <c r="G151" s="5"/>
      <c r="H151" s="5"/>
      <c r="I151" s="5"/>
      <c r="J151" s="5"/>
      <c r="K151" s="5"/>
      <c r="L151" s="107"/>
      <c r="M151" s="105" t="s">
        <v>203</v>
      </c>
      <c r="N151" s="16">
        <v>0</v>
      </c>
      <c r="O151" s="115"/>
      <c r="P151" s="111">
        <v>758</v>
      </c>
      <c r="Q151" s="16">
        <v>0</v>
      </c>
      <c r="R151" s="96">
        <f t="shared" si="6"/>
        <v>37.475519999999996</v>
      </c>
      <c r="S151" s="17">
        <v>0</v>
      </c>
      <c r="T151" s="16">
        <v>0</v>
      </c>
      <c r="U151" s="96">
        <f t="shared" si="7"/>
        <v>795.47551999999996</v>
      </c>
      <c r="V151" s="130">
        <f t="shared" si="8"/>
        <v>0</v>
      </c>
    </row>
    <row r="152" spans="1:22" x14ac:dyDescent="0.25">
      <c r="A152" s="114" t="s">
        <v>208</v>
      </c>
      <c r="B152" s="121" t="s">
        <v>270</v>
      </c>
      <c r="C152" s="114" t="s">
        <v>274</v>
      </c>
      <c r="D152" s="5"/>
      <c r="E152" s="5"/>
      <c r="F152" s="5"/>
      <c r="G152" s="5"/>
      <c r="H152" s="5"/>
      <c r="I152" s="5"/>
      <c r="J152" s="5"/>
      <c r="K152" s="5"/>
      <c r="L152" s="107"/>
      <c r="M152" s="105" t="s">
        <v>203</v>
      </c>
      <c r="N152" s="16">
        <v>6500</v>
      </c>
      <c r="O152" s="115"/>
      <c r="P152" s="111">
        <v>615</v>
      </c>
      <c r="Q152" s="16">
        <v>0</v>
      </c>
      <c r="R152" s="96">
        <f t="shared" si="6"/>
        <v>30.4056</v>
      </c>
      <c r="S152" s="17">
        <v>0</v>
      </c>
      <c r="T152" s="16">
        <v>0</v>
      </c>
      <c r="U152" s="96">
        <f t="shared" si="7"/>
        <v>645.40560000000005</v>
      </c>
      <c r="V152" s="130">
        <f t="shared" si="8"/>
        <v>4195136</v>
      </c>
    </row>
    <row r="153" spans="1:22" x14ac:dyDescent="0.25">
      <c r="A153" s="114" t="s">
        <v>210</v>
      </c>
      <c r="B153" s="121" t="s">
        <v>270</v>
      </c>
      <c r="C153" s="114" t="s">
        <v>215</v>
      </c>
      <c r="D153" s="5"/>
      <c r="E153" s="5"/>
      <c r="F153" s="5"/>
      <c r="G153" s="5"/>
      <c r="H153" s="5"/>
      <c r="I153" s="5"/>
      <c r="J153" s="5"/>
      <c r="K153" s="5"/>
      <c r="L153" s="107"/>
      <c r="M153" s="105" t="s">
        <v>203</v>
      </c>
      <c r="N153" s="16">
        <v>0</v>
      </c>
      <c r="O153" s="115"/>
      <c r="P153" s="111">
        <v>758</v>
      </c>
      <c r="Q153" s="16">
        <v>0</v>
      </c>
      <c r="R153" s="96">
        <f t="shared" si="6"/>
        <v>37.475519999999996</v>
      </c>
      <c r="S153" s="17">
        <v>0</v>
      </c>
      <c r="T153" s="16">
        <v>0</v>
      </c>
      <c r="U153" s="96">
        <f t="shared" si="7"/>
        <v>795.47551999999996</v>
      </c>
      <c r="V153" s="130">
        <f t="shared" si="8"/>
        <v>0</v>
      </c>
    </row>
    <row r="154" spans="1:22" ht="30" x14ac:dyDescent="0.25">
      <c r="A154" s="114" t="s">
        <v>212</v>
      </c>
      <c r="B154" s="121" t="s">
        <v>270</v>
      </c>
      <c r="C154" s="114" t="s">
        <v>219</v>
      </c>
      <c r="D154" s="5"/>
      <c r="E154" s="5"/>
      <c r="F154" s="5"/>
      <c r="G154" s="5"/>
      <c r="H154" s="5"/>
      <c r="I154" s="5"/>
      <c r="J154" s="5"/>
      <c r="K154" s="5"/>
      <c r="L154" s="107"/>
      <c r="M154" s="105" t="s">
        <v>203</v>
      </c>
      <c r="N154" s="16">
        <v>8368</v>
      </c>
      <c r="O154" s="115"/>
      <c r="P154" s="111">
        <v>758</v>
      </c>
      <c r="Q154" s="16">
        <v>0</v>
      </c>
      <c r="R154" s="96">
        <f t="shared" si="6"/>
        <v>37.475519999999996</v>
      </c>
      <c r="S154" s="17">
        <v>0</v>
      </c>
      <c r="T154" s="16">
        <v>0</v>
      </c>
      <c r="U154" s="96">
        <f t="shared" si="7"/>
        <v>795.47551999999996</v>
      </c>
      <c r="V154" s="130">
        <f t="shared" si="8"/>
        <v>6656539</v>
      </c>
    </row>
    <row r="155" spans="1:22" ht="30" x14ac:dyDescent="0.25">
      <c r="A155" s="114" t="s">
        <v>214</v>
      </c>
      <c r="B155" s="121" t="s">
        <v>270</v>
      </c>
      <c r="C155" s="114" t="s">
        <v>275</v>
      </c>
      <c r="D155" s="5"/>
      <c r="E155" s="5"/>
      <c r="F155" s="5"/>
      <c r="G155" s="5"/>
      <c r="H155" s="5"/>
      <c r="I155" s="5"/>
      <c r="J155" s="5"/>
      <c r="K155" s="5"/>
      <c r="L155" s="107"/>
      <c r="M155" s="105" t="s">
        <v>203</v>
      </c>
      <c r="N155" s="16">
        <v>15114</v>
      </c>
      <c r="O155" s="115"/>
      <c r="P155" s="111">
        <v>615</v>
      </c>
      <c r="Q155" s="16">
        <v>0</v>
      </c>
      <c r="R155" s="96">
        <f t="shared" si="6"/>
        <v>30.4056</v>
      </c>
      <c r="S155" s="17">
        <v>0</v>
      </c>
      <c r="T155" s="16">
        <v>0</v>
      </c>
      <c r="U155" s="96">
        <f t="shared" si="7"/>
        <v>645.40560000000005</v>
      </c>
      <c r="V155" s="130">
        <f t="shared" si="8"/>
        <v>9754660</v>
      </c>
    </row>
    <row r="156" spans="1:22" ht="30" x14ac:dyDescent="0.25">
      <c r="A156" s="114" t="s">
        <v>216</v>
      </c>
      <c r="B156" s="121" t="s">
        <v>270</v>
      </c>
      <c r="C156" s="114" t="s">
        <v>276</v>
      </c>
      <c r="D156" s="5"/>
      <c r="E156" s="5"/>
      <c r="F156" s="5"/>
      <c r="G156" s="5"/>
      <c r="H156" s="5"/>
      <c r="I156" s="5"/>
      <c r="J156" s="5"/>
      <c r="K156" s="5"/>
      <c r="L156" s="107"/>
      <c r="M156" s="105" t="s">
        <v>203</v>
      </c>
      <c r="N156" s="16">
        <v>0</v>
      </c>
      <c r="O156" s="115"/>
      <c r="P156" s="111">
        <v>758</v>
      </c>
      <c r="Q156" s="16">
        <v>0</v>
      </c>
      <c r="R156" s="96">
        <f t="shared" si="6"/>
        <v>37.475519999999996</v>
      </c>
      <c r="S156" s="17">
        <v>0</v>
      </c>
      <c r="T156" s="16">
        <v>0</v>
      </c>
      <c r="U156" s="96">
        <f t="shared" si="7"/>
        <v>795.47551999999996</v>
      </c>
      <c r="V156" s="130">
        <f t="shared" si="8"/>
        <v>0</v>
      </c>
    </row>
    <row r="157" spans="1:22" ht="30" x14ac:dyDescent="0.25">
      <c r="A157" s="114" t="s">
        <v>218</v>
      </c>
      <c r="B157" s="121" t="s">
        <v>270</v>
      </c>
      <c r="C157" s="114" t="s">
        <v>225</v>
      </c>
      <c r="D157" s="5"/>
      <c r="E157" s="5"/>
      <c r="F157" s="5"/>
      <c r="G157" s="5"/>
      <c r="H157" s="5"/>
      <c r="I157" s="5"/>
      <c r="J157" s="5"/>
      <c r="K157" s="5"/>
      <c r="L157" s="107"/>
      <c r="M157" s="105" t="s">
        <v>203</v>
      </c>
      <c r="N157" s="16">
        <v>1650</v>
      </c>
      <c r="O157" s="115"/>
      <c r="P157" s="111">
        <v>758</v>
      </c>
      <c r="Q157" s="16">
        <v>0</v>
      </c>
      <c r="R157" s="96">
        <f t="shared" si="6"/>
        <v>37.475519999999996</v>
      </c>
      <c r="S157" s="17">
        <v>0</v>
      </c>
      <c r="T157" s="16">
        <v>0</v>
      </c>
      <c r="U157" s="96">
        <f t="shared" si="7"/>
        <v>795.47551999999996</v>
      </c>
      <c r="V157" s="130">
        <f t="shared" si="8"/>
        <v>1312535</v>
      </c>
    </row>
    <row r="158" spans="1:22" ht="30" x14ac:dyDescent="0.25">
      <c r="A158" s="114" t="s">
        <v>220</v>
      </c>
      <c r="B158" s="121" t="s">
        <v>270</v>
      </c>
      <c r="C158" s="114" t="s">
        <v>227</v>
      </c>
      <c r="D158" s="5"/>
      <c r="E158" s="5"/>
      <c r="F158" s="5"/>
      <c r="G158" s="5"/>
      <c r="H158" s="5"/>
      <c r="I158" s="5"/>
      <c r="J158" s="5"/>
      <c r="K158" s="5"/>
      <c r="L158" s="107"/>
      <c r="M158" s="105" t="s">
        <v>203</v>
      </c>
      <c r="N158" s="16">
        <v>62</v>
      </c>
      <c r="O158" s="115"/>
      <c r="P158" s="111">
        <v>758</v>
      </c>
      <c r="Q158" s="16">
        <v>0</v>
      </c>
      <c r="R158" s="96">
        <f t="shared" si="6"/>
        <v>37.475519999999996</v>
      </c>
      <c r="S158" s="17">
        <v>0</v>
      </c>
      <c r="T158" s="16">
        <v>0</v>
      </c>
      <c r="U158" s="96">
        <f t="shared" si="7"/>
        <v>795.47551999999996</v>
      </c>
      <c r="V158" s="130">
        <f t="shared" si="8"/>
        <v>49319</v>
      </c>
    </row>
    <row r="159" spans="1:22" ht="30" x14ac:dyDescent="0.25">
      <c r="A159" s="114" t="s">
        <v>222</v>
      </c>
      <c r="B159" s="121" t="s">
        <v>270</v>
      </c>
      <c r="C159" s="114" t="s">
        <v>229</v>
      </c>
      <c r="D159" s="5"/>
      <c r="E159" s="5"/>
      <c r="F159" s="5"/>
      <c r="G159" s="5"/>
      <c r="H159" s="5"/>
      <c r="I159" s="5"/>
      <c r="J159" s="5"/>
      <c r="K159" s="5"/>
      <c r="L159" s="107"/>
      <c r="M159" s="105" t="s">
        <v>203</v>
      </c>
      <c r="N159" s="16">
        <v>64</v>
      </c>
      <c r="O159" s="115"/>
      <c r="P159" s="111">
        <v>758</v>
      </c>
      <c r="Q159" s="16">
        <v>0</v>
      </c>
      <c r="R159" s="96">
        <f t="shared" si="6"/>
        <v>37.475519999999996</v>
      </c>
      <c r="S159" s="17">
        <v>0</v>
      </c>
      <c r="T159" s="16">
        <v>0</v>
      </c>
      <c r="U159" s="96">
        <f t="shared" si="7"/>
        <v>795.47551999999996</v>
      </c>
      <c r="V159" s="130">
        <f t="shared" si="8"/>
        <v>50910</v>
      </c>
    </row>
    <row r="160" spans="1:22" ht="30" x14ac:dyDescent="0.25">
      <c r="A160" s="114" t="s">
        <v>224</v>
      </c>
      <c r="B160" s="121" t="s">
        <v>270</v>
      </c>
      <c r="C160" s="114" t="s">
        <v>231</v>
      </c>
      <c r="D160" s="5"/>
      <c r="E160" s="5"/>
      <c r="F160" s="5"/>
      <c r="G160" s="5"/>
      <c r="H160" s="5"/>
      <c r="I160" s="5"/>
      <c r="J160" s="5"/>
      <c r="K160" s="5"/>
      <c r="L160" s="107"/>
      <c r="M160" s="105" t="s">
        <v>203</v>
      </c>
      <c r="N160" s="16">
        <v>408</v>
      </c>
      <c r="O160" s="115"/>
      <c r="P160" s="111">
        <v>758</v>
      </c>
      <c r="Q160" s="16">
        <v>0</v>
      </c>
      <c r="R160" s="96">
        <f t="shared" si="6"/>
        <v>37.475519999999996</v>
      </c>
      <c r="S160" s="17">
        <v>0</v>
      </c>
      <c r="T160" s="16">
        <v>0</v>
      </c>
      <c r="U160" s="96">
        <f t="shared" si="7"/>
        <v>795.47551999999996</v>
      </c>
      <c r="V160" s="130">
        <f t="shared" si="8"/>
        <v>324554</v>
      </c>
    </row>
    <row r="161" spans="1:22" x14ac:dyDescent="0.25">
      <c r="A161" s="114" t="s">
        <v>226</v>
      </c>
      <c r="B161" s="121" t="s">
        <v>270</v>
      </c>
      <c r="C161" s="114" t="s">
        <v>233</v>
      </c>
      <c r="D161" s="5"/>
      <c r="E161" s="5"/>
      <c r="F161" s="5"/>
      <c r="G161" s="5"/>
      <c r="H161" s="5"/>
      <c r="I161" s="5"/>
      <c r="J161" s="5"/>
      <c r="K161" s="5"/>
      <c r="L161" s="107"/>
      <c r="M161" s="105" t="s">
        <v>203</v>
      </c>
      <c r="N161" s="16">
        <v>59</v>
      </c>
      <c r="O161" s="115"/>
      <c r="P161" s="111">
        <v>758</v>
      </c>
      <c r="Q161" s="16">
        <v>0</v>
      </c>
      <c r="R161" s="96">
        <f t="shared" si="6"/>
        <v>37.475519999999996</v>
      </c>
      <c r="S161" s="17">
        <v>0</v>
      </c>
      <c r="T161" s="16">
        <v>0</v>
      </c>
      <c r="U161" s="96">
        <f t="shared" si="7"/>
        <v>795.47551999999996</v>
      </c>
      <c r="V161" s="130">
        <f t="shared" si="8"/>
        <v>46933</v>
      </c>
    </row>
    <row r="162" spans="1:22" ht="110.25" x14ac:dyDescent="0.25">
      <c r="A162" s="114">
        <v>4</v>
      </c>
      <c r="B162" s="121" t="s">
        <v>270</v>
      </c>
      <c r="C162" s="101" t="s">
        <v>277</v>
      </c>
      <c r="D162" s="5"/>
      <c r="E162" s="5"/>
      <c r="F162" s="5"/>
      <c r="G162" s="5"/>
      <c r="H162" s="5"/>
      <c r="I162" s="5"/>
      <c r="J162" s="5"/>
      <c r="K162" s="5"/>
      <c r="L162" s="107"/>
      <c r="M162" s="5" t="s">
        <v>106</v>
      </c>
      <c r="N162" s="16">
        <v>0</v>
      </c>
      <c r="O162" s="115"/>
      <c r="P162" s="111">
        <v>0</v>
      </c>
      <c r="Q162" s="16">
        <v>0</v>
      </c>
      <c r="R162" s="96">
        <f t="shared" si="6"/>
        <v>0</v>
      </c>
      <c r="S162" s="17">
        <v>0</v>
      </c>
      <c r="T162" s="16">
        <v>0</v>
      </c>
      <c r="U162" s="96">
        <f t="shared" si="7"/>
        <v>0</v>
      </c>
      <c r="V162" s="130">
        <f t="shared" si="8"/>
        <v>0</v>
      </c>
    </row>
    <row r="163" spans="1:22" ht="15.75" x14ac:dyDescent="0.25">
      <c r="A163" s="114"/>
      <c r="B163" s="121" t="s">
        <v>270</v>
      </c>
      <c r="C163" s="125" t="s">
        <v>235</v>
      </c>
      <c r="D163" s="5"/>
      <c r="E163" s="5"/>
      <c r="F163" s="5"/>
      <c r="G163" s="5"/>
      <c r="H163" s="5"/>
      <c r="I163" s="5"/>
      <c r="J163" s="5"/>
      <c r="K163" s="5"/>
      <c r="L163" s="107"/>
      <c r="M163" s="5" t="s">
        <v>106</v>
      </c>
      <c r="N163" s="16">
        <v>0</v>
      </c>
      <c r="O163" s="115"/>
      <c r="P163" s="111">
        <v>0</v>
      </c>
      <c r="Q163" s="16">
        <v>0</v>
      </c>
      <c r="R163" s="96">
        <f t="shared" si="6"/>
        <v>0</v>
      </c>
      <c r="S163" s="17">
        <v>0</v>
      </c>
      <c r="T163" s="16">
        <v>0</v>
      </c>
      <c r="U163" s="96">
        <f t="shared" si="7"/>
        <v>0</v>
      </c>
      <c r="V163" s="130">
        <f t="shared" si="8"/>
        <v>0</v>
      </c>
    </row>
    <row r="164" spans="1:22" ht="60" x14ac:dyDescent="0.25">
      <c r="A164" s="114">
        <v>4.0999999999999996</v>
      </c>
      <c r="B164" s="121" t="s">
        <v>270</v>
      </c>
      <c r="C164" s="114" t="s">
        <v>278</v>
      </c>
      <c r="D164" s="5"/>
      <c r="E164" s="5"/>
      <c r="F164" s="5"/>
      <c r="G164" s="5"/>
      <c r="H164" s="5"/>
      <c r="I164" s="5"/>
      <c r="J164" s="5"/>
      <c r="K164" s="5"/>
      <c r="L164" s="107"/>
      <c r="M164" s="105" t="s">
        <v>203</v>
      </c>
      <c r="N164" s="16">
        <v>1171</v>
      </c>
      <c r="O164" s="115"/>
      <c r="P164" s="111">
        <v>194</v>
      </c>
      <c r="Q164" s="16">
        <v>0</v>
      </c>
      <c r="R164" s="96">
        <f t="shared" si="6"/>
        <v>9.5913599999999999</v>
      </c>
      <c r="S164" s="17">
        <v>0</v>
      </c>
      <c r="T164" s="16">
        <v>0</v>
      </c>
      <c r="U164" s="96">
        <f t="shared" si="7"/>
        <v>203.59136000000001</v>
      </c>
      <c r="V164" s="130">
        <f t="shared" si="8"/>
        <v>238405</v>
      </c>
    </row>
    <row r="165" spans="1:22" ht="60" x14ac:dyDescent="0.25">
      <c r="A165" s="114">
        <v>4.2</v>
      </c>
      <c r="B165" s="121" t="s">
        <v>270</v>
      </c>
      <c r="C165" s="114" t="s">
        <v>279</v>
      </c>
      <c r="D165" s="5"/>
      <c r="E165" s="5"/>
      <c r="F165" s="5"/>
      <c r="G165" s="5"/>
      <c r="H165" s="5"/>
      <c r="I165" s="5"/>
      <c r="J165" s="5"/>
      <c r="K165" s="5"/>
      <c r="L165" s="107"/>
      <c r="M165" s="105" t="s">
        <v>203</v>
      </c>
      <c r="N165" s="16">
        <v>872</v>
      </c>
      <c r="O165" s="115"/>
      <c r="P165" s="111">
        <v>215</v>
      </c>
      <c r="Q165" s="16">
        <v>0</v>
      </c>
      <c r="R165" s="96">
        <f t="shared" si="6"/>
        <v>10.6296</v>
      </c>
      <c r="S165" s="17">
        <v>0</v>
      </c>
      <c r="T165" s="16">
        <v>0</v>
      </c>
      <c r="U165" s="96">
        <f t="shared" si="7"/>
        <v>225.62960000000001</v>
      </c>
      <c r="V165" s="130">
        <f t="shared" si="8"/>
        <v>196749</v>
      </c>
    </row>
    <row r="166" spans="1:22" ht="60" x14ac:dyDescent="0.25">
      <c r="A166" s="114">
        <v>4.3</v>
      </c>
      <c r="B166" s="121" t="s">
        <v>270</v>
      </c>
      <c r="C166" s="114" t="s">
        <v>280</v>
      </c>
      <c r="D166" s="5"/>
      <c r="E166" s="5"/>
      <c r="F166" s="5"/>
      <c r="G166" s="5"/>
      <c r="H166" s="5"/>
      <c r="I166" s="5"/>
      <c r="J166" s="5"/>
      <c r="K166" s="5"/>
      <c r="L166" s="107"/>
      <c r="M166" s="105" t="s">
        <v>203</v>
      </c>
      <c r="N166" s="16">
        <v>259</v>
      </c>
      <c r="O166" s="115"/>
      <c r="P166" s="111">
        <v>266</v>
      </c>
      <c r="Q166" s="16">
        <v>0</v>
      </c>
      <c r="R166" s="96">
        <f t="shared" si="6"/>
        <v>13.15104</v>
      </c>
      <c r="S166" s="17">
        <v>0</v>
      </c>
      <c r="T166" s="16">
        <v>0</v>
      </c>
      <c r="U166" s="96">
        <f t="shared" si="7"/>
        <v>279.15104000000002</v>
      </c>
      <c r="V166" s="130">
        <f t="shared" si="8"/>
        <v>72300</v>
      </c>
    </row>
    <row r="167" spans="1:22" ht="60" x14ac:dyDescent="0.25">
      <c r="A167" s="114">
        <v>4.4000000000000004</v>
      </c>
      <c r="B167" s="121" t="s">
        <v>270</v>
      </c>
      <c r="C167" s="114" t="s">
        <v>281</v>
      </c>
      <c r="D167" s="5"/>
      <c r="E167" s="5"/>
      <c r="F167" s="5"/>
      <c r="G167" s="5"/>
      <c r="H167" s="5"/>
      <c r="I167" s="5"/>
      <c r="J167" s="5"/>
      <c r="K167" s="5"/>
      <c r="L167" s="107"/>
      <c r="M167" s="105" t="s">
        <v>203</v>
      </c>
      <c r="N167" s="16">
        <v>1001</v>
      </c>
      <c r="O167" s="115"/>
      <c r="P167" s="111">
        <v>287</v>
      </c>
      <c r="Q167" s="16">
        <v>0</v>
      </c>
      <c r="R167" s="96">
        <f t="shared" si="6"/>
        <v>14.18928</v>
      </c>
      <c r="S167" s="17">
        <v>0</v>
      </c>
      <c r="T167" s="16">
        <v>0</v>
      </c>
      <c r="U167" s="96">
        <f t="shared" si="7"/>
        <v>301.18928</v>
      </c>
      <c r="V167" s="130">
        <f t="shared" si="8"/>
        <v>301490</v>
      </c>
    </row>
    <row r="168" spans="1:22" ht="60" x14ac:dyDescent="0.25">
      <c r="A168" s="114">
        <v>4.5</v>
      </c>
      <c r="B168" s="121" t="s">
        <v>270</v>
      </c>
      <c r="C168" s="114" t="s">
        <v>282</v>
      </c>
      <c r="D168" s="5"/>
      <c r="E168" s="5"/>
      <c r="F168" s="5"/>
      <c r="G168" s="5"/>
      <c r="H168" s="5"/>
      <c r="I168" s="5"/>
      <c r="J168" s="5"/>
      <c r="K168" s="5"/>
      <c r="L168" s="107"/>
      <c r="M168" s="105" t="s">
        <v>203</v>
      </c>
      <c r="N168" s="16">
        <v>339</v>
      </c>
      <c r="O168" s="115"/>
      <c r="P168" s="111">
        <v>358</v>
      </c>
      <c r="Q168" s="16">
        <v>0</v>
      </c>
      <c r="R168" s="96">
        <f t="shared" si="6"/>
        <v>17.69952</v>
      </c>
      <c r="S168" s="17">
        <v>0</v>
      </c>
      <c r="T168" s="16">
        <v>0</v>
      </c>
      <c r="U168" s="96">
        <f t="shared" si="7"/>
        <v>375.69952000000001</v>
      </c>
      <c r="V168" s="130">
        <f t="shared" si="8"/>
        <v>127362</v>
      </c>
    </row>
    <row r="169" spans="1:22" ht="60" x14ac:dyDescent="0.25">
      <c r="A169" s="114">
        <v>4.5999999999999996</v>
      </c>
      <c r="B169" s="121" t="s">
        <v>270</v>
      </c>
      <c r="C169" s="114" t="s">
        <v>283</v>
      </c>
      <c r="D169" s="5"/>
      <c r="E169" s="5"/>
      <c r="F169" s="5"/>
      <c r="G169" s="5"/>
      <c r="H169" s="5"/>
      <c r="I169" s="5"/>
      <c r="J169" s="5"/>
      <c r="K169" s="5"/>
      <c r="L169" s="107"/>
      <c r="M169" s="105" t="s">
        <v>203</v>
      </c>
      <c r="N169" s="16">
        <v>68</v>
      </c>
      <c r="O169" s="115"/>
      <c r="P169" s="111">
        <v>394</v>
      </c>
      <c r="Q169" s="16">
        <v>0</v>
      </c>
      <c r="R169" s="96">
        <f t="shared" si="6"/>
        <v>19.47936</v>
      </c>
      <c r="S169" s="17">
        <v>0</v>
      </c>
      <c r="T169" s="16">
        <v>0</v>
      </c>
      <c r="U169" s="96">
        <f t="shared" si="7"/>
        <v>413.47935999999999</v>
      </c>
      <c r="V169" s="130">
        <f t="shared" si="8"/>
        <v>28117</v>
      </c>
    </row>
    <row r="170" spans="1:22" ht="60" x14ac:dyDescent="0.25">
      <c r="A170" s="114">
        <v>4.7</v>
      </c>
      <c r="B170" s="121" t="s">
        <v>270</v>
      </c>
      <c r="C170" s="114" t="s">
        <v>284</v>
      </c>
      <c r="D170" s="5"/>
      <c r="E170" s="5"/>
      <c r="F170" s="5"/>
      <c r="G170" s="5"/>
      <c r="H170" s="5"/>
      <c r="I170" s="5"/>
      <c r="J170" s="5"/>
      <c r="K170" s="5"/>
      <c r="L170" s="107"/>
      <c r="M170" s="105" t="s">
        <v>203</v>
      </c>
      <c r="N170" s="16">
        <v>225</v>
      </c>
      <c r="O170" s="115"/>
      <c r="P170" s="111">
        <v>467</v>
      </c>
      <c r="Q170" s="16">
        <v>0</v>
      </c>
      <c r="R170" s="96">
        <f t="shared" si="6"/>
        <v>23.088480000000001</v>
      </c>
      <c r="S170" s="17">
        <v>0</v>
      </c>
      <c r="T170" s="16">
        <v>0</v>
      </c>
      <c r="U170" s="96">
        <f t="shared" si="7"/>
        <v>490.08848</v>
      </c>
      <c r="V170" s="130">
        <f t="shared" si="8"/>
        <v>110270</v>
      </c>
    </row>
    <row r="171" spans="1:22" ht="60" x14ac:dyDescent="0.25">
      <c r="A171" s="114">
        <v>4.8</v>
      </c>
      <c r="B171" s="121" t="s">
        <v>270</v>
      </c>
      <c r="C171" s="114" t="s">
        <v>285</v>
      </c>
      <c r="D171" s="5"/>
      <c r="E171" s="5"/>
      <c r="F171" s="5"/>
      <c r="G171" s="5"/>
      <c r="H171" s="5"/>
      <c r="I171" s="5"/>
      <c r="J171" s="5"/>
      <c r="K171" s="5"/>
      <c r="L171" s="107"/>
      <c r="M171" s="105" t="s">
        <v>203</v>
      </c>
      <c r="N171" s="16">
        <v>406</v>
      </c>
      <c r="O171" s="115"/>
      <c r="P171" s="111">
        <v>574</v>
      </c>
      <c r="Q171" s="16">
        <v>0</v>
      </c>
      <c r="R171" s="96">
        <f t="shared" si="6"/>
        <v>28.37856</v>
      </c>
      <c r="S171" s="17">
        <v>0</v>
      </c>
      <c r="T171" s="16">
        <v>0</v>
      </c>
      <c r="U171" s="96">
        <f t="shared" si="7"/>
        <v>602.37855999999999</v>
      </c>
      <c r="V171" s="130">
        <f t="shared" si="8"/>
        <v>244566</v>
      </c>
    </row>
    <row r="172" spans="1:22" ht="204.75" x14ac:dyDescent="0.25">
      <c r="A172" s="114">
        <v>5</v>
      </c>
      <c r="B172" s="121" t="s">
        <v>286</v>
      </c>
      <c r="C172" s="99" t="s">
        <v>287</v>
      </c>
      <c r="D172" s="5"/>
      <c r="E172" s="5"/>
      <c r="F172" s="5"/>
      <c r="G172" s="5"/>
      <c r="H172" s="5"/>
      <c r="I172" s="5"/>
      <c r="J172" s="5"/>
      <c r="K172" s="5"/>
      <c r="L172" s="107"/>
      <c r="M172" s="5" t="s">
        <v>106</v>
      </c>
      <c r="N172" s="16">
        <v>0</v>
      </c>
      <c r="O172" s="115"/>
      <c r="P172" s="111">
        <v>0</v>
      </c>
      <c r="Q172" s="16">
        <v>0</v>
      </c>
      <c r="R172" s="96">
        <f t="shared" si="6"/>
        <v>0</v>
      </c>
      <c r="S172" s="17">
        <v>0</v>
      </c>
      <c r="T172" s="16">
        <v>0</v>
      </c>
      <c r="U172" s="96">
        <f t="shared" si="7"/>
        <v>0</v>
      </c>
      <c r="V172" s="130">
        <f t="shared" si="8"/>
        <v>0</v>
      </c>
    </row>
    <row r="173" spans="1:22" ht="30" x14ac:dyDescent="0.25">
      <c r="A173" s="114">
        <v>5.0999999999999996</v>
      </c>
      <c r="B173" s="121" t="s">
        <v>286</v>
      </c>
      <c r="C173" s="114" t="s">
        <v>288</v>
      </c>
      <c r="D173" s="5"/>
      <c r="E173" s="5"/>
      <c r="F173" s="5"/>
      <c r="G173" s="5"/>
      <c r="H173" s="5"/>
      <c r="I173" s="5"/>
      <c r="J173" s="5"/>
      <c r="K173" s="5"/>
      <c r="L173" s="107"/>
      <c r="M173" s="120" t="s">
        <v>244</v>
      </c>
      <c r="N173" s="16">
        <v>990</v>
      </c>
      <c r="O173" s="115"/>
      <c r="P173" s="111">
        <v>64259</v>
      </c>
      <c r="Q173" s="16">
        <v>0</v>
      </c>
      <c r="R173" s="96">
        <f t="shared" si="6"/>
        <v>3176.9649599999998</v>
      </c>
      <c r="S173" s="17">
        <v>0</v>
      </c>
      <c r="T173" s="16">
        <v>0</v>
      </c>
      <c r="U173" s="96">
        <f t="shared" si="7"/>
        <v>67435.964959999998</v>
      </c>
      <c r="V173" s="130">
        <f t="shared" si="8"/>
        <v>66761605</v>
      </c>
    </row>
    <row r="174" spans="1:22" ht="204.75" x14ac:dyDescent="0.25">
      <c r="A174" s="114">
        <v>5.2</v>
      </c>
      <c r="B174" s="121" t="s">
        <v>286</v>
      </c>
      <c r="C174" s="101" t="s">
        <v>289</v>
      </c>
      <c r="D174" s="5"/>
      <c r="E174" s="5"/>
      <c r="F174" s="5"/>
      <c r="G174" s="5"/>
      <c r="H174" s="5"/>
      <c r="I174" s="5"/>
      <c r="J174" s="5"/>
      <c r="K174" s="5"/>
      <c r="L174" s="107"/>
      <c r="M174" s="120" t="s">
        <v>244</v>
      </c>
      <c r="N174" s="16">
        <v>0</v>
      </c>
      <c r="O174" s="115"/>
      <c r="P174" s="111">
        <v>15168</v>
      </c>
      <c r="Q174" s="16">
        <v>0</v>
      </c>
      <c r="R174" s="96">
        <f t="shared" si="6"/>
        <v>749.90591999999992</v>
      </c>
      <c r="S174" s="17">
        <v>0</v>
      </c>
      <c r="T174" s="16">
        <v>0</v>
      </c>
      <c r="U174" s="96">
        <f t="shared" si="7"/>
        <v>15917.905919999999</v>
      </c>
      <c r="V174" s="130">
        <f t="shared" si="8"/>
        <v>0</v>
      </c>
    </row>
    <row r="175" spans="1:22" ht="31.5" x14ac:dyDescent="0.25">
      <c r="A175" s="114"/>
      <c r="B175" s="121" t="s">
        <v>286</v>
      </c>
      <c r="C175" s="127" t="s">
        <v>247</v>
      </c>
      <c r="D175" s="5"/>
      <c r="E175" s="5"/>
      <c r="F175" s="5"/>
      <c r="G175" s="5"/>
      <c r="H175" s="5"/>
      <c r="I175" s="5"/>
      <c r="J175" s="5"/>
      <c r="K175" s="5"/>
      <c r="L175" s="107"/>
      <c r="M175" s="5" t="s">
        <v>106</v>
      </c>
      <c r="N175" s="16">
        <v>0</v>
      </c>
      <c r="O175" s="115"/>
      <c r="P175" s="111">
        <v>0</v>
      </c>
      <c r="Q175" s="16">
        <v>0</v>
      </c>
      <c r="R175" s="96">
        <f t="shared" si="6"/>
        <v>0</v>
      </c>
      <c r="S175" s="17">
        <v>0</v>
      </c>
      <c r="T175" s="16">
        <v>0</v>
      </c>
      <c r="U175" s="96">
        <f t="shared" si="7"/>
        <v>0</v>
      </c>
      <c r="V175" s="130">
        <f t="shared" si="8"/>
        <v>0</v>
      </c>
    </row>
    <row r="176" spans="1:22" ht="189" x14ac:dyDescent="0.25">
      <c r="A176" s="114">
        <v>6</v>
      </c>
      <c r="B176" s="121" t="s">
        <v>286</v>
      </c>
      <c r="C176" s="99" t="s">
        <v>290</v>
      </c>
      <c r="D176" s="5"/>
      <c r="E176" s="5"/>
      <c r="F176" s="5"/>
      <c r="G176" s="5"/>
      <c r="H176" s="5"/>
      <c r="I176" s="5"/>
      <c r="J176" s="5"/>
      <c r="K176" s="5"/>
      <c r="L176" s="107"/>
      <c r="M176" s="5" t="s">
        <v>106</v>
      </c>
      <c r="N176" s="16">
        <v>0</v>
      </c>
      <c r="O176" s="115"/>
      <c r="P176" s="111">
        <v>0</v>
      </c>
      <c r="Q176" s="16">
        <v>0</v>
      </c>
      <c r="R176" s="96">
        <f t="shared" si="6"/>
        <v>0</v>
      </c>
      <c r="S176" s="17">
        <v>0</v>
      </c>
      <c r="T176" s="16">
        <v>0</v>
      </c>
      <c r="U176" s="96">
        <f t="shared" si="7"/>
        <v>0</v>
      </c>
      <c r="V176" s="130">
        <f t="shared" si="8"/>
        <v>0</v>
      </c>
    </row>
    <row r="177" spans="1:22" ht="15.75" x14ac:dyDescent="0.25">
      <c r="A177" s="114">
        <v>6.1</v>
      </c>
      <c r="B177" s="121" t="s">
        <v>286</v>
      </c>
      <c r="C177" s="99" t="s">
        <v>291</v>
      </c>
      <c r="D177" s="5"/>
      <c r="E177" s="5"/>
      <c r="F177" s="5"/>
      <c r="G177" s="5"/>
      <c r="H177" s="5"/>
      <c r="I177" s="5"/>
      <c r="J177" s="5"/>
      <c r="K177" s="5"/>
      <c r="L177" s="107"/>
      <c r="M177" s="5" t="s">
        <v>106</v>
      </c>
      <c r="N177" s="16">
        <v>0</v>
      </c>
      <c r="O177" s="115"/>
      <c r="P177" s="111">
        <v>0</v>
      </c>
      <c r="Q177" s="16">
        <v>0</v>
      </c>
      <c r="R177" s="96">
        <f t="shared" si="6"/>
        <v>0</v>
      </c>
      <c r="S177" s="17">
        <v>0</v>
      </c>
      <c r="T177" s="16">
        <v>0</v>
      </c>
      <c r="U177" s="96">
        <f t="shared" si="7"/>
        <v>0</v>
      </c>
      <c r="V177" s="130">
        <f t="shared" si="8"/>
        <v>0</v>
      </c>
    </row>
    <row r="178" spans="1:22" ht="15.75" x14ac:dyDescent="0.25">
      <c r="A178" s="114">
        <v>6.2</v>
      </c>
      <c r="B178" s="121" t="s">
        <v>286</v>
      </c>
      <c r="C178" s="99" t="s">
        <v>292</v>
      </c>
      <c r="D178" s="5"/>
      <c r="E178" s="5"/>
      <c r="F178" s="5"/>
      <c r="G178" s="5"/>
      <c r="H178" s="5"/>
      <c r="I178" s="5"/>
      <c r="J178" s="5"/>
      <c r="K178" s="5"/>
      <c r="L178" s="107"/>
      <c r="M178" s="5" t="s">
        <v>106</v>
      </c>
      <c r="N178" s="16">
        <v>0</v>
      </c>
      <c r="O178" s="115"/>
      <c r="P178" s="111">
        <v>0</v>
      </c>
      <c r="Q178" s="16">
        <v>0</v>
      </c>
      <c r="R178" s="96">
        <f t="shared" si="6"/>
        <v>0</v>
      </c>
      <c r="S178" s="17">
        <v>0</v>
      </c>
      <c r="T178" s="16">
        <v>0</v>
      </c>
      <c r="U178" s="96">
        <f t="shared" si="7"/>
        <v>0</v>
      </c>
      <c r="V178" s="130">
        <f t="shared" si="8"/>
        <v>0</v>
      </c>
    </row>
    <row r="179" spans="1:22" ht="15.75" x14ac:dyDescent="0.25">
      <c r="A179" s="114">
        <v>6.3</v>
      </c>
      <c r="B179" s="121" t="s">
        <v>286</v>
      </c>
      <c r="C179" s="99" t="s">
        <v>293</v>
      </c>
      <c r="D179" s="5"/>
      <c r="E179" s="5"/>
      <c r="F179" s="5"/>
      <c r="G179" s="5"/>
      <c r="H179" s="5"/>
      <c r="I179" s="5"/>
      <c r="J179" s="5"/>
      <c r="K179" s="5"/>
      <c r="L179" s="107"/>
      <c r="M179" s="5" t="s">
        <v>106</v>
      </c>
      <c r="N179" s="16">
        <v>0</v>
      </c>
      <c r="O179" s="115"/>
      <c r="P179" s="111">
        <v>0</v>
      </c>
      <c r="Q179" s="16">
        <v>0</v>
      </c>
      <c r="R179" s="96">
        <f t="shared" si="6"/>
        <v>0</v>
      </c>
      <c r="S179" s="17">
        <v>0</v>
      </c>
      <c r="T179" s="16">
        <v>0</v>
      </c>
      <c r="U179" s="96">
        <f t="shared" si="7"/>
        <v>0</v>
      </c>
      <c r="V179" s="130">
        <f t="shared" si="8"/>
        <v>0</v>
      </c>
    </row>
    <row r="180" spans="1:22" ht="78.75" x14ac:dyDescent="0.25">
      <c r="A180" s="114">
        <v>7</v>
      </c>
      <c r="B180" s="121" t="s">
        <v>264</v>
      </c>
      <c r="C180" s="101" t="s">
        <v>250</v>
      </c>
      <c r="D180" s="5"/>
      <c r="E180" s="5"/>
      <c r="F180" s="5"/>
      <c r="G180" s="5"/>
      <c r="H180" s="5"/>
      <c r="I180" s="5"/>
      <c r="J180" s="5"/>
      <c r="K180" s="5"/>
      <c r="L180" s="107"/>
      <c r="M180" s="5" t="s">
        <v>106</v>
      </c>
      <c r="N180" s="16">
        <v>0</v>
      </c>
      <c r="O180" s="115"/>
      <c r="P180" s="111">
        <v>0</v>
      </c>
      <c r="Q180" s="16">
        <v>0</v>
      </c>
      <c r="R180" s="96">
        <f t="shared" si="6"/>
        <v>0</v>
      </c>
      <c r="S180" s="17">
        <v>0</v>
      </c>
      <c r="T180" s="16">
        <v>0</v>
      </c>
      <c r="U180" s="96">
        <f t="shared" si="7"/>
        <v>0</v>
      </c>
      <c r="V180" s="130">
        <f t="shared" si="8"/>
        <v>0</v>
      </c>
    </row>
    <row r="181" spans="1:22" ht="110.25" x14ac:dyDescent="0.25">
      <c r="A181" s="114"/>
      <c r="B181" s="121" t="s">
        <v>264</v>
      </c>
      <c r="C181" s="99" t="s">
        <v>251</v>
      </c>
      <c r="D181" s="5"/>
      <c r="E181" s="5"/>
      <c r="F181" s="5"/>
      <c r="G181" s="5"/>
      <c r="H181" s="5"/>
      <c r="I181" s="5"/>
      <c r="J181" s="5"/>
      <c r="K181" s="5"/>
      <c r="L181" s="107"/>
      <c r="M181" s="5" t="s">
        <v>106</v>
      </c>
      <c r="N181" s="16">
        <v>0</v>
      </c>
      <c r="O181" s="115"/>
      <c r="P181" s="111">
        <v>0</v>
      </c>
      <c r="Q181" s="16">
        <v>0</v>
      </c>
      <c r="R181" s="96">
        <f t="shared" si="6"/>
        <v>0</v>
      </c>
      <c r="S181" s="17">
        <v>0</v>
      </c>
      <c r="T181" s="16">
        <v>0</v>
      </c>
      <c r="U181" s="96">
        <f t="shared" si="7"/>
        <v>0</v>
      </c>
      <c r="V181" s="130">
        <f t="shared" si="8"/>
        <v>0</v>
      </c>
    </row>
    <row r="182" spans="1:22" ht="30" x14ac:dyDescent="0.25">
      <c r="A182" s="114">
        <v>7.1</v>
      </c>
      <c r="B182" s="121" t="s">
        <v>264</v>
      </c>
      <c r="C182" s="114" t="s">
        <v>294</v>
      </c>
      <c r="D182" s="5"/>
      <c r="E182" s="5"/>
      <c r="F182" s="5"/>
      <c r="G182" s="5"/>
      <c r="H182" s="5"/>
      <c r="I182" s="5"/>
      <c r="J182" s="5"/>
      <c r="K182" s="5"/>
      <c r="L182" s="107"/>
      <c r="M182" s="105" t="s">
        <v>118</v>
      </c>
      <c r="N182" s="16">
        <v>5</v>
      </c>
      <c r="O182" s="115"/>
      <c r="P182" s="111">
        <v>11171</v>
      </c>
      <c r="Q182" s="16">
        <v>0</v>
      </c>
      <c r="R182" s="96">
        <f t="shared" si="6"/>
        <v>552.29423999999995</v>
      </c>
      <c r="S182" s="17">
        <v>0</v>
      </c>
      <c r="T182" s="16">
        <v>0</v>
      </c>
      <c r="U182" s="96">
        <f t="shared" si="7"/>
        <v>11723.294239999999</v>
      </c>
      <c r="V182" s="130">
        <f t="shared" si="8"/>
        <v>58616</v>
      </c>
    </row>
  </sheetData>
  <protectedRanges>
    <protectedRange password="CA69" sqref="G18:G22" name="Range1_1_1_1_1"/>
    <protectedRange password="CA69" sqref="G25" name="Range1_3_1_1"/>
    <protectedRange password="CA69" sqref="I18:I25" name="Range1_12_2_1_1_1"/>
    <protectedRange password="CA69" sqref="J18:K25" name="Range1_2_2_1_1_1_1"/>
    <protectedRange password="CA69" sqref="O18:O22" name="Range1_1_3"/>
    <protectedRange password="CA69" sqref="O25" name="Range1_3_3_1"/>
    <protectedRange password="CA69" sqref="D18:D25" name="Range1_1_4_1_1"/>
    <protectedRange password="CA69" sqref="H25 H18:H22" name="Range1_12_2_2_1_1"/>
    <protectedRange password="CA69" sqref="H23:H24" name="Range1_2_2_1_2"/>
    <protectedRange password="CA69" sqref="B8:B40 B48:B50" name="Range1_1_5_1_1"/>
    <protectedRange password="CA69" sqref="N18 N20 N23 N25" name="Range1_1_3_1_1"/>
  </protectedRanges>
  <mergeCells count="6">
    <mergeCell ref="C5:L5"/>
    <mergeCell ref="P5:V5"/>
    <mergeCell ref="AW5:AZ5"/>
    <mergeCell ref="AC6:AN6"/>
    <mergeCell ref="AP6:AS6"/>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82"/>
  <sheetViews>
    <sheetView tabSelected="1" workbookViewId="0">
      <selection activeCell="B4" sqref="B4"/>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3.140625" collapsed="true"/>
    <col min="4" max="4" customWidth="true" style="1" width="29.7109375" collapsed="true"/>
    <col min="5" max="5" customWidth="true" style="1" width="12.14062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19" width="4.140625" collapsed="true"/>
    <col min="13" max="13" bestFit="true" customWidth="true" style="1" width="7.140625" collapsed="true"/>
    <col min="14" max="14" bestFit="true" customWidth="true" style="1" width="6.7109375" collapsed="true"/>
    <col min="15" max="15" customWidth="true" style="22" width="4.42578125" collapsed="true"/>
    <col min="16" max="16" bestFit="true" customWidth="true" style="26" width="14.0" collapsed="true"/>
    <col min="17" max="17" bestFit="true" customWidth="true" style="26" width="13.0" collapsed="true"/>
    <col min="18" max="18" bestFit="true" customWidth="true" style="26" width="9.7109375" collapsed="true"/>
    <col min="19" max="19" customWidth="true" style="26" width="13.0" collapsed="true"/>
    <col min="20" max="20" customWidth="true" style="26" width="13.85546875" collapsed="true"/>
    <col min="21" max="21" customWidth="true" style="26" width="14.85546875" collapsed="true"/>
    <col min="22" max="22" customWidth="true" style="26" width="18.140625" collapsed="true"/>
    <col min="23" max="23" customWidth="true" style="29" width="6.0" collapsed="true"/>
    <col min="24" max="30" customWidth="true" style="26" width="18.140625" collapsed="true"/>
    <col min="31" max="31" customWidth="true" style="26" width="13.85546875" collapsed="true"/>
    <col min="32" max="34" customWidth="true" style="1" width="13.85546875" collapsed="true"/>
    <col min="35" max="35" bestFit="true" customWidth="true" style="1" width="8.140625" collapsed="true"/>
    <col min="36" max="36" bestFit="true" customWidth="true" style="1" width="11.7109375" collapsed="true"/>
    <col min="37" max="37" customWidth="true" style="1" width="2.7109375" collapsed="true"/>
    <col min="38" max="38" bestFit="true" customWidth="true" style="1" width="14.0" collapsed="true"/>
    <col min="39" max="39" bestFit="true" customWidth="true" style="1" width="9.140625" collapsed="true"/>
    <col min="40" max="40" bestFit="true" customWidth="true" style="1" width="17.140625" collapsed="true"/>
    <col min="41" max="41" customWidth="true" style="1" width="8.85546875" collapsed="true"/>
    <col min="42" max="42" customWidth="true" style="1" width="7.85546875" collapsed="true"/>
    <col min="43" max="43" customWidth="true" style="1" width="9.140625" collapsed="true"/>
    <col min="44" max="44" customWidth="true" style="1" width="10.7109375" collapsed="true"/>
    <col min="45" max="46" customWidth="true" style="1" width="12.85546875" collapsed="true"/>
    <col min="47" max="47" customWidth="true" style="1" width="10.5703125" collapsed="true"/>
    <col min="48" max="48" bestFit="true" customWidth="true" style="1" width="8.140625" collapsed="true"/>
    <col min="49" max="49" customWidth="true" style="1" width="25.140625" collapsed="true"/>
    <col min="50" max="50" customWidth="true" style="1" width="2.7109375" collapsed="true"/>
    <col min="51" max="51" bestFit="true" customWidth="true" style="1" width="14.0" collapsed="true"/>
    <col min="52" max="52" bestFit="true" customWidth="true" style="1" width="15.0" collapsed="true"/>
    <col min="53" max="53" bestFit="true" customWidth="true" style="1" width="8.140625" collapsed="true"/>
    <col min="54" max="54" bestFit="true" customWidth="true" style="1" width="27.140625" collapsed="true"/>
    <col min="55" max="55" customWidth="true" style="1" width="2.7109375" collapsed="true"/>
    <col min="56" max="56" bestFit="true" customWidth="true" style="1" width="61.7109375" collapsed="true"/>
    <col min="57" max="57" customWidth="true" style="1" width="2.7109375" collapsed="true"/>
    <col min="58" max="58" bestFit="true" customWidth="true" style="1" width="13.85546875" collapsed="true"/>
    <col min="59" max="59" bestFit="true" customWidth="true" style="1" width="20.140625" collapsed="true"/>
    <col min="60" max="60" bestFit="true" customWidth="true" style="1" width="18.85546875" collapsed="true"/>
    <col min="61" max="61" bestFit="true" customWidth="true" style="1" width="36.85546875" collapsed="true"/>
    <col min="62" max="62" customWidth="true" style="1" width="2.7109375" collapsed="true"/>
    <col min="63" max="63" customWidth="true" style="1" width="23.5703125" collapsed="true"/>
    <col min="64" max="16384" style="1" width="9.140625" collapsed="true"/>
  </cols>
  <sheetData>
    <row r="1" spans="1:76" x14ac:dyDescent="0.25">
      <c r="E1" s="26"/>
      <c r="F1" s="26"/>
      <c r="G1" s="26"/>
      <c r="H1" s="26"/>
      <c r="I1" s="26"/>
    </row>
    <row r="2" spans="1:76" x14ac:dyDescent="0.25">
      <c r="E2" s="26"/>
      <c r="F2" s="26"/>
      <c r="G2" s="26"/>
      <c r="H2" s="26"/>
      <c r="I2" s="26"/>
    </row>
    <row r="3" spans="1:76" x14ac:dyDescent="0.25">
      <c r="A3" s="1" t="s">
        <v>21</v>
      </c>
      <c r="E3" s="26"/>
      <c r="F3" s="26"/>
      <c r="G3" s="26"/>
      <c r="H3" s="26"/>
      <c r="I3" s="26"/>
    </row>
    <row r="4" spans="1:76" x14ac:dyDescent="0.25">
      <c r="A4" s="1" t="s">
        <v>22</v>
      </c>
      <c r="D4" s="1" t="s">
        <v>90</v>
      </c>
      <c r="E4" s="26"/>
      <c r="F4" s="26"/>
      <c r="G4" s="26"/>
      <c r="H4" s="26"/>
      <c r="I4" s="26"/>
      <c r="V4" s="26">
        <v>267769195</v>
      </c>
      <c r="Z4" s="26">
        <f t="shared" ref="Z4:AE4" si="0">SUM(Z8:Z8)</f>
        <v>0</v>
      </c>
      <c r="AA4" s="26">
        <f t="shared" si="0"/>
        <v>0</v>
      </c>
      <c r="AB4" s="26">
        <f t="shared" si="0"/>
        <v>0</v>
      </c>
      <c r="AC4" s="26">
        <f t="shared" si="0"/>
        <v>0</v>
      </c>
      <c r="AD4" s="26">
        <f t="shared" si="0"/>
        <v>0</v>
      </c>
      <c r="AE4" s="26">
        <f t="shared" si="0"/>
        <v>0</v>
      </c>
    </row>
    <row r="5" spans="1:76" s="4" customFormat="1" ht="30.75" customHeight="1" x14ac:dyDescent="0.25">
      <c r="A5" s="2"/>
      <c r="B5" s="2"/>
      <c r="C5" s="132" t="s">
        <v>5</v>
      </c>
      <c r="D5" s="132"/>
      <c r="E5" s="132"/>
      <c r="F5" s="132"/>
      <c r="G5" s="132"/>
      <c r="H5" s="132"/>
      <c r="I5" s="132"/>
      <c r="J5" s="132"/>
      <c r="K5" s="132"/>
      <c r="L5" s="132"/>
      <c r="M5" s="3" t="s">
        <v>2</v>
      </c>
      <c r="N5" s="3" t="s">
        <v>8</v>
      </c>
      <c r="O5" s="23"/>
      <c r="P5" s="133"/>
      <c r="Q5" s="134"/>
      <c r="R5" s="134"/>
      <c r="S5" s="134"/>
      <c r="T5" s="134"/>
      <c r="U5" s="134"/>
      <c r="V5" s="134"/>
      <c r="W5" s="134"/>
      <c r="X5" s="134"/>
      <c r="Y5" s="134"/>
      <c r="Z5" s="134"/>
      <c r="AA5" s="134"/>
      <c r="AB5" s="134"/>
      <c r="AC5" s="134"/>
      <c r="AD5" s="134"/>
      <c r="AE5" s="135"/>
      <c r="AF5" s="8"/>
      <c r="AG5" s="8"/>
      <c r="AH5" s="8"/>
      <c r="AI5" s="8"/>
      <c r="AJ5" s="8"/>
      <c r="AK5" s="8"/>
      <c r="AL5" s="8"/>
      <c r="AM5" s="8"/>
      <c r="AN5" s="8"/>
      <c r="AO5" s="8"/>
      <c r="AP5" s="8"/>
      <c r="AQ5" s="8"/>
      <c r="AR5" s="8"/>
      <c r="AS5" s="8"/>
      <c r="AT5" s="8"/>
      <c r="AU5" s="8"/>
      <c r="AV5" s="8"/>
      <c r="AW5" s="8"/>
      <c r="AX5" s="8"/>
      <c r="AY5" s="8"/>
      <c r="AZ5" s="8"/>
      <c r="BA5" s="8"/>
      <c r="BB5" s="8"/>
      <c r="BC5" s="8"/>
      <c r="BD5" s="8"/>
      <c r="BE5" s="10"/>
      <c r="BF5" s="136"/>
      <c r="BG5" s="136"/>
      <c r="BH5" s="136"/>
      <c r="BI5" s="136"/>
      <c r="BJ5" s="10"/>
      <c r="BK5" s="28"/>
      <c r="BL5" s="8"/>
      <c r="BM5" s="8"/>
      <c r="BN5" s="8"/>
      <c r="BO5" s="8"/>
      <c r="BP5" s="8"/>
      <c r="BQ5" s="8"/>
      <c r="BR5" s="8"/>
      <c r="BS5" s="8"/>
      <c r="BT5" s="8"/>
      <c r="BU5" s="8"/>
      <c r="BV5" s="8"/>
      <c r="BW5" s="8"/>
      <c r="BX5" s="8"/>
    </row>
    <row r="6" spans="1:76" s="4" customFormat="1" ht="30" x14ac:dyDescent="0.25">
      <c r="A6" s="2" t="s">
        <v>0</v>
      </c>
      <c r="B6" s="2" t="s">
        <v>4</v>
      </c>
      <c r="C6" s="2" t="s">
        <v>1</v>
      </c>
      <c r="D6" s="27" t="s">
        <v>15</v>
      </c>
      <c r="E6" s="2" t="s">
        <v>3</v>
      </c>
      <c r="F6" s="6" t="s">
        <v>9</v>
      </c>
      <c r="G6" s="6" t="s">
        <v>10</v>
      </c>
      <c r="H6" s="6" t="s">
        <v>11</v>
      </c>
      <c r="I6" s="6" t="s">
        <v>12</v>
      </c>
      <c r="J6" s="6" t="s">
        <v>13</v>
      </c>
      <c r="K6" s="6" t="s">
        <v>14</v>
      </c>
      <c r="L6" s="20"/>
      <c r="M6" s="3"/>
      <c r="N6" s="3"/>
      <c r="O6" s="23"/>
      <c r="P6" s="133" t="s">
        <v>20</v>
      </c>
      <c r="Q6" s="134"/>
      <c r="R6" s="134"/>
      <c r="S6" s="134"/>
      <c r="T6" s="134"/>
      <c r="U6" s="134"/>
      <c r="V6" s="134"/>
      <c r="W6" s="30"/>
      <c r="X6" s="134" t="s">
        <v>80</v>
      </c>
      <c r="Y6" s="134"/>
      <c r="Z6" s="134"/>
      <c r="AA6" s="134"/>
      <c r="AB6" s="134"/>
      <c r="AC6" s="134"/>
      <c r="AD6" s="134"/>
      <c r="AE6" s="135"/>
      <c r="AF6" s="8"/>
      <c r="AG6" s="8"/>
      <c r="AH6" s="8"/>
      <c r="AI6" s="8"/>
      <c r="AJ6" s="8"/>
      <c r="AK6" s="10"/>
      <c r="AL6" s="136"/>
      <c r="AM6" s="136"/>
      <c r="AN6" s="136"/>
      <c r="AO6" s="136"/>
      <c r="AP6" s="136"/>
      <c r="AQ6" s="136"/>
      <c r="AR6" s="136"/>
      <c r="AS6" s="136"/>
      <c r="AT6" s="136"/>
      <c r="AU6" s="136"/>
      <c r="AV6" s="136"/>
      <c r="AW6" s="136"/>
      <c r="AX6" s="10"/>
      <c r="AY6" s="136"/>
      <c r="AZ6" s="136"/>
      <c r="BA6" s="136"/>
      <c r="BB6" s="136"/>
      <c r="BC6" s="10"/>
      <c r="BD6" s="8"/>
      <c r="BE6" s="10"/>
      <c r="BF6" s="11"/>
      <c r="BG6" s="11"/>
      <c r="BH6" s="11"/>
      <c r="BI6" s="11"/>
      <c r="BJ6" s="10"/>
      <c r="BK6" s="8"/>
      <c r="BL6" s="8"/>
      <c r="BM6" s="8"/>
      <c r="BN6" s="8"/>
      <c r="BO6" s="8"/>
      <c r="BP6" s="8"/>
      <c r="BQ6" s="8"/>
      <c r="BR6" s="8"/>
      <c r="BS6" s="8"/>
      <c r="BT6" s="8"/>
      <c r="BU6" s="8"/>
      <c r="BV6" s="8"/>
      <c r="BW6" s="8"/>
      <c r="BX6" s="8"/>
    </row>
    <row r="7" spans="1:76" s="4" customFormat="1" ht="58.5" customHeight="1" x14ac:dyDescent="0.25">
      <c r="A7" s="2"/>
      <c r="B7" s="5"/>
      <c r="D7" s="2"/>
      <c r="E7" s="5"/>
      <c r="G7" s="2"/>
      <c r="H7" s="2"/>
      <c r="I7" s="2"/>
      <c r="J7" s="2"/>
      <c r="K7" s="2"/>
      <c r="L7" s="21"/>
      <c r="M7" s="5"/>
      <c r="N7" s="7"/>
      <c r="O7" s="24"/>
      <c r="P7" s="16" t="s">
        <v>6</v>
      </c>
      <c r="Q7" s="16" t="s">
        <v>16</v>
      </c>
      <c r="R7" s="16" t="s">
        <v>17</v>
      </c>
      <c r="S7" s="17" t="s">
        <v>18</v>
      </c>
      <c r="T7" s="16" t="s">
        <v>7</v>
      </c>
      <c r="U7" s="16" t="s">
        <v>23</v>
      </c>
      <c r="V7" s="17" t="s">
        <v>19</v>
      </c>
      <c r="W7" s="31"/>
      <c r="X7" s="16" t="s">
        <v>81</v>
      </c>
      <c r="Y7" s="16" t="s">
        <v>82</v>
      </c>
      <c r="Z7" s="16" t="s">
        <v>83</v>
      </c>
      <c r="AA7" s="16" t="s">
        <v>84</v>
      </c>
      <c r="AB7" s="16" t="s">
        <v>85</v>
      </c>
      <c r="AC7" s="16" t="s">
        <v>86</v>
      </c>
      <c r="AD7" s="16" t="s">
        <v>87</v>
      </c>
      <c r="AE7" s="17" t="s">
        <v>88</v>
      </c>
      <c r="AF7" s="9"/>
      <c r="AG7" s="9"/>
      <c r="AH7" s="9"/>
      <c r="AI7" s="8"/>
      <c r="AJ7" s="9"/>
      <c r="AK7" s="12"/>
      <c r="AL7" s="8"/>
      <c r="AM7" s="8"/>
      <c r="AN7" s="9"/>
      <c r="AO7" s="9"/>
      <c r="AP7" s="9"/>
      <c r="AQ7" s="9"/>
      <c r="AR7" s="9"/>
      <c r="AS7" s="9"/>
      <c r="AT7" s="9"/>
      <c r="AU7" s="9"/>
      <c r="AV7" s="8"/>
      <c r="AW7" s="9"/>
      <c r="AX7" s="12"/>
      <c r="AY7" s="8"/>
      <c r="AZ7" s="8"/>
      <c r="BA7" s="8"/>
      <c r="BB7" s="9"/>
      <c r="BC7" s="12"/>
      <c r="BD7" s="8"/>
      <c r="BE7" s="12"/>
      <c r="BF7" s="8"/>
      <c r="BG7" s="8"/>
      <c r="BH7" s="8"/>
      <c r="BI7" s="8"/>
      <c r="BJ7" s="12"/>
      <c r="BK7" s="8"/>
      <c r="BL7" s="8"/>
      <c r="BM7" s="8"/>
      <c r="BN7" s="8"/>
      <c r="BO7" s="8"/>
      <c r="BP7" s="8"/>
      <c r="BQ7" s="8"/>
      <c r="BR7" s="8"/>
      <c r="BS7" s="8"/>
      <c r="BT7" s="8"/>
      <c r="BU7" s="8"/>
      <c r="BV7" s="8"/>
      <c r="BW7" s="8"/>
      <c r="BX7" s="8"/>
    </row>
    <row r="8" spans="1:76" s="4" customFormat="1" ht="58.5" customHeight="1" x14ac:dyDescent="0.25">
      <c r="A8" s="94" t="s">
        <v>42</v>
      </c>
      <c r="B8" s="18" t="s">
        <v>295</v>
      </c>
      <c r="C8" s="95" t="s">
        <v>105</v>
      </c>
      <c r="D8" s="2"/>
      <c r="E8" s="5"/>
      <c r="F8" s="2"/>
      <c r="G8" s="2"/>
      <c r="H8" s="2"/>
      <c r="I8" s="2"/>
      <c r="J8" s="2"/>
      <c r="K8" s="2"/>
      <c r="L8" s="21"/>
      <c r="M8" s="5" t="s">
        <v>106</v>
      </c>
      <c r="N8" s="16">
        <v>0</v>
      </c>
      <c r="O8" s="24"/>
      <c r="P8" s="16">
        <v>0</v>
      </c>
      <c r="Q8" s="16">
        <v>0</v>
      </c>
      <c r="R8" s="96">
        <f t="shared" ref="R8:R71" si="1">(P8*4.944%)</f>
        <v>0</v>
      </c>
      <c r="S8" s="17">
        <v>0</v>
      </c>
      <c r="T8" s="16">
        <v>0</v>
      </c>
      <c r="U8" s="96">
        <f t="shared" ref="U8:U71" si="2">P8+Q8+R8+S8+T8</f>
        <v>0</v>
      </c>
      <c r="V8" s="97">
        <f t="shared" ref="V8:V71" si="3">ROUND(U8*N8,0)</f>
        <v>0</v>
      </c>
      <c r="W8" s="31"/>
      <c r="X8" s="16">
        <v>100</v>
      </c>
      <c r="Y8" s="16">
        <v>100</v>
      </c>
      <c r="Z8" s="16">
        <f>X8*Y8*P8/100</f>
        <v>0</v>
      </c>
      <c r="AA8" s="16">
        <f>X8*Y8*Q8/100</f>
        <v>0</v>
      </c>
      <c r="AB8" s="16">
        <f>X8*Y8*R8/100</f>
        <v>0</v>
      </c>
      <c r="AC8" s="16">
        <f>X8*Y8*S8/100</f>
        <v>0</v>
      </c>
      <c r="AD8" s="16">
        <f>X8*Y8*T8/100</f>
        <v>0</v>
      </c>
      <c r="AE8" s="17">
        <f>SUM(Z8:AD8)</f>
        <v>0</v>
      </c>
      <c r="AF8" s="9"/>
      <c r="AG8" s="9"/>
      <c r="AH8" s="9"/>
      <c r="AI8" s="8"/>
      <c r="AJ8" s="9"/>
      <c r="AK8" s="12"/>
      <c r="AL8" s="8"/>
      <c r="AM8" s="8"/>
      <c r="AN8" s="9"/>
      <c r="AO8" s="9"/>
      <c r="AP8" s="9"/>
      <c r="AQ8" s="9"/>
      <c r="AR8" s="9"/>
      <c r="AS8" s="9"/>
      <c r="AT8" s="9"/>
      <c r="AU8" s="9"/>
      <c r="AV8" s="8"/>
      <c r="AW8" s="9"/>
      <c r="AX8" s="12"/>
      <c r="AY8" s="8"/>
      <c r="AZ8" s="8"/>
      <c r="BA8" s="8"/>
      <c r="BB8" s="9"/>
      <c r="BC8" s="12"/>
      <c r="BD8" s="8"/>
      <c r="BE8" s="12"/>
      <c r="BF8" s="8"/>
      <c r="BG8" s="8"/>
      <c r="BH8" s="8"/>
      <c r="BI8" s="8"/>
      <c r="BJ8" s="12"/>
      <c r="BK8" s="8"/>
      <c r="BL8" s="8"/>
      <c r="BM8" s="8"/>
      <c r="BN8" s="8"/>
      <c r="BO8" s="8"/>
      <c r="BP8" s="8"/>
      <c r="BQ8" s="8"/>
      <c r="BR8" s="8"/>
      <c r="BS8" s="8"/>
      <c r="BT8" s="8"/>
      <c r="BU8" s="8"/>
      <c r="BV8" s="8"/>
      <c r="BW8" s="8"/>
      <c r="BX8" s="8"/>
    </row>
    <row r="9" spans="1:76" ht="15.75" x14ac:dyDescent="0.25">
      <c r="A9" s="94" t="s">
        <v>40</v>
      </c>
      <c r="B9" s="18" t="s">
        <v>296</v>
      </c>
      <c r="C9" s="98" t="s">
        <v>107</v>
      </c>
      <c r="D9" s="2"/>
      <c r="E9" s="5"/>
      <c r="F9" s="2"/>
      <c r="G9" s="2"/>
      <c r="H9" s="2"/>
      <c r="I9" s="2"/>
      <c r="J9" s="2"/>
      <c r="K9" s="2"/>
      <c r="L9" s="21"/>
      <c r="M9" s="5" t="s">
        <v>106</v>
      </c>
      <c r="N9" s="16">
        <v>0</v>
      </c>
      <c r="O9" s="24"/>
      <c r="P9" s="16">
        <v>0</v>
      </c>
      <c r="Q9" s="16">
        <v>0</v>
      </c>
      <c r="R9" s="96">
        <f t="shared" si="1"/>
        <v>0</v>
      </c>
      <c r="S9" s="17">
        <v>0</v>
      </c>
      <c r="T9" s="16">
        <v>0</v>
      </c>
      <c r="U9" s="96">
        <f t="shared" si="2"/>
        <v>0</v>
      </c>
      <c r="V9" s="97">
        <f t="shared" si="3"/>
        <v>0</v>
      </c>
      <c r="X9" s="16">
        <v>100</v>
      </c>
      <c r="Y9" s="16">
        <v>100</v>
      </c>
      <c r="Z9" s="16">
        <f t="shared" ref="Z9:Z72" si="4">X9*Y9*P9/100</f>
        <v>0</v>
      </c>
      <c r="AA9" s="16">
        <f t="shared" ref="AA9:AA72" si="5">X9*Y9*Q9/100</f>
        <v>0</v>
      </c>
      <c r="AB9" s="16">
        <f t="shared" ref="AB9:AB72" si="6">X9*Y9*R9/100</f>
        <v>0</v>
      </c>
      <c r="AC9" s="16">
        <f t="shared" ref="AC9:AC72" si="7">X9*Y9*S9/100</f>
        <v>0</v>
      </c>
      <c r="AD9" s="16">
        <f t="shared" ref="AD9:AD72" si="8">X9*Y9*T9/100</f>
        <v>0</v>
      </c>
      <c r="AE9" s="17">
        <f t="shared" ref="AE9:AE72" si="9">SUM(Z9:AD9)</f>
        <v>0</v>
      </c>
    </row>
    <row r="10" spans="1:76" ht="189" x14ac:dyDescent="0.25">
      <c r="A10" s="94"/>
      <c r="B10" s="18" t="s">
        <v>296</v>
      </c>
      <c r="C10" s="99" t="s">
        <v>108</v>
      </c>
      <c r="D10" s="2"/>
      <c r="E10" s="5"/>
      <c r="F10" s="2"/>
      <c r="G10" s="2"/>
      <c r="H10" s="2"/>
      <c r="I10" s="2"/>
      <c r="J10" s="2"/>
      <c r="K10" s="2"/>
      <c r="L10" s="21"/>
      <c r="M10" s="5" t="s">
        <v>106</v>
      </c>
      <c r="N10" s="16">
        <v>0</v>
      </c>
      <c r="O10" s="24"/>
      <c r="P10" s="16">
        <v>0</v>
      </c>
      <c r="Q10" s="16">
        <v>0</v>
      </c>
      <c r="R10" s="96">
        <f t="shared" si="1"/>
        <v>0</v>
      </c>
      <c r="S10" s="17">
        <v>0</v>
      </c>
      <c r="T10" s="16">
        <v>0</v>
      </c>
      <c r="U10" s="96">
        <f t="shared" si="2"/>
        <v>0</v>
      </c>
      <c r="V10" s="97">
        <f t="shared" si="3"/>
        <v>0</v>
      </c>
      <c r="X10" s="16">
        <v>100</v>
      </c>
      <c r="Y10" s="16">
        <v>100</v>
      </c>
      <c r="Z10" s="16">
        <f t="shared" si="4"/>
        <v>0</v>
      </c>
      <c r="AA10" s="16">
        <f t="shared" si="5"/>
        <v>0</v>
      </c>
      <c r="AB10" s="16">
        <f t="shared" si="6"/>
        <v>0</v>
      </c>
      <c r="AC10" s="16">
        <f t="shared" si="7"/>
        <v>0</v>
      </c>
      <c r="AD10" s="16">
        <f t="shared" si="8"/>
        <v>0</v>
      </c>
      <c r="AE10" s="17">
        <f t="shared" si="9"/>
        <v>0</v>
      </c>
    </row>
    <row r="11" spans="1:76" ht="94.5" x14ac:dyDescent="0.25">
      <c r="A11" s="94"/>
      <c r="B11" s="18" t="s">
        <v>296</v>
      </c>
      <c r="C11" s="99" t="s">
        <v>109</v>
      </c>
      <c r="D11" s="2"/>
      <c r="E11" s="5"/>
      <c r="F11" s="2"/>
      <c r="G11" s="2"/>
      <c r="H11" s="2"/>
      <c r="I11" s="2"/>
      <c r="J11" s="2"/>
      <c r="K11" s="2"/>
      <c r="L11" s="21"/>
      <c r="M11" s="5" t="s">
        <v>106</v>
      </c>
      <c r="N11" s="16">
        <v>0</v>
      </c>
      <c r="O11" s="24"/>
      <c r="P11" s="16">
        <v>0</v>
      </c>
      <c r="Q11" s="16">
        <v>0</v>
      </c>
      <c r="R11" s="96">
        <f t="shared" si="1"/>
        <v>0</v>
      </c>
      <c r="S11" s="17">
        <v>0</v>
      </c>
      <c r="T11" s="16">
        <v>0</v>
      </c>
      <c r="U11" s="96">
        <f t="shared" si="2"/>
        <v>0</v>
      </c>
      <c r="V11" s="97">
        <f t="shared" si="3"/>
        <v>0</v>
      </c>
      <c r="X11" s="16">
        <v>100</v>
      </c>
      <c r="Y11" s="16">
        <v>100</v>
      </c>
      <c r="Z11" s="16">
        <f t="shared" si="4"/>
        <v>0</v>
      </c>
      <c r="AA11" s="16">
        <f t="shared" si="5"/>
        <v>0</v>
      </c>
      <c r="AB11" s="16">
        <f t="shared" si="6"/>
        <v>0</v>
      </c>
      <c r="AC11" s="16">
        <f t="shared" si="7"/>
        <v>0</v>
      </c>
      <c r="AD11" s="16">
        <f t="shared" si="8"/>
        <v>0</v>
      </c>
      <c r="AE11" s="17">
        <f t="shared" si="9"/>
        <v>0</v>
      </c>
    </row>
    <row r="12" spans="1:76" ht="110.25" x14ac:dyDescent="0.25">
      <c r="A12" s="94"/>
      <c r="B12" s="18" t="s">
        <v>296</v>
      </c>
      <c r="C12" s="99" t="s">
        <v>110</v>
      </c>
      <c r="D12" s="2"/>
      <c r="E12" s="5"/>
      <c r="F12" s="2"/>
      <c r="G12" s="2"/>
      <c r="H12" s="2"/>
      <c r="I12" s="2"/>
      <c r="J12" s="2"/>
      <c r="K12" s="2"/>
      <c r="L12" s="21"/>
      <c r="M12" s="5" t="s">
        <v>106</v>
      </c>
      <c r="N12" s="16">
        <v>0</v>
      </c>
      <c r="O12" s="24"/>
      <c r="P12" s="16">
        <v>0</v>
      </c>
      <c r="Q12" s="16">
        <v>0</v>
      </c>
      <c r="R12" s="96">
        <f t="shared" si="1"/>
        <v>0</v>
      </c>
      <c r="S12" s="17">
        <v>0</v>
      </c>
      <c r="T12" s="16">
        <v>0</v>
      </c>
      <c r="U12" s="96">
        <f t="shared" si="2"/>
        <v>0</v>
      </c>
      <c r="V12" s="97">
        <f t="shared" si="3"/>
        <v>0</v>
      </c>
      <c r="X12" s="16">
        <v>100</v>
      </c>
      <c r="Y12" s="16">
        <v>100</v>
      </c>
      <c r="Z12" s="16">
        <f t="shared" si="4"/>
        <v>0</v>
      </c>
      <c r="AA12" s="16">
        <f t="shared" si="5"/>
        <v>0</v>
      </c>
      <c r="AB12" s="16">
        <f t="shared" si="6"/>
        <v>0</v>
      </c>
      <c r="AC12" s="16">
        <f t="shared" si="7"/>
        <v>0</v>
      </c>
      <c r="AD12" s="16">
        <f t="shared" si="8"/>
        <v>0</v>
      </c>
      <c r="AE12" s="17">
        <f t="shared" si="9"/>
        <v>0</v>
      </c>
    </row>
    <row r="13" spans="1:76" ht="63" x14ac:dyDescent="0.25">
      <c r="A13" s="94"/>
      <c r="B13" s="18" t="s">
        <v>296</v>
      </c>
      <c r="C13" s="100" t="s">
        <v>111</v>
      </c>
      <c r="D13" s="2"/>
      <c r="E13" s="5"/>
      <c r="F13" s="2"/>
      <c r="G13" s="2"/>
      <c r="H13" s="2"/>
      <c r="I13" s="2"/>
      <c r="J13" s="2"/>
      <c r="K13" s="2"/>
      <c r="L13" s="21"/>
      <c r="M13" s="5" t="s">
        <v>106</v>
      </c>
      <c r="N13" s="16">
        <v>0</v>
      </c>
      <c r="O13" s="24"/>
      <c r="P13" s="16">
        <v>0</v>
      </c>
      <c r="Q13" s="16">
        <v>0</v>
      </c>
      <c r="R13" s="96">
        <f t="shared" si="1"/>
        <v>0</v>
      </c>
      <c r="S13" s="17">
        <v>0</v>
      </c>
      <c r="T13" s="16">
        <v>0</v>
      </c>
      <c r="U13" s="96">
        <f t="shared" si="2"/>
        <v>0</v>
      </c>
      <c r="V13" s="97">
        <f t="shared" si="3"/>
        <v>0</v>
      </c>
      <c r="X13" s="16">
        <v>100</v>
      </c>
      <c r="Y13" s="16">
        <v>100</v>
      </c>
      <c r="Z13" s="16">
        <f t="shared" si="4"/>
        <v>0</v>
      </c>
      <c r="AA13" s="16">
        <f t="shared" si="5"/>
        <v>0</v>
      </c>
      <c r="AB13" s="16">
        <f t="shared" si="6"/>
        <v>0</v>
      </c>
      <c r="AC13" s="16">
        <f t="shared" si="7"/>
        <v>0</v>
      </c>
      <c r="AD13" s="16">
        <f t="shared" si="8"/>
        <v>0</v>
      </c>
      <c r="AE13" s="17">
        <f t="shared" si="9"/>
        <v>0</v>
      </c>
    </row>
    <row r="14" spans="1:76" ht="78.75" x14ac:dyDescent="0.25">
      <c r="A14" s="94"/>
      <c r="B14" s="18" t="s">
        <v>296</v>
      </c>
      <c r="C14" s="100" t="s">
        <v>112</v>
      </c>
      <c r="D14" s="2"/>
      <c r="E14" s="5"/>
      <c r="F14" s="2"/>
      <c r="G14" s="2"/>
      <c r="H14" s="2"/>
      <c r="I14" s="2"/>
      <c r="J14" s="2"/>
      <c r="K14" s="2"/>
      <c r="L14" s="21"/>
      <c r="M14" s="5" t="s">
        <v>106</v>
      </c>
      <c r="N14" s="16">
        <v>0</v>
      </c>
      <c r="O14" s="24"/>
      <c r="P14" s="16">
        <v>0</v>
      </c>
      <c r="Q14" s="16">
        <v>0</v>
      </c>
      <c r="R14" s="96">
        <f t="shared" si="1"/>
        <v>0</v>
      </c>
      <c r="S14" s="17">
        <v>0</v>
      </c>
      <c r="T14" s="16">
        <v>0</v>
      </c>
      <c r="U14" s="96">
        <f t="shared" si="2"/>
        <v>0</v>
      </c>
      <c r="V14" s="97">
        <f t="shared" si="3"/>
        <v>0</v>
      </c>
      <c r="X14" s="16">
        <v>100</v>
      </c>
      <c r="Y14" s="16">
        <v>100</v>
      </c>
      <c r="Z14" s="16">
        <f t="shared" si="4"/>
        <v>0</v>
      </c>
      <c r="AA14" s="16">
        <f t="shared" si="5"/>
        <v>0</v>
      </c>
      <c r="AB14" s="16">
        <f t="shared" si="6"/>
        <v>0</v>
      </c>
      <c r="AC14" s="16">
        <f t="shared" si="7"/>
        <v>0</v>
      </c>
      <c r="AD14" s="16">
        <f t="shared" si="8"/>
        <v>0</v>
      </c>
      <c r="AE14" s="17">
        <f t="shared" si="9"/>
        <v>0</v>
      </c>
    </row>
    <row r="15" spans="1:76" ht="78.75" x14ac:dyDescent="0.25">
      <c r="A15" s="94"/>
      <c r="B15" s="18" t="s">
        <v>296</v>
      </c>
      <c r="C15" s="100" t="s">
        <v>113</v>
      </c>
      <c r="D15" s="2"/>
      <c r="E15" s="5"/>
      <c r="F15" s="2"/>
      <c r="G15" s="2"/>
      <c r="H15" s="2"/>
      <c r="I15" s="2"/>
      <c r="J15" s="2"/>
      <c r="K15" s="2"/>
      <c r="L15" s="21"/>
      <c r="M15" s="5" t="s">
        <v>106</v>
      </c>
      <c r="N15" s="16">
        <v>0</v>
      </c>
      <c r="O15" s="24"/>
      <c r="P15" s="16">
        <v>0</v>
      </c>
      <c r="Q15" s="16">
        <v>0</v>
      </c>
      <c r="R15" s="96">
        <f t="shared" si="1"/>
        <v>0</v>
      </c>
      <c r="S15" s="17">
        <v>0</v>
      </c>
      <c r="T15" s="16">
        <v>0</v>
      </c>
      <c r="U15" s="96">
        <f t="shared" si="2"/>
        <v>0</v>
      </c>
      <c r="V15" s="97">
        <f t="shared" si="3"/>
        <v>0</v>
      </c>
      <c r="X15" s="16">
        <v>100</v>
      </c>
      <c r="Y15" s="16">
        <v>100</v>
      </c>
      <c r="Z15" s="16">
        <f t="shared" si="4"/>
        <v>0</v>
      </c>
      <c r="AA15" s="16">
        <f t="shared" si="5"/>
        <v>0</v>
      </c>
      <c r="AB15" s="16">
        <f t="shared" si="6"/>
        <v>0</v>
      </c>
      <c r="AC15" s="16">
        <f t="shared" si="7"/>
        <v>0</v>
      </c>
      <c r="AD15" s="16">
        <f t="shared" si="8"/>
        <v>0</v>
      </c>
      <c r="AE15" s="17">
        <f t="shared" si="9"/>
        <v>0</v>
      </c>
    </row>
    <row r="16" spans="1:76" ht="141.75" x14ac:dyDescent="0.25">
      <c r="A16" s="94">
        <v>1.1000000000000001</v>
      </c>
      <c r="B16" s="18" t="s">
        <v>296</v>
      </c>
      <c r="C16" s="101" t="s">
        <v>114</v>
      </c>
      <c r="D16" s="2"/>
      <c r="E16" s="5"/>
      <c r="F16" s="2"/>
      <c r="G16" s="2"/>
      <c r="H16" s="2"/>
      <c r="I16" s="2"/>
      <c r="J16" s="2"/>
      <c r="K16" s="2"/>
      <c r="L16" s="21"/>
      <c r="M16" s="5" t="s">
        <v>106</v>
      </c>
      <c r="N16" s="16">
        <v>0</v>
      </c>
      <c r="O16" s="24"/>
      <c r="P16" s="16">
        <v>0</v>
      </c>
      <c r="Q16" s="16">
        <v>0</v>
      </c>
      <c r="R16" s="96">
        <f t="shared" si="1"/>
        <v>0</v>
      </c>
      <c r="S16" s="17">
        <v>0</v>
      </c>
      <c r="T16" s="16">
        <v>0</v>
      </c>
      <c r="U16" s="96">
        <f t="shared" si="2"/>
        <v>0</v>
      </c>
      <c r="V16" s="97">
        <f t="shared" si="3"/>
        <v>0</v>
      </c>
      <c r="X16" s="16">
        <v>100</v>
      </c>
      <c r="Y16" s="16">
        <v>100</v>
      </c>
      <c r="Z16" s="16">
        <f t="shared" si="4"/>
        <v>0</v>
      </c>
      <c r="AA16" s="16">
        <f t="shared" si="5"/>
        <v>0</v>
      </c>
      <c r="AB16" s="16">
        <f t="shared" si="6"/>
        <v>0</v>
      </c>
      <c r="AC16" s="16">
        <f t="shared" si="7"/>
        <v>0</v>
      </c>
      <c r="AD16" s="16">
        <f t="shared" si="8"/>
        <v>0</v>
      </c>
      <c r="AE16" s="17">
        <f t="shared" si="9"/>
        <v>0</v>
      </c>
    </row>
    <row r="17" spans="1:31" ht="31.5" x14ac:dyDescent="0.25">
      <c r="A17" s="94"/>
      <c r="B17" s="18" t="s">
        <v>296</v>
      </c>
      <c r="C17" s="99" t="s">
        <v>115</v>
      </c>
      <c r="D17" s="2"/>
      <c r="E17" s="5"/>
      <c r="F17" s="2"/>
      <c r="G17" s="2"/>
      <c r="H17" s="2"/>
      <c r="I17" s="2"/>
      <c r="J17" s="2"/>
      <c r="K17" s="2"/>
      <c r="L17" s="21"/>
      <c r="M17" s="5" t="s">
        <v>106</v>
      </c>
      <c r="N17" s="16">
        <v>0</v>
      </c>
      <c r="O17" s="24"/>
      <c r="P17" s="16">
        <v>0</v>
      </c>
      <c r="Q17" s="16">
        <v>0</v>
      </c>
      <c r="R17" s="96">
        <f t="shared" si="1"/>
        <v>0</v>
      </c>
      <c r="S17" s="17">
        <v>0</v>
      </c>
      <c r="T17" s="16">
        <v>0</v>
      </c>
      <c r="U17" s="96">
        <f t="shared" si="2"/>
        <v>0</v>
      </c>
      <c r="V17" s="97">
        <f t="shared" si="3"/>
        <v>0</v>
      </c>
      <c r="X17" s="16">
        <v>100</v>
      </c>
      <c r="Y17" s="16">
        <v>100</v>
      </c>
      <c r="Z17" s="16">
        <f t="shared" si="4"/>
        <v>0</v>
      </c>
      <c r="AA17" s="16">
        <f t="shared" si="5"/>
        <v>0</v>
      </c>
      <c r="AB17" s="16">
        <f t="shared" si="6"/>
        <v>0</v>
      </c>
      <c r="AC17" s="16">
        <f t="shared" si="7"/>
        <v>0</v>
      </c>
      <c r="AD17" s="16">
        <f t="shared" si="8"/>
        <v>0</v>
      </c>
      <c r="AE17" s="17">
        <f t="shared" si="9"/>
        <v>0</v>
      </c>
    </row>
    <row r="18" spans="1:31" ht="30" x14ac:dyDescent="0.25">
      <c r="A18" s="2" t="s">
        <v>116</v>
      </c>
      <c r="B18" s="18" t="s">
        <v>296</v>
      </c>
      <c r="C18" s="13" t="s">
        <v>117</v>
      </c>
      <c r="D18" s="15"/>
      <c r="E18" s="2"/>
      <c r="F18" s="2"/>
      <c r="G18" s="14"/>
      <c r="H18" s="102"/>
      <c r="I18" s="103"/>
      <c r="J18" s="104"/>
      <c r="K18" s="104"/>
      <c r="L18" s="21"/>
      <c r="M18" s="105" t="s">
        <v>118</v>
      </c>
      <c r="N18" s="16">
        <v>9238</v>
      </c>
      <c r="O18" s="25"/>
      <c r="P18" s="106">
        <v>358</v>
      </c>
      <c r="Q18" s="16">
        <v>0</v>
      </c>
      <c r="R18" s="96">
        <f t="shared" si="1"/>
        <v>17.69952</v>
      </c>
      <c r="S18" s="17">
        <v>0</v>
      </c>
      <c r="T18" s="16">
        <v>0</v>
      </c>
      <c r="U18" s="96">
        <f t="shared" si="2"/>
        <v>375.69952000000001</v>
      </c>
      <c r="V18" s="97">
        <f t="shared" si="3"/>
        <v>3470712</v>
      </c>
      <c r="X18" s="16">
        <v>100</v>
      </c>
      <c r="Y18" s="16">
        <v>100</v>
      </c>
      <c r="Z18" s="16">
        <f t="shared" si="4"/>
        <v>35800</v>
      </c>
      <c r="AA18" s="16">
        <f t="shared" si="5"/>
        <v>0</v>
      </c>
      <c r="AB18" s="16">
        <f t="shared" si="6"/>
        <v>1769.9519999999998</v>
      </c>
      <c r="AC18" s="16">
        <f t="shared" si="7"/>
        <v>0</v>
      </c>
      <c r="AD18" s="16">
        <f t="shared" si="8"/>
        <v>0</v>
      </c>
      <c r="AE18" s="17">
        <f t="shared" si="9"/>
        <v>37569.951999999997</v>
      </c>
    </row>
    <row r="19" spans="1:31" ht="204.75" x14ac:dyDescent="0.25">
      <c r="A19" s="2">
        <v>1.2</v>
      </c>
      <c r="B19" s="18" t="s">
        <v>296</v>
      </c>
      <c r="C19" s="101" t="s">
        <v>119</v>
      </c>
      <c r="D19" s="15"/>
      <c r="E19" s="2"/>
      <c r="F19" s="2"/>
      <c r="G19" s="14"/>
      <c r="H19" s="102"/>
      <c r="I19" s="103"/>
      <c r="J19" s="104"/>
      <c r="K19" s="104"/>
      <c r="L19" s="21"/>
      <c r="M19" s="5" t="s">
        <v>106</v>
      </c>
      <c r="N19" s="16">
        <v>0</v>
      </c>
      <c r="O19" s="25"/>
      <c r="P19" s="106">
        <v>0</v>
      </c>
      <c r="Q19" s="16">
        <v>0</v>
      </c>
      <c r="R19" s="96">
        <f t="shared" si="1"/>
        <v>0</v>
      </c>
      <c r="S19" s="17">
        <v>0</v>
      </c>
      <c r="T19" s="16">
        <v>0</v>
      </c>
      <c r="U19" s="96">
        <f t="shared" si="2"/>
        <v>0</v>
      </c>
      <c r="V19" s="97">
        <f t="shared" si="3"/>
        <v>0</v>
      </c>
      <c r="X19" s="16">
        <v>100</v>
      </c>
      <c r="Y19" s="16">
        <v>100</v>
      </c>
      <c r="Z19" s="16">
        <f t="shared" si="4"/>
        <v>0</v>
      </c>
      <c r="AA19" s="16">
        <f t="shared" si="5"/>
        <v>0</v>
      </c>
      <c r="AB19" s="16">
        <f t="shared" si="6"/>
        <v>0</v>
      </c>
      <c r="AC19" s="16">
        <f t="shared" si="7"/>
        <v>0</v>
      </c>
      <c r="AD19" s="16">
        <f t="shared" si="8"/>
        <v>0</v>
      </c>
      <c r="AE19" s="17">
        <f t="shared" si="9"/>
        <v>0</v>
      </c>
    </row>
    <row r="20" spans="1:31" ht="30" x14ac:dyDescent="0.25">
      <c r="A20" s="6" t="s">
        <v>120</v>
      </c>
      <c r="B20" s="18" t="s">
        <v>296</v>
      </c>
      <c r="C20" s="13" t="s">
        <v>121</v>
      </c>
      <c r="D20" s="15"/>
      <c r="E20" s="5"/>
      <c r="F20" s="5"/>
      <c r="G20" s="14"/>
      <c r="H20" s="102"/>
      <c r="I20" s="103"/>
      <c r="J20" s="104"/>
      <c r="K20" s="104"/>
      <c r="L20" s="107"/>
      <c r="M20" s="105" t="s">
        <v>118</v>
      </c>
      <c r="N20" s="16">
        <v>0</v>
      </c>
      <c r="O20" s="25"/>
      <c r="P20" s="106">
        <v>968</v>
      </c>
      <c r="Q20" s="16">
        <v>0</v>
      </c>
      <c r="R20" s="96">
        <f t="shared" si="1"/>
        <v>47.85792</v>
      </c>
      <c r="S20" s="17">
        <v>0</v>
      </c>
      <c r="T20" s="16">
        <v>0</v>
      </c>
      <c r="U20" s="96">
        <f t="shared" si="2"/>
        <v>1015.85792</v>
      </c>
      <c r="V20" s="97">
        <f t="shared" si="3"/>
        <v>0</v>
      </c>
      <c r="X20" s="16">
        <v>100</v>
      </c>
      <c r="Y20" s="16">
        <v>100</v>
      </c>
      <c r="Z20" s="16">
        <f t="shared" si="4"/>
        <v>96800</v>
      </c>
      <c r="AA20" s="16">
        <f t="shared" si="5"/>
        <v>0</v>
      </c>
      <c r="AB20" s="16">
        <f t="shared" si="6"/>
        <v>4785.7920000000004</v>
      </c>
      <c r="AC20" s="16">
        <f t="shared" si="7"/>
        <v>0</v>
      </c>
      <c r="AD20" s="16">
        <f t="shared" si="8"/>
        <v>0</v>
      </c>
      <c r="AE20" s="17">
        <f t="shared" si="9"/>
        <v>101585.792</v>
      </c>
    </row>
    <row r="21" spans="1:31" ht="78.75" x14ac:dyDescent="0.25">
      <c r="A21" s="6">
        <v>2</v>
      </c>
      <c r="B21" s="18" t="s">
        <v>296</v>
      </c>
      <c r="C21" s="108" t="s">
        <v>122</v>
      </c>
      <c r="D21" s="15"/>
      <c r="E21" s="5"/>
      <c r="F21" s="5"/>
      <c r="G21" s="14"/>
      <c r="H21" s="102"/>
      <c r="I21" s="103"/>
      <c r="J21" s="104"/>
      <c r="K21" s="104"/>
      <c r="L21" s="107"/>
      <c r="M21" s="5" t="s">
        <v>106</v>
      </c>
      <c r="N21" s="16">
        <v>0</v>
      </c>
      <c r="O21" s="25"/>
      <c r="P21" s="106">
        <v>0</v>
      </c>
      <c r="Q21" s="16">
        <v>0</v>
      </c>
      <c r="R21" s="96">
        <f t="shared" si="1"/>
        <v>0</v>
      </c>
      <c r="S21" s="17">
        <v>0</v>
      </c>
      <c r="T21" s="16">
        <v>0</v>
      </c>
      <c r="U21" s="96">
        <f t="shared" si="2"/>
        <v>0</v>
      </c>
      <c r="V21" s="97">
        <f t="shared" si="3"/>
        <v>0</v>
      </c>
      <c r="X21" s="16">
        <v>100</v>
      </c>
      <c r="Y21" s="16">
        <v>100</v>
      </c>
      <c r="Z21" s="16">
        <f t="shared" si="4"/>
        <v>0</v>
      </c>
      <c r="AA21" s="16">
        <f t="shared" si="5"/>
        <v>0</v>
      </c>
      <c r="AB21" s="16">
        <f t="shared" si="6"/>
        <v>0</v>
      </c>
      <c r="AC21" s="16">
        <f t="shared" si="7"/>
        <v>0</v>
      </c>
      <c r="AD21" s="16">
        <f t="shared" si="8"/>
        <v>0</v>
      </c>
      <c r="AE21" s="17">
        <f t="shared" si="9"/>
        <v>0</v>
      </c>
    </row>
    <row r="22" spans="1:31" ht="110.25" x14ac:dyDescent="0.25">
      <c r="A22" s="6"/>
      <c r="B22" s="18" t="s">
        <v>296</v>
      </c>
      <c r="C22" s="100" t="s">
        <v>123</v>
      </c>
      <c r="D22" s="15"/>
      <c r="E22" s="5"/>
      <c r="F22" s="5"/>
      <c r="G22" s="14"/>
      <c r="H22" s="102"/>
      <c r="I22" s="103"/>
      <c r="J22" s="104"/>
      <c r="K22" s="104"/>
      <c r="L22" s="107"/>
      <c r="M22" s="5" t="s">
        <v>106</v>
      </c>
      <c r="N22" s="16">
        <v>0</v>
      </c>
      <c r="O22" s="25"/>
      <c r="P22" s="106">
        <v>0</v>
      </c>
      <c r="Q22" s="16">
        <v>0</v>
      </c>
      <c r="R22" s="96">
        <f t="shared" si="1"/>
        <v>0</v>
      </c>
      <c r="S22" s="17">
        <v>0</v>
      </c>
      <c r="T22" s="16">
        <v>0</v>
      </c>
      <c r="U22" s="96">
        <f t="shared" si="2"/>
        <v>0</v>
      </c>
      <c r="V22" s="97">
        <f t="shared" si="3"/>
        <v>0</v>
      </c>
      <c r="X22" s="16">
        <v>100</v>
      </c>
      <c r="Y22" s="16">
        <v>100</v>
      </c>
      <c r="Z22" s="16">
        <f t="shared" si="4"/>
        <v>0</v>
      </c>
      <c r="AA22" s="16">
        <f t="shared" si="5"/>
        <v>0</v>
      </c>
      <c r="AB22" s="16">
        <f t="shared" si="6"/>
        <v>0</v>
      </c>
      <c r="AC22" s="16">
        <f t="shared" si="7"/>
        <v>0</v>
      </c>
      <c r="AD22" s="16">
        <f t="shared" si="8"/>
        <v>0</v>
      </c>
      <c r="AE22" s="17">
        <f t="shared" si="9"/>
        <v>0</v>
      </c>
    </row>
    <row r="23" spans="1:31" ht="30" x14ac:dyDescent="0.25">
      <c r="A23" s="6">
        <v>2.1</v>
      </c>
      <c r="B23" s="18" t="s">
        <v>296</v>
      </c>
      <c r="C23" s="13" t="s">
        <v>124</v>
      </c>
      <c r="D23" s="109"/>
      <c r="E23" s="5"/>
      <c r="F23" s="5"/>
      <c r="G23" s="110"/>
      <c r="H23" s="102"/>
      <c r="I23" s="103"/>
      <c r="J23" s="104"/>
      <c r="K23" s="104"/>
      <c r="L23" s="107"/>
      <c r="M23" s="105" t="s">
        <v>118</v>
      </c>
      <c r="N23" s="16">
        <v>18813</v>
      </c>
      <c r="O23" s="25"/>
      <c r="P23" s="111">
        <v>112</v>
      </c>
      <c r="Q23" s="16">
        <v>0</v>
      </c>
      <c r="R23" s="96">
        <f t="shared" si="1"/>
        <v>5.53728</v>
      </c>
      <c r="S23" s="17">
        <v>0</v>
      </c>
      <c r="T23" s="16">
        <v>0</v>
      </c>
      <c r="U23" s="96">
        <f t="shared" si="2"/>
        <v>117.53728</v>
      </c>
      <c r="V23" s="97">
        <f t="shared" si="3"/>
        <v>2211229</v>
      </c>
      <c r="X23" s="16">
        <v>100</v>
      </c>
      <c r="Y23" s="16">
        <v>100</v>
      </c>
      <c r="Z23" s="16">
        <f t="shared" si="4"/>
        <v>11200</v>
      </c>
      <c r="AA23" s="16">
        <f t="shared" si="5"/>
        <v>0</v>
      </c>
      <c r="AB23" s="16">
        <f t="shared" si="6"/>
        <v>553.72800000000007</v>
      </c>
      <c r="AC23" s="16">
        <f t="shared" si="7"/>
        <v>0</v>
      </c>
      <c r="AD23" s="16">
        <f t="shared" si="8"/>
        <v>0</v>
      </c>
      <c r="AE23" s="17">
        <f t="shared" si="9"/>
        <v>11753.727999999999</v>
      </c>
    </row>
    <row r="24" spans="1:31" ht="141.75" x14ac:dyDescent="0.25">
      <c r="A24" s="6">
        <v>3</v>
      </c>
      <c r="B24" s="18" t="s">
        <v>297</v>
      </c>
      <c r="C24" s="112" t="s">
        <v>125</v>
      </c>
      <c r="D24" s="109"/>
      <c r="E24" s="5"/>
      <c r="F24" s="5"/>
      <c r="G24" s="110"/>
      <c r="H24" s="102"/>
      <c r="I24" s="103"/>
      <c r="J24" s="104"/>
      <c r="K24" s="104"/>
      <c r="L24" s="107"/>
      <c r="M24" s="5" t="s">
        <v>106</v>
      </c>
      <c r="N24" s="16">
        <v>0</v>
      </c>
      <c r="O24" s="25"/>
      <c r="P24" s="111">
        <v>0</v>
      </c>
      <c r="Q24" s="16">
        <v>0</v>
      </c>
      <c r="R24" s="96">
        <f t="shared" si="1"/>
        <v>0</v>
      </c>
      <c r="S24" s="17">
        <v>0</v>
      </c>
      <c r="T24" s="16">
        <v>0</v>
      </c>
      <c r="U24" s="96">
        <f t="shared" si="2"/>
        <v>0</v>
      </c>
      <c r="V24" s="97">
        <f t="shared" si="3"/>
        <v>0</v>
      </c>
      <c r="X24" s="16">
        <v>100</v>
      </c>
      <c r="Y24" s="16">
        <v>100</v>
      </c>
      <c r="Z24" s="16">
        <f t="shared" si="4"/>
        <v>0</v>
      </c>
      <c r="AA24" s="16">
        <f t="shared" si="5"/>
        <v>0</v>
      </c>
      <c r="AB24" s="16">
        <f t="shared" si="6"/>
        <v>0</v>
      </c>
      <c r="AC24" s="16">
        <f t="shared" si="7"/>
        <v>0</v>
      </c>
      <c r="AD24" s="16">
        <f t="shared" si="8"/>
        <v>0</v>
      </c>
      <c r="AE24" s="17">
        <f t="shared" si="9"/>
        <v>0</v>
      </c>
    </row>
    <row r="25" spans="1:31" ht="30" x14ac:dyDescent="0.25">
      <c r="A25" s="113">
        <v>3.1</v>
      </c>
      <c r="B25" s="18" t="s">
        <v>297</v>
      </c>
      <c r="C25" s="13" t="s">
        <v>126</v>
      </c>
      <c r="D25" s="15"/>
      <c r="E25" s="5"/>
      <c r="F25" s="5"/>
      <c r="G25" s="110"/>
      <c r="H25" s="102"/>
      <c r="I25" s="103"/>
      <c r="J25" s="104"/>
      <c r="K25" s="104"/>
      <c r="L25" s="107"/>
      <c r="M25" s="105" t="s">
        <v>118</v>
      </c>
      <c r="N25" s="16">
        <v>0</v>
      </c>
      <c r="O25" s="25"/>
      <c r="P25" s="111">
        <v>153</v>
      </c>
      <c r="Q25" s="16">
        <v>0</v>
      </c>
      <c r="R25" s="96">
        <f t="shared" si="1"/>
        <v>7.5643199999999995</v>
      </c>
      <c r="S25" s="17">
        <v>0</v>
      </c>
      <c r="T25" s="16">
        <v>0</v>
      </c>
      <c r="U25" s="96">
        <f t="shared" si="2"/>
        <v>160.56432000000001</v>
      </c>
      <c r="V25" s="97">
        <f t="shared" si="3"/>
        <v>0</v>
      </c>
      <c r="X25" s="16">
        <v>100</v>
      </c>
      <c r="Y25" s="16">
        <v>100</v>
      </c>
      <c r="Z25" s="16">
        <f t="shared" si="4"/>
        <v>15300</v>
      </c>
      <c r="AA25" s="16">
        <f t="shared" si="5"/>
        <v>0</v>
      </c>
      <c r="AB25" s="16">
        <f t="shared" si="6"/>
        <v>756.43200000000002</v>
      </c>
      <c r="AC25" s="16">
        <f t="shared" si="7"/>
        <v>0</v>
      </c>
      <c r="AD25" s="16">
        <f t="shared" si="8"/>
        <v>0</v>
      </c>
      <c r="AE25" s="17">
        <f t="shared" si="9"/>
        <v>16056.432000000001</v>
      </c>
    </row>
    <row r="26" spans="1:31" ht="30" x14ac:dyDescent="0.25">
      <c r="A26" s="114">
        <v>3.2</v>
      </c>
      <c r="B26" s="18" t="s">
        <v>297</v>
      </c>
      <c r="C26" s="114" t="s">
        <v>127</v>
      </c>
      <c r="D26" s="5"/>
      <c r="E26" s="5"/>
      <c r="F26" s="5"/>
      <c r="G26" s="5"/>
      <c r="H26" s="5"/>
      <c r="I26" s="5"/>
      <c r="J26" s="5"/>
      <c r="K26" s="5"/>
      <c r="L26" s="107"/>
      <c r="M26" s="105" t="s">
        <v>118</v>
      </c>
      <c r="N26" s="16">
        <v>6111</v>
      </c>
      <c r="O26" s="115"/>
      <c r="P26" s="116">
        <v>389</v>
      </c>
      <c r="Q26" s="16">
        <v>0</v>
      </c>
      <c r="R26" s="96">
        <f t="shared" si="1"/>
        <v>19.23216</v>
      </c>
      <c r="S26" s="17">
        <v>0</v>
      </c>
      <c r="T26" s="16">
        <v>0</v>
      </c>
      <c r="U26" s="96">
        <f t="shared" si="2"/>
        <v>408.23216000000002</v>
      </c>
      <c r="V26" s="97">
        <f t="shared" si="3"/>
        <v>2494707</v>
      </c>
      <c r="X26" s="16">
        <v>100</v>
      </c>
      <c r="Y26" s="16">
        <v>100</v>
      </c>
      <c r="Z26" s="16">
        <f t="shared" si="4"/>
        <v>38900</v>
      </c>
      <c r="AA26" s="16">
        <f t="shared" si="5"/>
        <v>0</v>
      </c>
      <c r="AB26" s="16">
        <f t="shared" si="6"/>
        <v>1923.2160000000001</v>
      </c>
      <c r="AC26" s="16">
        <f t="shared" si="7"/>
        <v>0</v>
      </c>
      <c r="AD26" s="16">
        <f t="shared" si="8"/>
        <v>0</v>
      </c>
      <c r="AE26" s="17">
        <f t="shared" si="9"/>
        <v>40823.216</v>
      </c>
    </row>
    <row r="27" spans="1:31" ht="126" x14ac:dyDescent="0.25">
      <c r="A27" s="114">
        <v>4</v>
      </c>
      <c r="B27" s="18" t="s">
        <v>297</v>
      </c>
      <c r="C27" s="117" t="s">
        <v>128</v>
      </c>
      <c r="D27" s="5"/>
      <c r="E27" s="5"/>
      <c r="F27" s="5"/>
      <c r="G27" s="5"/>
      <c r="H27" s="5"/>
      <c r="I27" s="5"/>
      <c r="J27" s="5"/>
      <c r="K27" s="5"/>
      <c r="L27" s="107"/>
      <c r="M27" s="105" t="s">
        <v>118</v>
      </c>
      <c r="N27" s="16">
        <v>0</v>
      </c>
      <c r="O27" s="115"/>
      <c r="P27" s="116">
        <v>2582</v>
      </c>
      <c r="Q27" s="16">
        <v>0</v>
      </c>
      <c r="R27" s="96">
        <f t="shared" si="1"/>
        <v>127.65407999999999</v>
      </c>
      <c r="S27" s="17">
        <v>0</v>
      </c>
      <c r="T27" s="16">
        <v>0</v>
      </c>
      <c r="U27" s="96">
        <f t="shared" si="2"/>
        <v>2709.6540799999998</v>
      </c>
      <c r="V27" s="97">
        <f t="shared" si="3"/>
        <v>0</v>
      </c>
      <c r="X27" s="16">
        <v>100</v>
      </c>
      <c r="Y27" s="16">
        <v>100</v>
      </c>
      <c r="Z27" s="16">
        <f t="shared" si="4"/>
        <v>258200</v>
      </c>
      <c r="AA27" s="16">
        <f t="shared" si="5"/>
        <v>0</v>
      </c>
      <c r="AB27" s="16">
        <f t="shared" si="6"/>
        <v>12765.408000000001</v>
      </c>
      <c r="AC27" s="16">
        <f t="shared" si="7"/>
        <v>0</v>
      </c>
      <c r="AD27" s="16">
        <f t="shared" si="8"/>
        <v>0</v>
      </c>
      <c r="AE27" s="17">
        <f t="shared" si="9"/>
        <v>270965.408</v>
      </c>
    </row>
    <row r="28" spans="1:31" ht="110.25" x14ac:dyDescent="0.25">
      <c r="A28" s="114">
        <v>5</v>
      </c>
      <c r="B28" s="18" t="s">
        <v>297</v>
      </c>
      <c r="C28" s="117" t="s">
        <v>129</v>
      </c>
      <c r="D28" s="5"/>
      <c r="E28" s="5"/>
      <c r="F28" s="5"/>
      <c r="G28" s="5"/>
      <c r="H28" s="5"/>
      <c r="I28" s="5"/>
      <c r="J28" s="5"/>
      <c r="K28" s="5"/>
      <c r="L28" s="107"/>
      <c r="M28" s="5" t="s">
        <v>106</v>
      </c>
      <c r="N28" s="16">
        <v>0</v>
      </c>
      <c r="O28" s="115"/>
      <c r="P28" s="116">
        <v>0</v>
      </c>
      <c r="Q28" s="16">
        <v>0</v>
      </c>
      <c r="R28" s="96">
        <f t="shared" si="1"/>
        <v>0</v>
      </c>
      <c r="S28" s="17">
        <v>0</v>
      </c>
      <c r="T28" s="16">
        <v>0</v>
      </c>
      <c r="U28" s="96">
        <f t="shared" si="2"/>
        <v>0</v>
      </c>
      <c r="V28" s="97">
        <f t="shared" si="3"/>
        <v>0</v>
      </c>
      <c r="X28" s="16">
        <v>100</v>
      </c>
      <c r="Y28" s="16">
        <v>100</v>
      </c>
      <c r="Z28" s="16">
        <f t="shared" si="4"/>
        <v>0</v>
      </c>
      <c r="AA28" s="16">
        <f t="shared" si="5"/>
        <v>0</v>
      </c>
      <c r="AB28" s="16">
        <f t="shared" si="6"/>
        <v>0</v>
      </c>
      <c r="AC28" s="16">
        <f t="shared" si="7"/>
        <v>0</v>
      </c>
      <c r="AD28" s="16">
        <f t="shared" si="8"/>
        <v>0</v>
      </c>
      <c r="AE28" s="17">
        <f t="shared" si="9"/>
        <v>0</v>
      </c>
    </row>
    <row r="29" spans="1:31" ht="15.75" x14ac:dyDescent="0.25">
      <c r="A29" s="114"/>
      <c r="B29" s="18" t="s">
        <v>297</v>
      </c>
      <c r="C29" s="117" t="s">
        <v>130</v>
      </c>
      <c r="D29" s="5"/>
      <c r="E29" s="5"/>
      <c r="F29" s="5"/>
      <c r="G29" s="5"/>
      <c r="H29" s="5"/>
      <c r="I29" s="5"/>
      <c r="J29" s="5"/>
      <c r="K29" s="5"/>
      <c r="L29" s="107"/>
      <c r="M29" s="5" t="s">
        <v>106</v>
      </c>
      <c r="N29" s="16">
        <v>0</v>
      </c>
      <c r="O29" s="115"/>
      <c r="P29" s="116">
        <v>0</v>
      </c>
      <c r="Q29" s="16">
        <v>0</v>
      </c>
      <c r="R29" s="96">
        <f t="shared" si="1"/>
        <v>0</v>
      </c>
      <c r="S29" s="17">
        <v>0</v>
      </c>
      <c r="T29" s="16">
        <v>0</v>
      </c>
      <c r="U29" s="96">
        <f t="shared" si="2"/>
        <v>0</v>
      </c>
      <c r="V29" s="97">
        <f t="shared" si="3"/>
        <v>0</v>
      </c>
      <c r="X29" s="16">
        <v>100</v>
      </c>
      <c r="Y29" s="16">
        <v>100</v>
      </c>
      <c r="Z29" s="16">
        <f t="shared" si="4"/>
        <v>0</v>
      </c>
      <c r="AA29" s="16">
        <f t="shared" si="5"/>
        <v>0</v>
      </c>
      <c r="AB29" s="16">
        <f t="shared" si="6"/>
        <v>0</v>
      </c>
      <c r="AC29" s="16">
        <f t="shared" si="7"/>
        <v>0</v>
      </c>
      <c r="AD29" s="16">
        <f t="shared" si="8"/>
        <v>0</v>
      </c>
      <c r="AE29" s="17">
        <f t="shared" si="9"/>
        <v>0</v>
      </c>
    </row>
    <row r="30" spans="1:31" ht="63" x14ac:dyDescent="0.25">
      <c r="A30" s="114"/>
      <c r="B30" s="18" t="s">
        <v>297</v>
      </c>
      <c r="C30" s="118" t="s">
        <v>131</v>
      </c>
      <c r="D30" s="5"/>
      <c r="E30" s="5"/>
      <c r="F30" s="5"/>
      <c r="G30" s="5"/>
      <c r="H30" s="5"/>
      <c r="I30" s="5"/>
      <c r="J30" s="5"/>
      <c r="K30" s="5"/>
      <c r="L30" s="107"/>
      <c r="M30" s="5" t="s">
        <v>106</v>
      </c>
      <c r="N30" s="16">
        <v>0</v>
      </c>
      <c r="O30" s="115"/>
      <c r="P30" s="116">
        <v>0</v>
      </c>
      <c r="Q30" s="16">
        <v>0</v>
      </c>
      <c r="R30" s="96">
        <f t="shared" si="1"/>
        <v>0</v>
      </c>
      <c r="S30" s="17">
        <v>0</v>
      </c>
      <c r="T30" s="16">
        <v>0</v>
      </c>
      <c r="U30" s="96">
        <f t="shared" si="2"/>
        <v>0</v>
      </c>
      <c r="V30" s="97">
        <f t="shared" si="3"/>
        <v>0</v>
      </c>
      <c r="X30" s="16">
        <v>100</v>
      </c>
      <c r="Y30" s="16">
        <v>100</v>
      </c>
      <c r="Z30" s="16">
        <f t="shared" si="4"/>
        <v>0</v>
      </c>
      <c r="AA30" s="16">
        <f t="shared" si="5"/>
        <v>0</v>
      </c>
      <c r="AB30" s="16">
        <f t="shared" si="6"/>
        <v>0</v>
      </c>
      <c r="AC30" s="16">
        <f t="shared" si="7"/>
        <v>0</v>
      </c>
      <c r="AD30" s="16">
        <f t="shared" si="8"/>
        <v>0</v>
      </c>
      <c r="AE30" s="17">
        <f t="shared" si="9"/>
        <v>0</v>
      </c>
    </row>
    <row r="31" spans="1:31" ht="157.5" x14ac:dyDescent="0.25">
      <c r="A31" s="114"/>
      <c r="B31" s="18" t="s">
        <v>297</v>
      </c>
      <c r="C31" s="118" t="s">
        <v>132</v>
      </c>
      <c r="D31" s="5"/>
      <c r="E31" s="5"/>
      <c r="F31" s="5"/>
      <c r="G31" s="5"/>
      <c r="H31" s="5"/>
      <c r="I31" s="5"/>
      <c r="J31" s="5"/>
      <c r="K31" s="5"/>
      <c r="L31" s="107"/>
      <c r="M31" s="5" t="s">
        <v>106</v>
      </c>
      <c r="N31" s="16">
        <v>0</v>
      </c>
      <c r="O31" s="115"/>
      <c r="P31" s="116">
        <v>0</v>
      </c>
      <c r="Q31" s="16">
        <v>0</v>
      </c>
      <c r="R31" s="96">
        <f t="shared" si="1"/>
        <v>0</v>
      </c>
      <c r="S31" s="17">
        <v>0</v>
      </c>
      <c r="T31" s="16">
        <v>0</v>
      </c>
      <c r="U31" s="96">
        <f t="shared" si="2"/>
        <v>0</v>
      </c>
      <c r="V31" s="97">
        <f t="shared" si="3"/>
        <v>0</v>
      </c>
      <c r="X31" s="16">
        <v>100</v>
      </c>
      <c r="Y31" s="16">
        <v>100</v>
      </c>
      <c r="Z31" s="16">
        <f t="shared" si="4"/>
        <v>0</v>
      </c>
      <c r="AA31" s="16">
        <f t="shared" si="5"/>
        <v>0</v>
      </c>
      <c r="AB31" s="16">
        <f t="shared" si="6"/>
        <v>0</v>
      </c>
      <c r="AC31" s="16">
        <f t="shared" si="7"/>
        <v>0</v>
      </c>
      <c r="AD31" s="16">
        <f t="shared" si="8"/>
        <v>0</v>
      </c>
      <c r="AE31" s="17">
        <f t="shared" si="9"/>
        <v>0</v>
      </c>
    </row>
    <row r="32" spans="1:31" ht="78.75" x14ac:dyDescent="0.25">
      <c r="A32" s="114"/>
      <c r="B32" s="18" t="s">
        <v>297</v>
      </c>
      <c r="C32" s="118" t="s">
        <v>133</v>
      </c>
      <c r="D32" s="5"/>
      <c r="E32" s="5"/>
      <c r="F32" s="5"/>
      <c r="G32" s="5"/>
      <c r="H32" s="5"/>
      <c r="I32" s="5"/>
      <c r="J32" s="5"/>
      <c r="K32" s="5"/>
      <c r="L32" s="107"/>
      <c r="M32" s="5" t="s">
        <v>106</v>
      </c>
      <c r="N32" s="16">
        <v>0</v>
      </c>
      <c r="O32" s="115"/>
      <c r="P32" s="116">
        <v>0</v>
      </c>
      <c r="Q32" s="16">
        <v>0</v>
      </c>
      <c r="R32" s="96">
        <f t="shared" si="1"/>
        <v>0</v>
      </c>
      <c r="S32" s="17">
        <v>0</v>
      </c>
      <c r="T32" s="16">
        <v>0</v>
      </c>
      <c r="U32" s="96">
        <f t="shared" si="2"/>
        <v>0</v>
      </c>
      <c r="V32" s="97">
        <f t="shared" si="3"/>
        <v>0</v>
      </c>
      <c r="X32" s="16">
        <v>100</v>
      </c>
      <c r="Y32" s="16">
        <v>100</v>
      </c>
      <c r="Z32" s="16">
        <f t="shared" si="4"/>
        <v>0</v>
      </c>
      <c r="AA32" s="16">
        <f t="shared" si="5"/>
        <v>0</v>
      </c>
      <c r="AB32" s="16">
        <f t="shared" si="6"/>
        <v>0</v>
      </c>
      <c r="AC32" s="16">
        <f t="shared" si="7"/>
        <v>0</v>
      </c>
      <c r="AD32" s="16">
        <f t="shared" si="8"/>
        <v>0</v>
      </c>
      <c r="AE32" s="17">
        <f t="shared" si="9"/>
        <v>0</v>
      </c>
    </row>
    <row r="33" spans="1:31" ht="78.75" x14ac:dyDescent="0.25">
      <c r="A33" s="114"/>
      <c r="B33" s="18" t="s">
        <v>297</v>
      </c>
      <c r="C33" s="118" t="s">
        <v>134</v>
      </c>
      <c r="D33" s="5"/>
      <c r="E33" s="5"/>
      <c r="F33" s="5"/>
      <c r="G33" s="5"/>
      <c r="H33" s="5"/>
      <c r="I33" s="5"/>
      <c r="J33" s="5"/>
      <c r="K33" s="5"/>
      <c r="L33" s="107"/>
      <c r="M33" s="5" t="s">
        <v>106</v>
      </c>
      <c r="N33" s="16">
        <v>0</v>
      </c>
      <c r="O33" s="115"/>
      <c r="P33" s="116">
        <v>0</v>
      </c>
      <c r="Q33" s="16">
        <v>0</v>
      </c>
      <c r="R33" s="96">
        <f t="shared" si="1"/>
        <v>0</v>
      </c>
      <c r="S33" s="17">
        <v>0</v>
      </c>
      <c r="T33" s="16">
        <v>0</v>
      </c>
      <c r="U33" s="96">
        <f t="shared" si="2"/>
        <v>0</v>
      </c>
      <c r="V33" s="97">
        <f t="shared" si="3"/>
        <v>0</v>
      </c>
      <c r="X33" s="16">
        <v>100</v>
      </c>
      <c r="Y33" s="16">
        <v>100</v>
      </c>
      <c r="Z33" s="16">
        <f t="shared" si="4"/>
        <v>0</v>
      </c>
      <c r="AA33" s="16">
        <f t="shared" si="5"/>
        <v>0</v>
      </c>
      <c r="AB33" s="16">
        <f t="shared" si="6"/>
        <v>0</v>
      </c>
      <c r="AC33" s="16">
        <f t="shared" si="7"/>
        <v>0</v>
      </c>
      <c r="AD33" s="16">
        <f t="shared" si="8"/>
        <v>0</v>
      </c>
      <c r="AE33" s="17">
        <f t="shared" si="9"/>
        <v>0</v>
      </c>
    </row>
    <row r="34" spans="1:31" ht="47.25" x14ac:dyDescent="0.25">
      <c r="A34" s="114"/>
      <c r="B34" s="18" t="s">
        <v>297</v>
      </c>
      <c r="C34" s="118" t="s">
        <v>135</v>
      </c>
      <c r="D34" s="5"/>
      <c r="E34" s="5"/>
      <c r="F34" s="5"/>
      <c r="G34" s="5"/>
      <c r="H34" s="5"/>
      <c r="I34" s="5"/>
      <c r="J34" s="5"/>
      <c r="K34" s="5"/>
      <c r="L34" s="107"/>
      <c r="M34" s="5" t="s">
        <v>106</v>
      </c>
      <c r="N34" s="16">
        <v>0</v>
      </c>
      <c r="O34" s="115"/>
      <c r="P34" s="116">
        <v>0</v>
      </c>
      <c r="Q34" s="16">
        <v>0</v>
      </c>
      <c r="R34" s="96">
        <f t="shared" si="1"/>
        <v>0</v>
      </c>
      <c r="S34" s="17">
        <v>0</v>
      </c>
      <c r="T34" s="16">
        <v>0</v>
      </c>
      <c r="U34" s="96">
        <f t="shared" si="2"/>
        <v>0</v>
      </c>
      <c r="V34" s="97">
        <f t="shared" si="3"/>
        <v>0</v>
      </c>
      <c r="X34" s="16">
        <v>100</v>
      </c>
      <c r="Y34" s="16">
        <v>100</v>
      </c>
      <c r="Z34" s="16">
        <f t="shared" si="4"/>
        <v>0</v>
      </c>
      <c r="AA34" s="16">
        <f t="shared" si="5"/>
        <v>0</v>
      </c>
      <c r="AB34" s="16">
        <f t="shared" si="6"/>
        <v>0</v>
      </c>
      <c r="AC34" s="16">
        <f t="shared" si="7"/>
        <v>0</v>
      </c>
      <c r="AD34" s="16">
        <f t="shared" si="8"/>
        <v>0</v>
      </c>
      <c r="AE34" s="17">
        <f t="shared" si="9"/>
        <v>0</v>
      </c>
    </row>
    <row r="35" spans="1:31" ht="15.75" x14ac:dyDescent="0.25">
      <c r="A35" s="114" t="s">
        <v>136</v>
      </c>
      <c r="B35" s="18" t="s">
        <v>298</v>
      </c>
      <c r="C35" s="101" t="s">
        <v>137</v>
      </c>
      <c r="D35" s="5"/>
      <c r="E35" s="5"/>
      <c r="F35" s="5"/>
      <c r="G35" s="5"/>
      <c r="H35" s="5"/>
      <c r="I35" s="5"/>
      <c r="J35" s="5"/>
      <c r="K35" s="5"/>
      <c r="L35" s="107"/>
      <c r="M35" s="5" t="s">
        <v>106</v>
      </c>
      <c r="N35" s="16">
        <v>0</v>
      </c>
      <c r="O35" s="115"/>
      <c r="P35" s="116">
        <v>0</v>
      </c>
      <c r="Q35" s="16">
        <v>0</v>
      </c>
      <c r="R35" s="96">
        <f t="shared" si="1"/>
        <v>0</v>
      </c>
      <c r="S35" s="17">
        <v>0</v>
      </c>
      <c r="T35" s="16">
        <v>0</v>
      </c>
      <c r="U35" s="96">
        <f t="shared" si="2"/>
        <v>0</v>
      </c>
      <c r="V35" s="97">
        <f t="shared" si="3"/>
        <v>0</v>
      </c>
      <c r="X35" s="16">
        <v>100</v>
      </c>
      <c r="Y35" s="16">
        <v>100</v>
      </c>
      <c r="Z35" s="16">
        <f t="shared" si="4"/>
        <v>0</v>
      </c>
      <c r="AA35" s="16">
        <f t="shared" si="5"/>
        <v>0</v>
      </c>
      <c r="AB35" s="16">
        <f t="shared" si="6"/>
        <v>0</v>
      </c>
      <c r="AC35" s="16">
        <f t="shared" si="7"/>
        <v>0</v>
      </c>
      <c r="AD35" s="16">
        <f t="shared" si="8"/>
        <v>0</v>
      </c>
      <c r="AE35" s="17">
        <f t="shared" si="9"/>
        <v>0</v>
      </c>
    </row>
    <row r="36" spans="1:31" ht="94.5" x14ac:dyDescent="0.25">
      <c r="A36" s="114">
        <v>1</v>
      </c>
      <c r="B36" s="18" t="s">
        <v>298</v>
      </c>
      <c r="C36" s="119" t="s">
        <v>138</v>
      </c>
      <c r="D36" s="5"/>
      <c r="E36" s="5"/>
      <c r="F36" s="5"/>
      <c r="G36" s="5"/>
      <c r="H36" s="5"/>
      <c r="I36" s="5"/>
      <c r="J36" s="5"/>
      <c r="K36" s="5"/>
      <c r="L36" s="107"/>
      <c r="M36" s="120" t="s">
        <v>118</v>
      </c>
      <c r="N36" s="16">
        <v>1185</v>
      </c>
      <c r="O36" s="115"/>
      <c r="P36" s="111">
        <v>215</v>
      </c>
      <c r="Q36" s="16">
        <v>0</v>
      </c>
      <c r="R36" s="96">
        <f t="shared" si="1"/>
        <v>10.6296</v>
      </c>
      <c r="S36" s="17">
        <v>0</v>
      </c>
      <c r="T36" s="16">
        <v>0</v>
      </c>
      <c r="U36" s="96">
        <f t="shared" si="2"/>
        <v>225.62960000000001</v>
      </c>
      <c r="V36" s="97">
        <f t="shared" si="3"/>
        <v>267371</v>
      </c>
      <c r="X36" s="16">
        <v>100</v>
      </c>
      <c r="Y36" s="16">
        <v>100</v>
      </c>
      <c r="Z36" s="16">
        <f t="shared" si="4"/>
        <v>21500</v>
      </c>
      <c r="AA36" s="16">
        <f t="shared" si="5"/>
        <v>0</v>
      </c>
      <c r="AB36" s="16">
        <f t="shared" si="6"/>
        <v>1062.96</v>
      </c>
      <c r="AC36" s="16">
        <f t="shared" si="7"/>
        <v>0</v>
      </c>
      <c r="AD36" s="16">
        <f t="shared" si="8"/>
        <v>0</v>
      </c>
      <c r="AE36" s="17">
        <f t="shared" si="9"/>
        <v>22562.959999999999</v>
      </c>
    </row>
    <row r="37" spans="1:31" ht="78.75" x14ac:dyDescent="0.25">
      <c r="A37" s="114"/>
      <c r="B37" s="18" t="s">
        <v>298</v>
      </c>
      <c r="C37" s="119" t="s">
        <v>139</v>
      </c>
      <c r="D37" s="5"/>
      <c r="E37" s="5"/>
      <c r="F37" s="5"/>
      <c r="G37" s="5"/>
      <c r="H37" s="5"/>
      <c r="I37" s="5"/>
      <c r="J37" s="5"/>
      <c r="K37" s="5"/>
      <c r="L37" s="107"/>
      <c r="M37" s="5" t="s">
        <v>106</v>
      </c>
      <c r="N37" s="16">
        <v>0</v>
      </c>
      <c r="O37" s="115"/>
      <c r="P37" s="111">
        <v>0</v>
      </c>
      <c r="Q37" s="16">
        <v>0</v>
      </c>
      <c r="R37" s="96">
        <f t="shared" si="1"/>
        <v>0</v>
      </c>
      <c r="S37" s="17">
        <v>0</v>
      </c>
      <c r="T37" s="16">
        <v>0</v>
      </c>
      <c r="U37" s="96">
        <f t="shared" si="2"/>
        <v>0</v>
      </c>
      <c r="V37" s="97">
        <f t="shared" si="3"/>
        <v>0</v>
      </c>
      <c r="X37" s="16">
        <v>100</v>
      </c>
      <c r="Y37" s="16">
        <v>100</v>
      </c>
      <c r="Z37" s="16">
        <f t="shared" si="4"/>
        <v>0</v>
      </c>
      <c r="AA37" s="16">
        <f t="shared" si="5"/>
        <v>0</v>
      </c>
      <c r="AB37" s="16">
        <f t="shared" si="6"/>
        <v>0</v>
      </c>
      <c r="AC37" s="16">
        <f t="shared" si="7"/>
        <v>0</v>
      </c>
      <c r="AD37" s="16">
        <f t="shared" si="8"/>
        <v>0</v>
      </c>
      <c r="AE37" s="17">
        <f t="shared" si="9"/>
        <v>0</v>
      </c>
    </row>
    <row r="38" spans="1:31" ht="94.5" x14ac:dyDescent="0.25">
      <c r="A38" s="114"/>
      <c r="B38" s="18" t="s">
        <v>298</v>
      </c>
      <c r="C38" s="119" t="s">
        <v>140</v>
      </c>
      <c r="D38" s="5"/>
      <c r="E38" s="5"/>
      <c r="F38" s="5"/>
      <c r="G38" s="5"/>
      <c r="H38" s="5"/>
      <c r="I38" s="5"/>
      <c r="J38" s="5"/>
      <c r="K38" s="5"/>
      <c r="L38" s="107"/>
      <c r="M38" s="5" t="s">
        <v>106</v>
      </c>
      <c r="N38" s="16">
        <v>0</v>
      </c>
      <c r="O38" s="115"/>
      <c r="P38" s="111">
        <v>0</v>
      </c>
      <c r="Q38" s="16">
        <v>0</v>
      </c>
      <c r="R38" s="96">
        <f t="shared" si="1"/>
        <v>0</v>
      </c>
      <c r="S38" s="17">
        <v>0</v>
      </c>
      <c r="T38" s="16">
        <v>0</v>
      </c>
      <c r="U38" s="96">
        <f t="shared" si="2"/>
        <v>0</v>
      </c>
      <c r="V38" s="97">
        <f t="shared" si="3"/>
        <v>0</v>
      </c>
      <c r="X38" s="16">
        <v>100</v>
      </c>
      <c r="Y38" s="16">
        <v>100</v>
      </c>
      <c r="Z38" s="16">
        <f t="shared" si="4"/>
        <v>0</v>
      </c>
      <c r="AA38" s="16">
        <f t="shared" si="5"/>
        <v>0</v>
      </c>
      <c r="AB38" s="16">
        <f t="shared" si="6"/>
        <v>0</v>
      </c>
      <c r="AC38" s="16">
        <f t="shared" si="7"/>
        <v>0</v>
      </c>
      <c r="AD38" s="16">
        <f t="shared" si="8"/>
        <v>0</v>
      </c>
      <c r="AE38" s="17">
        <f t="shared" si="9"/>
        <v>0</v>
      </c>
    </row>
    <row r="39" spans="1:31" ht="31.5" x14ac:dyDescent="0.25">
      <c r="A39" s="114"/>
      <c r="B39" s="18" t="s">
        <v>298</v>
      </c>
      <c r="C39" s="100" t="s">
        <v>141</v>
      </c>
      <c r="D39" s="5"/>
      <c r="E39" s="5"/>
      <c r="F39" s="5"/>
      <c r="G39" s="5"/>
      <c r="H39" s="5"/>
      <c r="I39" s="5"/>
      <c r="J39" s="5"/>
      <c r="K39" s="5"/>
      <c r="L39" s="107"/>
      <c r="M39" s="5" t="s">
        <v>106</v>
      </c>
      <c r="N39" s="16">
        <v>0</v>
      </c>
      <c r="O39" s="115"/>
      <c r="P39" s="111">
        <v>0</v>
      </c>
      <c r="Q39" s="16">
        <v>0</v>
      </c>
      <c r="R39" s="96">
        <f t="shared" si="1"/>
        <v>0</v>
      </c>
      <c r="S39" s="17">
        <v>0</v>
      </c>
      <c r="T39" s="16">
        <v>0</v>
      </c>
      <c r="U39" s="96">
        <f t="shared" si="2"/>
        <v>0</v>
      </c>
      <c r="V39" s="97">
        <f t="shared" si="3"/>
        <v>0</v>
      </c>
      <c r="X39" s="16">
        <v>100</v>
      </c>
      <c r="Y39" s="16">
        <v>100</v>
      </c>
      <c r="Z39" s="16">
        <f t="shared" si="4"/>
        <v>0</v>
      </c>
      <c r="AA39" s="16">
        <f t="shared" si="5"/>
        <v>0</v>
      </c>
      <c r="AB39" s="16">
        <f t="shared" si="6"/>
        <v>0</v>
      </c>
      <c r="AC39" s="16">
        <f t="shared" si="7"/>
        <v>0</v>
      </c>
      <c r="AD39" s="16">
        <f t="shared" si="8"/>
        <v>0</v>
      </c>
      <c r="AE39" s="17">
        <f t="shared" si="9"/>
        <v>0</v>
      </c>
    </row>
    <row r="40" spans="1:31" ht="47.25" x14ac:dyDescent="0.25">
      <c r="A40" s="114"/>
      <c r="B40" s="18" t="s">
        <v>298</v>
      </c>
      <c r="C40" s="100" t="s">
        <v>142</v>
      </c>
      <c r="D40" s="5"/>
      <c r="E40" s="5"/>
      <c r="F40" s="5"/>
      <c r="G40" s="5"/>
      <c r="H40" s="5"/>
      <c r="I40" s="5"/>
      <c r="J40" s="5"/>
      <c r="K40" s="5"/>
      <c r="L40" s="107"/>
      <c r="M40" s="5" t="s">
        <v>106</v>
      </c>
      <c r="N40" s="16">
        <v>0</v>
      </c>
      <c r="O40" s="115"/>
      <c r="P40" s="111">
        <v>0</v>
      </c>
      <c r="Q40" s="16">
        <v>0</v>
      </c>
      <c r="R40" s="96">
        <f t="shared" si="1"/>
        <v>0</v>
      </c>
      <c r="S40" s="17">
        <v>0</v>
      </c>
      <c r="T40" s="16">
        <v>0</v>
      </c>
      <c r="U40" s="96">
        <f t="shared" si="2"/>
        <v>0</v>
      </c>
      <c r="V40" s="97">
        <f t="shared" si="3"/>
        <v>0</v>
      </c>
      <c r="X40" s="16">
        <v>100</v>
      </c>
      <c r="Y40" s="16">
        <v>100</v>
      </c>
      <c r="Z40" s="16">
        <f t="shared" si="4"/>
        <v>0</v>
      </c>
      <c r="AA40" s="16">
        <f t="shared" si="5"/>
        <v>0</v>
      </c>
      <c r="AB40" s="16">
        <f t="shared" si="6"/>
        <v>0</v>
      </c>
      <c r="AC40" s="16">
        <f t="shared" si="7"/>
        <v>0</v>
      </c>
      <c r="AD40" s="16">
        <f t="shared" si="8"/>
        <v>0</v>
      </c>
      <c r="AE40" s="17">
        <f t="shared" si="9"/>
        <v>0</v>
      </c>
    </row>
    <row r="41" spans="1:31" ht="15.75" x14ac:dyDescent="0.25">
      <c r="A41" s="114" t="s">
        <v>143</v>
      </c>
      <c r="B41" s="131" t="s">
        <v>104</v>
      </c>
      <c r="C41" s="101" t="s">
        <v>145</v>
      </c>
      <c r="D41" s="5"/>
      <c r="E41" s="5"/>
      <c r="F41" s="5"/>
      <c r="G41" s="5"/>
      <c r="H41" s="5"/>
      <c r="I41" s="5"/>
      <c r="J41" s="5"/>
      <c r="K41" s="5"/>
      <c r="L41" s="107"/>
      <c r="M41" s="5" t="s">
        <v>106</v>
      </c>
      <c r="N41" s="16">
        <v>0</v>
      </c>
      <c r="O41" s="115"/>
      <c r="P41" s="111">
        <v>0</v>
      </c>
      <c r="Q41" s="16">
        <v>0</v>
      </c>
      <c r="R41" s="96">
        <f t="shared" si="1"/>
        <v>0</v>
      </c>
      <c r="S41" s="17">
        <v>0</v>
      </c>
      <c r="T41" s="16">
        <v>0</v>
      </c>
      <c r="U41" s="96">
        <f t="shared" si="2"/>
        <v>0</v>
      </c>
      <c r="V41" s="97">
        <f t="shared" si="3"/>
        <v>0</v>
      </c>
      <c r="X41" s="16">
        <v>100</v>
      </c>
      <c r="Y41" s="16">
        <v>100</v>
      </c>
      <c r="Z41" s="16">
        <f t="shared" si="4"/>
        <v>0</v>
      </c>
      <c r="AA41" s="16">
        <f t="shared" si="5"/>
        <v>0</v>
      </c>
      <c r="AB41" s="16">
        <f t="shared" si="6"/>
        <v>0</v>
      </c>
      <c r="AC41" s="16">
        <f t="shared" si="7"/>
        <v>0</v>
      </c>
      <c r="AD41" s="16">
        <f t="shared" si="8"/>
        <v>0</v>
      </c>
      <c r="AE41" s="17">
        <f t="shared" si="9"/>
        <v>0</v>
      </c>
    </row>
    <row r="42" spans="1:31" ht="141.75" x14ac:dyDescent="0.25">
      <c r="A42" s="114">
        <v>1</v>
      </c>
      <c r="B42" s="131" t="s">
        <v>104</v>
      </c>
      <c r="C42" s="99" t="s">
        <v>146</v>
      </c>
      <c r="D42" s="5"/>
      <c r="E42" s="5"/>
      <c r="F42" s="5"/>
      <c r="G42" s="5"/>
      <c r="H42" s="5"/>
      <c r="I42" s="5"/>
      <c r="J42" s="5"/>
      <c r="K42" s="5"/>
      <c r="L42" s="107"/>
      <c r="M42" s="5" t="s">
        <v>106</v>
      </c>
      <c r="N42" s="16">
        <v>0</v>
      </c>
      <c r="O42" s="115"/>
      <c r="P42" s="111">
        <v>0</v>
      </c>
      <c r="Q42" s="16">
        <v>0</v>
      </c>
      <c r="R42" s="96">
        <f t="shared" si="1"/>
        <v>0</v>
      </c>
      <c r="S42" s="17">
        <v>0</v>
      </c>
      <c r="T42" s="16">
        <v>0</v>
      </c>
      <c r="U42" s="96">
        <f t="shared" si="2"/>
        <v>0</v>
      </c>
      <c r="V42" s="97">
        <f t="shared" si="3"/>
        <v>0</v>
      </c>
      <c r="X42" s="16">
        <v>100</v>
      </c>
      <c r="Y42" s="16">
        <v>100</v>
      </c>
      <c r="Z42" s="16">
        <f t="shared" si="4"/>
        <v>0</v>
      </c>
      <c r="AA42" s="16">
        <f t="shared" si="5"/>
        <v>0</v>
      </c>
      <c r="AB42" s="16">
        <f t="shared" si="6"/>
        <v>0</v>
      </c>
      <c r="AC42" s="16">
        <f t="shared" si="7"/>
        <v>0</v>
      </c>
      <c r="AD42" s="16">
        <f t="shared" si="8"/>
        <v>0</v>
      </c>
      <c r="AE42" s="17">
        <f t="shared" si="9"/>
        <v>0</v>
      </c>
    </row>
    <row r="43" spans="1:31" ht="173.25" x14ac:dyDescent="0.25">
      <c r="A43" s="114"/>
      <c r="B43" s="131" t="s">
        <v>104</v>
      </c>
      <c r="C43" s="99" t="s">
        <v>147</v>
      </c>
      <c r="D43" s="5"/>
      <c r="E43" s="5"/>
      <c r="F43" s="5"/>
      <c r="G43" s="5"/>
      <c r="H43" s="5"/>
      <c r="I43" s="5"/>
      <c r="J43" s="5"/>
      <c r="K43" s="5"/>
      <c r="L43" s="107"/>
      <c r="M43" s="5" t="s">
        <v>106</v>
      </c>
      <c r="N43" s="16">
        <v>0</v>
      </c>
      <c r="O43" s="115"/>
      <c r="P43" s="111">
        <v>0</v>
      </c>
      <c r="Q43" s="16">
        <v>0</v>
      </c>
      <c r="R43" s="96">
        <f t="shared" si="1"/>
        <v>0</v>
      </c>
      <c r="S43" s="17">
        <v>0</v>
      </c>
      <c r="T43" s="16">
        <v>0</v>
      </c>
      <c r="U43" s="96">
        <f t="shared" si="2"/>
        <v>0</v>
      </c>
      <c r="V43" s="97">
        <f t="shared" si="3"/>
        <v>0</v>
      </c>
      <c r="X43" s="16">
        <v>100</v>
      </c>
      <c r="Y43" s="16">
        <v>100</v>
      </c>
      <c r="Z43" s="16">
        <f t="shared" si="4"/>
        <v>0</v>
      </c>
      <c r="AA43" s="16">
        <f t="shared" si="5"/>
        <v>0</v>
      </c>
      <c r="AB43" s="16">
        <f t="shared" si="6"/>
        <v>0</v>
      </c>
      <c r="AC43" s="16">
        <f t="shared" si="7"/>
        <v>0</v>
      </c>
      <c r="AD43" s="16">
        <f t="shared" si="8"/>
        <v>0</v>
      </c>
      <c r="AE43" s="17">
        <f t="shared" si="9"/>
        <v>0</v>
      </c>
    </row>
    <row r="44" spans="1:31" ht="30" x14ac:dyDescent="0.25">
      <c r="A44" s="114">
        <v>1.1000000000000001</v>
      </c>
      <c r="B44" s="131" t="s">
        <v>104</v>
      </c>
      <c r="C44" s="114" t="s">
        <v>148</v>
      </c>
      <c r="D44" s="5"/>
      <c r="E44" s="5"/>
      <c r="F44" s="5"/>
      <c r="G44" s="5"/>
      <c r="H44" s="5"/>
      <c r="I44" s="5"/>
      <c r="J44" s="5"/>
      <c r="K44" s="5"/>
      <c r="L44" s="107"/>
      <c r="M44" s="105" t="s">
        <v>118</v>
      </c>
      <c r="N44" s="16">
        <v>344</v>
      </c>
      <c r="O44" s="115"/>
      <c r="P44" s="111">
        <v>6515</v>
      </c>
      <c r="Q44" s="16">
        <v>0</v>
      </c>
      <c r="R44" s="96">
        <f t="shared" si="1"/>
        <v>322.10159999999996</v>
      </c>
      <c r="S44" s="17">
        <v>0</v>
      </c>
      <c r="T44" s="16">
        <v>0</v>
      </c>
      <c r="U44" s="96">
        <f t="shared" si="2"/>
        <v>6837.1016</v>
      </c>
      <c r="V44" s="97">
        <f t="shared" si="3"/>
        <v>2351963</v>
      </c>
      <c r="X44" s="16">
        <v>100</v>
      </c>
      <c r="Y44" s="16">
        <v>100</v>
      </c>
      <c r="Z44" s="16">
        <f t="shared" si="4"/>
        <v>651500</v>
      </c>
      <c r="AA44" s="16">
        <f t="shared" si="5"/>
        <v>0</v>
      </c>
      <c r="AB44" s="16">
        <f t="shared" si="6"/>
        <v>32210.159999999996</v>
      </c>
      <c r="AC44" s="16">
        <f t="shared" si="7"/>
        <v>0</v>
      </c>
      <c r="AD44" s="16">
        <f t="shared" si="8"/>
        <v>0</v>
      </c>
      <c r="AE44" s="17">
        <f t="shared" si="9"/>
        <v>683710.16</v>
      </c>
    </row>
    <row r="45" spans="1:31" x14ac:dyDescent="0.25">
      <c r="A45" s="114">
        <v>1.2</v>
      </c>
      <c r="B45" s="131" t="s">
        <v>104</v>
      </c>
      <c r="C45" s="114" t="s">
        <v>149</v>
      </c>
      <c r="D45" s="5"/>
      <c r="E45" s="5"/>
      <c r="F45" s="5"/>
      <c r="G45" s="5"/>
      <c r="H45" s="5"/>
      <c r="I45" s="5"/>
      <c r="J45" s="5"/>
      <c r="K45" s="5"/>
      <c r="L45" s="107"/>
      <c r="M45" s="120" t="s">
        <v>118</v>
      </c>
      <c r="N45" s="16">
        <v>30</v>
      </c>
      <c r="O45" s="115"/>
      <c r="P45" s="111">
        <v>6580</v>
      </c>
      <c r="Q45" s="16">
        <v>0</v>
      </c>
      <c r="R45" s="96">
        <f t="shared" si="1"/>
        <v>325.3152</v>
      </c>
      <c r="S45" s="17">
        <v>0</v>
      </c>
      <c r="T45" s="16">
        <v>0</v>
      </c>
      <c r="U45" s="96">
        <f t="shared" si="2"/>
        <v>6905.3152</v>
      </c>
      <c r="V45" s="97">
        <f t="shared" si="3"/>
        <v>207159</v>
      </c>
      <c r="X45" s="16">
        <v>100</v>
      </c>
      <c r="Y45" s="16">
        <v>100</v>
      </c>
      <c r="Z45" s="16">
        <f t="shared" si="4"/>
        <v>658000</v>
      </c>
      <c r="AA45" s="16">
        <f t="shared" si="5"/>
        <v>0</v>
      </c>
      <c r="AB45" s="16">
        <f t="shared" si="6"/>
        <v>32531.52</v>
      </c>
      <c r="AC45" s="16">
        <f t="shared" si="7"/>
        <v>0</v>
      </c>
      <c r="AD45" s="16">
        <f t="shared" si="8"/>
        <v>0</v>
      </c>
      <c r="AE45" s="17">
        <f t="shared" si="9"/>
        <v>690531.52</v>
      </c>
    </row>
    <row r="46" spans="1:31" ht="30" x14ac:dyDescent="0.25">
      <c r="A46" s="114">
        <v>1.3</v>
      </c>
      <c r="B46" s="131" t="s">
        <v>104</v>
      </c>
      <c r="C46" s="114" t="s">
        <v>150</v>
      </c>
      <c r="D46" s="5"/>
      <c r="E46" s="5"/>
      <c r="F46" s="5"/>
      <c r="G46" s="5"/>
      <c r="H46" s="5"/>
      <c r="I46" s="5"/>
      <c r="J46" s="5"/>
      <c r="K46" s="5"/>
      <c r="L46" s="107"/>
      <c r="M46" s="105" t="s">
        <v>118</v>
      </c>
      <c r="N46" s="16">
        <v>255</v>
      </c>
      <c r="O46" s="115"/>
      <c r="P46" s="111">
        <v>6723</v>
      </c>
      <c r="Q46" s="16">
        <v>0</v>
      </c>
      <c r="R46" s="96">
        <f t="shared" si="1"/>
        <v>332.38511999999997</v>
      </c>
      <c r="S46" s="17">
        <v>0</v>
      </c>
      <c r="T46" s="16">
        <v>0</v>
      </c>
      <c r="U46" s="96">
        <f t="shared" si="2"/>
        <v>7055.3851199999999</v>
      </c>
      <c r="V46" s="97">
        <f t="shared" si="3"/>
        <v>1799123</v>
      </c>
      <c r="X46" s="16">
        <v>100</v>
      </c>
      <c r="Y46" s="16">
        <v>100</v>
      </c>
      <c r="Z46" s="16">
        <f t="shared" si="4"/>
        <v>672300</v>
      </c>
      <c r="AA46" s="16">
        <f t="shared" si="5"/>
        <v>0</v>
      </c>
      <c r="AB46" s="16">
        <f t="shared" si="6"/>
        <v>33238.511999999995</v>
      </c>
      <c r="AC46" s="16">
        <f t="shared" si="7"/>
        <v>0</v>
      </c>
      <c r="AD46" s="16">
        <f t="shared" si="8"/>
        <v>0</v>
      </c>
      <c r="AE46" s="17">
        <f t="shared" si="9"/>
        <v>705538.51199999999</v>
      </c>
    </row>
    <row r="47" spans="1:31" ht="30" x14ac:dyDescent="0.25">
      <c r="A47" s="114">
        <v>1.4</v>
      </c>
      <c r="B47" s="131" t="s">
        <v>104</v>
      </c>
      <c r="C47" s="114" t="s">
        <v>151</v>
      </c>
      <c r="D47" s="5"/>
      <c r="E47" s="5"/>
      <c r="F47" s="5"/>
      <c r="G47" s="5"/>
      <c r="H47" s="5"/>
      <c r="I47" s="5"/>
      <c r="J47" s="5"/>
      <c r="K47" s="5"/>
      <c r="L47" s="107"/>
      <c r="M47" s="105" t="s">
        <v>118</v>
      </c>
      <c r="N47" s="16">
        <v>3</v>
      </c>
      <c r="O47" s="115"/>
      <c r="P47" s="111">
        <v>6867</v>
      </c>
      <c r="Q47" s="16">
        <v>0</v>
      </c>
      <c r="R47" s="96">
        <f t="shared" si="1"/>
        <v>339.50448</v>
      </c>
      <c r="S47" s="17">
        <v>0</v>
      </c>
      <c r="T47" s="16">
        <v>0</v>
      </c>
      <c r="U47" s="96">
        <f t="shared" si="2"/>
        <v>7206.5044799999996</v>
      </c>
      <c r="V47" s="97">
        <f t="shared" si="3"/>
        <v>21620</v>
      </c>
      <c r="X47" s="16">
        <v>100</v>
      </c>
      <c r="Y47" s="16">
        <v>100</v>
      </c>
      <c r="Z47" s="16">
        <f t="shared" si="4"/>
        <v>686700</v>
      </c>
      <c r="AA47" s="16">
        <f t="shared" si="5"/>
        <v>0</v>
      </c>
      <c r="AB47" s="16">
        <f t="shared" si="6"/>
        <v>33950.447999999997</v>
      </c>
      <c r="AC47" s="16">
        <f t="shared" si="7"/>
        <v>0</v>
      </c>
      <c r="AD47" s="16">
        <f t="shared" si="8"/>
        <v>0</v>
      </c>
      <c r="AE47" s="17">
        <f t="shared" si="9"/>
        <v>720650.44799999997</v>
      </c>
    </row>
    <row r="48" spans="1:31" ht="173.25" x14ac:dyDescent="0.25">
      <c r="A48" s="114">
        <v>2</v>
      </c>
      <c r="B48" s="18" t="s">
        <v>104</v>
      </c>
      <c r="C48" s="122" t="s">
        <v>152</v>
      </c>
      <c r="D48" s="5"/>
      <c r="E48" s="5"/>
      <c r="F48" s="5"/>
      <c r="G48" s="5"/>
      <c r="H48" s="5"/>
      <c r="I48" s="5"/>
      <c r="J48" s="5"/>
      <c r="K48" s="5"/>
      <c r="L48" s="107"/>
      <c r="M48" s="5" t="s">
        <v>106</v>
      </c>
      <c r="N48" s="16">
        <v>0</v>
      </c>
      <c r="O48" s="115"/>
      <c r="P48" s="111">
        <v>0</v>
      </c>
      <c r="Q48" s="16">
        <v>0</v>
      </c>
      <c r="R48" s="96">
        <f t="shared" si="1"/>
        <v>0</v>
      </c>
      <c r="S48" s="17">
        <v>0</v>
      </c>
      <c r="T48" s="16">
        <v>0</v>
      </c>
      <c r="U48" s="96">
        <f t="shared" si="2"/>
        <v>0</v>
      </c>
      <c r="V48" s="97">
        <f t="shared" si="3"/>
        <v>0</v>
      </c>
      <c r="X48" s="16">
        <v>100</v>
      </c>
      <c r="Y48" s="16">
        <v>100</v>
      </c>
      <c r="Z48" s="16">
        <f t="shared" si="4"/>
        <v>0</v>
      </c>
      <c r="AA48" s="16">
        <f t="shared" si="5"/>
        <v>0</v>
      </c>
      <c r="AB48" s="16">
        <f t="shared" si="6"/>
        <v>0</v>
      </c>
      <c r="AC48" s="16">
        <f t="shared" si="7"/>
        <v>0</v>
      </c>
      <c r="AD48" s="16">
        <f t="shared" si="8"/>
        <v>0</v>
      </c>
      <c r="AE48" s="17">
        <f t="shared" si="9"/>
        <v>0</v>
      </c>
    </row>
    <row r="49" spans="1:31" ht="30" x14ac:dyDescent="0.25">
      <c r="A49" s="114">
        <v>2.1</v>
      </c>
      <c r="B49" s="18" t="s">
        <v>104</v>
      </c>
      <c r="C49" s="114" t="s">
        <v>153</v>
      </c>
      <c r="D49" s="5"/>
      <c r="E49" s="5"/>
      <c r="F49" s="5"/>
      <c r="G49" s="5"/>
      <c r="H49" s="5"/>
      <c r="I49" s="5"/>
      <c r="J49" s="5"/>
      <c r="K49" s="5"/>
      <c r="L49" s="107"/>
      <c r="M49" s="105" t="s">
        <v>118</v>
      </c>
      <c r="N49" s="16">
        <v>1868</v>
      </c>
      <c r="O49" s="115"/>
      <c r="P49" s="111">
        <v>1679</v>
      </c>
      <c r="Q49" s="16">
        <v>0</v>
      </c>
      <c r="R49" s="96">
        <f t="shared" si="1"/>
        <v>83.00976</v>
      </c>
      <c r="S49" s="17">
        <v>0</v>
      </c>
      <c r="T49" s="16">
        <v>0</v>
      </c>
      <c r="U49" s="96">
        <f t="shared" si="2"/>
        <v>1762.0097599999999</v>
      </c>
      <c r="V49" s="97">
        <f t="shared" si="3"/>
        <v>3291434</v>
      </c>
      <c r="X49" s="16">
        <v>100</v>
      </c>
      <c r="Y49" s="16">
        <v>100</v>
      </c>
      <c r="Z49" s="16">
        <f t="shared" si="4"/>
        <v>167900</v>
      </c>
      <c r="AA49" s="16">
        <f t="shared" si="5"/>
        <v>0</v>
      </c>
      <c r="AB49" s="16">
        <f t="shared" si="6"/>
        <v>8300.9760000000006</v>
      </c>
      <c r="AC49" s="16">
        <f t="shared" si="7"/>
        <v>0</v>
      </c>
      <c r="AD49" s="16">
        <f t="shared" si="8"/>
        <v>0</v>
      </c>
      <c r="AE49" s="17">
        <f t="shared" si="9"/>
        <v>176200.976</v>
      </c>
    </row>
    <row r="50" spans="1:31" ht="78.75" x14ac:dyDescent="0.25">
      <c r="A50" s="114">
        <v>3</v>
      </c>
      <c r="B50" s="18" t="s">
        <v>104</v>
      </c>
      <c r="C50" s="123" t="s">
        <v>154</v>
      </c>
      <c r="D50" s="5"/>
      <c r="E50" s="5"/>
      <c r="F50" s="5"/>
      <c r="G50" s="5"/>
      <c r="H50" s="5"/>
      <c r="I50" s="5"/>
      <c r="J50" s="5"/>
      <c r="K50" s="5"/>
      <c r="L50" s="107"/>
      <c r="M50" s="105" t="s">
        <v>118</v>
      </c>
      <c r="N50" s="16">
        <v>0</v>
      </c>
      <c r="O50" s="115"/>
      <c r="P50" s="111">
        <v>6723</v>
      </c>
      <c r="Q50" s="16">
        <v>0</v>
      </c>
      <c r="R50" s="96">
        <f t="shared" si="1"/>
        <v>332.38511999999997</v>
      </c>
      <c r="S50" s="17">
        <v>0</v>
      </c>
      <c r="T50" s="16">
        <v>0</v>
      </c>
      <c r="U50" s="96">
        <f t="shared" si="2"/>
        <v>7055.3851199999999</v>
      </c>
      <c r="V50" s="97">
        <f t="shared" si="3"/>
        <v>0</v>
      </c>
      <c r="X50" s="16">
        <v>100</v>
      </c>
      <c r="Y50" s="16">
        <v>100</v>
      </c>
      <c r="Z50" s="16">
        <f t="shared" si="4"/>
        <v>672300</v>
      </c>
      <c r="AA50" s="16">
        <f t="shared" si="5"/>
        <v>0</v>
      </c>
      <c r="AB50" s="16">
        <f t="shared" si="6"/>
        <v>33238.511999999995</v>
      </c>
      <c r="AC50" s="16">
        <f t="shared" si="7"/>
        <v>0</v>
      </c>
      <c r="AD50" s="16">
        <f t="shared" si="8"/>
        <v>0</v>
      </c>
      <c r="AE50" s="17">
        <f t="shared" si="9"/>
        <v>705538.51199999999</v>
      </c>
    </row>
    <row r="51" spans="1:31" ht="15.75" x14ac:dyDescent="0.25">
      <c r="A51" s="114" t="s">
        <v>155</v>
      </c>
      <c r="B51" s="131" t="s">
        <v>144</v>
      </c>
      <c r="C51" s="101" t="s">
        <v>157</v>
      </c>
      <c r="D51" s="5"/>
      <c r="E51" s="5"/>
      <c r="F51" s="5"/>
      <c r="G51" s="5"/>
      <c r="H51" s="5"/>
      <c r="I51" s="5"/>
      <c r="J51" s="5"/>
      <c r="K51" s="5"/>
      <c r="L51" s="107"/>
      <c r="M51" s="5" t="s">
        <v>106</v>
      </c>
      <c r="N51" s="16">
        <v>0</v>
      </c>
      <c r="O51" s="115"/>
      <c r="P51" s="111">
        <v>0</v>
      </c>
      <c r="Q51" s="16">
        <v>0</v>
      </c>
      <c r="R51" s="96">
        <f t="shared" si="1"/>
        <v>0</v>
      </c>
      <c r="S51" s="17">
        <v>0</v>
      </c>
      <c r="T51" s="16">
        <v>0</v>
      </c>
      <c r="U51" s="96">
        <f t="shared" si="2"/>
        <v>0</v>
      </c>
      <c r="V51" s="97">
        <f t="shared" si="3"/>
        <v>0</v>
      </c>
      <c r="X51" s="16">
        <v>100</v>
      </c>
      <c r="Y51" s="16">
        <v>100</v>
      </c>
      <c r="Z51" s="16">
        <f t="shared" si="4"/>
        <v>0</v>
      </c>
      <c r="AA51" s="16">
        <f t="shared" si="5"/>
        <v>0</v>
      </c>
      <c r="AB51" s="16">
        <f t="shared" si="6"/>
        <v>0</v>
      </c>
      <c r="AC51" s="16">
        <f t="shared" si="7"/>
        <v>0</v>
      </c>
      <c r="AD51" s="16">
        <f t="shared" si="8"/>
        <v>0</v>
      </c>
      <c r="AE51" s="17">
        <f t="shared" si="9"/>
        <v>0</v>
      </c>
    </row>
    <row r="52" spans="1:31" ht="141.75" x14ac:dyDescent="0.25">
      <c r="A52" s="114">
        <v>1</v>
      </c>
      <c r="B52" s="131" t="s">
        <v>144</v>
      </c>
      <c r="C52" s="99" t="s">
        <v>158</v>
      </c>
      <c r="D52" s="5"/>
      <c r="E52" s="5"/>
      <c r="F52" s="5"/>
      <c r="G52" s="5"/>
      <c r="H52" s="5"/>
      <c r="I52" s="5"/>
      <c r="J52" s="5"/>
      <c r="K52" s="5"/>
      <c r="L52" s="107"/>
      <c r="M52" s="5" t="s">
        <v>106</v>
      </c>
      <c r="N52" s="16">
        <v>0</v>
      </c>
      <c r="O52" s="115"/>
      <c r="P52" s="111">
        <v>0</v>
      </c>
      <c r="Q52" s="16">
        <v>0</v>
      </c>
      <c r="R52" s="96">
        <f t="shared" si="1"/>
        <v>0</v>
      </c>
      <c r="S52" s="17">
        <v>0</v>
      </c>
      <c r="T52" s="16">
        <v>0</v>
      </c>
      <c r="U52" s="96">
        <f t="shared" si="2"/>
        <v>0</v>
      </c>
      <c r="V52" s="97">
        <f t="shared" si="3"/>
        <v>0</v>
      </c>
      <c r="X52" s="16">
        <v>100</v>
      </c>
      <c r="Y52" s="16">
        <v>100</v>
      </c>
      <c r="Z52" s="16">
        <f t="shared" si="4"/>
        <v>0</v>
      </c>
      <c r="AA52" s="16">
        <f t="shared" si="5"/>
        <v>0</v>
      </c>
      <c r="AB52" s="16">
        <f t="shared" si="6"/>
        <v>0</v>
      </c>
      <c r="AC52" s="16">
        <f t="shared" si="7"/>
        <v>0</v>
      </c>
      <c r="AD52" s="16">
        <f t="shared" si="8"/>
        <v>0</v>
      </c>
      <c r="AE52" s="17">
        <f t="shared" si="9"/>
        <v>0</v>
      </c>
    </row>
    <row r="53" spans="1:31" ht="110.25" x14ac:dyDescent="0.25">
      <c r="A53" s="114"/>
      <c r="B53" s="131" t="s">
        <v>144</v>
      </c>
      <c r="C53" s="99" t="s">
        <v>159</v>
      </c>
      <c r="D53" s="5"/>
      <c r="E53" s="5"/>
      <c r="F53" s="5"/>
      <c r="G53" s="5"/>
      <c r="H53" s="5"/>
      <c r="I53" s="5"/>
      <c r="J53" s="5"/>
      <c r="K53" s="5"/>
      <c r="L53" s="107"/>
      <c r="M53" s="5" t="s">
        <v>106</v>
      </c>
      <c r="N53" s="16">
        <v>0</v>
      </c>
      <c r="O53" s="115"/>
      <c r="P53" s="111">
        <v>0</v>
      </c>
      <c r="Q53" s="16">
        <v>0</v>
      </c>
      <c r="R53" s="96">
        <f t="shared" si="1"/>
        <v>0</v>
      </c>
      <c r="S53" s="17">
        <v>0</v>
      </c>
      <c r="T53" s="16">
        <v>0</v>
      </c>
      <c r="U53" s="96">
        <f t="shared" si="2"/>
        <v>0</v>
      </c>
      <c r="V53" s="97">
        <f t="shared" si="3"/>
        <v>0</v>
      </c>
      <c r="X53" s="16">
        <v>100</v>
      </c>
      <c r="Y53" s="16">
        <v>100</v>
      </c>
      <c r="Z53" s="16">
        <f t="shared" si="4"/>
        <v>0</v>
      </c>
      <c r="AA53" s="16">
        <f t="shared" si="5"/>
        <v>0</v>
      </c>
      <c r="AB53" s="16">
        <f t="shared" si="6"/>
        <v>0</v>
      </c>
      <c r="AC53" s="16">
        <f t="shared" si="7"/>
        <v>0</v>
      </c>
      <c r="AD53" s="16">
        <f t="shared" si="8"/>
        <v>0</v>
      </c>
      <c r="AE53" s="17">
        <f t="shared" si="9"/>
        <v>0</v>
      </c>
    </row>
    <row r="54" spans="1:31" ht="141.75" x14ac:dyDescent="0.25">
      <c r="A54" s="114"/>
      <c r="B54" s="131" t="s">
        <v>144</v>
      </c>
      <c r="C54" s="99" t="s">
        <v>160</v>
      </c>
      <c r="D54" s="5"/>
      <c r="E54" s="5"/>
      <c r="F54" s="5"/>
      <c r="G54" s="5"/>
      <c r="H54" s="5"/>
      <c r="I54" s="5"/>
      <c r="J54" s="5"/>
      <c r="K54" s="5"/>
      <c r="L54" s="107"/>
      <c r="M54" s="5" t="s">
        <v>106</v>
      </c>
      <c r="N54" s="16">
        <v>0</v>
      </c>
      <c r="O54" s="115"/>
      <c r="P54" s="111">
        <v>0</v>
      </c>
      <c r="Q54" s="16">
        <v>0</v>
      </c>
      <c r="R54" s="96">
        <f t="shared" si="1"/>
        <v>0</v>
      </c>
      <c r="S54" s="17">
        <v>0</v>
      </c>
      <c r="T54" s="16">
        <v>0</v>
      </c>
      <c r="U54" s="96">
        <f t="shared" si="2"/>
        <v>0</v>
      </c>
      <c r="V54" s="97">
        <f t="shared" si="3"/>
        <v>0</v>
      </c>
      <c r="X54" s="16">
        <v>100</v>
      </c>
      <c r="Y54" s="16">
        <v>100</v>
      </c>
      <c r="Z54" s="16">
        <f t="shared" si="4"/>
        <v>0</v>
      </c>
      <c r="AA54" s="16">
        <f t="shared" si="5"/>
        <v>0</v>
      </c>
      <c r="AB54" s="16">
        <f t="shared" si="6"/>
        <v>0</v>
      </c>
      <c r="AC54" s="16">
        <f t="shared" si="7"/>
        <v>0</v>
      </c>
      <c r="AD54" s="16">
        <f t="shared" si="8"/>
        <v>0</v>
      </c>
      <c r="AE54" s="17">
        <f t="shared" si="9"/>
        <v>0</v>
      </c>
    </row>
    <row r="55" spans="1:31" ht="31.5" x14ac:dyDescent="0.25">
      <c r="A55" s="114">
        <v>1.1000000000000001</v>
      </c>
      <c r="B55" s="131" t="s">
        <v>144</v>
      </c>
      <c r="C55" s="99" t="s">
        <v>161</v>
      </c>
      <c r="D55" s="5"/>
      <c r="E55" s="5"/>
      <c r="F55" s="5"/>
      <c r="G55" s="5"/>
      <c r="H55" s="5"/>
      <c r="I55" s="5"/>
      <c r="J55" s="5"/>
      <c r="K55" s="5"/>
      <c r="L55" s="107"/>
      <c r="M55" s="5" t="s">
        <v>106</v>
      </c>
      <c r="N55" s="16">
        <v>0</v>
      </c>
      <c r="O55" s="115"/>
      <c r="P55" s="111">
        <v>0</v>
      </c>
      <c r="Q55" s="16">
        <v>0</v>
      </c>
      <c r="R55" s="96">
        <f t="shared" si="1"/>
        <v>0</v>
      </c>
      <c r="S55" s="17">
        <v>0</v>
      </c>
      <c r="T55" s="16">
        <v>0</v>
      </c>
      <c r="U55" s="96">
        <f t="shared" si="2"/>
        <v>0</v>
      </c>
      <c r="V55" s="97">
        <f t="shared" si="3"/>
        <v>0</v>
      </c>
      <c r="X55" s="16">
        <v>100</v>
      </c>
      <c r="Y55" s="16">
        <v>100</v>
      </c>
      <c r="Z55" s="16">
        <f t="shared" si="4"/>
        <v>0</v>
      </c>
      <c r="AA55" s="16">
        <f t="shared" si="5"/>
        <v>0</v>
      </c>
      <c r="AB55" s="16">
        <f t="shared" si="6"/>
        <v>0</v>
      </c>
      <c r="AC55" s="16">
        <f t="shared" si="7"/>
        <v>0</v>
      </c>
      <c r="AD55" s="16">
        <f t="shared" si="8"/>
        <v>0</v>
      </c>
      <c r="AE55" s="17">
        <f t="shared" si="9"/>
        <v>0</v>
      </c>
    </row>
    <row r="56" spans="1:31" ht="30" x14ac:dyDescent="0.25">
      <c r="A56" s="114" t="s">
        <v>116</v>
      </c>
      <c r="B56" s="131" t="s">
        <v>144</v>
      </c>
      <c r="C56" s="114" t="s">
        <v>162</v>
      </c>
      <c r="D56" s="5"/>
      <c r="E56" s="5"/>
      <c r="F56" s="5"/>
      <c r="G56" s="5"/>
      <c r="H56" s="5"/>
      <c r="I56" s="5"/>
      <c r="J56" s="5"/>
      <c r="K56" s="5"/>
      <c r="L56" s="107"/>
      <c r="M56" s="105" t="s">
        <v>118</v>
      </c>
      <c r="N56" s="16">
        <v>383</v>
      </c>
      <c r="O56" s="115"/>
      <c r="P56" s="111">
        <v>7691</v>
      </c>
      <c r="Q56" s="16">
        <v>0</v>
      </c>
      <c r="R56" s="96">
        <f t="shared" si="1"/>
        <v>380.24304000000001</v>
      </c>
      <c r="S56" s="17">
        <v>0</v>
      </c>
      <c r="T56" s="16">
        <v>0</v>
      </c>
      <c r="U56" s="96">
        <f t="shared" si="2"/>
        <v>8071.2430400000003</v>
      </c>
      <c r="V56" s="97">
        <f t="shared" si="3"/>
        <v>3091286</v>
      </c>
      <c r="X56" s="16">
        <v>100</v>
      </c>
      <c r="Y56" s="16">
        <v>100</v>
      </c>
      <c r="Z56" s="16">
        <f t="shared" si="4"/>
        <v>769100</v>
      </c>
      <c r="AA56" s="16">
        <f t="shared" si="5"/>
        <v>0</v>
      </c>
      <c r="AB56" s="16">
        <f t="shared" si="6"/>
        <v>38024.303999999996</v>
      </c>
      <c r="AC56" s="16">
        <f t="shared" si="7"/>
        <v>0</v>
      </c>
      <c r="AD56" s="16">
        <f t="shared" si="8"/>
        <v>0</v>
      </c>
      <c r="AE56" s="17">
        <f t="shared" si="9"/>
        <v>807124.304</v>
      </c>
    </row>
    <row r="57" spans="1:31" x14ac:dyDescent="0.25">
      <c r="A57" s="114" t="s">
        <v>163</v>
      </c>
      <c r="B57" s="131" t="s">
        <v>144</v>
      </c>
      <c r="C57" s="114" t="s">
        <v>164</v>
      </c>
      <c r="D57" s="5"/>
      <c r="E57" s="5"/>
      <c r="F57" s="5"/>
      <c r="G57" s="5"/>
      <c r="H57" s="5"/>
      <c r="I57" s="5"/>
      <c r="J57" s="5"/>
      <c r="K57" s="5"/>
      <c r="L57" s="107"/>
      <c r="M57" s="120" t="s">
        <v>118</v>
      </c>
      <c r="N57" s="16">
        <v>815</v>
      </c>
      <c r="O57" s="115"/>
      <c r="P57" s="111">
        <v>7691</v>
      </c>
      <c r="Q57" s="16">
        <v>0</v>
      </c>
      <c r="R57" s="96">
        <f t="shared" si="1"/>
        <v>380.24304000000001</v>
      </c>
      <c r="S57" s="17">
        <v>0</v>
      </c>
      <c r="T57" s="16">
        <v>0</v>
      </c>
      <c r="U57" s="96">
        <f t="shared" si="2"/>
        <v>8071.2430400000003</v>
      </c>
      <c r="V57" s="97">
        <f t="shared" si="3"/>
        <v>6578063</v>
      </c>
      <c r="X57" s="16">
        <v>100</v>
      </c>
      <c r="Y57" s="16">
        <v>100</v>
      </c>
      <c r="Z57" s="16">
        <f t="shared" si="4"/>
        <v>769100</v>
      </c>
      <c r="AA57" s="16">
        <f t="shared" si="5"/>
        <v>0</v>
      </c>
      <c r="AB57" s="16">
        <f t="shared" si="6"/>
        <v>38024.303999999996</v>
      </c>
      <c r="AC57" s="16">
        <f t="shared" si="7"/>
        <v>0</v>
      </c>
      <c r="AD57" s="16">
        <f t="shared" si="8"/>
        <v>0</v>
      </c>
      <c r="AE57" s="17">
        <f t="shared" si="9"/>
        <v>807124.304</v>
      </c>
    </row>
    <row r="58" spans="1:31" x14ac:dyDescent="0.25">
      <c r="A58" s="114" t="s">
        <v>165</v>
      </c>
      <c r="B58" s="131" t="s">
        <v>144</v>
      </c>
      <c r="C58" s="114" t="s">
        <v>166</v>
      </c>
      <c r="D58" s="5"/>
      <c r="E58" s="5"/>
      <c r="F58" s="5"/>
      <c r="G58" s="5"/>
      <c r="H58" s="5"/>
      <c r="I58" s="5"/>
      <c r="J58" s="5"/>
      <c r="K58" s="5"/>
      <c r="L58" s="107"/>
      <c r="M58" s="120" t="s">
        <v>118</v>
      </c>
      <c r="N58" s="16">
        <v>292</v>
      </c>
      <c r="O58" s="115"/>
      <c r="P58" s="111">
        <v>7691</v>
      </c>
      <c r="Q58" s="16">
        <v>0</v>
      </c>
      <c r="R58" s="96">
        <f t="shared" si="1"/>
        <v>380.24304000000001</v>
      </c>
      <c r="S58" s="17">
        <v>0</v>
      </c>
      <c r="T58" s="16">
        <v>0</v>
      </c>
      <c r="U58" s="96">
        <f t="shared" si="2"/>
        <v>8071.2430400000003</v>
      </c>
      <c r="V58" s="97">
        <f t="shared" si="3"/>
        <v>2356803</v>
      </c>
      <c r="X58" s="16">
        <v>100</v>
      </c>
      <c r="Y58" s="16">
        <v>100</v>
      </c>
      <c r="Z58" s="16">
        <f t="shared" si="4"/>
        <v>769100</v>
      </c>
      <c r="AA58" s="16">
        <f t="shared" si="5"/>
        <v>0</v>
      </c>
      <c r="AB58" s="16">
        <f t="shared" si="6"/>
        <v>38024.303999999996</v>
      </c>
      <c r="AC58" s="16">
        <f t="shared" si="7"/>
        <v>0</v>
      </c>
      <c r="AD58" s="16">
        <f t="shared" si="8"/>
        <v>0</v>
      </c>
      <c r="AE58" s="17">
        <f t="shared" si="9"/>
        <v>807124.304</v>
      </c>
    </row>
    <row r="59" spans="1:31" x14ac:dyDescent="0.25">
      <c r="A59" s="114" t="s">
        <v>167</v>
      </c>
      <c r="B59" s="131" t="s">
        <v>144</v>
      </c>
      <c r="C59" s="114" t="s">
        <v>168</v>
      </c>
      <c r="D59" s="5"/>
      <c r="E59" s="5"/>
      <c r="F59" s="5"/>
      <c r="G59" s="5"/>
      <c r="H59" s="5"/>
      <c r="I59" s="5"/>
      <c r="J59" s="5"/>
      <c r="K59" s="5"/>
      <c r="L59" s="107"/>
      <c r="M59" s="120" t="s">
        <v>118</v>
      </c>
      <c r="N59" s="16">
        <v>0</v>
      </c>
      <c r="O59" s="115"/>
      <c r="P59" s="111">
        <v>7978</v>
      </c>
      <c r="Q59" s="16">
        <v>0</v>
      </c>
      <c r="R59" s="96">
        <f t="shared" si="1"/>
        <v>394.43232</v>
      </c>
      <c r="S59" s="17">
        <v>0</v>
      </c>
      <c r="T59" s="16">
        <v>0</v>
      </c>
      <c r="U59" s="96">
        <f t="shared" si="2"/>
        <v>8372.4323199999999</v>
      </c>
      <c r="V59" s="97">
        <f t="shared" si="3"/>
        <v>0</v>
      </c>
      <c r="X59" s="16">
        <v>100</v>
      </c>
      <c r="Y59" s="16">
        <v>100</v>
      </c>
      <c r="Z59" s="16">
        <f t="shared" si="4"/>
        <v>797800</v>
      </c>
      <c r="AA59" s="16">
        <f t="shared" si="5"/>
        <v>0</v>
      </c>
      <c r="AB59" s="16">
        <f t="shared" si="6"/>
        <v>39443.232000000004</v>
      </c>
      <c r="AC59" s="16">
        <f t="shared" si="7"/>
        <v>0</v>
      </c>
      <c r="AD59" s="16">
        <f t="shared" si="8"/>
        <v>0</v>
      </c>
      <c r="AE59" s="17">
        <f t="shared" si="9"/>
        <v>837243.23199999996</v>
      </c>
    </row>
    <row r="60" spans="1:31" x14ac:dyDescent="0.25">
      <c r="A60" s="114" t="s">
        <v>169</v>
      </c>
      <c r="B60" s="131" t="s">
        <v>144</v>
      </c>
      <c r="C60" s="114" t="s">
        <v>170</v>
      </c>
      <c r="D60" s="5"/>
      <c r="E60" s="5"/>
      <c r="F60" s="5"/>
      <c r="G60" s="5"/>
      <c r="H60" s="5"/>
      <c r="I60" s="5"/>
      <c r="J60" s="5"/>
      <c r="K60" s="5"/>
      <c r="L60" s="107"/>
      <c r="M60" s="120" t="s">
        <v>118</v>
      </c>
      <c r="N60" s="16">
        <v>258</v>
      </c>
      <c r="O60" s="115"/>
      <c r="P60" s="111">
        <v>7691</v>
      </c>
      <c r="Q60" s="16">
        <v>0</v>
      </c>
      <c r="R60" s="96">
        <f t="shared" si="1"/>
        <v>380.24304000000001</v>
      </c>
      <c r="S60" s="17">
        <v>0</v>
      </c>
      <c r="T60" s="16">
        <v>0</v>
      </c>
      <c r="U60" s="96">
        <f t="shared" si="2"/>
        <v>8071.2430400000003</v>
      </c>
      <c r="V60" s="97">
        <f t="shared" si="3"/>
        <v>2082381</v>
      </c>
      <c r="X60" s="16">
        <v>100</v>
      </c>
      <c r="Y60" s="16">
        <v>100</v>
      </c>
      <c r="Z60" s="16">
        <f t="shared" si="4"/>
        <v>769100</v>
      </c>
      <c r="AA60" s="16">
        <f t="shared" si="5"/>
        <v>0</v>
      </c>
      <c r="AB60" s="16">
        <f t="shared" si="6"/>
        <v>38024.303999999996</v>
      </c>
      <c r="AC60" s="16">
        <f t="shared" si="7"/>
        <v>0</v>
      </c>
      <c r="AD60" s="16">
        <f t="shared" si="8"/>
        <v>0</v>
      </c>
      <c r="AE60" s="17">
        <f t="shared" si="9"/>
        <v>807124.304</v>
      </c>
    </row>
    <row r="61" spans="1:31" x14ac:dyDescent="0.25">
      <c r="A61" s="114" t="s">
        <v>171</v>
      </c>
      <c r="B61" s="131" t="s">
        <v>144</v>
      </c>
      <c r="C61" s="114" t="s">
        <v>172</v>
      </c>
      <c r="D61" s="5"/>
      <c r="E61" s="5"/>
      <c r="F61" s="5"/>
      <c r="G61" s="5"/>
      <c r="H61" s="5"/>
      <c r="I61" s="5"/>
      <c r="J61" s="5"/>
      <c r="K61" s="5"/>
      <c r="L61" s="107"/>
      <c r="M61" s="120" t="s">
        <v>118</v>
      </c>
      <c r="N61" s="16">
        <v>35</v>
      </c>
      <c r="O61" s="115"/>
      <c r="P61" s="111">
        <v>7978</v>
      </c>
      <c r="Q61" s="16">
        <v>0</v>
      </c>
      <c r="R61" s="96">
        <f t="shared" si="1"/>
        <v>394.43232</v>
      </c>
      <c r="S61" s="17">
        <v>0</v>
      </c>
      <c r="T61" s="16">
        <v>0</v>
      </c>
      <c r="U61" s="96">
        <f t="shared" si="2"/>
        <v>8372.4323199999999</v>
      </c>
      <c r="V61" s="97">
        <f t="shared" si="3"/>
        <v>293035</v>
      </c>
      <c r="X61" s="16">
        <v>100</v>
      </c>
      <c r="Y61" s="16">
        <v>100</v>
      </c>
      <c r="Z61" s="16">
        <f t="shared" si="4"/>
        <v>797800</v>
      </c>
      <c r="AA61" s="16">
        <f t="shared" si="5"/>
        <v>0</v>
      </c>
      <c r="AB61" s="16">
        <f t="shared" si="6"/>
        <v>39443.232000000004</v>
      </c>
      <c r="AC61" s="16">
        <f t="shared" si="7"/>
        <v>0</v>
      </c>
      <c r="AD61" s="16">
        <f t="shared" si="8"/>
        <v>0</v>
      </c>
      <c r="AE61" s="17">
        <f t="shared" si="9"/>
        <v>837243.23199999996</v>
      </c>
    </row>
    <row r="62" spans="1:31" ht="30" x14ac:dyDescent="0.25">
      <c r="A62" s="114" t="s">
        <v>173</v>
      </c>
      <c r="B62" s="131" t="s">
        <v>144</v>
      </c>
      <c r="C62" s="114" t="s">
        <v>174</v>
      </c>
      <c r="D62" s="5"/>
      <c r="E62" s="5"/>
      <c r="F62" s="5"/>
      <c r="G62" s="5"/>
      <c r="H62" s="5"/>
      <c r="I62" s="5"/>
      <c r="J62" s="5"/>
      <c r="K62" s="5"/>
      <c r="L62" s="107"/>
      <c r="M62" s="105" t="s">
        <v>118</v>
      </c>
      <c r="N62" s="16">
        <v>662</v>
      </c>
      <c r="O62" s="115"/>
      <c r="P62" s="111">
        <v>7691</v>
      </c>
      <c r="Q62" s="16">
        <v>0</v>
      </c>
      <c r="R62" s="96">
        <f t="shared" si="1"/>
        <v>380.24304000000001</v>
      </c>
      <c r="S62" s="17">
        <v>0</v>
      </c>
      <c r="T62" s="16">
        <v>0</v>
      </c>
      <c r="U62" s="96">
        <f t="shared" si="2"/>
        <v>8071.2430400000003</v>
      </c>
      <c r="V62" s="97">
        <f t="shared" si="3"/>
        <v>5343163</v>
      </c>
      <c r="X62" s="16">
        <v>100</v>
      </c>
      <c r="Y62" s="16">
        <v>100</v>
      </c>
      <c r="Z62" s="16">
        <f t="shared" si="4"/>
        <v>769100</v>
      </c>
      <c r="AA62" s="16">
        <f t="shared" si="5"/>
        <v>0</v>
      </c>
      <c r="AB62" s="16">
        <f t="shared" si="6"/>
        <v>38024.303999999996</v>
      </c>
      <c r="AC62" s="16">
        <f t="shared" si="7"/>
        <v>0</v>
      </c>
      <c r="AD62" s="16">
        <f t="shared" si="8"/>
        <v>0</v>
      </c>
      <c r="AE62" s="17">
        <f t="shared" si="9"/>
        <v>807124.304</v>
      </c>
    </row>
    <row r="63" spans="1:31" x14ac:dyDescent="0.25">
      <c r="A63" s="114" t="s">
        <v>175</v>
      </c>
      <c r="B63" s="131" t="s">
        <v>144</v>
      </c>
      <c r="C63" s="114" t="s">
        <v>176</v>
      </c>
      <c r="D63" s="5"/>
      <c r="E63" s="5"/>
      <c r="F63" s="5"/>
      <c r="G63" s="5"/>
      <c r="H63" s="5"/>
      <c r="I63" s="5"/>
      <c r="J63" s="5"/>
      <c r="K63" s="5"/>
      <c r="L63" s="107"/>
      <c r="M63" s="120" t="s">
        <v>118</v>
      </c>
      <c r="N63" s="16">
        <v>104</v>
      </c>
      <c r="O63" s="115"/>
      <c r="P63" s="111">
        <v>7978</v>
      </c>
      <c r="Q63" s="16">
        <v>0</v>
      </c>
      <c r="R63" s="96">
        <f t="shared" si="1"/>
        <v>394.43232</v>
      </c>
      <c r="S63" s="17">
        <v>0</v>
      </c>
      <c r="T63" s="16">
        <v>0</v>
      </c>
      <c r="U63" s="96">
        <f t="shared" si="2"/>
        <v>8372.4323199999999</v>
      </c>
      <c r="V63" s="97">
        <f t="shared" si="3"/>
        <v>870733</v>
      </c>
      <c r="X63" s="16">
        <v>100</v>
      </c>
      <c r="Y63" s="16">
        <v>100</v>
      </c>
      <c r="Z63" s="16">
        <f t="shared" si="4"/>
        <v>797800</v>
      </c>
      <c r="AA63" s="16">
        <f t="shared" si="5"/>
        <v>0</v>
      </c>
      <c r="AB63" s="16">
        <f t="shared" si="6"/>
        <v>39443.232000000004</v>
      </c>
      <c r="AC63" s="16">
        <f t="shared" si="7"/>
        <v>0</v>
      </c>
      <c r="AD63" s="16">
        <f t="shared" si="8"/>
        <v>0</v>
      </c>
      <c r="AE63" s="17">
        <f t="shared" si="9"/>
        <v>837243.23199999996</v>
      </c>
    </row>
    <row r="64" spans="1:31" x14ac:dyDescent="0.25">
      <c r="A64" s="114" t="s">
        <v>177</v>
      </c>
      <c r="B64" s="131" t="s">
        <v>144</v>
      </c>
      <c r="C64" s="114" t="s">
        <v>178</v>
      </c>
      <c r="D64" s="5"/>
      <c r="E64" s="5"/>
      <c r="F64" s="5"/>
      <c r="G64" s="5"/>
      <c r="H64" s="5"/>
      <c r="I64" s="5"/>
      <c r="J64" s="5"/>
      <c r="K64" s="5"/>
      <c r="L64" s="107"/>
      <c r="M64" s="120" t="s">
        <v>118</v>
      </c>
      <c r="N64" s="16">
        <v>1196</v>
      </c>
      <c r="O64" s="115"/>
      <c r="P64" s="111">
        <v>7691</v>
      </c>
      <c r="Q64" s="16">
        <v>0</v>
      </c>
      <c r="R64" s="96">
        <f t="shared" si="1"/>
        <v>380.24304000000001</v>
      </c>
      <c r="S64" s="17">
        <v>0</v>
      </c>
      <c r="T64" s="16">
        <v>0</v>
      </c>
      <c r="U64" s="96">
        <f t="shared" si="2"/>
        <v>8071.2430400000003</v>
      </c>
      <c r="V64" s="97">
        <f t="shared" si="3"/>
        <v>9653207</v>
      </c>
      <c r="X64" s="16">
        <v>100</v>
      </c>
      <c r="Y64" s="16">
        <v>100</v>
      </c>
      <c r="Z64" s="16">
        <f t="shared" si="4"/>
        <v>769100</v>
      </c>
      <c r="AA64" s="16">
        <f t="shared" si="5"/>
        <v>0</v>
      </c>
      <c r="AB64" s="16">
        <f t="shared" si="6"/>
        <v>38024.303999999996</v>
      </c>
      <c r="AC64" s="16">
        <f t="shared" si="7"/>
        <v>0</v>
      </c>
      <c r="AD64" s="16">
        <f t="shared" si="8"/>
        <v>0</v>
      </c>
      <c r="AE64" s="17">
        <f t="shared" si="9"/>
        <v>807124.304</v>
      </c>
    </row>
    <row r="65" spans="1:31" ht="30" x14ac:dyDescent="0.25">
      <c r="A65" s="114" t="s">
        <v>179</v>
      </c>
      <c r="B65" s="131" t="s">
        <v>144</v>
      </c>
      <c r="C65" s="114" t="s">
        <v>180</v>
      </c>
      <c r="D65" s="5"/>
      <c r="E65" s="5"/>
      <c r="F65" s="5"/>
      <c r="G65" s="5"/>
      <c r="H65" s="5"/>
      <c r="I65" s="5"/>
      <c r="J65" s="5"/>
      <c r="K65" s="5"/>
      <c r="L65" s="107"/>
      <c r="M65" s="105" t="s">
        <v>118</v>
      </c>
      <c r="N65" s="16">
        <v>25</v>
      </c>
      <c r="O65" s="115"/>
      <c r="P65" s="111">
        <v>7978</v>
      </c>
      <c r="Q65" s="16">
        <v>0</v>
      </c>
      <c r="R65" s="96">
        <f t="shared" si="1"/>
        <v>394.43232</v>
      </c>
      <c r="S65" s="17">
        <v>0</v>
      </c>
      <c r="T65" s="16">
        <v>0</v>
      </c>
      <c r="U65" s="96">
        <f t="shared" si="2"/>
        <v>8372.4323199999999</v>
      </c>
      <c r="V65" s="97">
        <f t="shared" si="3"/>
        <v>209311</v>
      </c>
      <c r="X65" s="16">
        <v>100</v>
      </c>
      <c r="Y65" s="16">
        <v>100</v>
      </c>
      <c r="Z65" s="16">
        <f t="shared" si="4"/>
        <v>797800</v>
      </c>
      <c r="AA65" s="16">
        <f t="shared" si="5"/>
        <v>0</v>
      </c>
      <c r="AB65" s="16">
        <f t="shared" si="6"/>
        <v>39443.232000000004</v>
      </c>
      <c r="AC65" s="16">
        <f t="shared" si="7"/>
        <v>0</v>
      </c>
      <c r="AD65" s="16">
        <f t="shared" si="8"/>
        <v>0</v>
      </c>
      <c r="AE65" s="17">
        <f t="shared" si="9"/>
        <v>837243.23199999996</v>
      </c>
    </row>
    <row r="66" spans="1:31" ht="30" x14ac:dyDescent="0.25">
      <c r="A66" s="114" t="s">
        <v>181</v>
      </c>
      <c r="B66" s="131" t="s">
        <v>144</v>
      </c>
      <c r="C66" s="114" t="s">
        <v>182</v>
      </c>
      <c r="D66" s="5"/>
      <c r="E66" s="5"/>
      <c r="F66" s="5"/>
      <c r="G66" s="5"/>
      <c r="H66" s="5"/>
      <c r="I66" s="5"/>
      <c r="J66" s="5"/>
      <c r="K66" s="5"/>
      <c r="L66" s="107"/>
      <c r="M66" s="105" t="s">
        <v>118</v>
      </c>
      <c r="N66" s="16">
        <v>43</v>
      </c>
      <c r="O66" s="115"/>
      <c r="P66" s="111">
        <v>7978</v>
      </c>
      <c r="Q66" s="16">
        <v>0</v>
      </c>
      <c r="R66" s="96">
        <f t="shared" si="1"/>
        <v>394.43232</v>
      </c>
      <c r="S66" s="17">
        <v>0</v>
      </c>
      <c r="T66" s="16">
        <v>0</v>
      </c>
      <c r="U66" s="96">
        <f t="shared" si="2"/>
        <v>8372.4323199999999</v>
      </c>
      <c r="V66" s="97">
        <f t="shared" si="3"/>
        <v>360015</v>
      </c>
      <c r="X66" s="16">
        <v>100</v>
      </c>
      <c r="Y66" s="16">
        <v>100</v>
      </c>
      <c r="Z66" s="16">
        <f t="shared" si="4"/>
        <v>797800</v>
      </c>
      <c r="AA66" s="16">
        <f t="shared" si="5"/>
        <v>0</v>
      </c>
      <c r="AB66" s="16">
        <f t="shared" si="6"/>
        <v>39443.232000000004</v>
      </c>
      <c r="AC66" s="16">
        <f t="shared" si="7"/>
        <v>0</v>
      </c>
      <c r="AD66" s="16">
        <f t="shared" si="8"/>
        <v>0</v>
      </c>
      <c r="AE66" s="17">
        <f t="shared" si="9"/>
        <v>837243.23199999996</v>
      </c>
    </row>
    <row r="67" spans="1:31" ht="30" x14ac:dyDescent="0.25">
      <c r="A67" s="114" t="s">
        <v>183</v>
      </c>
      <c r="B67" s="131" t="s">
        <v>144</v>
      </c>
      <c r="C67" s="114" t="s">
        <v>184</v>
      </c>
      <c r="D67" s="5"/>
      <c r="E67" s="5"/>
      <c r="F67" s="5"/>
      <c r="G67" s="5"/>
      <c r="H67" s="5"/>
      <c r="I67" s="5"/>
      <c r="J67" s="5"/>
      <c r="K67" s="5"/>
      <c r="L67" s="107"/>
      <c r="M67" s="105" t="s">
        <v>118</v>
      </c>
      <c r="N67" s="16">
        <v>6</v>
      </c>
      <c r="O67" s="115"/>
      <c r="P67" s="111">
        <v>7978</v>
      </c>
      <c r="Q67" s="16">
        <v>0</v>
      </c>
      <c r="R67" s="96">
        <f t="shared" si="1"/>
        <v>394.43232</v>
      </c>
      <c r="S67" s="17">
        <v>0</v>
      </c>
      <c r="T67" s="16">
        <v>0</v>
      </c>
      <c r="U67" s="96">
        <f t="shared" si="2"/>
        <v>8372.4323199999999</v>
      </c>
      <c r="V67" s="97">
        <f t="shared" si="3"/>
        <v>50235</v>
      </c>
      <c r="X67" s="16">
        <v>100</v>
      </c>
      <c r="Y67" s="16">
        <v>100</v>
      </c>
      <c r="Z67" s="16">
        <f t="shared" si="4"/>
        <v>797800</v>
      </c>
      <c r="AA67" s="16">
        <f t="shared" si="5"/>
        <v>0</v>
      </c>
      <c r="AB67" s="16">
        <f t="shared" si="6"/>
        <v>39443.232000000004</v>
      </c>
      <c r="AC67" s="16">
        <f t="shared" si="7"/>
        <v>0</v>
      </c>
      <c r="AD67" s="16">
        <f t="shared" si="8"/>
        <v>0</v>
      </c>
      <c r="AE67" s="17">
        <f t="shared" si="9"/>
        <v>837243.23199999996</v>
      </c>
    </row>
    <row r="68" spans="1:31" x14ac:dyDescent="0.25">
      <c r="A68" s="114" t="s">
        <v>185</v>
      </c>
      <c r="B68" s="131" t="s">
        <v>144</v>
      </c>
      <c r="C68" s="114" t="s">
        <v>186</v>
      </c>
      <c r="D68" s="5"/>
      <c r="E68" s="5"/>
      <c r="F68" s="5"/>
      <c r="G68" s="5"/>
      <c r="H68" s="5"/>
      <c r="I68" s="5"/>
      <c r="J68" s="5"/>
      <c r="K68" s="5"/>
      <c r="L68" s="107"/>
      <c r="M68" s="120" t="s">
        <v>118</v>
      </c>
      <c r="N68" s="16">
        <v>2</v>
      </c>
      <c r="O68" s="115"/>
      <c r="P68" s="111">
        <v>7978</v>
      </c>
      <c r="Q68" s="16">
        <v>0</v>
      </c>
      <c r="R68" s="96">
        <f t="shared" si="1"/>
        <v>394.43232</v>
      </c>
      <c r="S68" s="17">
        <v>0</v>
      </c>
      <c r="T68" s="16">
        <v>0</v>
      </c>
      <c r="U68" s="96">
        <f t="shared" si="2"/>
        <v>8372.4323199999999</v>
      </c>
      <c r="V68" s="97">
        <f t="shared" si="3"/>
        <v>16745</v>
      </c>
      <c r="X68" s="16">
        <v>100</v>
      </c>
      <c r="Y68" s="16">
        <v>100</v>
      </c>
      <c r="Z68" s="16">
        <f t="shared" si="4"/>
        <v>797800</v>
      </c>
      <c r="AA68" s="16">
        <f t="shared" si="5"/>
        <v>0</v>
      </c>
      <c r="AB68" s="16">
        <f t="shared" si="6"/>
        <v>39443.232000000004</v>
      </c>
      <c r="AC68" s="16">
        <f t="shared" si="7"/>
        <v>0</v>
      </c>
      <c r="AD68" s="16">
        <f t="shared" si="8"/>
        <v>0</v>
      </c>
      <c r="AE68" s="17">
        <f t="shared" si="9"/>
        <v>837243.23199999996</v>
      </c>
    </row>
    <row r="69" spans="1:31" x14ac:dyDescent="0.25">
      <c r="A69" s="114" t="s">
        <v>187</v>
      </c>
      <c r="B69" s="131" t="s">
        <v>144</v>
      </c>
      <c r="C69" s="114" t="s">
        <v>188</v>
      </c>
      <c r="D69" s="5"/>
      <c r="E69" s="5"/>
      <c r="F69" s="5"/>
      <c r="G69" s="5"/>
      <c r="H69" s="5"/>
      <c r="I69" s="5"/>
      <c r="J69" s="5"/>
      <c r="K69" s="5"/>
      <c r="L69" s="107"/>
      <c r="M69" s="120" t="s">
        <v>118</v>
      </c>
      <c r="N69" s="16">
        <v>3</v>
      </c>
      <c r="O69" s="115"/>
      <c r="P69" s="111">
        <v>7978</v>
      </c>
      <c r="Q69" s="16">
        <v>0</v>
      </c>
      <c r="R69" s="96">
        <f t="shared" si="1"/>
        <v>394.43232</v>
      </c>
      <c r="S69" s="17">
        <v>0</v>
      </c>
      <c r="T69" s="16">
        <v>0</v>
      </c>
      <c r="U69" s="96">
        <f t="shared" si="2"/>
        <v>8372.4323199999999</v>
      </c>
      <c r="V69" s="97">
        <f t="shared" si="3"/>
        <v>25117</v>
      </c>
      <c r="X69" s="16">
        <v>100</v>
      </c>
      <c r="Y69" s="16">
        <v>100</v>
      </c>
      <c r="Z69" s="16">
        <f t="shared" si="4"/>
        <v>797800</v>
      </c>
      <c r="AA69" s="16">
        <f t="shared" si="5"/>
        <v>0</v>
      </c>
      <c r="AB69" s="16">
        <f t="shared" si="6"/>
        <v>39443.232000000004</v>
      </c>
      <c r="AC69" s="16">
        <f t="shared" si="7"/>
        <v>0</v>
      </c>
      <c r="AD69" s="16">
        <f t="shared" si="8"/>
        <v>0</v>
      </c>
      <c r="AE69" s="17">
        <f t="shared" si="9"/>
        <v>837243.23199999996</v>
      </c>
    </row>
    <row r="70" spans="1:31" x14ac:dyDescent="0.25">
      <c r="A70" s="114" t="s">
        <v>189</v>
      </c>
      <c r="B70" s="131" t="s">
        <v>144</v>
      </c>
      <c r="C70" s="114" t="s">
        <v>190</v>
      </c>
      <c r="D70" s="5"/>
      <c r="E70" s="5"/>
      <c r="F70" s="5"/>
      <c r="G70" s="5"/>
      <c r="H70" s="5"/>
      <c r="I70" s="5"/>
      <c r="J70" s="5"/>
      <c r="K70" s="5"/>
      <c r="L70" s="107"/>
      <c r="M70" s="120" t="s">
        <v>118</v>
      </c>
      <c r="N70" s="16">
        <v>3</v>
      </c>
      <c r="O70" s="115"/>
      <c r="P70" s="111">
        <v>7978</v>
      </c>
      <c r="Q70" s="16">
        <v>0</v>
      </c>
      <c r="R70" s="96">
        <f t="shared" si="1"/>
        <v>394.43232</v>
      </c>
      <c r="S70" s="17">
        <v>0</v>
      </c>
      <c r="T70" s="16">
        <v>0</v>
      </c>
      <c r="U70" s="96">
        <f t="shared" si="2"/>
        <v>8372.4323199999999</v>
      </c>
      <c r="V70" s="97">
        <f t="shared" si="3"/>
        <v>25117</v>
      </c>
      <c r="X70" s="16">
        <v>100</v>
      </c>
      <c r="Y70" s="16">
        <v>100</v>
      </c>
      <c r="Z70" s="16">
        <f t="shared" si="4"/>
        <v>797800</v>
      </c>
      <c r="AA70" s="16">
        <f t="shared" si="5"/>
        <v>0</v>
      </c>
      <c r="AB70" s="16">
        <f t="shared" si="6"/>
        <v>39443.232000000004</v>
      </c>
      <c r="AC70" s="16">
        <f t="shared" si="7"/>
        <v>0</v>
      </c>
      <c r="AD70" s="16">
        <f t="shared" si="8"/>
        <v>0</v>
      </c>
      <c r="AE70" s="17">
        <f t="shared" si="9"/>
        <v>837243.23199999996</v>
      </c>
    </row>
    <row r="71" spans="1:31" ht="47.25" x14ac:dyDescent="0.25">
      <c r="A71" s="114">
        <v>2</v>
      </c>
      <c r="B71" s="131" t="s">
        <v>144</v>
      </c>
      <c r="C71" s="122" t="s">
        <v>191</v>
      </c>
      <c r="D71" s="5"/>
      <c r="E71" s="5"/>
      <c r="F71" s="5"/>
      <c r="G71" s="5"/>
      <c r="H71" s="5"/>
      <c r="I71" s="5"/>
      <c r="J71" s="5"/>
      <c r="K71" s="5"/>
      <c r="L71" s="107"/>
      <c r="M71" s="5" t="s">
        <v>106</v>
      </c>
      <c r="N71" s="16">
        <v>0</v>
      </c>
      <c r="O71" s="115"/>
      <c r="P71" s="111">
        <v>0</v>
      </c>
      <c r="Q71" s="16">
        <v>0</v>
      </c>
      <c r="R71" s="96">
        <f t="shared" si="1"/>
        <v>0</v>
      </c>
      <c r="S71" s="17">
        <v>0</v>
      </c>
      <c r="T71" s="16">
        <v>0</v>
      </c>
      <c r="U71" s="96">
        <f t="shared" si="2"/>
        <v>0</v>
      </c>
      <c r="V71" s="97">
        <f t="shared" si="3"/>
        <v>0</v>
      </c>
      <c r="X71" s="16">
        <v>100</v>
      </c>
      <c r="Y71" s="16">
        <v>100</v>
      </c>
      <c r="Z71" s="16">
        <f t="shared" si="4"/>
        <v>0</v>
      </c>
      <c r="AA71" s="16">
        <f t="shared" si="5"/>
        <v>0</v>
      </c>
      <c r="AB71" s="16">
        <f t="shared" si="6"/>
        <v>0</v>
      </c>
      <c r="AC71" s="16">
        <f t="shared" si="7"/>
        <v>0</v>
      </c>
      <c r="AD71" s="16">
        <f t="shared" si="8"/>
        <v>0</v>
      </c>
      <c r="AE71" s="17">
        <f t="shared" si="9"/>
        <v>0</v>
      </c>
    </row>
    <row r="72" spans="1:31" x14ac:dyDescent="0.25">
      <c r="A72" s="114">
        <v>2.1</v>
      </c>
      <c r="B72" s="131" t="s">
        <v>144</v>
      </c>
      <c r="C72" s="114" t="s">
        <v>192</v>
      </c>
      <c r="D72" s="5"/>
      <c r="E72" s="5"/>
      <c r="F72" s="5"/>
      <c r="G72" s="5"/>
      <c r="H72" s="5"/>
      <c r="I72" s="5"/>
      <c r="J72" s="5"/>
      <c r="K72" s="5"/>
      <c r="L72" s="107"/>
      <c r="M72" s="105" t="s">
        <v>118</v>
      </c>
      <c r="N72" s="16">
        <v>1862</v>
      </c>
      <c r="O72" s="115"/>
      <c r="P72" s="111">
        <v>-574</v>
      </c>
      <c r="Q72" s="16">
        <v>0</v>
      </c>
      <c r="R72" s="96">
        <f t="shared" ref="R72:R135" si="10">(P72*4.944%)</f>
        <v>-28.37856</v>
      </c>
      <c r="S72" s="17">
        <v>0</v>
      </c>
      <c r="T72" s="16">
        <v>0</v>
      </c>
      <c r="U72" s="96">
        <f t="shared" ref="U72:U135" si="11">P72+Q72+R72+S72+T72</f>
        <v>-602.37855999999999</v>
      </c>
      <c r="V72" s="97">
        <f t="shared" ref="V72:V135" si="12">ROUND(U72*N72,0)</f>
        <v>-1121629</v>
      </c>
      <c r="X72" s="16">
        <v>100</v>
      </c>
      <c r="Y72" s="16">
        <v>100</v>
      </c>
      <c r="Z72" s="16">
        <f t="shared" si="4"/>
        <v>-57400</v>
      </c>
      <c r="AA72" s="16">
        <f t="shared" si="5"/>
        <v>0</v>
      </c>
      <c r="AB72" s="16">
        <f t="shared" si="6"/>
        <v>-2837.8559999999998</v>
      </c>
      <c r="AC72" s="16">
        <f t="shared" si="7"/>
        <v>0</v>
      </c>
      <c r="AD72" s="16">
        <f t="shared" si="8"/>
        <v>0</v>
      </c>
      <c r="AE72" s="17">
        <f t="shared" si="9"/>
        <v>-60237.856</v>
      </c>
    </row>
    <row r="73" spans="1:31" x14ac:dyDescent="0.25">
      <c r="A73" s="114">
        <v>2.2000000000000002</v>
      </c>
      <c r="B73" s="131" t="s">
        <v>144</v>
      </c>
      <c r="C73" s="114" t="s">
        <v>193</v>
      </c>
      <c r="D73" s="5"/>
      <c r="E73" s="5"/>
      <c r="F73" s="5"/>
      <c r="G73" s="5"/>
      <c r="H73" s="5"/>
      <c r="I73" s="5"/>
      <c r="J73" s="5"/>
      <c r="K73" s="5"/>
      <c r="L73" s="107"/>
      <c r="M73" s="105" t="s">
        <v>118</v>
      </c>
      <c r="N73" s="16">
        <v>0</v>
      </c>
      <c r="O73" s="115"/>
      <c r="P73" s="111">
        <v>0</v>
      </c>
      <c r="Q73" s="16">
        <v>0</v>
      </c>
      <c r="R73" s="96">
        <f t="shared" si="10"/>
        <v>0</v>
      </c>
      <c r="S73" s="17">
        <v>0</v>
      </c>
      <c r="T73" s="16">
        <v>0</v>
      </c>
      <c r="U73" s="96">
        <f t="shared" si="11"/>
        <v>0</v>
      </c>
      <c r="V73" s="97">
        <f t="shared" si="12"/>
        <v>0</v>
      </c>
      <c r="X73" s="16">
        <v>100</v>
      </c>
      <c r="Y73" s="16">
        <v>100</v>
      </c>
      <c r="Z73" s="16">
        <f t="shared" ref="Z73:Z136" si="13">X73*Y73*P73/100</f>
        <v>0</v>
      </c>
      <c r="AA73" s="16">
        <f t="shared" ref="AA73:AA136" si="14">X73*Y73*Q73/100</f>
        <v>0</v>
      </c>
      <c r="AB73" s="16">
        <f t="shared" ref="AB73:AB136" si="15">X73*Y73*R73/100</f>
        <v>0</v>
      </c>
      <c r="AC73" s="16">
        <f t="shared" ref="AC73:AC136" si="16">X73*Y73*S73/100</f>
        <v>0</v>
      </c>
      <c r="AD73" s="16">
        <f t="shared" ref="AD73:AD136" si="17">X73*Y73*T73/100</f>
        <v>0</v>
      </c>
      <c r="AE73" s="17">
        <f t="shared" ref="AE73:AE136" si="18">SUM(Z73:AD73)</f>
        <v>0</v>
      </c>
    </row>
    <row r="74" spans="1:31" x14ac:dyDescent="0.25">
      <c r="A74" s="114">
        <v>2.2999999999999998</v>
      </c>
      <c r="B74" s="131" t="s">
        <v>144</v>
      </c>
      <c r="C74" s="114" t="s">
        <v>194</v>
      </c>
      <c r="D74" s="5"/>
      <c r="E74" s="5"/>
      <c r="F74" s="5"/>
      <c r="G74" s="5"/>
      <c r="H74" s="5"/>
      <c r="I74" s="5"/>
      <c r="J74" s="5"/>
      <c r="K74" s="5"/>
      <c r="L74" s="107"/>
      <c r="M74" s="105" t="s">
        <v>118</v>
      </c>
      <c r="N74" s="16">
        <v>513</v>
      </c>
      <c r="O74" s="115"/>
      <c r="P74" s="111">
        <v>503</v>
      </c>
      <c r="Q74" s="16">
        <v>0</v>
      </c>
      <c r="R74" s="96">
        <f t="shared" si="10"/>
        <v>24.868320000000001</v>
      </c>
      <c r="S74" s="17">
        <v>0</v>
      </c>
      <c r="T74" s="16">
        <v>0</v>
      </c>
      <c r="U74" s="96">
        <f t="shared" si="11"/>
        <v>527.86832000000004</v>
      </c>
      <c r="V74" s="97">
        <f t="shared" si="12"/>
        <v>270796</v>
      </c>
      <c r="X74" s="16">
        <v>100</v>
      </c>
      <c r="Y74" s="16">
        <v>100</v>
      </c>
      <c r="Z74" s="16">
        <f t="shared" si="13"/>
        <v>50300</v>
      </c>
      <c r="AA74" s="16">
        <f t="shared" si="14"/>
        <v>0</v>
      </c>
      <c r="AB74" s="16">
        <f t="shared" si="15"/>
        <v>2486.8320000000003</v>
      </c>
      <c r="AC74" s="16">
        <f t="shared" si="16"/>
        <v>0</v>
      </c>
      <c r="AD74" s="16">
        <f t="shared" si="17"/>
        <v>0</v>
      </c>
      <c r="AE74" s="17">
        <f t="shared" si="18"/>
        <v>52786.832000000002</v>
      </c>
    </row>
    <row r="75" spans="1:31" x14ac:dyDescent="0.25">
      <c r="A75" s="114">
        <v>2.4</v>
      </c>
      <c r="B75" s="131" t="s">
        <v>144</v>
      </c>
      <c r="C75" s="114" t="s">
        <v>195</v>
      </c>
      <c r="D75" s="5"/>
      <c r="E75" s="5"/>
      <c r="F75" s="5"/>
      <c r="G75" s="5"/>
      <c r="H75" s="5"/>
      <c r="I75" s="5"/>
      <c r="J75" s="5"/>
      <c r="K75" s="5"/>
      <c r="L75" s="107"/>
      <c r="M75" s="105" t="s">
        <v>118</v>
      </c>
      <c r="N75" s="16">
        <v>0</v>
      </c>
      <c r="O75" s="115"/>
      <c r="P75" s="111">
        <v>0</v>
      </c>
      <c r="Q75" s="16">
        <v>0</v>
      </c>
      <c r="R75" s="96">
        <f t="shared" si="10"/>
        <v>0</v>
      </c>
      <c r="S75" s="17">
        <v>0</v>
      </c>
      <c r="T75" s="16">
        <v>0</v>
      </c>
      <c r="U75" s="96">
        <f t="shared" si="11"/>
        <v>0</v>
      </c>
      <c r="V75" s="97">
        <f t="shared" si="12"/>
        <v>0</v>
      </c>
      <c r="X75" s="16">
        <v>100</v>
      </c>
      <c r="Y75" s="16">
        <v>100</v>
      </c>
      <c r="Z75" s="16">
        <f t="shared" si="13"/>
        <v>0</v>
      </c>
      <c r="AA75" s="16">
        <f t="shared" si="14"/>
        <v>0</v>
      </c>
      <c r="AB75" s="16">
        <f t="shared" si="15"/>
        <v>0</v>
      </c>
      <c r="AC75" s="16">
        <f t="shared" si="16"/>
        <v>0</v>
      </c>
      <c r="AD75" s="16">
        <f t="shared" si="17"/>
        <v>0</v>
      </c>
      <c r="AE75" s="17">
        <f t="shared" si="18"/>
        <v>0</v>
      </c>
    </row>
    <row r="76" spans="1:31" x14ac:dyDescent="0.25">
      <c r="A76" s="114">
        <v>2.5</v>
      </c>
      <c r="B76" s="131" t="s">
        <v>144</v>
      </c>
      <c r="C76" s="114" t="s">
        <v>196</v>
      </c>
      <c r="D76" s="5"/>
      <c r="E76" s="5"/>
      <c r="F76" s="5"/>
      <c r="G76" s="5"/>
      <c r="H76" s="5"/>
      <c r="I76" s="5"/>
      <c r="J76" s="5"/>
      <c r="K76" s="5"/>
      <c r="L76" s="107"/>
      <c r="M76" s="105" t="s">
        <v>118</v>
      </c>
      <c r="N76" s="16">
        <v>140</v>
      </c>
      <c r="O76" s="115"/>
      <c r="P76" s="111">
        <v>1578</v>
      </c>
      <c r="Q76" s="16">
        <v>0</v>
      </c>
      <c r="R76" s="96">
        <f t="shared" si="10"/>
        <v>78.016319999999993</v>
      </c>
      <c r="S76" s="17">
        <v>0</v>
      </c>
      <c r="T76" s="16">
        <v>0</v>
      </c>
      <c r="U76" s="96">
        <f t="shared" si="11"/>
        <v>1656.01632</v>
      </c>
      <c r="V76" s="97">
        <f t="shared" si="12"/>
        <v>231842</v>
      </c>
      <c r="X76" s="16">
        <v>100</v>
      </c>
      <c r="Y76" s="16">
        <v>100</v>
      </c>
      <c r="Z76" s="16">
        <f t="shared" si="13"/>
        <v>157800</v>
      </c>
      <c r="AA76" s="16">
        <f t="shared" si="14"/>
        <v>0</v>
      </c>
      <c r="AB76" s="16">
        <f t="shared" si="15"/>
        <v>7801.6319999999996</v>
      </c>
      <c r="AC76" s="16">
        <f t="shared" si="16"/>
        <v>0</v>
      </c>
      <c r="AD76" s="16">
        <f t="shared" si="17"/>
        <v>0</v>
      </c>
      <c r="AE76" s="17">
        <f t="shared" si="18"/>
        <v>165601.63200000001</v>
      </c>
    </row>
    <row r="77" spans="1:31" ht="126" x14ac:dyDescent="0.25">
      <c r="A77" s="114">
        <v>3</v>
      </c>
      <c r="B77" s="131" t="s">
        <v>156</v>
      </c>
      <c r="C77" s="99" t="s">
        <v>198</v>
      </c>
      <c r="D77" s="5"/>
      <c r="E77" s="5"/>
      <c r="F77" s="5"/>
      <c r="G77" s="5"/>
      <c r="H77" s="5"/>
      <c r="I77" s="5"/>
      <c r="J77" s="5"/>
      <c r="K77" s="5"/>
      <c r="L77" s="107"/>
      <c r="M77" s="5" t="s">
        <v>106</v>
      </c>
      <c r="N77" s="16">
        <v>0</v>
      </c>
      <c r="O77" s="115"/>
      <c r="P77" s="111">
        <v>0</v>
      </c>
      <c r="Q77" s="16">
        <v>0</v>
      </c>
      <c r="R77" s="96">
        <f t="shared" si="10"/>
        <v>0</v>
      </c>
      <c r="S77" s="17">
        <v>0</v>
      </c>
      <c r="T77" s="16">
        <v>0</v>
      </c>
      <c r="U77" s="96">
        <f t="shared" si="11"/>
        <v>0</v>
      </c>
      <c r="V77" s="97">
        <f t="shared" si="12"/>
        <v>0</v>
      </c>
      <c r="X77" s="16">
        <v>100</v>
      </c>
      <c r="Y77" s="16">
        <v>100</v>
      </c>
      <c r="Z77" s="16">
        <f t="shared" si="13"/>
        <v>0</v>
      </c>
      <c r="AA77" s="16">
        <f t="shared" si="14"/>
        <v>0</v>
      </c>
      <c r="AB77" s="16">
        <f t="shared" si="15"/>
        <v>0</v>
      </c>
      <c r="AC77" s="16">
        <f t="shared" si="16"/>
        <v>0</v>
      </c>
      <c r="AD77" s="16">
        <f t="shared" si="17"/>
        <v>0</v>
      </c>
      <c r="AE77" s="17">
        <f t="shared" si="18"/>
        <v>0</v>
      </c>
    </row>
    <row r="78" spans="1:31" ht="126" x14ac:dyDescent="0.25">
      <c r="A78" s="114"/>
      <c r="B78" s="131" t="s">
        <v>156</v>
      </c>
      <c r="C78" s="124" t="s">
        <v>199</v>
      </c>
      <c r="D78" s="5"/>
      <c r="E78" s="5"/>
      <c r="F78" s="5"/>
      <c r="G78" s="5"/>
      <c r="H78" s="5"/>
      <c r="I78" s="5"/>
      <c r="J78" s="5"/>
      <c r="K78" s="5"/>
      <c r="L78" s="107"/>
      <c r="M78" s="5" t="s">
        <v>106</v>
      </c>
      <c r="N78" s="16">
        <v>0</v>
      </c>
      <c r="O78" s="115"/>
      <c r="P78" s="111">
        <v>0</v>
      </c>
      <c r="Q78" s="16">
        <v>0</v>
      </c>
      <c r="R78" s="96">
        <f t="shared" si="10"/>
        <v>0</v>
      </c>
      <c r="S78" s="17">
        <v>0</v>
      </c>
      <c r="T78" s="16">
        <v>0</v>
      </c>
      <c r="U78" s="96">
        <f t="shared" si="11"/>
        <v>0</v>
      </c>
      <c r="V78" s="97">
        <f t="shared" si="12"/>
        <v>0</v>
      </c>
      <c r="X78" s="16">
        <v>100</v>
      </c>
      <c r="Y78" s="16">
        <v>100</v>
      </c>
      <c r="Z78" s="16">
        <f t="shared" si="13"/>
        <v>0</v>
      </c>
      <c r="AA78" s="16">
        <f t="shared" si="14"/>
        <v>0</v>
      </c>
      <c r="AB78" s="16">
        <f t="shared" si="15"/>
        <v>0</v>
      </c>
      <c r="AC78" s="16">
        <f t="shared" si="16"/>
        <v>0</v>
      </c>
      <c r="AD78" s="16">
        <f t="shared" si="17"/>
        <v>0</v>
      </c>
      <c r="AE78" s="17">
        <f t="shared" si="18"/>
        <v>0</v>
      </c>
    </row>
    <row r="79" spans="1:31" ht="31.5" x14ac:dyDescent="0.25">
      <c r="A79" s="114">
        <v>3.1</v>
      </c>
      <c r="B79" s="131" t="s">
        <v>156</v>
      </c>
      <c r="C79" s="99" t="s">
        <v>200</v>
      </c>
      <c r="D79" s="5"/>
      <c r="E79" s="5"/>
      <c r="F79" s="5"/>
      <c r="G79" s="5"/>
      <c r="H79" s="5"/>
      <c r="I79" s="5"/>
      <c r="J79" s="5"/>
      <c r="K79" s="5"/>
      <c r="L79" s="107"/>
      <c r="M79" s="5" t="s">
        <v>106</v>
      </c>
      <c r="N79" s="16">
        <v>0</v>
      </c>
      <c r="O79" s="115"/>
      <c r="P79" s="111">
        <v>0</v>
      </c>
      <c r="Q79" s="16">
        <v>0</v>
      </c>
      <c r="R79" s="96">
        <f t="shared" si="10"/>
        <v>0</v>
      </c>
      <c r="S79" s="17">
        <v>0</v>
      </c>
      <c r="T79" s="16">
        <v>0</v>
      </c>
      <c r="U79" s="96">
        <f t="shared" si="11"/>
        <v>0</v>
      </c>
      <c r="V79" s="97">
        <f t="shared" si="12"/>
        <v>0</v>
      </c>
      <c r="X79" s="16">
        <v>100</v>
      </c>
      <c r="Y79" s="16">
        <v>100</v>
      </c>
      <c r="Z79" s="16">
        <f t="shared" si="13"/>
        <v>0</v>
      </c>
      <c r="AA79" s="16">
        <f t="shared" si="14"/>
        <v>0</v>
      </c>
      <c r="AB79" s="16">
        <f t="shared" si="15"/>
        <v>0</v>
      </c>
      <c r="AC79" s="16">
        <f t="shared" si="16"/>
        <v>0</v>
      </c>
      <c r="AD79" s="16">
        <f t="shared" si="17"/>
        <v>0</v>
      </c>
      <c r="AE79" s="17">
        <f t="shared" si="18"/>
        <v>0</v>
      </c>
    </row>
    <row r="80" spans="1:31" ht="45" x14ac:dyDescent="0.25">
      <c r="A80" s="114" t="s">
        <v>201</v>
      </c>
      <c r="B80" s="131" t="s">
        <v>156</v>
      </c>
      <c r="C80" s="114" t="s">
        <v>202</v>
      </c>
      <c r="D80" s="5"/>
      <c r="E80" s="5"/>
      <c r="F80" s="5"/>
      <c r="G80" s="5"/>
      <c r="H80" s="5"/>
      <c r="I80" s="5"/>
      <c r="J80" s="5"/>
      <c r="K80" s="5"/>
      <c r="L80" s="107"/>
      <c r="M80" s="105" t="s">
        <v>203</v>
      </c>
      <c r="N80" s="16">
        <v>251</v>
      </c>
      <c r="O80" s="115"/>
      <c r="P80" s="111">
        <v>543</v>
      </c>
      <c r="Q80" s="16">
        <v>0</v>
      </c>
      <c r="R80" s="96">
        <f t="shared" si="10"/>
        <v>26.84592</v>
      </c>
      <c r="S80" s="17">
        <v>0</v>
      </c>
      <c r="T80" s="16">
        <v>0</v>
      </c>
      <c r="U80" s="96">
        <f t="shared" si="11"/>
        <v>569.84591999999998</v>
      </c>
      <c r="V80" s="97">
        <f t="shared" si="12"/>
        <v>143031</v>
      </c>
      <c r="X80" s="16">
        <v>100</v>
      </c>
      <c r="Y80" s="16">
        <v>100</v>
      </c>
      <c r="Z80" s="16">
        <f t="shared" si="13"/>
        <v>54300</v>
      </c>
      <c r="AA80" s="16">
        <f t="shared" si="14"/>
        <v>0</v>
      </c>
      <c r="AB80" s="16">
        <f t="shared" si="15"/>
        <v>2684.5920000000001</v>
      </c>
      <c r="AC80" s="16">
        <f t="shared" si="16"/>
        <v>0</v>
      </c>
      <c r="AD80" s="16">
        <f t="shared" si="17"/>
        <v>0</v>
      </c>
      <c r="AE80" s="17">
        <f t="shared" si="18"/>
        <v>56984.591999999997</v>
      </c>
    </row>
    <row r="81" spans="1:31" ht="30" x14ac:dyDescent="0.25">
      <c r="A81" s="114" t="s">
        <v>204</v>
      </c>
      <c r="B81" s="131" t="s">
        <v>156</v>
      </c>
      <c r="C81" s="114" t="s">
        <v>205</v>
      </c>
      <c r="D81" s="5"/>
      <c r="E81" s="5"/>
      <c r="F81" s="5"/>
      <c r="G81" s="5"/>
      <c r="H81" s="5"/>
      <c r="I81" s="5"/>
      <c r="J81" s="5"/>
      <c r="K81" s="5"/>
      <c r="L81" s="107"/>
      <c r="M81" s="105" t="s">
        <v>203</v>
      </c>
      <c r="N81" s="16">
        <v>575</v>
      </c>
      <c r="O81" s="115"/>
      <c r="P81" s="111">
        <v>543</v>
      </c>
      <c r="Q81" s="16">
        <v>0</v>
      </c>
      <c r="R81" s="96">
        <f t="shared" si="10"/>
        <v>26.84592</v>
      </c>
      <c r="S81" s="17">
        <v>0</v>
      </c>
      <c r="T81" s="16">
        <v>0</v>
      </c>
      <c r="U81" s="96">
        <f t="shared" si="11"/>
        <v>569.84591999999998</v>
      </c>
      <c r="V81" s="97">
        <f t="shared" si="12"/>
        <v>327661</v>
      </c>
      <c r="X81" s="16">
        <v>100</v>
      </c>
      <c r="Y81" s="16">
        <v>100</v>
      </c>
      <c r="Z81" s="16">
        <f t="shared" si="13"/>
        <v>54300</v>
      </c>
      <c r="AA81" s="16">
        <f t="shared" si="14"/>
        <v>0</v>
      </c>
      <c r="AB81" s="16">
        <f t="shared" si="15"/>
        <v>2684.5920000000001</v>
      </c>
      <c r="AC81" s="16">
        <f t="shared" si="16"/>
        <v>0</v>
      </c>
      <c r="AD81" s="16">
        <f t="shared" si="17"/>
        <v>0</v>
      </c>
      <c r="AE81" s="17">
        <f t="shared" si="18"/>
        <v>56984.591999999997</v>
      </c>
    </row>
    <row r="82" spans="1:31" x14ac:dyDescent="0.25">
      <c r="A82" s="114" t="s">
        <v>206</v>
      </c>
      <c r="B82" s="131" t="s">
        <v>156</v>
      </c>
      <c r="C82" s="114" t="s">
        <v>207</v>
      </c>
      <c r="D82" s="5"/>
      <c r="E82" s="5"/>
      <c r="F82" s="5"/>
      <c r="G82" s="5"/>
      <c r="H82" s="5"/>
      <c r="I82" s="5"/>
      <c r="J82" s="5"/>
      <c r="K82" s="5"/>
      <c r="L82" s="107"/>
      <c r="M82" s="120" t="s">
        <v>203</v>
      </c>
      <c r="N82" s="16">
        <v>953</v>
      </c>
      <c r="O82" s="115"/>
      <c r="P82" s="111">
        <v>543</v>
      </c>
      <c r="Q82" s="16">
        <v>0</v>
      </c>
      <c r="R82" s="96">
        <f t="shared" si="10"/>
        <v>26.84592</v>
      </c>
      <c r="S82" s="17">
        <v>0</v>
      </c>
      <c r="T82" s="16">
        <v>0</v>
      </c>
      <c r="U82" s="96">
        <f t="shared" si="11"/>
        <v>569.84591999999998</v>
      </c>
      <c r="V82" s="97">
        <f t="shared" si="12"/>
        <v>543063</v>
      </c>
      <c r="X82" s="16">
        <v>100</v>
      </c>
      <c r="Y82" s="16">
        <v>100</v>
      </c>
      <c r="Z82" s="16">
        <f t="shared" si="13"/>
        <v>54300</v>
      </c>
      <c r="AA82" s="16">
        <f t="shared" si="14"/>
        <v>0</v>
      </c>
      <c r="AB82" s="16">
        <f t="shared" si="15"/>
        <v>2684.5920000000001</v>
      </c>
      <c r="AC82" s="16">
        <f t="shared" si="16"/>
        <v>0</v>
      </c>
      <c r="AD82" s="16">
        <f t="shared" si="17"/>
        <v>0</v>
      </c>
      <c r="AE82" s="17">
        <f t="shared" si="18"/>
        <v>56984.591999999997</v>
      </c>
    </row>
    <row r="83" spans="1:31" ht="30" x14ac:dyDescent="0.25">
      <c r="A83" s="114" t="s">
        <v>208</v>
      </c>
      <c r="B83" s="131" t="s">
        <v>156</v>
      </c>
      <c r="C83" s="114" t="s">
        <v>209</v>
      </c>
      <c r="D83" s="5"/>
      <c r="E83" s="5"/>
      <c r="F83" s="5"/>
      <c r="G83" s="5"/>
      <c r="H83" s="5"/>
      <c r="I83" s="5"/>
      <c r="J83" s="5"/>
      <c r="K83" s="5"/>
      <c r="L83" s="107"/>
      <c r="M83" s="105" t="s">
        <v>203</v>
      </c>
      <c r="N83" s="16">
        <v>1414</v>
      </c>
      <c r="O83" s="115"/>
      <c r="P83" s="111">
        <v>615</v>
      </c>
      <c r="Q83" s="16">
        <v>0</v>
      </c>
      <c r="R83" s="96">
        <f t="shared" si="10"/>
        <v>30.4056</v>
      </c>
      <c r="S83" s="17">
        <v>0</v>
      </c>
      <c r="T83" s="16">
        <v>0</v>
      </c>
      <c r="U83" s="96">
        <f t="shared" si="11"/>
        <v>645.40560000000005</v>
      </c>
      <c r="V83" s="97">
        <f t="shared" si="12"/>
        <v>912604</v>
      </c>
      <c r="X83" s="16">
        <v>100</v>
      </c>
      <c r="Y83" s="16">
        <v>100</v>
      </c>
      <c r="Z83" s="16">
        <f t="shared" si="13"/>
        <v>61500</v>
      </c>
      <c r="AA83" s="16">
        <f t="shared" si="14"/>
        <v>0</v>
      </c>
      <c r="AB83" s="16">
        <f t="shared" si="15"/>
        <v>3040.56</v>
      </c>
      <c r="AC83" s="16">
        <f t="shared" si="16"/>
        <v>0</v>
      </c>
      <c r="AD83" s="16">
        <f t="shared" si="17"/>
        <v>0</v>
      </c>
      <c r="AE83" s="17">
        <f t="shared" si="18"/>
        <v>64540.56</v>
      </c>
    </row>
    <row r="84" spans="1:31" x14ac:dyDescent="0.25">
      <c r="A84" s="114" t="s">
        <v>210</v>
      </c>
      <c r="B84" s="131" t="s">
        <v>156</v>
      </c>
      <c r="C84" s="114" t="s">
        <v>211</v>
      </c>
      <c r="D84" s="5"/>
      <c r="E84" s="5"/>
      <c r="F84" s="5"/>
      <c r="G84" s="5"/>
      <c r="H84" s="5"/>
      <c r="I84" s="5"/>
      <c r="J84" s="5"/>
      <c r="K84" s="5"/>
      <c r="L84" s="107"/>
      <c r="M84" s="105" t="s">
        <v>203</v>
      </c>
      <c r="N84" s="16">
        <v>0</v>
      </c>
      <c r="O84" s="115"/>
      <c r="P84" s="111">
        <v>758</v>
      </c>
      <c r="Q84" s="16">
        <v>0</v>
      </c>
      <c r="R84" s="96">
        <f t="shared" si="10"/>
        <v>37.475519999999996</v>
      </c>
      <c r="S84" s="17">
        <v>0</v>
      </c>
      <c r="T84" s="16">
        <v>0</v>
      </c>
      <c r="U84" s="96">
        <f t="shared" si="11"/>
        <v>795.47551999999996</v>
      </c>
      <c r="V84" s="97">
        <f t="shared" si="12"/>
        <v>0</v>
      </c>
      <c r="X84" s="16">
        <v>100</v>
      </c>
      <c r="Y84" s="16">
        <v>100</v>
      </c>
      <c r="Z84" s="16">
        <f t="shared" si="13"/>
        <v>75800</v>
      </c>
      <c r="AA84" s="16">
        <f t="shared" si="14"/>
        <v>0</v>
      </c>
      <c r="AB84" s="16">
        <f t="shared" si="15"/>
        <v>3747.5519999999997</v>
      </c>
      <c r="AC84" s="16">
        <f t="shared" si="16"/>
        <v>0</v>
      </c>
      <c r="AD84" s="16">
        <f t="shared" si="17"/>
        <v>0</v>
      </c>
      <c r="AE84" s="17">
        <f t="shared" si="18"/>
        <v>79547.551999999996</v>
      </c>
    </row>
    <row r="85" spans="1:31" ht="30" x14ac:dyDescent="0.25">
      <c r="A85" s="114" t="s">
        <v>212</v>
      </c>
      <c r="B85" s="131" t="s">
        <v>156</v>
      </c>
      <c r="C85" s="114" t="s">
        <v>213</v>
      </c>
      <c r="D85" s="5"/>
      <c r="E85" s="5"/>
      <c r="F85" s="5"/>
      <c r="G85" s="5"/>
      <c r="H85" s="5"/>
      <c r="I85" s="5"/>
      <c r="J85" s="5"/>
      <c r="K85" s="5"/>
      <c r="L85" s="107"/>
      <c r="M85" s="105" t="s">
        <v>203</v>
      </c>
      <c r="N85" s="16">
        <v>2561</v>
      </c>
      <c r="O85" s="115"/>
      <c r="P85" s="111">
        <v>615</v>
      </c>
      <c r="Q85" s="16">
        <v>0</v>
      </c>
      <c r="R85" s="96">
        <f t="shared" si="10"/>
        <v>30.4056</v>
      </c>
      <c r="S85" s="17">
        <v>0</v>
      </c>
      <c r="T85" s="16">
        <v>0</v>
      </c>
      <c r="U85" s="96">
        <f t="shared" si="11"/>
        <v>645.40560000000005</v>
      </c>
      <c r="V85" s="97">
        <f t="shared" si="12"/>
        <v>1652884</v>
      </c>
      <c r="X85" s="16">
        <v>100</v>
      </c>
      <c r="Y85" s="16">
        <v>100</v>
      </c>
      <c r="Z85" s="16">
        <f t="shared" si="13"/>
        <v>61500</v>
      </c>
      <c r="AA85" s="16">
        <f t="shared" si="14"/>
        <v>0</v>
      </c>
      <c r="AB85" s="16">
        <f t="shared" si="15"/>
        <v>3040.56</v>
      </c>
      <c r="AC85" s="16">
        <f t="shared" si="16"/>
        <v>0</v>
      </c>
      <c r="AD85" s="16">
        <f t="shared" si="17"/>
        <v>0</v>
      </c>
      <c r="AE85" s="17">
        <f t="shared" si="18"/>
        <v>64540.56</v>
      </c>
    </row>
    <row r="86" spans="1:31" x14ac:dyDescent="0.25">
      <c r="A86" s="114" t="s">
        <v>214</v>
      </c>
      <c r="B86" s="131" t="s">
        <v>156</v>
      </c>
      <c r="C86" s="114" t="s">
        <v>215</v>
      </c>
      <c r="D86" s="5"/>
      <c r="E86" s="5"/>
      <c r="F86" s="5"/>
      <c r="G86" s="5"/>
      <c r="H86" s="5"/>
      <c r="I86" s="5"/>
      <c r="J86" s="5"/>
      <c r="K86" s="5"/>
      <c r="L86" s="107"/>
      <c r="M86" s="105" t="s">
        <v>203</v>
      </c>
      <c r="N86" s="16">
        <v>292</v>
      </c>
      <c r="O86" s="115"/>
      <c r="P86" s="111">
        <v>758</v>
      </c>
      <c r="Q86" s="16">
        <v>0</v>
      </c>
      <c r="R86" s="96">
        <f t="shared" si="10"/>
        <v>37.475519999999996</v>
      </c>
      <c r="S86" s="17">
        <v>0</v>
      </c>
      <c r="T86" s="16">
        <v>0</v>
      </c>
      <c r="U86" s="96">
        <f t="shared" si="11"/>
        <v>795.47551999999996</v>
      </c>
      <c r="V86" s="97">
        <f t="shared" si="12"/>
        <v>232279</v>
      </c>
      <c r="X86" s="16">
        <v>100</v>
      </c>
      <c r="Y86" s="16">
        <v>100</v>
      </c>
      <c r="Z86" s="16">
        <f t="shared" si="13"/>
        <v>75800</v>
      </c>
      <c r="AA86" s="16">
        <f t="shared" si="14"/>
        <v>0</v>
      </c>
      <c r="AB86" s="16">
        <f t="shared" si="15"/>
        <v>3747.5519999999997</v>
      </c>
      <c r="AC86" s="16">
        <f t="shared" si="16"/>
        <v>0</v>
      </c>
      <c r="AD86" s="16">
        <f t="shared" si="17"/>
        <v>0</v>
      </c>
      <c r="AE86" s="17">
        <f t="shared" si="18"/>
        <v>79547.551999999996</v>
      </c>
    </row>
    <row r="87" spans="1:31" ht="60" x14ac:dyDescent="0.25">
      <c r="A87" s="114" t="s">
        <v>216</v>
      </c>
      <c r="B87" s="131" t="s">
        <v>156</v>
      </c>
      <c r="C87" s="114" t="s">
        <v>217</v>
      </c>
      <c r="D87" s="5"/>
      <c r="E87" s="5"/>
      <c r="F87" s="5"/>
      <c r="G87" s="5"/>
      <c r="H87" s="5"/>
      <c r="I87" s="5"/>
      <c r="J87" s="5"/>
      <c r="K87" s="5"/>
      <c r="L87" s="107"/>
      <c r="M87" s="105" t="s">
        <v>203</v>
      </c>
      <c r="N87" s="16">
        <v>3290</v>
      </c>
      <c r="O87" s="115"/>
      <c r="P87" s="111">
        <v>758</v>
      </c>
      <c r="Q87" s="16">
        <v>0</v>
      </c>
      <c r="R87" s="96">
        <f t="shared" si="10"/>
        <v>37.475519999999996</v>
      </c>
      <c r="S87" s="17">
        <v>0</v>
      </c>
      <c r="T87" s="16">
        <v>0</v>
      </c>
      <c r="U87" s="96">
        <f t="shared" si="11"/>
        <v>795.47551999999996</v>
      </c>
      <c r="V87" s="97">
        <f t="shared" si="12"/>
        <v>2617114</v>
      </c>
      <c r="X87" s="16">
        <v>100</v>
      </c>
      <c r="Y87" s="16">
        <v>100</v>
      </c>
      <c r="Z87" s="16">
        <f t="shared" si="13"/>
        <v>75800</v>
      </c>
      <c r="AA87" s="16">
        <f t="shared" si="14"/>
        <v>0</v>
      </c>
      <c r="AB87" s="16">
        <f t="shared" si="15"/>
        <v>3747.5519999999997</v>
      </c>
      <c r="AC87" s="16">
        <f t="shared" si="16"/>
        <v>0</v>
      </c>
      <c r="AD87" s="16">
        <f t="shared" si="17"/>
        <v>0</v>
      </c>
      <c r="AE87" s="17">
        <f t="shared" si="18"/>
        <v>79547.551999999996</v>
      </c>
    </row>
    <row r="88" spans="1:31" ht="30" x14ac:dyDescent="0.25">
      <c r="A88" s="114" t="s">
        <v>218</v>
      </c>
      <c r="B88" s="131" t="s">
        <v>156</v>
      </c>
      <c r="C88" s="114" t="s">
        <v>219</v>
      </c>
      <c r="D88" s="5"/>
      <c r="E88" s="5"/>
      <c r="F88" s="5"/>
      <c r="G88" s="5"/>
      <c r="H88" s="5"/>
      <c r="I88" s="5"/>
      <c r="J88" s="5"/>
      <c r="K88" s="5"/>
      <c r="L88" s="107"/>
      <c r="M88" s="105" t="s">
        <v>203</v>
      </c>
      <c r="N88" s="16">
        <v>769</v>
      </c>
      <c r="O88" s="115"/>
      <c r="P88" s="111">
        <v>758</v>
      </c>
      <c r="Q88" s="16">
        <v>0</v>
      </c>
      <c r="R88" s="96">
        <f t="shared" si="10"/>
        <v>37.475519999999996</v>
      </c>
      <c r="S88" s="17">
        <v>0</v>
      </c>
      <c r="T88" s="16">
        <v>0</v>
      </c>
      <c r="U88" s="96">
        <f t="shared" si="11"/>
        <v>795.47551999999996</v>
      </c>
      <c r="V88" s="97">
        <f t="shared" si="12"/>
        <v>611721</v>
      </c>
      <c r="X88" s="16">
        <v>100</v>
      </c>
      <c r="Y88" s="16">
        <v>100</v>
      </c>
      <c r="Z88" s="16">
        <f t="shared" si="13"/>
        <v>75800</v>
      </c>
      <c r="AA88" s="16">
        <f t="shared" si="14"/>
        <v>0</v>
      </c>
      <c r="AB88" s="16">
        <f t="shared" si="15"/>
        <v>3747.5519999999997</v>
      </c>
      <c r="AC88" s="16">
        <f t="shared" si="16"/>
        <v>0</v>
      </c>
      <c r="AD88" s="16">
        <f t="shared" si="17"/>
        <v>0</v>
      </c>
      <c r="AE88" s="17">
        <f t="shared" si="18"/>
        <v>79547.551999999996</v>
      </c>
    </row>
    <row r="89" spans="1:31" ht="30" x14ac:dyDescent="0.25">
      <c r="A89" s="114" t="s">
        <v>220</v>
      </c>
      <c r="B89" s="131" t="s">
        <v>156</v>
      </c>
      <c r="C89" s="114" t="s">
        <v>221</v>
      </c>
      <c r="D89" s="5"/>
      <c r="E89" s="5"/>
      <c r="F89" s="5"/>
      <c r="G89" s="5"/>
      <c r="H89" s="5"/>
      <c r="I89" s="5"/>
      <c r="J89" s="5"/>
      <c r="K89" s="5"/>
      <c r="L89" s="107"/>
      <c r="M89" s="105" t="s">
        <v>203</v>
      </c>
      <c r="N89" s="16">
        <v>6060</v>
      </c>
      <c r="O89" s="115"/>
      <c r="P89" s="111">
        <v>543</v>
      </c>
      <c r="Q89" s="16">
        <v>0</v>
      </c>
      <c r="R89" s="96">
        <f t="shared" si="10"/>
        <v>26.84592</v>
      </c>
      <c r="S89" s="17">
        <v>0</v>
      </c>
      <c r="T89" s="16">
        <v>0</v>
      </c>
      <c r="U89" s="96">
        <f t="shared" si="11"/>
        <v>569.84591999999998</v>
      </c>
      <c r="V89" s="97">
        <f t="shared" si="12"/>
        <v>3453266</v>
      </c>
      <c r="X89" s="16">
        <v>100</v>
      </c>
      <c r="Y89" s="16">
        <v>100</v>
      </c>
      <c r="Z89" s="16">
        <f t="shared" si="13"/>
        <v>54300</v>
      </c>
      <c r="AA89" s="16">
        <f t="shared" si="14"/>
        <v>0</v>
      </c>
      <c r="AB89" s="16">
        <f t="shared" si="15"/>
        <v>2684.5920000000001</v>
      </c>
      <c r="AC89" s="16">
        <f t="shared" si="16"/>
        <v>0</v>
      </c>
      <c r="AD89" s="16">
        <f t="shared" si="17"/>
        <v>0</v>
      </c>
      <c r="AE89" s="17">
        <f t="shared" si="18"/>
        <v>56984.591999999997</v>
      </c>
    </row>
    <row r="90" spans="1:31" ht="30" x14ac:dyDescent="0.25">
      <c r="A90" s="114" t="s">
        <v>222</v>
      </c>
      <c r="B90" s="131" t="s">
        <v>156</v>
      </c>
      <c r="C90" s="114" t="s">
        <v>223</v>
      </c>
      <c r="D90" s="5"/>
      <c r="E90" s="5"/>
      <c r="F90" s="5"/>
      <c r="G90" s="5"/>
      <c r="H90" s="5"/>
      <c r="I90" s="5"/>
      <c r="J90" s="5"/>
      <c r="K90" s="5"/>
      <c r="L90" s="107"/>
      <c r="M90" s="105" t="s">
        <v>203</v>
      </c>
      <c r="N90" s="16">
        <v>210</v>
      </c>
      <c r="O90" s="115"/>
      <c r="P90" s="111">
        <v>615</v>
      </c>
      <c r="Q90" s="16">
        <v>0</v>
      </c>
      <c r="R90" s="96">
        <f t="shared" si="10"/>
        <v>30.4056</v>
      </c>
      <c r="S90" s="17">
        <v>0</v>
      </c>
      <c r="T90" s="16">
        <v>0</v>
      </c>
      <c r="U90" s="96">
        <f t="shared" si="11"/>
        <v>645.40560000000005</v>
      </c>
      <c r="V90" s="97">
        <f t="shared" si="12"/>
        <v>135535</v>
      </c>
      <c r="X90" s="16">
        <v>100</v>
      </c>
      <c r="Y90" s="16">
        <v>100</v>
      </c>
      <c r="Z90" s="16">
        <f t="shared" si="13"/>
        <v>61500</v>
      </c>
      <c r="AA90" s="16">
        <f t="shared" si="14"/>
        <v>0</v>
      </c>
      <c r="AB90" s="16">
        <f t="shared" si="15"/>
        <v>3040.56</v>
      </c>
      <c r="AC90" s="16">
        <f t="shared" si="16"/>
        <v>0</v>
      </c>
      <c r="AD90" s="16">
        <f t="shared" si="17"/>
        <v>0</v>
      </c>
      <c r="AE90" s="17">
        <f t="shared" si="18"/>
        <v>64540.56</v>
      </c>
    </row>
    <row r="91" spans="1:31" ht="30" x14ac:dyDescent="0.25">
      <c r="A91" s="114" t="s">
        <v>224</v>
      </c>
      <c r="B91" s="131" t="s">
        <v>156</v>
      </c>
      <c r="C91" s="114" t="s">
        <v>225</v>
      </c>
      <c r="D91" s="5"/>
      <c r="E91" s="5"/>
      <c r="F91" s="5"/>
      <c r="G91" s="5"/>
      <c r="H91" s="5"/>
      <c r="I91" s="5"/>
      <c r="J91" s="5"/>
      <c r="K91" s="5"/>
      <c r="L91" s="107"/>
      <c r="M91" s="105" t="s">
        <v>203</v>
      </c>
      <c r="N91" s="16">
        <v>314</v>
      </c>
      <c r="O91" s="115"/>
      <c r="P91" s="111">
        <v>615</v>
      </c>
      <c r="Q91" s="16">
        <v>0</v>
      </c>
      <c r="R91" s="96">
        <f t="shared" si="10"/>
        <v>30.4056</v>
      </c>
      <c r="S91" s="17">
        <v>0</v>
      </c>
      <c r="T91" s="16">
        <v>0</v>
      </c>
      <c r="U91" s="96">
        <f t="shared" si="11"/>
        <v>645.40560000000005</v>
      </c>
      <c r="V91" s="97">
        <f t="shared" si="12"/>
        <v>202657</v>
      </c>
      <c r="X91" s="16">
        <v>100</v>
      </c>
      <c r="Y91" s="16">
        <v>100</v>
      </c>
      <c r="Z91" s="16">
        <f t="shared" si="13"/>
        <v>61500</v>
      </c>
      <c r="AA91" s="16">
        <f t="shared" si="14"/>
        <v>0</v>
      </c>
      <c r="AB91" s="16">
        <f t="shared" si="15"/>
        <v>3040.56</v>
      </c>
      <c r="AC91" s="16">
        <f t="shared" si="16"/>
        <v>0</v>
      </c>
      <c r="AD91" s="16">
        <f t="shared" si="17"/>
        <v>0</v>
      </c>
      <c r="AE91" s="17">
        <f t="shared" si="18"/>
        <v>64540.56</v>
      </c>
    </row>
    <row r="92" spans="1:31" ht="30" x14ac:dyDescent="0.25">
      <c r="A92" s="114" t="s">
        <v>226</v>
      </c>
      <c r="B92" s="131" t="s">
        <v>156</v>
      </c>
      <c r="C92" s="114" t="s">
        <v>227</v>
      </c>
      <c r="D92" s="5"/>
      <c r="E92" s="5"/>
      <c r="F92" s="5"/>
      <c r="G92" s="5"/>
      <c r="H92" s="5"/>
      <c r="I92" s="5"/>
      <c r="J92" s="5"/>
      <c r="K92" s="5"/>
      <c r="L92" s="107"/>
      <c r="M92" s="105" t="s">
        <v>203</v>
      </c>
      <c r="N92" s="16">
        <v>64</v>
      </c>
      <c r="O92" s="115"/>
      <c r="P92" s="111">
        <v>758</v>
      </c>
      <c r="Q92" s="16">
        <v>0</v>
      </c>
      <c r="R92" s="96">
        <f t="shared" si="10"/>
        <v>37.475519999999996</v>
      </c>
      <c r="S92" s="17">
        <v>0</v>
      </c>
      <c r="T92" s="16">
        <v>0</v>
      </c>
      <c r="U92" s="96">
        <f t="shared" si="11"/>
        <v>795.47551999999996</v>
      </c>
      <c r="V92" s="97">
        <f t="shared" si="12"/>
        <v>50910</v>
      </c>
      <c r="X92" s="16">
        <v>100</v>
      </c>
      <c r="Y92" s="16">
        <v>100</v>
      </c>
      <c r="Z92" s="16">
        <f t="shared" si="13"/>
        <v>75800</v>
      </c>
      <c r="AA92" s="16">
        <f t="shared" si="14"/>
        <v>0</v>
      </c>
      <c r="AB92" s="16">
        <f t="shared" si="15"/>
        <v>3747.5519999999997</v>
      </c>
      <c r="AC92" s="16">
        <f t="shared" si="16"/>
        <v>0</v>
      </c>
      <c r="AD92" s="16">
        <f t="shared" si="17"/>
        <v>0</v>
      </c>
      <c r="AE92" s="17">
        <f t="shared" si="18"/>
        <v>79547.551999999996</v>
      </c>
    </row>
    <row r="93" spans="1:31" ht="30" x14ac:dyDescent="0.25">
      <c r="A93" s="114" t="s">
        <v>228</v>
      </c>
      <c r="B93" s="131" t="s">
        <v>156</v>
      </c>
      <c r="C93" s="114" t="s">
        <v>229</v>
      </c>
      <c r="D93" s="5"/>
      <c r="E93" s="5"/>
      <c r="F93" s="5"/>
      <c r="G93" s="5"/>
      <c r="H93" s="5"/>
      <c r="I93" s="5"/>
      <c r="J93" s="5"/>
      <c r="K93" s="5"/>
      <c r="L93" s="107"/>
      <c r="M93" s="105" t="s">
        <v>203</v>
      </c>
      <c r="N93" s="16">
        <v>19</v>
      </c>
      <c r="O93" s="115"/>
      <c r="P93" s="111">
        <v>758</v>
      </c>
      <c r="Q93" s="16">
        <v>0</v>
      </c>
      <c r="R93" s="96">
        <f t="shared" si="10"/>
        <v>37.475519999999996</v>
      </c>
      <c r="S93" s="17">
        <v>0</v>
      </c>
      <c r="T93" s="16">
        <v>0</v>
      </c>
      <c r="U93" s="96">
        <f t="shared" si="11"/>
        <v>795.47551999999996</v>
      </c>
      <c r="V93" s="97">
        <f t="shared" si="12"/>
        <v>15114</v>
      </c>
      <c r="X93" s="16">
        <v>100</v>
      </c>
      <c r="Y93" s="16">
        <v>100</v>
      </c>
      <c r="Z93" s="16">
        <f t="shared" si="13"/>
        <v>75800</v>
      </c>
      <c r="AA93" s="16">
        <f t="shared" si="14"/>
        <v>0</v>
      </c>
      <c r="AB93" s="16">
        <f t="shared" si="15"/>
        <v>3747.5519999999997</v>
      </c>
      <c r="AC93" s="16">
        <f t="shared" si="16"/>
        <v>0</v>
      </c>
      <c r="AD93" s="16">
        <f t="shared" si="17"/>
        <v>0</v>
      </c>
      <c r="AE93" s="17">
        <f t="shared" si="18"/>
        <v>79547.551999999996</v>
      </c>
    </row>
    <row r="94" spans="1:31" ht="30" x14ac:dyDescent="0.25">
      <c r="A94" s="114" t="s">
        <v>230</v>
      </c>
      <c r="B94" s="131" t="s">
        <v>156</v>
      </c>
      <c r="C94" s="114" t="s">
        <v>231</v>
      </c>
      <c r="D94" s="5"/>
      <c r="E94" s="5"/>
      <c r="F94" s="5"/>
      <c r="G94" s="5"/>
      <c r="H94" s="5"/>
      <c r="I94" s="5"/>
      <c r="J94" s="5"/>
      <c r="K94" s="5"/>
      <c r="L94" s="107"/>
      <c r="M94" s="105" t="s">
        <v>203</v>
      </c>
      <c r="N94" s="16">
        <v>31</v>
      </c>
      <c r="O94" s="115"/>
      <c r="P94" s="111">
        <v>758</v>
      </c>
      <c r="Q94" s="16">
        <v>0</v>
      </c>
      <c r="R94" s="96">
        <f t="shared" si="10"/>
        <v>37.475519999999996</v>
      </c>
      <c r="S94" s="17">
        <v>0</v>
      </c>
      <c r="T94" s="16">
        <v>0</v>
      </c>
      <c r="U94" s="96">
        <f t="shared" si="11"/>
        <v>795.47551999999996</v>
      </c>
      <c r="V94" s="97">
        <f t="shared" si="12"/>
        <v>24660</v>
      </c>
      <c r="X94" s="16">
        <v>100</v>
      </c>
      <c r="Y94" s="16">
        <v>100</v>
      </c>
      <c r="Z94" s="16">
        <f t="shared" si="13"/>
        <v>75800</v>
      </c>
      <c r="AA94" s="16">
        <f t="shared" si="14"/>
        <v>0</v>
      </c>
      <c r="AB94" s="16">
        <f t="shared" si="15"/>
        <v>3747.5519999999997</v>
      </c>
      <c r="AC94" s="16">
        <f t="shared" si="16"/>
        <v>0</v>
      </c>
      <c r="AD94" s="16">
        <f t="shared" si="17"/>
        <v>0</v>
      </c>
      <c r="AE94" s="17">
        <f t="shared" si="18"/>
        <v>79547.551999999996</v>
      </c>
    </row>
    <row r="95" spans="1:31" x14ac:dyDescent="0.25">
      <c r="A95" s="114" t="s">
        <v>232</v>
      </c>
      <c r="B95" s="131" t="s">
        <v>156</v>
      </c>
      <c r="C95" s="114" t="s">
        <v>233</v>
      </c>
      <c r="D95" s="5"/>
      <c r="E95" s="5"/>
      <c r="F95" s="5"/>
      <c r="G95" s="5"/>
      <c r="H95" s="5"/>
      <c r="I95" s="5"/>
      <c r="J95" s="5"/>
      <c r="K95" s="5"/>
      <c r="L95" s="107"/>
      <c r="M95" s="105" t="s">
        <v>203</v>
      </c>
      <c r="N95" s="16">
        <v>34</v>
      </c>
      <c r="O95" s="115"/>
      <c r="P95" s="111">
        <v>758</v>
      </c>
      <c r="Q95" s="16">
        <v>0</v>
      </c>
      <c r="R95" s="96">
        <f t="shared" si="10"/>
        <v>37.475519999999996</v>
      </c>
      <c r="S95" s="17">
        <v>0</v>
      </c>
      <c r="T95" s="16">
        <v>0</v>
      </c>
      <c r="U95" s="96">
        <f t="shared" si="11"/>
        <v>795.47551999999996</v>
      </c>
      <c r="V95" s="97">
        <f t="shared" si="12"/>
        <v>27046</v>
      </c>
      <c r="X95" s="16">
        <v>100</v>
      </c>
      <c r="Y95" s="16">
        <v>100</v>
      </c>
      <c r="Z95" s="16">
        <f t="shared" si="13"/>
        <v>75800</v>
      </c>
      <c r="AA95" s="16">
        <f t="shared" si="14"/>
        <v>0</v>
      </c>
      <c r="AB95" s="16">
        <f t="shared" si="15"/>
        <v>3747.5519999999997</v>
      </c>
      <c r="AC95" s="16">
        <f t="shared" si="16"/>
        <v>0</v>
      </c>
      <c r="AD95" s="16">
        <f t="shared" si="17"/>
        <v>0</v>
      </c>
      <c r="AE95" s="17">
        <f t="shared" si="18"/>
        <v>79547.551999999996</v>
      </c>
    </row>
    <row r="96" spans="1:31" ht="110.25" x14ac:dyDescent="0.25">
      <c r="A96" s="114">
        <v>4</v>
      </c>
      <c r="B96" s="131" t="s">
        <v>156</v>
      </c>
      <c r="C96" s="101" t="s">
        <v>234</v>
      </c>
      <c r="D96" s="5"/>
      <c r="E96" s="5"/>
      <c r="F96" s="5"/>
      <c r="G96" s="5"/>
      <c r="H96" s="5"/>
      <c r="I96" s="5"/>
      <c r="J96" s="5"/>
      <c r="K96" s="5"/>
      <c r="L96" s="107"/>
      <c r="M96" s="5" t="s">
        <v>106</v>
      </c>
      <c r="N96" s="16">
        <v>0</v>
      </c>
      <c r="O96" s="115"/>
      <c r="P96" s="111">
        <v>0</v>
      </c>
      <c r="Q96" s="16">
        <v>0</v>
      </c>
      <c r="R96" s="96">
        <f t="shared" si="10"/>
        <v>0</v>
      </c>
      <c r="S96" s="17">
        <v>0</v>
      </c>
      <c r="T96" s="16">
        <v>0</v>
      </c>
      <c r="U96" s="96">
        <f t="shared" si="11"/>
        <v>0</v>
      </c>
      <c r="V96" s="97">
        <f t="shared" si="12"/>
        <v>0</v>
      </c>
      <c r="X96" s="16">
        <v>100</v>
      </c>
      <c r="Y96" s="16">
        <v>100</v>
      </c>
      <c r="Z96" s="16">
        <f t="shared" si="13"/>
        <v>0</v>
      </c>
      <c r="AA96" s="16">
        <f t="shared" si="14"/>
        <v>0</v>
      </c>
      <c r="AB96" s="16">
        <f t="shared" si="15"/>
        <v>0</v>
      </c>
      <c r="AC96" s="16">
        <f t="shared" si="16"/>
        <v>0</v>
      </c>
      <c r="AD96" s="16">
        <f t="shared" si="17"/>
        <v>0</v>
      </c>
      <c r="AE96" s="17">
        <f t="shared" si="18"/>
        <v>0</v>
      </c>
    </row>
    <row r="97" spans="1:31" ht="15.75" x14ac:dyDescent="0.25">
      <c r="A97" s="114"/>
      <c r="B97" s="131" t="s">
        <v>156</v>
      </c>
      <c r="C97" s="125" t="s">
        <v>235</v>
      </c>
      <c r="D97" s="5"/>
      <c r="E97" s="5"/>
      <c r="F97" s="5"/>
      <c r="G97" s="5"/>
      <c r="H97" s="5"/>
      <c r="I97" s="5"/>
      <c r="J97" s="5"/>
      <c r="K97" s="5"/>
      <c r="L97" s="107"/>
      <c r="M97" s="5" t="s">
        <v>106</v>
      </c>
      <c r="N97" s="16">
        <v>0</v>
      </c>
      <c r="O97" s="115"/>
      <c r="P97" s="111">
        <v>0</v>
      </c>
      <c r="Q97" s="16">
        <v>0</v>
      </c>
      <c r="R97" s="96">
        <f t="shared" si="10"/>
        <v>0</v>
      </c>
      <c r="S97" s="17">
        <v>0</v>
      </c>
      <c r="T97" s="16">
        <v>0</v>
      </c>
      <c r="U97" s="96">
        <f t="shared" si="11"/>
        <v>0</v>
      </c>
      <c r="V97" s="97">
        <f t="shared" si="12"/>
        <v>0</v>
      </c>
      <c r="X97" s="16">
        <v>100</v>
      </c>
      <c r="Y97" s="16">
        <v>100</v>
      </c>
      <c r="Z97" s="16">
        <f t="shared" si="13"/>
        <v>0</v>
      </c>
      <c r="AA97" s="16">
        <f t="shared" si="14"/>
        <v>0</v>
      </c>
      <c r="AB97" s="16">
        <f t="shared" si="15"/>
        <v>0</v>
      </c>
      <c r="AC97" s="16">
        <f t="shared" si="16"/>
        <v>0</v>
      </c>
      <c r="AD97" s="16">
        <f t="shared" si="17"/>
        <v>0</v>
      </c>
      <c r="AE97" s="17">
        <f t="shared" si="18"/>
        <v>0</v>
      </c>
    </row>
    <row r="98" spans="1:31" ht="45" x14ac:dyDescent="0.25">
      <c r="A98" s="114">
        <v>4.0999999999999996</v>
      </c>
      <c r="B98" s="131" t="s">
        <v>156</v>
      </c>
      <c r="C98" s="114" t="s">
        <v>236</v>
      </c>
      <c r="D98" s="5"/>
      <c r="E98" s="5"/>
      <c r="F98" s="5"/>
      <c r="G98" s="5"/>
      <c r="H98" s="5"/>
      <c r="I98" s="5"/>
      <c r="J98" s="5"/>
      <c r="K98" s="5"/>
      <c r="L98" s="107"/>
      <c r="M98" s="105" t="s">
        <v>203</v>
      </c>
      <c r="N98" s="16">
        <v>2262</v>
      </c>
      <c r="O98" s="115"/>
      <c r="P98" s="111">
        <v>143</v>
      </c>
      <c r="Q98" s="16">
        <v>0</v>
      </c>
      <c r="R98" s="96">
        <f t="shared" si="10"/>
        <v>7.0699199999999998</v>
      </c>
      <c r="S98" s="17">
        <v>0</v>
      </c>
      <c r="T98" s="16">
        <v>0</v>
      </c>
      <c r="U98" s="96">
        <f t="shared" si="11"/>
        <v>150.06992</v>
      </c>
      <c r="V98" s="97">
        <f t="shared" si="12"/>
        <v>339458</v>
      </c>
      <c r="X98" s="16">
        <v>100</v>
      </c>
      <c r="Y98" s="16">
        <v>100</v>
      </c>
      <c r="Z98" s="16">
        <f t="shared" si="13"/>
        <v>14300</v>
      </c>
      <c r="AA98" s="16">
        <f t="shared" si="14"/>
        <v>0</v>
      </c>
      <c r="AB98" s="16">
        <f t="shared" si="15"/>
        <v>706.99199999999996</v>
      </c>
      <c r="AC98" s="16">
        <f t="shared" si="16"/>
        <v>0</v>
      </c>
      <c r="AD98" s="16">
        <f t="shared" si="17"/>
        <v>0</v>
      </c>
      <c r="AE98" s="17">
        <f t="shared" si="18"/>
        <v>15006.992</v>
      </c>
    </row>
    <row r="99" spans="1:31" ht="60" x14ac:dyDescent="0.25">
      <c r="A99" s="114">
        <v>4.2</v>
      </c>
      <c r="B99" s="131" t="s">
        <v>156</v>
      </c>
      <c r="C99" s="114" t="s">
        <v>237</v>
      </c>
      <c r="D99" s="5"/>
      <c r="E99" s="5"/>
      <c r="F99" s="5"/>
      <c r="G99" s="5"/>
      <c r="H99" s="5"/>
      <c r="I99" s="5"/>
      <c r="J99" s="5"/>
      <c r="K99" s="5"/>
      <c r="L99" s="107"/>
      <c r="M99" s="105" t="s">
        <v>203</v>
      </c>
      <c r="N99" s="16">
        <v>3076</v>
      </c>
      <c r="O99" s="115"/>
      <c r="P99" s="111">
        <v>158</v>
      </c>
      <c r="Q99" s="16">
        <v>0</v>
      </c>
      <c r="R99" s="96">
        <f t="shared" si="10"/>
        <v>7.8115199999999998</v>
      </c>
      <c r="S99" s="17">
        <v>0</v>
      </c>
      <c r="T99" s="16">
        <v>0</v>
      </c>
      <c r="U99" s="96">
        <f t="shared" si="11"/>
        <v>165.81152</v>
      </c>
      <c r="V99" s="97">
        <f t="shared" si="12"/>
        <v>510036</v>
      </c>
      <c r="X99" s="16">
        <v>100</v>
      </c>
      <c r="Y99" s="16">
        <v>100</v>
      </c>
      <c r="Z99" s="16">
        <f t="shared" si="13"/>
        <v>15800</v>
      </c>
      <c r="AA99" s="16">
        <f t="shared" si="14"/>
        <v>0</v>
      </c>
      <c r="AB99" s="16">
        <f t="shared" si="15"/>
        <v>781.15199999999993</v>
      </c>
      <c r="AC99" s="16">
        <f t="shared" si="16"/>
        <v>0</v>
      </c>
      <c r="AD99" s="16">
        <f t="shared" si="17"/>
        <v>0</v>
      </c>
      <c r="AE99" s="17">
        <f t="shared" si="18"/>
        <v>16581.151999999998</v>
      </c>
    </row>
    <row r="100" spans="1:31" ht="45" x14ac:dyDescent="0.25">
      <c r="A100" s="114">
        <v>4.3</v>
      </c>
      <c r="B100" s="131" t="s">
        <v>156</v>
      </c>
      <c r="C100" s="114" t="s">
        <v>238</v>
      </c>
      <c r="D100" s="5"/>
      <c r="E100" s="5"/>
      <c r="F100" s="5"/>
      <c r="G100" s="5"/>
      <c r="H100" s="5"/>
      <c r="I100" s="5"/>
      <c r="J100" s="5"/>
      <c r="K100" s="5"/>
      <c r="L100" s="107"/>
      <c r="M100" s="105" t="s">
        <v>203</v>
      </c>
      <c r="N100" s="16">
        <v>248</v>
      </c>
      <c r="O100" s="115"/>
      <c r="P100" s="111">
        <v>201</v>
      </c>
      <c r="Q100" s="16">
        <v>0</v>
      </c>
      <c r="R100" s="96">
        <f t="shared" si="10"/>
        <v>9.9374399999999987</v>
      </c>
      <c r="S100" s="17">
        <v>0</v>
      </c>
      <c r="T100" s="16">
        <v>0</v>
      </c>
      <c r="U100" s="96">
        <f t="shared" si="11"/>
        <v>210.93744000000001</v>
      </c>
      <c r="V100" s="97">
        <f t="shared" si="12"/>
        <v>52312</v>
      </c>
      <c r="X100" s="16">
        <v>100</v>
      </c>
      <c r="Y100" s="16">
        <v>100</v>
      </c>
      <c r="Z100" s="16">
        <f t="shared" si="13"/>
        <v>20100</v>
      </c>
      <c r="AA100" s="16">
        <f t="shared" si="14"/>
        <v>0</v>
      </c>
      <c r="AB100" s="16">
        <f t="shared" si="15"/>
        <v>993.74399999999991</v>
      </c>
      <c r="AC100" s="16">
        <f t="shared" si="16"/>
        <v>0</v>
      </c>
      <c r="AD100" s="16">
        <f t="shared" si="17"/>
        <v>0</v>
      </c>
      <c r="AE100" s="17">
        <f t="shared" si="18"/>
        <v>21093.743999999999</v>
      </c>
    </row>
    <row r="101" spans="1:31" ht="45" x14ac:dyDescent="0.25">
      <c r="A101" s="114">
        <v>4.4000000000000004</v>
      </c>
      <c r="B101" s="131" t="s">
        <v>156</v>
      </c>
      <c r="C101" s="114" t="s">
        <v>239</v>
      </c>
      <c r="D101" s="5"/>
      <c r="E101" s="5"/>
      <c r="F101" s="5"/>
      <c r="G101" s="5"/>
      <c r="H101" s="5"/>
      <c r="I101" s="5"/>
      <c r="J101" s="5"/>
      <c r="K101" s="5"/>
      <c r="L101" s="107"/>
      <c r="M101" s="105" t="s">
        <v>203</v>
      </c>
      <c r="N101" s="16">
        <v>73</v>
      </c>
      <c r="O101" s="115"/>
      <c r="P101" s="111">
        <v>194</v>
      </c>
      <c r="Q101" s="16">
        <v>0</v>
      </c>
      <c r="R101" s="96">
        <f t="shared" si="10"/>
        <v>9.5913599999999999</v>
      </c>
      <c r="S101" s="17">
        <v>0</v>
      </c>
      <c r="T101" s="16">
        <v>0</v>
      </c>
      <c r="U101" s="96">
        <f t="shared" si="11"/>
        <v>203.59136000000001</v>
      </c>
      <c r="V101" s="97">
        <f t="shared" si="12"/>
        <v>14862</v>
      </c>
      <c r="X101" s="16">
        <v>100</v>
      </c>
      <c r="Y101" s="16">
        <v>100</v>
      </c>
      <c r="Z101" s="16">
        <f t="shared" si="13"/>
        <v>19400</v>
      </c>
      <c r="AA101" s="16">
        <f t="shared" si="14"/>
        <v>0</v>
      </c>
      <c r="AB101" s="16">
        <f t="shared" si="15"/>
        <v>959.13600000000008</v>
      </c>
      <c r="AC101" s="16">
        <f t="shared" si="16"/>
        <v>0</v>
      </c>
      <c r="AD101" s="16">
        <f t="shared" si="17"/>
        <v>0</v>
      </c>
      <c r="AE101" s="17">
        <f t="shared" si="18"/>
        <v>20359.135999999999</v>
      </c>
    </row>
    <row r="102" spans="1:31" ht="45" x14ac:dyDescent="0.25">
      <c r="A102" s="114">
        <v>4.5</v>
      </c>
      <c r="B102" s="131" t="s">
        <v>156</v>
      </c>
      <c r="C102" s="114" t="s">
        <v>240</v>
      </c>
      <c r="D102" s="5"/>
      <c r="E102" s="5"/>
      <c r="F102" s="5"/>
      <c r="G102" s="5"/>
      <c r="H102" s="5"/>
      <c r="I102" s="5"/>
      <c r="J102" s="5"/>
      <c r="K102" s="5"/>
      <c r="L102" s="107"/>
      <c r="M102" s="105" t="s">
        <v>203</v>
      </c>
      <c r="N102" s="16">
        <v>1070</v>
      </c>
      <c r="O102" s="115"/>
      <c r="P102" s="111">
        <v>287</v>
      </c>
      <c r="Q102" s="16">
        <v>0</v>
      </c>
      <c r="R102" s="96">
        <f t="shared" si="10"/>
        <v>14.18928</v>
      </c>
      <c r="S102" s="17">
        <v>0</v>
      </c>
      <c r="T102" s="16">
        <v>0</v>
      </c>
      <c r="U102" s="96">
        <f t="shared" si="11"/>
        <v>301.18928</v>
      </c>
      <c r="V102" s="97">
        <f t="shared" si="12"/>
        <v>322273</v>
      </c>
      <c r="X102" s="16">
        <v>100</v>
      </c>
      <c r="Y102" s="16">
        <v>100</v>
      </c>
      <c r="Z102" s="16">
        <f t="shared" si="13"/>
        <v>28700</v>
      </c>
      <c r="AA102" s="16">
        <f t="shared" si="14"/>
        <v>0</v>
      </c>
      <c r="AB102" s="16">
        <f t="shared" si="15"/>
        <v>1418.9279999999999</v>
      </c>
      <c r="AC102" s="16">
        <f t="shared" si="16"/>
        <v>0</v>
      </c>
      <c r="AD102" s="16">
        <f t="shared" si="17"/>
        <v>0</v>
      </c>
      <c r="AE102" s="17">
        <f t="shared" si="18"/>
        <v>30118.928</v>
      </c>
    </row>
    <row r="103" spans="1:31" ht="45" x14ac:dyDescent="0.25">
      <c r="A103" s="114">
        <v>4.5999999999999996</v>
      </c>
      <c r="B103" s="131" t="s">
        <v>156</v>
      </c>
      <c r="C103" s="114" t="s">
        <v>241</v>
      </c>
      <c r="D103" s="5"/>
      <c r="E103" s="5"/>
      <c r="F103" s="5"/>
      <c r="G103" s="5"/>
      <c r="H103" s="5"/>
      <c r="I103" s="5"/>
      <c r="J103" s="5"/>
      <c r="K103" s="5"/>
      <c r="L103" s="107"/>
      <c r="M103" s="105" t="s">
        <v>203</v>
      </c>
      <c r="N103" s="16">
        <v>143</v>
      </c>
      <c r="O103" s="115"/>
      <c r="P103" s="111">
        <v>431</v>
      </c>
      <c r="Q103" s="16">
        <v>0</v>
      </c>
      <c r="R103" s="96">
        <f t="shared" si="10"/>
        <v>21.30864</v>
      </c>
      <c r="S103" s="17">
        <v>0</v>
      </c>
      <c r="T103" s="16">
        <v>0</v>
      </c>
      <c r="U103" s="96">
        <f t="shared" si="11"/>
        <v>452.30864000000003</v>
      </c>
      <c r="V103" s="97">
        <f t="shared" si="12"/>
        <v>64680</v>
      </c>
      <c r="X103" s="16">
        <v>100</v>
      </c>
      <c r="Y103" s="16">
        <v>100</v>
      </c>
      <c r="Z103" s="16">
        <f t="shared" si="13"/>
        <v>43100</v>
      </c>
      <c r="AA103" s="16">
        <f t="shared" si="14"/>
        <v>0</v>
      </c>
      <c r="AB103" s="16">
        <f t="shared" si="15"/>
        <v>2130.864</v>
      </c>
      <c r="AC103" s="16">
        <f t="shared" si="16"/>
        <v>0</v>
      </c>
      <c r="AD103" s="16">
        <f t="shared" si="17"/>
        <v>0</v>
      </c>
      <c r="AE103" s="17">
        <f t="shared" si="18"/>
        <v>45230.864000000001</v>
      </c>
    </row>
    <row r="104" spans="1:31" ht="189" x14ac:dyDescent="0.25">
      <c r="A104" s="114">
        <v>5</v>
      </c>
      <c r="B104" s="131" t="s">
        <v>197</v>
      </c>
      <c r="C104" s="99" t="s">
        <v>242</v>
      </c>
      <c r="D104" s="5"/>
      <c r="E104" s="5"/>
      <c r="F104" s="5"/>
      <c r="G104" s="5"/>
      <c r="H104" s="5"/>
      <c r="I104" s="5"/>
      <c r="J104" s="5"/>
      <c r="K104" s="5"/>
      <c r="L104" s="107"/>
      <c r="M104" s="5" t="s">
        <v>106</v>
      </c>
      <c r="N104" s="16">
        <v>0</v>
      </c>
      <c r="O104" s="115"/>
      <c r="P104" s="111">
        <v>0</v>
      </c>
      <c r="Q104" s="16">
        <v>0</v>
      </c>
      <c r="R104" s="96">
        <f t="shared" si="10"/>
        <v>0</v>
      </c>
      <c r="S104" s="17">
        <v>0</v>
      </c>
      <c r="T104" s="16">
        <v>0</v>
      </c>
      <c r="U104" s="96">
        <f t="shared" si="11"/>
        <v>0</v>
      </c>
      <c r="V104" s="97">
        <f t="shared" si="12"/>
        <v>0</v>
      </c>
      <c r="X104" s="16">
        <v>100</v>
      </c>
      <c r="Y104" s="16">
        <v>100</v>
      </c>
      <c r="Z104" s="16">
        <f t="shared" si="13"/>
        <v>0</v>
      </c>
      <c r="AA104" s="16">
        <f t="shared" si="14"/>
        <v>0</v>
      </c>
      <c r="AB104" s="16">
        <f t="shared" si="15"/>
        <v>0</v>
      </c>
      <c r="AC104" s="16">
        <f t="shared" si="16"/>
        <v>0</v>
      </c>
      <c r="AD104" s="16">
        <f t="shared" si="17"/>
        <v>0</v>
      </c>
      <c r="AE104" s="17">
        <f t="shared" si="18"/>
        <v>0</v>
      </c>
    </row>
    <row r="105" spans="1:31" ht="30" x14ac:dyDescent="0.25">
      <c r="A105" s="114">
        <v>5.0999999999999996</v>
      </c>
      <c r="B105" s="131" t="s">
        <v>197</v>
      </c>
      <c r="C105" s="114" t="s">
        <v>243</v>
      </c>
      <c r="D105" s="5"/>
      <c r="E105" s="5"/>
      <c r="F105" s="5"/>
      <c r="G105" s="5"/>
      <c r="H105" s="5"/>
      <c r="I105" s="5"/>
      <c r="J105" s="5"/>
      <c r="K105" s="5"/>
      <c r="L105" s="107"/>
      <c r="M105" s="120" t="s">
        <v>244</v>
      </c>
      <c r="N105" s="16">
        <v>490</v>
      </c>
      <c r="O105" s="115"/>
      <c r="P105" s="111">
        <v>64259</v>
      </c>
      <c r="Q105" s="16">
        <v>0</v>
      </c>
      <c r="R105" s="96">
        <f t="shared" si="10"/>
        <v>3176.9649599999998</v>
      </c>
      <c r="S105" s="17">
        <v>0</v>
      </c>
      <c r="T105" s="16">
        <v>0</v>
      </c>
      <c r="U105" s="96">
        <f t="shared" si="11"/>
        <v>67435.964959999998</v>
      </c>
      <c r="V105" s="97">
        <f t="shared" si="12"/>
        <v>33043623</v>
      </c>
      <c r="X105" s="16">
        <v>100</v>
      </c>
      <c r="Y105" s="16">
        <v>100</v>
      </c>
      <c r="Z105" s="16">
        <f t="shared" si="13"/>
        <v>6425900</v>
      </c>
      <c r="AA105" s="16">
        <f t="shared" si="14"/>
        <v>0</v>
      </c>
      <c r="AB105" s="16">
        <f t="shared" si="15"/>
        <v>317696.49599999998</v>
      </c>
      <c r="AC105" s="16">
        <f t="shared" si="16"/>
        <v>0</v>
      </c>
      <c r="AD105" s="16">
        <f t="shared" si="17"/>
        <v>0</v>
      </c>
      <c r="AE105" s="17">
        <f t="shared" si="18"/>
        <v>6743596.4960000003</v>
      </c>
    </row>
    <row r="106" spans="1:31" ht="15.75" x14ac:dyDescent="0.25">
      <c r="A106" s="114"/>
      <c r="B106" s="131" t="s">
        <v>197</v>
      </c>
      <c r="C106" s="126" t="s">
        <v>245</v>
      </c>
      <c r="D106" s="5"/>
      <c r="E106" s="5"/>
      <c r="F106" s="5"/>
      <c r="G106" s="5"/>
      <c r="H106" s="5"/>
      <c r="I106" s="5"/>
      <c r="J106" s="5"/>
      <c r="K106" s="5"/>
      <c r="L106" s="107"/>
      <c r="M106" s="5" t="s">
        <v>106</v>
      </c>
      <c r="N106" s="16">
        <v>0</v>
      </c>
      <c r="O106" s="115"/>
      <c r="P106" s="111">
        <v>0</v>
      </c>
      <c r="Q106" s="16">
        <v>0</v>
      </c>
      <c r="R106" s="96">
        <f t="shared" si="10"/>
        <v>0</v>
      </c>
      <c r="S106" s="17">
        <v>0</v>
      </c>
      <c r="T106" s="16">
        <v>0</v>
      </c>
      <c r="U106" s="96">
        <f t="shared" si="11"/>
        <v>0</v>
      </c>
      <c r="V106" s="97">
        <f t="shared" si="12"/>
        <v>0</v>
      </c>
      <c r="X106" s="16">
        <v>100</v>
      </c>
      <c r="Y106" s="16">
        <v>100</v>
      </c>
      <c r="Z106" s="16">
        <f t="shared" si="13"/>
        <v>0</v>
      </c>
      <c r="AA106" s="16">
        <f t="shared" si="14"/>
        <v>0</v>
      </c>
      <c r="AB106" s="16">
        <f t="shared" si="15"/>
        <v>0</v>
      </c>
      <c r="AC106" s="16">
        <f t="shared" si="16"/>
        <v>0</v>
      </c>
      <c r="AD106" s="16">
        <f t="shared" si="17"/>
        <v>0</v>
      </c>
      <c r="AE106" s="17">
        <f t="shared" si="18"/>
        <v>0</v>
      </c>
    </row>
    <row r="107" spans="1:31" ht="204.75" x14ac:dyDescent="0.25">
      <c r="A107" s="114">
        <v>5.2</v>
      </c>
      <c r="B107" s="131" t="s">
        <v>197</v>
      </c>
      <c r="C107" s="101" t="s">
        <v>246</v>
      </c>
      <c r="D107" s="5"/>
      <c r="E107" s="5"/>
      <c r="F107" s="5"/>
      <c r="G107" s="5"/>
      <c r="H107" s="5"/>
      <c r="I107" s="5"/>
      <c r="J107" s="5"/>
      <c r="K107" s="5"/>
      <c r="L107" s="107"/>
      <c r="M107" s="5" t="s">
        <v>106</v>
      </c>
      <c r="N107" s="16">
        <v>0</v>
      </c>
      <c r="O107" s="115"/>
      <c r="P107" s="111">
        <v>0</v>
      </c>
      <c r="Q107" s="16">
        <v>0</v>
      </c>
      <c r="R107" s="96">
        <f t="shared" si="10"/>
        <v>0</v>
      </c>
      <c r="S107" s="17">
        <v>0</v>
      </c>
      <c r="T107" s="16">
        <v>0</v>
      </c>
      <c r="U107" s="96">
        <f t="shared" si="11"/>
        <v>0</v>
      </c>
      <c r="V107" s="97">
        <f t="shared" si="12"/>
        <v>0</v>
      </c>
      <c r="X107" s="16">
        <v>100</v>
      </c>
      <c r="Y107" s="16">
        <v>100</v>
      </c>
      <c r="Z107" s="16">
        <f t="shared" si="13"/>
        <v>0</v>
      </c>
      <c r="AA107" s="16">
        <f t="shared" si="14"/>
        <v>0</v>
      </c>
      <c r="AB107" s="16">
        <f t="shared" si="15"/>
        <v>0</v>
      </c>
      <c r="AC107" s="16">
        <f t="shared" si="16"/>
        <v>0</v>
      </c>
      <c r="AD107" s="16">
        <f t="shared" si="17"/>
        <v>0</v>
      </c>
      <c r="AE107" s="17">
        <f t="shared" si="18"/>
        <v>0</v>
      </c>
    </row>
    <row r="108" spans="1:31" ht="31.5" x14ac:dyDescent="0.25">
      <c r="A108" s="114"/>
      <c r="B108" s="131" t="s">
        <v>197</v>
      </c>
      <c r="C108" s="127" t="s">
        <v>247</v>
      </c>
      <c r="D108" s="5"/>
      <c r="E108" s="5"/>
      <c r="F108" s="5"/>
      <c r="G108" s="5"/>
      <c r="H108" s="5"/>
      <c r="I108" s="5"/>
      <c r="J108" s="5"/>
      <c r="K108" s="5"/>
      <c r="L108" s="107"/>
      <c r="M108" s="5" t="s">
        <v>106</v>
      </c>
      <c r="N108" s="16">
        <v>0</v>
      </c>
      <c r="O108" s="115"/>
      <c r="P108" s="111">
        <v>0</v>
      </c>
      <c r="Q108" s="16">
        <v>0</v>
      </c>
      <c r="R108" s="96">
        <f t="shared" si="10"/>
        <v>0</v>
      </c>
      <c r="S108" s="17">
        <v>0</v>
      </c>
      <c r="T108" s="16">
        <v>0</v>
      </c>
      <c r="U108" s="96">
        <f t="shared" si="11"/>
        <v>0</v>
      </c>
      <c r="V108" s="97">
        <f t="shared" si="12"/>
        <v>0</v>
      </c>
      <c r="X108" s="16">
        <v>100</v>
      </c>
      <c r="Y108" s="16">
        <v>100</v>
      </c>
      <c r="Z108" s="16">
        <f t="shared" si="13"/>
        <v>0</v>
      </c>
      <c r="AA108" s="16">
        <f t="shared" si="14"/>
        <v>0</v>
      </c>
      <c r="AB108" s="16">
        <f t="shared" si="15"/>
        <v>0</v>
      </c>
      <c r="AC108" s="16">
        <f t="shared" si="16"/>
        <v>0</v>
      </c>
      <c r="AD108" s="16">
        <f t="shared" si="17"/>
        <v>0</v>
      </c>
      <c r="AE108" s="17">
        <f t="shared" si="18"/>
        <v>0</v>
      </c>
    </row>
    <row r="109" spans="1:31" ht="30" x14ac:dyDescent="0.25">
      <c r="A109" s="114" t="s">
        <v>248</v>
      </c>
      <c r="B109" s="131" t="s">
        <v>197</v>
      </c>
      <c r="C109" s="114" t="s">
        <v>249</v>
      </c>
      <c r="D109" s="5"/>
      <c r="E109" s="5"/>
      <c r="F109" s="5"/>
      <c r="G109" s="5"/>
      <c r="H109" s="5"/>
      <c r="I109" s="5"/>
      <c r="J109" s="5"/>
      <c r="K109" s="5"/>
      <c r="L109" s="107"/>
      <c r="M109" s="120" t="s">
        <v>244</v>
      </c>
      <c r="N109" s="16">
        <v>0</v>
      </c>
      <c r="O109" s="115"/>
      <c r="P109" s="111">
        <v>9039</v>
      </c>
      <c r="Q109" s="16">
        <v>0</v>
      </c>
      <c r="R109" s="96">
        <f t="shared" si="10"/>
        <v>446.88815999999997</v>
      </c>
      <c r="S109" s="17">
        <v>0</v>
      </c>
      <c r="T109" s="16">
        <v>0</v>
      </c>
      <c r="U109" s="96">
        <f t="shared" si="11"/>
        <v>9485.8881600000004</v>
      </c>
      <c r="V109" s="97">
        <f t="shared" si="12"/>
        <v>0</v>
      </c>
      <c r="X109" s="16">
        <v>100</v>
      </c>
      <c r="Y109" s="16">
        <v>100</v>
      </c>
      <c r="Z109" s="16">
        <f t="shared" si="13"/>
        <v>903900</v>
      </c>
      <c r="AA109" s="16">
        <f t="shared" si="14"/>
        <v>0</v>
      </c>
      <c r="AB109" s="16">
        <f t="shared" si="15"/>
        <v>44688.815999999999</v>
      </c>
      <c r="AC109" s="16">
        <f t="shared" si="16"/>
        <v>0</v>
      </c>
      <c r="AD109" s="16">
        <f t="shared" si="17"/>
        <v>0</v>
      </c>
      <c r="AE109" s="17">
        <f t="shared" si="18"/>
        <v>948588.81599999999</v>
      </c>
    </row>
    <row r="110" spans="1:31" ht="78.75" x14ac:dyDescent="0.25">
      <c r="A110" s="114">
        <v>6</v>
      </c>
      <c r="B110" s="131" t="s">
        <v>144</v>
      </c>
      <c r="C110" s="101" t="s">
        <v>250</v>
      </c>
      <c r="D110" s="5"/>
      <c r="E110" s="5"/>
      <c r="F110" s="5"/>
      <c r="G110" s="5"/>
      <c r="H110" s="5"/>
      <c r="I110" s="5"/>
      <c r="J110" s="5"/>
      <c r="K110" s="5"/>
      <c r="L110" s="107"/>
      <c r="M110" s="5" t="s">
        <v>106</v>
      </c>
      <c r="N110" s="16">
        <v>0</v>
      </c>
      <c r="O110" s="115"/>
      <c r="P110" s="111">
        <v>0</v>
      </c>
      <c r="Q110" s="16">
        <v>0</v>
      </c>
      <c r="R110" s="96">
        <f t="shared" si="10"/>
        <v>0</v>
      </c>
      <c r="S110" s="17">
        <v>0</v>
      </c>
      <c r="T110" s="16">
        <v>0</v>
      </c>
      <c r="U110" s="96">
        <f t="shared" si="11"/>
        <v>0</v>
      </c>
      <c r="V110" s="97">
        <f t="shared" si="12"/>
        <v>0</v>
      </c>
      <c r="X110" s="16">
        <v>100</v>
      </c>
      <c r="Y110" s="16">
        <v>100</v>
      </c>
      <c r="Z110" s="16">
        <f t="shared" si="13"/>
        <v>0</v>
      </c>
      <c r="AA110" s="16">
        <f t="shared" si="14"/>
        <v>0</v>
      </c>
      <c r="AB110" s="16">
        <f t="shared" si="15"/>
        <v>0</v>
      </c>
      <c r="AC110" s="16">
        <f t="shared" si="16"/>
        <v>0</v>
      </c>
      <c r="AD110" s="16">
        <f t="shared" si="17"/>
        <v>0</v>
      </c>
      <c r="AE110" s="17">
        <f t="shared" si="18"/>
        <v>0</v>
      </c>
    </row>
    <row r="111" spans="1:31" ht="110.25" x14ac:dyDescent="0.25">
      <c r="A111" s="114"/>
      <c r="B111" s="131" t="s">
        <v>144</v>
      </c>
      <c r="C111" s="99" t="s">
        <v>251</v>
      </c>
      <c r="D111" s="5"/>
      <c r="E111" s="5"/>
      <c r="F111" s="5"/>
      <c r="G111" s="5"/>
      <c r="H111" s="5"/>
      <c r="I111" s="5"/>
      <c r="J111" s="5"/>
      <c r="K111" s="5"/>
      <c r="L111" s="107"/>
      <c r="M111" s="5" t="s">
        <v>106</v>
      </c>
      <c r="N111" s="16">
        <v>0</v>
      </c>
      <c r="O111" s="115"/>
      <c r="P111" s="111">
        <v>0</v>
      </c>
      <c r="Q111" s="16">
        <v>0</v>
      </c>
      <c r="R111" s="96">
        <f t="shared" si="10"/>
        <v>0</v>
      </c>
      <c r="S111" s="17">
        <v>0</v>
      </c>
      <c r="T111" s="16">
        <v>0</v>
      </c>
      <c r="U111" s="96">
        <f t="shared" si="11"/>
        <v>0</v>
      </c>
      <c r="V111" s="97">
        <f t="shared" si="12"/>
        <v>0</v>
      </c>
      <c r="X111" s="16">
        <v>100</v>
      </c>
      <c r="Y111" s="16">
        <v>100</v>
      </c>
      <c r="Z111" s="16">
        <f t="shared" si="13"/>
        <v>0</v>
      </c>
      <c r="AA111" s="16">
        <f t="shared" si="14"/>
        <v>0</v>
      </c>
      <c r="AB111" s="16">
        <f t="shared" si="15"/>
        <v>0</v>
      </c>
      <c r="AC111" s="16">
        <f t="shared" si="16"/>
        <v>0</v>
      </c>
      <c r="AD111" s="16">
        <f t="shared" si="17"/>
        <v>0</v>
      </c>
      <c r="AE111" s="17">
        <f t="shared" si="18"/>
        <v>0</v>
      </c>
    </row>
    <row r="112" spans="1:31" x14ac:dyDescent="0.25">
      <c r="A112" s="114">
        <v>6.1</v>
      </c>
      <c r="B112" s="131" t="s">
        <v>144</v>
      </c>
      <c r="C112" s="114" t="s">
        <v>252</v>
      </c>
      <c r="D112" s="5"/>
      <c r="E112" s="5"/>
      <c r="F112" s="5"/>
      <c r="G112" s="5"/>
      <c r="H112" s="5"/>
      <c r="I112" s="5"/>
      <c r="J112" s="5"/>
      <c r="K112" s="5"/>
      <c r="L112" s="107"/>
      <c r="M112" s="120" t="s">
        <v>118</v>
      </c>
      <c r="N112" s="16">
        <v>15</v>
      </c>
      <c r="O112" s="115"/>
      <c r="P112" s="111">
        <v>10761</v>
      </c>
      <c r="Q112" s="16">
        <v>0</v>
      </c>
      <c r="R112" s="96">
        <f t="shared" si="10"/>
        <v>532.02383999999995</v>
      </c>
      <c r="S112" s="17">
        <v>0</v>
      </c>
      <c r="T112" s="16">
        <v>0</v>
      </c>
      <c r="U112" s="96">
        <f t="shared" si="11"/>
        <v>11293.02384</v>
      </c>
      <c r="V112" s="97">
        <f t="shared" si="12"/>
        <v>169395</v>
      </c>
      <c r="X112" s="16">
        <v>100</v>
      </c>
      <c r="Y112" s="16">
        <v>100</v>
      </c>
      <c r="Z112" s="16">
        <f t="shared" si="13"/>
        <v>1076100</v>
      </c>
      <c r="AA112" s="16">
        <f t="shared" si="14"/>
        <v>0</v>
      </c>
      <c r="AB112" s="16">
        <f t="shared" si="15"/>
        <v>53202.383999999991</v>
      </c>
      <c r="AC112" s="16">
        <f t="shared" si="16"/>
        <v>0</v>
      </c>
      <c r="AD112" s="16">
        <f t="shared" si="17"/>
        <v>0</v>
      </c>
      <c r="AE112" s="17">
        <f t="shared" si="18"/>
        <v>1129302.3840000001</v>
      </c>
    </row>
    <row r="113" spans="1:31" x14ac:dyDescent="0.25">
      <c r="A113" s="114">
        <v>6.2</v>
      </c>
      <c r="B113" s="131" t="s">
        <v>144</v>
      </c>
      <c r="C113" s="114" t="s">
        <v>253</v>
      </c>
      <c r="D113" s="5"/>
      <c r="E113" s="5"/>
      <c r="F113" s="5"/>
      <c r="G113" s="5"/>
      <c r="H113" s="5"/>
      <c r="I113" s="5"/>
      <c r="J113" s="5"/>
      <c r="K113" s="5"/>
      <c r="L113" s="107"/>
      <c r="M113" s="120" t="s">
        <v>118</v>
      </c>
      <c r="N113" s="16">
        <v>5</v>
      </c>
      <c r="O113" s="115"/>
      <c r="P113" s="111">
        <v>10761</v>
      </c>
      <c r="Q113" s="16">
        <v>0</v>
      </c>
      <c r="R113" s="96">
        <f t="shared" si="10"/>
        <v>532.02383999999995</v>
      </c>
      <c r="S113" s="17">
        <v>0</v>
      </c>
      <c r="T113" s="16">
        <v>0</v>
      </c>
      <c r="U113" s="96">
        <f t="shared" si="11"/>
        <v>11293.02384</v>
      </c>
      <c r="V113" s="97">
        <f t="shared" si="12"/>
        <v>56465</v>
      </c>
      <c r="X113" s="16">
        <v>100</v>
      </c>
      <c r="Y113" s="16">
        <v>100</v>
      </c>
      <c r="Z113" s="16">
        <f t="shared" si="13"/>
        <v>1076100</v>
      </c>
      <c r="AA113" s="16">
        <f t="shared" si="14"/>
        <v>0</v>
      </c>
      <c r="AB113" s="16">
        <f t="shared" si="15"/>
        <v>53202.383999999991</v>
      </c>
      <c r="AC113" s="16">
        <f t="shared" si="16"/>
        <v>0</v>
      </c>
      <c r="AD113" s="16">
        <f t="shared" si="17"/>
        <v>0</v>
      </c>
      <c r="AE113" s="17">
        <f t="shared" si="18"/>
        <v>1129302.3840000001</v>
      </c>
    </row>
    <row r="114" spans="1:31" ht="126" x14ac:dyDescent="0.25">
      <c r="A114" s="114">
        <v>7</v>
      </c>
      <c r="B114" s="131" t="s">
        <v>144</v>
      </c>
      <c r="C114" s="99" t="s">
        <v>254</v>
      </c>
      <c r="D114" s="5"/>
      <c r="E114" s="5"/>
      <c r="F114" s="5"/>
      <c r="G114" s="5"/>
      <c r="H114" s="5"/>
      <c r="I114" s="5"/>
      <c r="J114" s="5"/>
      <c r="K114" s="5"/>
      <c r="L114" s="107"/>
      <c r="M114" s="120" t="s">
        <v>255</v>
      </c>
      <c r="N114" s="16">
        <v>2250</v>
      </c>
      <c r="O114" s="115"/>
      <c r="P114" s="111">
        <v>107</v>
      </c>
      <c r="Q114" s="16">
        <v>0</v>
      </c>
      <c r="R114" s="96">
        <f t="shared" si="10"/>
        <v>5.2900799999999997</v>
      </c>
      <c r="S114" s="17">
        <v>0</v>
      </c>
      <c r="T114" s="16">
        <v>0</v>
      </c>
      <c r="U114" s="96">
        <f t="shared" si="11"/>
        <v>112.29008</v>
      </c>
      <c r="V114" s="97">
        <f t="shared" si="12"/>
        <v>252653</v>
      </c>
      <c r="X114" s="16">
        <v>100</v>
      </c>
      <c r="Y114" s="16">
        <v>100</v>
      </c>
      <c r="Z114" s="16">
        <f t="shared" si="13"/>
        <v>10700</v>
      </c>
      <c r="AA114" s="16">
        <f t="shared" si="14"/>
        <v>0</v>
      </c>
      <c r="AB114" s="16">
        <f t="shared" si="15"/>
        <v>529.00799999999992</v>
      </c>
      <c r="AC114" s="16">
        <f t="shared" si="16"/>
        <v>0</v>
      </c>
      <c r="AD114" s="16">
        <f t="shared" si="17"/>
        <v>0</v>
      </c>
      <c r="AE114" s="17">
        <f t="shared" si="18"/>
        <v>11229.008</v>
      </c>
    </row>
    <row r="115" spans="1:31" ht="189" x14ac:dyDescent="0.25">
      <c r="A115" s="114">
        <v>8</v>
      </c>
      <c r="B115" s="131" t="s">
        <v>144</v>
      </c>
      <c r="C115" s="99" t="s">
        <v>256</v>
      </c>
      <c r="D115" s="5"/>
      <c r="E115" s="5"/>
      <c r="F115" s="5"/>
      <c r="G115" s="5"/>
      <c r="H115" s="5"/>
      <c r="I115" s="5"/>
      <c r="J115" s="5"/>
      <c r="K115" s="5"/>
      <c r="L115" s="107"/>
      <c r="M115" s="5" t="s">
        <v>106</v>
      </c>
      <c r="N115" s="16">
        <v>0</v>
      </c>
      <c r="O115" s="115"/>
      <c r="P115" s="111">
        <v>0</v>
      </c>
      <c r="Q115" s="16">
        <v>0</v>
      </c>
      <c r="R115" s="96">
        <f t="shared" si="10"/>
        <v>0</v>
      </c>
      <c r="S115" s="17">
        <v>0</v>
      </c>
      <c r="T115" s="16">
        <v>0</v>
      </c>
      <c r="U115" s="96">
        <f t="shared" si="11"/>
        <v>0</v>
      </c>
      <c r="V115" s="97">
        <f t="shared" si="12"/>
        <v>0</v>
      </c>
      <c r="X115" s="16">
        <v>100</v>
      </c>
      <c r="Y115" s="16">
        <v>100</v>
      </c>
      <c r="Z115" s="16">
        <f t="shared" si="13"/>
        <v>0</v>
      </c>
      <c r="AA115" s="16">
        <f t="shared" si="14"/>
        <v>0</v>
      </c>
      <c r="AB115" s="16">
        <f t="shared" si="15"/>
        <v>0</v>
      </c>
      <c r="AC115" s="16">
        <f t="shared" si="16"/>
        <v>0</v>
      </c>
      <c r="AD115" s="16">
        <f t="shared" si="17"/>
        <v>0</v>
      </c>
      <c r="AE115" s="17">
        <f t="shared" si="18"/>
        <v>0</v>
      </c>
    </row>
    <row r="116" spans="1:31" ht="78.75" x14ac:dyDescent="0.25">
      <c r="A116" s="114"/>
      <c r="B116" s="131" t="s">
        <v>144</v>
      </c>
      <c r="C116" s="99" t="s">
        <v>257</v>
      </c>
      <c r="D116" s="5"/>
      <c r="E116" s="5"/>
      <c r="F116" s="5"/>
      <c r="G116" s="5"/>
      <c r="H116" s="5"/>
      <c r="I116" s="5"/>
      <c r="J116" s="5"/>
      <c r="K116" s="5"/>
      <c r="L116" s="107"/>
      <c r="M116" s="5" t="s">
        <v>106</v>
      </c>
      <c r="N116" s="16">
        <v>0</v>
      </c>
      <c r="O116" s="115"/>
      <c r="P116" s="111">
        <v>0</v>
      </c>
      <c r="Q116" s="16">
        <v>0</v>
      </c>
      <c r="R116" s="96">
        <f t="shared" si="10"/>
        <v>0</v>
      </c>
      <c r="S116" s="17">
        <v>0</v>
      </c>
      <c r="T116" s="16">
        <v>0</v>
      </c>
      <c r="U116" s="96">
        <f t="shared" si="11"/>
        <v>0</v>
      </c>
      <c r="V116" s="97">
        <f t="shared" si="12"/>
        <v>0</v>
      </c>
      <c r="X116" s="16">
        <v>100</v>
      </c>
      <c r="Y116" s="16">
        <v>100</v>
      </c>
      <c r="Z116" s="16">
        <f t="shared" si="13"/>
        <v>0</v>
      </c>
      <c r="AA116" s="16">
        <f t="shared" si="14"/>
        <v>0</v>
      </c>
      <c r="AB116" s="16">
        <f t="shared" si="15"/>
        <v>0</v>
      </c>
      <c r="AC116" s="16">
        <f t="shared" si="16"/>
        <v>0</v>
      </c>
      <c r="AD116" s="16">
        <f t="shared" si="17"/>
        <v>0</v>
      </c>
      <c r="AE116" s="17">
        <f t="shared" si="18"/>
        <v>0</v>
      </c>
    </row>
    <row r="117" spans="1:31" ht="126" x14ac:dyDescent="0.25">
      <c r="A117" s="114"/>
      <c r="B117" s="131" t="s">
        <v>144</v>
      </c>
      <c r="C117" s="128" t="s">
        <v>258</v>
      </c>
      <c r="D117" s="5"/>
      <c r="E117" s="5"/>
      <c r="F117" s="5"/>
      <c r="G117" s="5"/>
      <c r="H117" s="5"/>
      <c r="I117" s="5"/>
      <c r="J117" s="5"/>
      <c r="K117" s="5"/>
      <c r="L117" s="107"/>
      <c r="M117" s="5" t="s">
        <v>106</v>
      </c>
      <c r="N117" s="16">
        <v>0</v>
      </c>
      <c r="O117" s="115"/>
      <c r="P117" s="111">
        <v>0</v>
      </c>
      <c r="Q117" s="16">
        <v>0</v>
      </c>
      <c r="R117" s="96">
        <f t="shared" si="10"/>
        <v>0</v>
      </c>
      <c r="S117" s="17">
        <v>0</v>
      </c>
      <c r="T117" s="16">
        <v>0</v>
      </c>
      <c r="U117" s="96">
        <f t="shared" si="11"/>
        <v>0</v>
      </c>
      <c r="V117" s="97">
        <f t="shared" si="12"/>
        <v>0</v>
      </c>
      <c r="X117" s="16">
        <v>100</v>
      </c>
      <c r="Y117" s="16">
        <v>100</v>
      </c>
      <c r="Z117" s="16">
        <f t="shared" si="13"/>
        <v>0</v>
      </c>
      <c r="AA117" s="16">
        <f t="shared" si="14"/>
        <v>0</v>
      </c>
      <c r="AB117" s="16">
        <f t="shared" si="15"/>
        <v>0</v>
      </c>
      <c r="AC117" s="16">
        <f t="shared" si="16"/>
        <v>0</v>
      </c>
      <c r="AD117" s="16">
        <f t="shared" si="17"/>
        <v>0</v>
      </c>
      <c r="AE117" s="17">
        <f t="shared" si="18"/>
        <v>0</v>
      </c>
    </row>
    <row r="118" spans="1:31" ht="30" x14ac:dyDescent="0.25">
      <c r="A118" s="114">
        <v>8.1</v>
      </c>
      <c r="B118" s="131" t="s">
        <v>144</v>
      </c>
      <c r="C118" s="114" t="s">
        <v>259</v>
      </c>
      <c r="D118" s="5"/>
      <c r="E118" s="5"/>
      <c r="F118" s="5"/>
      <c r="G118" s="5"/>
      <c r="H118" s="5"/>
      <c r="I118" s="5"/>
      <c r="J118" s="5"/>
      <c r="K118" s="5"/>
      <c r="L118" s="107"/>
      <c r="M118" s="120" t="s">
        <v>203</v>
      </c>
      <c r="N118" s="16">
        <v>2696</v>
      </c>
      <c r="O118" s="115"/>
      <c r="P118" s="111">
        <v>1775</v>
      </c>
      <c r="Q118" s="16">
        <v>0</v>
      </c>
      <c r="R118" s="96">
        <f t="shared" si="10"/>
        <v>87.756</v>
      </c>
      <c r="S118" s="17">
        <v>0</v>
      </c>
      <c r="T118" s="16">
        <v>0</v>
      </c>
      <c r="U118" s="96">
        <f t="shared" si="11"/>
        <v>1862.7560000000001</v>
      </c>
      <c r="V118" s="97">
        <f t="shared" si="12"/>
        <v>5021990</v>
      </c>
      <c r="X118" s="16">
        <v>100</v>
      </c>
      <c r="Y118" s="16">
        <v>100</v>
      </c>
      <c r="Z118" s="16">
        <f t="shared" si="13"/>
        <v>177500</v>
      </c>
      <c r="AA118" s="16">
        <f t="shared" si="14"/>
        <v>0</v>
      </c>
      <c r="AB118" s="16">
        <f t="shared" si="15"/>
        <v>8775.6</v>
      </c>
      <c r="AC118" s="16">
        <f t="shared" si="16"/>
        <v>0</v>
      </c>
      <c r="AD118" s="16">
        <f t="shared" si="17"/>
        <v>0</v>
      </c>
      <c r="AE118" s="17">
        <f t="shared" si="18"/>
        <v>186275.6</v>
      </c>
    </row>
    <row r="119" spans="1:31" ht="30" x14ac:dyDescent="0.25">
      <c r="A119" s="114">
        <v>8.1999999999999993</v>
      </c>
      <c r="B119" s="131" t="s">
        <v>144</v>
      </c>
      <c r="C119" s="114" t="s">
        <v>260</v>
      </c>
      <c r="D119" s="5"/>
      <c r="E119" s="5"/>
      <c r="F119" s="5"/>
      <c r="G119" s="5"/>
      <c r="H119" s="5"/>
      <c r="I119" s="5"/>
      <c r="J119" s="5"/>
      <c r="K119" s="5"/>
      <c r="L119" s="107"/>
      <c r="M119" s="120" t="s">
        <v>203</v>
      </c>
      <c r="N119" s="16">
        <v>1963</v>
      </c>
      <c r="O119" s="115"/>
      <c r="P119" s="111">
        <v>1775</v>
      </c>
      <c r="Q119" s="16">
        <v>0</v>
      </c>
      <c r="R119" s="96">
        <f t="shared" si="10"/>
        <v>87.756</v>
      </c>
      <c r="S119" s="17">
        <v>0</v>
      </c>
      <c r="T119" s="16">
        <v>0</v>
      </c>
      <c r="U119" s="96">
        <f t="shared" si="11"/>
        <v>1862.7560000000001</v>
      </c>
      <c r="V119" s="97">
        <f t="shared" si="12"/>
        <v>3656590</v>
      </c>
      <c r="X119" s="16">
        <v>100</v>
      </c>
      <c r="Y119" s="16">
        <v>100</v>
      </c>
      <c r="Z119" s="16">
        <f t="shared" si="13"/>
        <v>177500</v>
      </c>
      <c r="AA119" s="16">
        <f t="shared" si="14"/>
        <v>0</v>
      </c>
      <c r="AB119" s="16">
        <f t="shared" si="15"/>
        <v>8775.6</v>
      </c>
      <c r="AC119" s="16">
        <f t="shared" si="16"/>
        <v>0</v>
      </c>
      <c r="AD119" s="16">
        <f t="shared" si="17"/>
        <v>0</v>
      </c>
      <c r="AE119" s="17">
        <f t="shared" si="18"/>
        <v>186275.6</v>
      </c>
    </row>
    <row r="120" spans="1:31" ht="30" x14ac:dyDescent="0.25">
      <c r="A120" s="114">
        <v>8.3000000000000007</v>
      </c>
      <c r="B120" s="131" t="s">
        <v>144</v>
      </c>
      <c r="C120" s="114" t="s">
        <v>261</v>
      </c>
      <c r="D120" s="5"/>
      <c r="E120" s="5"/>
      <c r="F120" s="5"/>
      <c r="G120" s="5"/>
      <c r="H120" s="5"/>
      <c r="I120" s="5"/>
      <c r="J120" s="5"/>
      <c r="K120" s="5"/>
      <c r="L120" s="107"/>
      <c r="M120" s="120" t="s">
        <v>203</v>
      </c>
      <c r="N120" s="16">
        <v>1706</v>
      </c>
      <c r="O120" s="115"/>
      <c r="P120" s="111">
        <v>1775</v>
      </c>
      <c r="Q120" s="16">
        <v>0</v>
      </c>
      <c r="R120" s="96">
        <f t="shared" si="10"/>
        <v>87.756</v>
      </c>
      <c r="S120" s="17">
        <v>0</v>
      </c>
      <c r="T120" s="16">
        <v>0</v>
      </c>
      <c r="U120" s="96">
        <f t="shared" si="11"/>
        <v>1862.7560000000001</v>
      </c>
      <c r="V120" s="97">
        <f t="shared" si="12"/>
        <v>3177862</v>
      </c>
      <c r="X120" s="16">
        <v>100</v>
      </c>
      <c r="Y120" s="16">
        <v>100</v>
      </c>
      <c r="Z120" s="16">
        <f t="shared" si="13"/>
        <v>177500</v>
      </c>
      <c r="AA120" s="16">
        <f t="shared" si="14"/>
        <v>0</v>
      </c>
      <c r="AB120" s="16">
        <f t="shared" si="15"/>
        <v>8775.6</v>
      </c>
      <c r="AC120" s="16">
        <f t="shared" si="16"/>
        <v>0</v>
      </c>
      <c r="AD120" s="16">
        <f t="shared" si="17"/>
        <v>0</v>
      </c>
      <c r="AE120" s="17">
        <f t="shared" si="18"/>
        <v>186275.6</v>
      </c>
    </row>
    <row r="121" spans="1:31" ht="18.75" x14ac:dyDescent="0.25">
      <c r="A121" s="114" t="s">
        <v>58</v>
      </c>
      <c r="B121" s="131" t="s">
        <v>262</v>
      </c>
      <c r="C121" s="129" t="s">
        <v>263</v>
      </c>
      <c r="D121" s="5"/>
      <c r="E121" s="5"/>
      <c r="F121" s="5"/>
      <c r="G121" s="5"/>
      <c r="H121" s="5"/>
      <c r="I121" s="5"/>
      <c r="J121" s="5"/>
      <c r="K121" s="5"/>
      <c r="L121" s="107"/>
      <c r="M121" s="5" t="s">
        <v>106</v>
      </c>
      <c r="N121" s="16">
        <v>0</v>
      </c>
      <c r="O121" s="115"/>
      <c r="P121" s="111">
        <v>0</v>
      </c>
      <c r="Q121" s="16">
        <v>0</v>
      </c>
      <c r="R121" s="96">
        <f t="shared" si="10"/>
        <v>0</v>
      </c>
      <c r="S121" s="17">
        <v>0</v>
      </c>
      <c r="T121" s="16">
        <v>0</v>
      </c>
      <c r="U121" s="96">
        <f t="shared" si="11"/>
        <v>0</v>
      </c>
      <c r="V121" s="130">
        <f t="shared" si="12"/>
        <v>0</v>
      </c>
      <c r="X121" s="16">
        <v>100</v>
      </c>
      <c r="Y121" s="16">
        <v>100</v>
      </c>
      <c r="Z121" s="16">
        <f t="shared" si="13"/>
        <v>0</v>
      </c>
      <c r="AA121" s="16">
        <f t="shared" si="14"/>
        <v>0</v>
      </c>
      <c r="AB121" s="16">
        <f t="shared" si="15"/>
        <v>0</v>
      </c>
      <c r="AC121" s="16">
        <f t="shared" si="16"/>
        <v>0</v>
      </c>
      <c r="AD121" s="16">
        <f t="shared" si="17"/>
        <v>0</v>
      </c>
      <c r="AE121" s="17">
        <f t="shared" si="18"/>
        <v>0</v>
      </c>
    </row>
    <row r="122" spans="1:31" ht="15.75" x14ac:dyDescent="0.25">
      <c r="A122" s="114" t="s">
        <v>40</v>
      </c>
      <c r="B122" s="131" t="s">
        <v>264</v>
      </c>
      <c r="C122" s="101" t="s">
        <v>157</v>
      </c>
      <c r="D122" s="5"/>
      <c r="E122" s="5"/>
      <c r="F122" s="5"/>
      <c r="G122" s="5"/>
      <c r="H122" s="5"/>
      <c r="I122" s="5"/>
      <c r="J122" s="5"/>
      <c r="K122" s="5"/>
      <c r="L122" s="107"/>
      <c r="M122" s="5" t="s">
        <v>106</v>
      </c>
      <c r="N122" s="16">
        <v>0</v>
      </c>
      <c r="O122" s="115"/>
      <c r="P122" s="111">
        <v>0</v>
      </c>
      <c r="Q122" s="16">
        <v>0</v>
      </c>
      <c r="R122" s="96">
        <f t="shared" si="10"/>
        <v>0</v>
      </c>
      <c r="S122" s="17">
        <v>0</v>
      </c>
      <c r="T122" s="16">
        <v>0</v>
      </c>
      <c r="U122" s="96">
        <f t="shared" si="11"/>
        <v>0</v>
      </c>
      <c r="V122" s="130">
        <f t="shared" si="12"/>
        <v>0</v>
      </c>
      <c r="X122" s="16">
        <v>100</v>
      </c>
      <c r="Y122" s="16">
        <v>100</v>
      </c>
      <c r="Z122" s="16">
        <f t="shared" si="13"/>
        <v>0</v>
      </c>
      <c r="AA122" s="16">
        <f t="shared" si="14"/>
        <v>0</v>
      </c>
      <c r="AB122" s="16">
        <f t="shared" si="15"/>
        <v>0</v>
      </c>
      <c r="AC122" s="16">
        <f t="shared" si="16"/>
        <v>0</v>
      </c>
      <c r="AD122" s="16">
        <f t="shared" si="17"/>
        <v>0</v>
      </c>
      <c r="AE122" s="17">
        <f t="shared" si="18"/>
        <v>0</v>
      </c>
    </row>
    <row r="123" spans="1:31" ht="141.75" x14ac:dyDescent="0.25">
      <c r="A123" s="114">
        <v>1</v>
      </c>
      <c r="B123" s="131" t="s">
        <v>264</v>
      </c>
      <c r="C123" s="99" t="s">
        <v>158</v>
      </c>
      <c r="D123" s="5"/>
      <c r="E123" s="5"/>
      <c r="F123" s="5"/>
      <c r="G123" s="5"/>
      <c r="H123" s="5"/>
      <c r="I123" s="5"/>
      <c r="J123" s="5"/>
      <c r="K123" s="5"/>
      <c r="L123" s="107"/>
      <c r="M123" s="5" t="s">
        <v>106</v>
      </c>
      <c r="N123" s="16">
        <v>0</v>
      </c>
      <c r="O123" s="115"/>
      <c r="P123" s="111">
        <v>0</v>
      </c>
      <c r="Q123" s="16">
        <v>0</v>
      </c>
      <c r="R123" s="96">
        <f t="shared" si="10"/>
        <v>0</v>
      </c>
      <c r="S123" s="17">
        <v>0</v>
      </c>
      <c r="T123" s="16">
        <v>0</v>
      </c>
      <c r="U123" s="96">
        <f t="shared" si="11"/>
        <v>0</v>
      </c>
      <c r="V123" s="130">
        <f t="shared" si="12"/>
        <v>0</v>
      </c>
      <c r="X123" s="16">
        <v>100</v>
      </c>
      <c r="Y123" s="16">
        <v>100</v>
      </c>
      <c r="Z123" s="16">
        <f t="shared" si="13"/>
        <v>0</v>
      </c>
      <c r="AA123" s="16">
        <f t="shared" si="14"/>
        <v>0</v>
      </c>
      <c r="AB123" s="16">
        <f t="shared" si="15"/>
        <v>0</v>
      </c>
      <c r="AC123" s="16">
        <f t="shared" si="16"/>
        <v>0</v>
      </c>
      <c r="AD123" s="16">
        <f t="shared" si="17"/>
        <v>0</v>
      </c>
      <c r="AE123" s="17">
        <f t="shared" si="18"/>
        <v>0</v>
      </c>
    </row>
    <row r="124" spans="1:31" ht="110.25" x14ac:dyDescent="0.25">
      <c r="A124" s="114"/>
      <c r="B124" s="131" t="s">
        <v>264</v>
      </c>
      <c r="C124" s="99" t="s">
        <v>159</v>
      </c>
      <c r="D124" s="5"/>
      <c r="E124" s="5"/>
      <c r="F124" s="5"/>
      <c r="G124" s="5"/>
      <c r="H124" s="5"/>
      <c r="I124" s="5"/>
      <c r="J124" s="5"/>
      <c r="K124" s="5"/>
      <c r="L124" s="107"/>
      <c r="M124" s="5" t="s">
        <v>106</v>
      </c>
      <c r="N124" s="16">
        <v>0</v>
      </c>
      <c r="O124" s="115"/>
      <c r="P124" s="111">
        <v>0</v>
      </c>
      <c r="Q124" s="16">
        <v>0</v>
      </c>
      <c r="R124" s="96">
        <f t="shared" si="10"/>
        <v>0</v>
      </c>
      <c r="S124" s="17">
        <v>0</v>
      </c>
      <c r="T124" s="16">
        <v>0</v>
      </c>
      <c r="U124" s="96">
        <f t="shared" si="11"/>
        <v>0</v>
      </c>
      <c r="V124" s="130">
        <f t="shared" si="12"/>
        <v>0</v>
      </c>
      <c r="X124" s="16">
        <v>100</v>
      </c>
      <c r="Y124" s="16">
        <v>100</v>
      </c>
      <c r="Z124" s="16">
        <f t="shared" si="13"/>
        <v>0</v>
      </c>
      <c r="AA124" s="16">
        <f t="shared" si="14"/>
        <v>0</v>
      </c>
      <c r="AB124" s="16">
        <f t="shared" si="15"/>
        <v>0</v>
      </c>
      <c r="AC124" s="16">
        <f t="shared" si="16"/>
        <v>0</v>
      </c>
      <c r="AD124" s="16">
        <f t="shared" si="17"/>
        <v>0</v>
      </c>
      <c r="AE124" s="17">
        <f t="shared" si="18"/>
        <v>0</v>
      </c>
    </row>
    <row r="125" spans="1:31" ht="141.75" x14ac:dyDescent="0.25">
      <c r="A125" s="114"/>
      <c r="B125" s="131" t="s">
        <v>264</v>
      </c>
      <c r="C125" s="99" t="s">
        <v>160</v>
      </c>
      <c r="D125" s="5"/>
      <c r="E125" s="5"/>
      <c r="F125" s="5"/>
      <c r="G125" s="5"/>
      <c r="H125" s="5"/>
      <c r="I125" s="5"/>
      <c r="J125" s="5"/>
      <c r="K125" s="5"/>
      <c r="L125" s="107"/>
      <c r="M125" s="5" t="s">
        <v>106</v>
      </c>
      <c r="N125" s="16">
        <v>0</v>
      </c>
      <c r="O125" s="115"/>
      <c r="P125" s="111">
        <v>0</v>
      </c>
      <c r="Q125" s="16">
        <v>0</v>
      </c>
      <c r="R125" s="96">
        <f t="shared" si="10"/>
        <v>0</v>
      </c>
      <c r="S125" s="17">
        <v>0</v>
      </c>
      <c r="T125" s="16">
        <v>0</v>
      </c>
      <c r="U125" s="96">
        <f t="shared" si="11"/>
        <v>0</v>
      </c>
      <c r="V125" s="130">
        <f t="shared" si="12"/>
        <v>0</v>
      </c>
      <c r="X125" s="16">
        <v>100</v>
      </c>
      <c r="Y125" s="16">
        <v>100</v>
      </c>
      <c r="Z125" s="16">
        <f t="shared" si="13"/>
        <v>0</v>
      </c>
      <c r="AA125" s="16">
        <f t="shared" si="14"/>
        <v>0</v>
      </c>
      <c r="AB125" s="16">
        <f t="shared" si="15"/>
        <v>0</v>
      </c>
      <c r="AC125" s="16">
        <f t="shared" si="16"/>
        <v>0</v>
      </c>
      <c r="AD125" s="16">
        <f t="shared" si="17"/>
        <v>0</v>
      </c>
      <c r="AE125" s="17">
        <f t="shared" si="18"/>
        <v>0</v>
      </c>
    </row>
    <row r="126" spans="1:31" ht="47.25" x14ac:dyDescent="0.25">
      <c r="A126" s="114">
        <v>1.1000000000000001</v>
      </c>
      <c r="B126" s="131" t="s">
        <v>264</v>
      </c>
      <c r="C126" s="123" t="s">
        <v>265</v>
      </c>
      <c r="D126" s="5"/>
      <c r="E126" s="5"/>
      <c r="F126" s="5"/>
      <c r="G126" s="5"/>
      <c r="H126" s="5"/>
      <c r="I126" s="5"/>
      <c r="J126" s="5"/>
      <c r="K126" s="5"/>
      <c r="L126" s="107"/>
      <c r="M126" s="5" t="s">
        <v>106</v>
      </c>
      <c r="N126" s="16">
        <v>0</v>
      </c>
      <c r="O126" s="115"/>
      <c r="P126" s="111">
        <v>0</v>
      </c>
      <c r="Q126" s="16">
        <v>0</v>
      </c>
      <c r="R126" s="96">
        <f t="shared" si="10"/>
        <v>0</v>
      </c>
      <c r="S126" s="17">
        <v>0</v>
      </c>
      <c r="T126" s="16">
        <v>0</v>
      </c>
      <c r="U126" s="96">
        <f t="shared" si="11"/>
        <v>0</v>
      </c>
      <c r="V126" s="130">
        <f t="shared" si="12"/>
        <v>0</v>
      </c>
      <c r="X126" s="16">
        <v>100</v>
      </c>
      <c r="Y126" s="16">
        <v>100</v>
      </c>
      <c r="Z126" s="16">
        <f t="shared" si="13"/>
        <v>0</v>
      </c>
      <c r="AA126" s="16">
        <f t="shared" si="14"/>
        <v>0</v>
      </c>
      <c r="AB126" s="16">
        <f t="shared" si="15"/>
        <v>0</v>
      </c>
      <c r="AC126" s="16">
        <f t="shared" si="16"/>
        <v>0</v>
      </c>
      <c r="AD126" s="16">
        <f t="shared" si="17"/>
        <v>0</v>
      </c>
      <c r="AE126" s="17">
        <f t="shared" si="18"/>
        <v>0</v>
      </c>
    </row>
    <row r="127" spans="1:31" x14ac:dyDescent="0.25">
      <c r="A127" s="114" t="s">
        <v>116</v>
      </c>
      <c r="B127" s="131" t="s">
        <v>264</v>
      </c>
      <c r="C127" s="114" t="s">
        <v>266</v>
      </c>
      <c r="D127" s="5"/>
      <c r="E127" s="5"/>
      <c r="F127" s="5"/>
      <c r="G127" s="5"/>
      <c r="H127" s="5"/>
      <c r="I127" s="5"/>
      <c r="J127" s="5"/>
      <c r="K127" s="5"/>
      <c r="L127" s="107"/>
      <c r="M127" s="120" t="s">
        <v>118</v>
      </c>
      <c r="N127" s="16">
        <v>25</v>
      </c>
      <c r="O127" s="115"/>
      <c r="P127" s="111">
        <v>8409</v>
      </c>
      <c r="Q127" s="16">
        <v>0</v>
      </c>
      <c r="R127" s="96">
        <f t="shared" si="10"/>
        <v>415.74095999999997</v>
      </c>
      <c r="S127" s="17">
        <v>0</v>
      </c>
      <c r="T127" s="16">
        <v>0</v>
      </c>
      <c r="U127" s="96">
        <f t="shared" si="11"/>
        <v>8824.7409599999992</v>
      </c>
      <c r="V127" s="130">
        <f t="shared" si="12"/>
        <v>220619</v>
      </c>
      <c r="X127" s="16">
        <v>100</v>
      </c>
      <c r="Y127" s="16">
        <v>100</v>
      </c>
      <c r="Z127" s="16">
        <f t="shared" si="13"/>
        <v>840900</v>
      </c>
      <c r="AA127" s="16">
        <f t="shared" si="14"/>
        <v>0</v>
      </c>
      <c r="AB127" s="16">
        <f t="shared" si="15"/>
        <v>41574.095999999998</v>
      </c>
      <c r="AC127" s="16">
        <f t="shared" si="16"/>
        <v>0</v>
      </c>
      <c r="AD127" s="16">
        <f t="shared" si="17"/>
        <v>0</v>
      </c>
      <c r="AE127" s="17">
        <f t="shared" si="18"/>
        <v>882474.09600000002</v>
      </c>
    </row>
    <row r="128" spans="1:31" x14ac:dyDescent="0.25">
      <c r="A128" s="114" t="s">
        <v>163</v>
      </c>
      <c r="B128" s="131" t="s">
        <v>264</v>
      </c>
      <c r="C128" s="114" t="s">
        <v>166</v>
      </c>
      <c r="D128" s="5"/>
      <c r="E128" s="5"/>
      <c r="F128" s="5"/>
      <c r="G128" s="5"/>
      <c r="H128" s="5"/>
      <c r="I128" s="5"/>
      <c r="J128" s="5"/>
      <c r="K128" s="5"/>
      <c r="L128" s="107"/>
      <c r="M128" s="120" t="s">
        <v>118</v>
      </c>
      <c r="N128" s="16">
        <v>810</v>
      </c>
      <c r="O128" s="115"/>
      <c r="P128" s="111">
        <v>8409</v>
      </c>
      <c r="Q128" s="16">
        <v>0</v>
      </c>
      <c r="R128" s="96">
        <f t="shared" si="10"/>
        <v>415.74095999999997</v>
      </c>
      <c r="S128" s="17">
        <v>0</v>
      </c>
      <c r="T128" s="16">
        <v>0</v>
      </c>
      <c r="U128" s="96">
        <f t="shared" si="11"/>
        <v>8824.7409599999992</v>
      </c>
      <c r="V128" s="130">
        <f t="shared" si="12"/>
        <v>7148040</v>
      </c>
      <c r="X128" s="16">
        <v>100</v>
      </c>
      <c r="Y128" s="16">
        <v>100</v>
      </c>
      <c r="Z128" s="16">
        <f t="shared" si="13"/>
        <v>840900</v>
      </c>
      <c r="AA128" s="16">
        <f t="shared" si="14"/>
        <v>0</v>
      </c>
      <c r="AB128" s="16">
        <f t="shared" si="15"/>
        <v>41574.095999999998</v>
      </c>
      <c r="AC128" s="16">
        <f t="shared" si="16"/>
        <v>0</v>
      </c>
      <c r="AD128" s="16">
        <f t="shared" si="17"/>
        <v>0</v>
      </c>
      <c r="AE128" s="17">
        <f t="shared" si="18"/>
        <v>882474.09600000002</v>
      </c>
    </row>
    <row r="129" spans="1:31" x14ac:dyDescent="0.25">
      <c r="A129" s="114" t="s">
        <v>165</v>
      </c>
      <c r="B129" s="131" t="s">
        <v>264</v>
      </c>
      <c r="C129" s="114" t="s">
        <v>168</v>
      </c>
      <c r="D129" s="5"/>
      <c r="E129" s="5"/>
      <c r="F129" s="5"/>
      <c r="G129" s="5"/>
      <c r="H129" s="5"/>
      <c r="I129" s="5"/>
      <c r="J129" s="5"/>
      <c r="K129" s="5"/>
      <c r="L129" s="107"/>
      <c r="M129" s="120" t="s">
        <v>118</v>
      </c>
      <c r="N129" s="16">
        <v>0</v>
      </c>
      <c r="O129" s="115"/>
      <c r="P129" s="111">
        <v>8552</v>
      </c>
      <c r="Q129" s="16">
        <v>0</v>
      </c>
      <c r="R129" s="96">
        <f t="shared" si="10"/>
        <v>422.81088</v>
      </c>
      <c r="S129" s="17">
        <v>0</v>
      </c>
      <c r="T129" s="16">
        <v>0</v>
      </c>
      <c r="U129" s="96">
        <f t="shared" si="11"/>
        <v>8974.8108800000009</v>
      </c>
      <c r="V129" s="130">
        <f t="shared" si="12"/>
        <v>0</v>
      </c>
      <c r="X129" s="16">
        <v>100</v>
      </c>
      <c r="Y129" s="16">
        <v>100</v>
      </c>
      <c r="Z129" s="16">
        <f t="shared" si="13"/>
        <v>855200</v>
      </c>
      <c r="AA129" s="16">
        <f t="shared" si="14"/>
        <v>0</v>
      </c>
      <c r="AB129" s="16">
        <f t="shared" si="15"/>
        <v>42281.087999999996</v>
      </c>
      <c r="AC129" s="16">
        <f t="shared" si="16"/>
        <v>0</v>
      </c>
      <c r="AD129" s="16">
        <f t="shared" si="17"/>
        <v>0</v>
      </c>
      <c r="AE129" s="17">
        <f t="shared" si="18"/>
        <v>897481.08799999999</v>
      </c>
    </row>
    <row r="130" spans="1:31" x14ac:dyDescent="0.25">
      <c r="A130" s="114" t="s">
        <v>167</v>
      </c>
      <c r="B130" s="131" t="s">
        <v>264</v>
      </c>
      <c r="C130" s="114" t="s">
        <v>267</v>
      </c>
      <c r="D130" s="5"/>
      <c r="E130" s="5"/>
      <c r="F130" s="5"/>
      <c r="G130" s="5"/>
      <c r="H130" s="5"/>
      <c r="I130" s="5"/>
      <c r="J130" s="5"/>
      <c r="K130" s="5"/>
      <c r="L130" s="107"/>
      <c r="M130" s="120" t="s">
        <v>118</v>
      </c>
      <c r="N130" s="16">
        <v>850</v>
      </c>
      <c r="O130" s="115"/>
      <c r="P130" s="111">
        <v>8552</v>
      </c>
      <c r="Q130" s="16">
        <v>0</v>
      </c>
      <c r="R130" s="96">
        <f t="shared" si="10"/>
        <v>422.81088</v>
      </c>
      <c r="S130" s="17">
        <v>0</v>
      </c>
      <c r="T130" s="16">
        <v>0</v>
      </c>
      <c r="U130" s="96">
        <f t="shared" si="11"/>
        <v>8974.8108800000009</v>
      </c>
      <c r="V130" s="130">
        <f t="shared" si="12"/>
        <v>7628589</v>
      </c>
      <c r="X130" s="16">
        <v>100</v>
      </c>
      <c r="Y130" s="16">
        <v>100</v>
      </c>
      <c r="Z130" s="16">
        <f t="shared" si="13"/>
        <v>855200</v>
      </c>
      <c r="AA130" s="16">
        <f t="shared" si="14"/>
        <v>0</v>
      </c>
      <c r="AB130" s="16">
        <f t="shared" si="15"/>
        <v>42281.087999999996</v>
      </c>
      <c r="AC130" s="16">
        <f t="shared" si="16"/>
        <v>0</v>
      </c>
      <c r="AD130" s="16">
        <f t="shared" si="17"/>
        <v>0</v>
      </c>
      <c r="AE130" s="17">
        <f t="shared" si="18"/>
        <v>897481.08799999999</v>
      </c>
    </row>
    <row r="131" spans="1:31" x14ac:dyDescent="0.25">
      <c r="A131" s="114" t="s">
        <v>169</v>
      </c>
      <c r="B131" s="131" t="s">
        <v>264</v>
      </c>
      <c r="C131" s="114" t="s">
        <v>172</v>
      </c>
      <c r="D131" s="5"/>
      <c r="E131" s="5"/>
      <c r="F131" s="5"/>
      <c r="G131" s="5"/>
      <c r="H131" s="5"/>
      <c r="I131" s="5"/>
      <c r="J131" s="5"/>
      <c r="K131" s="5"/>
      <c r="L131" s="107"/>
      <c r="M131" s="120" t="s">
        <v>118</v>
      </c>
      <c r="N131" s="16">
        <v>0</v>
      </c>
      <c r="O131" s="115"/>
      <c r="P131" s="111">
        <v>8552</v>
      </c>
      <c r="Q131" s="16">
        <v>0</v>
      </c>
      <c r="R131" s="96">
        <f t="shared" si="10"/>
        <v>422.81088</v>
      </c>
      <c r="S131" s="17">
        <v>0</v>
      </c>
      <c r="T131" s="16">
        <v>0</v>
      </c>
      <c r="U131" s="96">
        <f t="shared" si="11"/>
        <v>8974.8108800000009</v>
      </c>
      <c r="V131" s="130">
        <f t="shared" si="12"/>
        <v>0</v>
      </c>
      <c r="X131" s="16">
        <v>100</v>
      </c>
      <c r="Y131" s="16">
        <v>100</v>
      </c>
      <c r="Z131" s="16">
        <f t="shared" si="13"/>
        <v>855200</v>
      </c>
      <c r="AA131" s="16">
        <f t="shared" si="14"/>
        <v>0</v>
      </c>
      <c r="AB131" s="16">
        <f t="shared" si="15"/>
        <v>42281.087999999996</v>
      </c>
      <c r="AC131" s="16">
        <f t="shared" si="16"/>
        <v>0</v>
      </c>
      <c r="AD131" s="16">
        <f t="shared" si="17"/>
        <v>0</v>
      </c>
      <c r="AE131" s="17">
        <f t="shared" si="18"/>
        <v>897481.08799999999</v>
      </c>
    </row>
    <row r="132" spans="1:31" x14ac:dyDescent="0.25">
      <c r="A132" s="114" t="s">
        <v>171</v>
      </c>
      <c r="B132" s="131" t="s">
        <v>264</v>
      </c>
      <c r="C132" s="114" t="s">
        <v>176</v>
      </c>
      <c r="D132" s="5"/>
      <c r="E132" s="5"/>
      <c r="F132" s="5"/>
      <c r="G132" s="5"/>
      <c r="H132" s="5"/>
      <c r="I132" s="5"/>
      <c r="J132" s="5"/>
      <c r="K132" s="5"/>
      <c r="L132" s="107"/>
      <c r="M132" s="120" t="s">
        <v>118</v>
      </c>
      <c r="N132" s="16">
        <v>1067</v>
      </c>
      <c r="O132" s="115"/>
      <c r="P132" s="111">
        <v>8552</v>
      </c>
      <c r="Q132" s="16">
        <v>0</v>
      </c>
      <c r="R132" s="96">
        <f t="shared" si="10"/>
        <v>422.81088</v>
      </c>
      <c r="S132" s="17">
        <v>0</v>
      </c>
      <c r="T132" s="16">
        <v>0</v>
      </c>
      <c r="U132" s="96">
        <f t="shared" si="11"/>
        <v>8974.8108800000009</v>
      </c>
      <c r="V132" s="130">
        <f t="shared" si="12"/>
        <v>9576123</v>
      </c>
      <c r="X132" s="16">
        <v>100</v>
      </c>
      <c r="Y132" s="16">
        <v>100</v>
      </c>
      <c r="Z132" s="16">
        <f t="shared" si="13"/>
        <v>855200</v>
      </c>
      <c r="AA132" s="16">
        <f t="shared" si="14"/>
        <v>0</v>
      </c>
      <c r="AB132" s="16">
        <f t="shared" si="15"/>
        <v>42281.087999999996</v>
      </c>
      <c r="AC132" s="16">
        <f t="shared" si="16"/>
        <v>0</v>
      </c>
      <c r="AD132" s="16">
        <f t="shared" si="17"/>
        <v>0</v>
      </c>
      <c r="AE132" s="17">
        <f t="shared" si="18"/>
        <v>897481.08799999999</v>
      </c>
    </row>
    <row r="133" spans="1:31" ht="30" x14ac:dyDescent="0.25">
      <c r="A133" s="114" t="s">
        <v>173</v>
      </c>
      <c r="B133" s="131" t="s">
        <v>264</v>
      </c>
      <c r="C133" s="114" t="s">
        <v>268</v>
      </c>
      <c r="D133" s="5"/>
      <c r="E133" s="5"/>
      <c r="F133" s="5"/>
      <c r="G133" s="5"/>
      <c r="H133" s="5"/>
      <c r="I133" s="5"/>
      <c r="J133" s="5"/>
      <c r="K133" s="5"/>
      <c r="L133" s="107"/>
      <c r="M133" s="105" t="s">
        <v>118</v>
      </c>
      <c r="N133" s="16">
        <v>4408</v>
      </c>
      <c r="O133" s="115"/>
      <c r="P133" s="111">
        <v>8839</v>
      </c>
      <c r="Q133" s="16">
        <v>0</v>
      </c>
      <c r="R133" s="96">
        <f t="shared" si="10"/>
        <v>437.00015999999999</v>
      </c>
      <c r="S133" s="17">
        <v>0</v>
      </c>
      <c r="T133" s="16">
        <v>0</v>
      </c>
      <c r="U133" s="96">
        <f t="shared" si="11"/>
        <v>9276.0001599999996</v>
      </c>
      <c r="V133" s="130">
        <f t="shared" si="12"/>
        <v>40888609</v>
      </c>
      <c r="X133" s="16">
        <v>100</v>
      </c>
      <c r="Y133" s="16">
        <v>100</v>
      </c>
      <c r="Z133" s="16">
        <f t="shared" si="13"/>
        <v>883900</v>
      </c>
      <c r="AA133" s="16">
        <f t="shared" si="14"/>
        <v>0</v>
      </c>
      <c r="AB133" s="16">
        <f t="shared" si="15"/>
        <v>43700.015999999996</v>
      </c>
      <c r="AC133" s="16">
        <f t="shared" si="16"/>
        <v>0</v>
      </c>
      <c r="AD133" s="16">
        <f t="shared" si="17"/>
        <v>0</v>
      </c>
      <c r="AE133" s="17">
        <f t="shared" si="18"/>
        <v>927600.01599999995</v>
      </c>
    </row>
    <row r="134" spans="1:31" x14ac:dyDescent="0.25">
      <c r="A134" s="114" t="s">
        <v>175</v>
      </c>
      <c r="B134" s="131" t="s">
        <v>264</v>
      </c>
      <c r="C134" s="114" t="s">
        <v>269</v>
      </c>
      <c r="D134" s="5"/>
      <c r="E134" s="5"/>
      <c r="F134" s="5"/>
      <c r="G134" s="5"/>
      <c r="H134" s="5"/>
      <c r="I134" s="5"/>
      <c r="J134" s="5"/>
      <c r="K134" s="5"/>
      <c r="L134" s="107"/>
      <c r="M134" s="105" t="s">
        <v>118</v>
      </c>
      <c r="N134" s="16">
        <v>0</v>
      </c>
      <c r="O134" s="115"/>
      <c r="P134" s="111">
        <v>8839</v>
      </c>
      <c r="Q134" s="16">
        <v>0</v>
      </c>
      <c r="R134" s="96">
        <f t="shared" si="10"/>
        <v>437.00015999999999</v>
      </c>
      <c r="S134" s="17">
        <v>0</v>
      </c>
      <c r="T134" s="16">
        <v>0</v>
      </c>
      <c r="U134" s="96">
        <f t="shared" si="11"/>
        <v>9276.0001599999996</v>
      </c>
      <c r="V134" s="130">
        <f t="shared" si="12"/>
        <v>0</v>
      </c>
      <c r="X134" s="16">
        <v>100</v>
      </c>
      <c r="Y134" s="16">
        <v>100</v>
      </c>
      <c r="Z134" s="16">
        <f t="shared" si="13"/>
        <v>883900</v>
      </c>
      <c r="AA134" s="16">
        <f t="shared" si="14"/>
        <v>0</v>
      </c>
      <c r="AB134" s="16">
        <f t="shared" si="15"/>
        <v>43700.015999999996</v>
      </c>
      <c r="AC134" s="16">
        <f t="shared" si="16"/>
        <v>0</v>
      </c>
      <c r="AD134" s="16">
        <f t="shared" si="17"/>
        <v>0</v>
      </c>
      <c r="AE134" s="17">
        <f t="shared" si="18"/>
        <v>927600.01599999995</v>
      </c>
    </row>
    <row r="135" spans="1:31" ht="30" x14ac:dyDescent="0.25">
      <c r="A135" s="114" t="s">
        <v>177</v>
      </c>
      <c r="B135" s="131" t="s">
        <v>264</v>
      </c>
      <c r="C135" s="114" t="s">
        <v>182</v>
      </c>
      <c r="D135" s="5"/>
      <c r="E135" s="5"/>
      <c r="F135" s="5"/>
      <c r="G135" s="5"/>
      <c r="H135" s="5"/>
      <c r="I135" s="5"/>
      <c r="J135" s="5"/>
      <c r="K135" s="5"/>
      <c r="L135" s="107"/>
      <c r="M135" s="105" t="s">
        <v>118</v>
      </c>
      <c r="N135" s="16">
        <v>275</v>
      </c>
      <c r="O135" s="115"/>
      <c r="P135" s="111">
        <v>9126</v>
      </c>
      <c r="Q135" s="16">
        <v>0</v>
      </c>
      <c r="R135" s="96">
        <f t="shared" si="10"/>
        <v>451.18943999999999</v>
      </c>
      <c r="S135" s="17">
        <v>0</v>
      </c>
      <c r="T135" s="16">
        <v>0</v>
      </c>
      <c r="U135" s="96">
        <f t="shared" si="11"/>
        <v>9577.1894400000001</v>
      </c>
      <c r="V135" s="130">
        <f t="shared" si="12"/>
        <v>2633727</v>
      </c>
      <c r="X135" s="16">
        <v>100</v>
      </c>
      <c r="Y135" s="16">
        <v>100</v>
      </c>
      <c r="Z135" s="16">
        <f t="shared" si="13"/>
        <v>912600</v>
      </c>
      <c r="AA135" s="16">
        <f t="shared" si="14"/>
        <v>0</v>
      </c>
      <c r="AB135" s="16">
        <f t="shared" si="15"/>
        <v>45118.943999999996</v>
      </c>
      <c r="AC135" s="16">
        <f t="shared" si="16"/>
        <v>0</v>
      </c>
      <c r="AD135" s="16">
        <f t="shared" si="17"/>
        <v>0</v>
      </c>
      <c r="AE135" s="17">
        <f t="shared" si="18"/>
        <v>957718.94400000002</v>
      </c>
    </row>
    <row r="136" spans="1:31" ht="30" x14ac:dyDescent="0.25">
      <c r="A136" s="114" t="s">
        <v>179</v>
      </c>
      <c r="B136" s="131" t="s">
        <v>264</v>
      </c>
      <c r="C136" s="114" t="s">
        <v>184</v>
      </c>
      <c r="D136" s="5"/>
      <c r="E136" s="5"/>
      <c r="F136" s="5"/>
      <c r="G136" s="5"/>
      <c r="H136" s="5"/>
      <c r="I136" s="5"/>
      <c r="J136" s="5"/>
      <c r="K136" s="5"/>
      <c r="L136" s="107"/>
      <c r="M136" s="105" t="s">
        <v>118</v>
      </c>
      <c r="N136" s="16">
        <v>6</v>
      </c>
      <c r="O136" s="115"/>
      <c r="P136" s="111">
        <v>9126</v>
      </c>
      <c r="Q136" s="16">
        <v>0</v>
      </c>
      <c r="R136" s="96">
        <f t="shared" ref="R136:R182" si="19">(P136*4.944%)</f>
        <v>451.18943999999999</v>
      </c>
      <c r="S136" s="17">
        <v>0</v>
      </c>
      <c r="T136" s="16">
        <v>0</v>
      </c>
      <c r="U136" s="96">
        <f t="shared" ref="U136:U182" si="20">P136+Q136+R136+S136+T136</f>
        <v>9577.1894400000001</v>
      </c>
      <c r="V136" s="130">
        <f t="shared" ref="V136:V182" si="21">ROUND(U136*N136,0)</f>
        <v>57463</v>
      </c>
      <c r="X136" s="16">
        <v>100</v>
      </c>
      <c r="Y136" s="16">
        <v>100</v>
      </c>
      <c r="Z136" s="16">
        <f t="shared" si="13"/>
        <v>912600</v>
      </c>
      <c r="AA136" s="16">
        <f t="shared" si="14"/>
        <v>0</v>
      </c>
      <c r="AB136" s="16">
        <f t="shared" si="15"/>
        <v>45118.943999999996</v>
      </c>
      <c r="AC136" s="16">
        <f t="shared" si="16"/>
        <v>0</v>
      </c>
      <c r="AD136" s="16">
        <f t="shared" si="17"/>
        <v>0</v>
      </c>
      <c r="AE136" s="17">
        <f t="shared" si="18"/>
        <v>957718.94400000002</v>
      </c>
    </row>
    <row r="137" spans="1:31" x14ac:dyDescent="0.25">
      <c r="A137" s="114" t="s">
        <v>181</v>
      </c>
      <c r="B137" s="131" t="s">
        <v>264</v>
      </c>
      <c r="C137" s="114" t="s">
        <v>186</v>
      </c>
      <c r="D137" s="5"/>
      <c r="E137" s="5"/>
      <c r="F137" s="5"/>
      <c r="G137" s="5"/>
      <c r="H137" s="5"/>
      <c r="I137" s="5"/>
      <c r="J137" s="5"/>
      <c r="K137" s="5"/>
      <c r="L137" s="107"/>
      <c r="M137" s="120" t="s">
        <v>118</v>
      </c>
      <c r="N137" s="16">
        <v>7</v>
      </c>
      <c r="O137" s="115"/>
      <c r="P137" s="111">
        <v>9126</v>
      </c>
      <c r="Q137" s="16">
        <v>0</v>
      </c>
      <c r="R137" s="96">
        <f t="shared" si="19"/>
        <v>451.18943999999999</v>
      </c>
      <c r="S137" s="17">
        <v>0</v>
      </c>
      <c r="T137" s="16">
        <v>0</v>
      </c>
      <c r="U137" s="96">
        <f t="shared" si="20"/>
        <v>9577.1894400000001</v>
      </c>
      <c r="V137" s="130">
        <f t="shared" si="21"/>
        <v>67040</v>
      </c>
      <c r="X137" s="16">
        <v>100</v>
      </c>
      <c r="Y137" s="16">
        <v>100</v>
      </c>
      <c r="Z137" s="16">
        <f t="shared" ref="Z137:Z182" si="22">X137*Y137*P137/100</f>
        <v>912600</v>
      </c>
      <c r="AA137" s="16">
        <f t="shared" ref="AA137:AA182" si="23">X137*Y137*Q137/100</f>
        <v>0</v>
      </c>
      <c r="AB137" s="16">
        <f t="shared" ref="AB137:AB182" si="24">X137*Y137*R137/100</f>
        <v>45118.943999999996</v>
      </c>
      <c r="AC137" s="16">
        <f t="shared" ref="AC137:AC182" si="25">X137*Y137*S137/100</f>
        <v>0</v>
      </c>
      <c r="AD137" s="16">
        <f t="shared" ref="AD137:AD182" si="26">X137*Y137*T137/100</f>
        <v>0</v>
      </c>
      <c r="AE137" s="17">
        <f t="shared" ref="AE137:AE182" si="27">SUM(Z137:AD137)</f>
        <v>957718.94400000002</v>
      </c>
    </row>
    <row r="138" spans="1:31" x14ac:dyDescent="0.25">
      <c r="A138" s="114" t="s">
        <v>183</v>
      </c>
      <c r="B138" s="131" t="s">
        <v>264</v>
      </c>
      <c r="C138" s="114" t="s">
        <v>188</v>
      </c>
      <c r="D138" s="5"/>
      <c r="E138" s="5"/>
      <c r="F138" s="5"/>
      <c r="G138" s="5"/>
      <c r="H138" s="5"/>
      <c r="I138" s="5"/>
      <c r="J138" s="5"/>
      <c r="K138" s="5"/>
      <c r="L138" s="107"/>
      <c r="M138" s="120" t="s">
        <v>118</v>
      </c>
      <c r="N138" s="16">
        <v>41</v>
      </c>
      <c r="O138" s="115"/>
      <c r="P138" s="111">
        <v>9126</v>
      </c>
      <c r="Q138" s="16">
        <v>0</v>
      </c>
      <c r="R138" s="96">
        <f t="shared" si="19"/>
        <v>451.18943999999999</v>
      </c>
      <c r="S138" s="17">
        <v>0</v>
      </c>
      <c r="T138" s="16">
        <v>0</v>
      </c>
      <c r="U138" s="96">
        <f t="shared" si="20"/>
        <v>9577.1894400000001</v>
      </c>
      <c r="V138" s="130">
        <f t="shared" si="21"/>
        <v>392665</v>
      </c>
      <c r="X138" s="16">
        <v>100</v>
      </c>
      <c r="Y138" s="16">
        <v>100</v>
      </c>
      <c r="Z138" s="16">
        <f t="shared" si="22"/>
        <v>912600</v>
      </c>
      <c r="AA138" s="16">
        <f t="shared" si="23"/>
        <v>0</v>
      </c>
      <c r="AB138" s="16">
        <f t="shared" si="24"/>
        <v>45118.943999999996</v>
      </c>
      <c r="AC138" s="16">
        <f t="shared" si="25"/>
        <v>0</v>
      </c>
      <c r="AD138" s="16">
        <f t="shared" si="26"/>
        <v>0</v>
      </c>
      <c r="AE138" s="17">
        <f t="shared" si="27"/>
        <v>957718.94400000002</v>
      </c>
    </row>
    <row r="139" spans="1:31" x14ac:dyDescent="0.25">
      <c r="A139" s="114" t="s">
        <v>185</v>
      </c>
      <c r="B139" s="131" t="s">
        <v>264</v>
      </c>
      <c r="C139" s="114" t="s">
        <v>190</v>
      </c>
      <c r="D139" s="5"/>
      <c r="E139" s="5"/>
      <c r="F139" s="5"/>
      <c r="G139" s="5"/>
      <c r="H139" s="5"/>
      <c r="I139" s="5"/>
      <c r="J139" s="5"/>
      <c r="K139" s="5"/>
      <c r="L139" s="107"/>
      <c r="M139" s="120" t="s">
        <v>118</v>
      </c>
      <c r="N139" s="16">
        <v>6</v>
      </c>
      <c r="O139" s="115"/>
      <c r="P139" s="111">
        <v>9126</v>
      </c>
      <c r="Q139" s="16">
        <v>0</v>
      </c>
      <c r="R139" s="96">
        <f t="shared" si="19"/>
        <v>451.18943999999999</v>
      </c>
      <c r="S139" s="17">
        <v>0</v>
      </c>
      <c r="T139" s="16">
        <v>0</v>
      </c>
      <c r="U139" s="96">
        <f t="shared" si="20"/>
        <v>9577.1894400000001</v>
      </c>
      <c r="V139" s="130">
        <f t="shared" si="21"/>
        <v>57463</v>
      </c>
      <c r="X139" s="16">
        <v>100</v>
      </c>
      <c r="Y139" s="16">
        <v>100</v>
      </c>
      <c r="Z139" s="16">
        <f t="shared" si="22"/>
        <v>912600</v>
      </c>
      <c r="AA139" s="16">
        <f t="shared" si="23"/>
        <v>0</v>
      </c>
      <c r="AB139" s="16">
        <f t="shared" si="24"/>
        <v>45118.943999999996</v>
      </c>
      <c r="AC139" s="16">
        <f t="shared" si="25"/>
        <v>0</v>
      </c>
      <c r="AD139" s="16">
        <f t="shared" si="26"/>
        <v>0</v>
      </c>
      <c r="AE139" s="17">
        <f t="shared" si="27"/>
        <v>957718.94400000002</v>
      </c>
    </row>
    <row r="140" spans="1:31" ht="47.25" x14ac:dyDescent="0.25">
      <c r="A140" s="114">
        <v>2</v>
      </c>
      <c r="B140" s="131" t="s">
        <v>264</v>
      </c>
      <c r="C140" s="122" t="s">
        <v>191</v>
      </c>
      <c r="D140" s="5"/>
      <c r="E140" s="5"/>
      <c r="F140" s="5"/>
      <c r="G140" s="5"/>
      <c r="H140" s="5"/>
      <c r="I140" s="5"/>
      <c r="J140" s="5"/>
      <c r="K140" s="5"/>
      <c r="L140" s="107"/>
      <c r="M140" s="5" t="s">
        <v>106</v>
      </c>
      <c r="N140" s="16">
        <v>0</v>
      </c>
      <c r="O140" s="115"/>
      <c r="P140" s="111">
        <v>0</v>
      </c>
      <c r="Q140" s="16">
        <v>0</v>
      </c>
      <c r="R140" s="96">
        <f t="shared" si="19"/>
        <v>0</v>
      </c>
      <c r="S140" s="17">
        <v>0</v>
      </c>
      <c r="T140" s="16">
        <v>0</v>
      </c>
      <c r="U140" s="96">
        <f t="shared" si="20"/>
        <v>0</v>
      </c>
      <c r="V140" s="130">
        <f t="shared" si="21"/>
        <v>0</v>
      </c>
      <c r="X140" s="16">
        <v>100</v>
      </c>
      <c r="Y140" s="16">
        <v>100</v>
      </c>
      <c r="Z140" s="16">
        <f t="shared" si="22"/>
        <v>0</v>
      </c>
      <c r="AA140" s="16">
        <f t="shared" si="23"/>
        <v>0</v>
      </c>
      <c r="AB140" s="16">
        <f t="shared" si="24"/>
        <v>0</v>
      </c>
      <c r="AC140" s="16">
        <f t="shared" si="25"/>
        <v>0</v>
      </c>
      <c r="AD140" s="16">
        <f t="shared" si="26"/>
        <v>0</v>
      </c>
      <c r="AE140" s="17">
        <f t="shared" si="27"/>
        <v>0</v>
      </c>
    </row>
    <row r="141" spans="1:31" x14ac:dyDescent="0.25">
      <c r="A141" s="114">
        <v>2.1</v>
      </c>
      <c r="B141" s="131" t="s">
        <v>264</v>
      </c>
      <c r="C141" s="114" t="s">
        <v>192</v>
      </c>
      <c r="D141" s="5"/>
      <c r="E141" s="5"/>
      <c r="F141" s="5"/>
      <c r="G141" s="5"/>
      <c r="H141" s="5"/>
      <c r="I141" s="5"/>
      <c r="J141" s="5"/>
      <c r="K141" s="5"/>
      <c r="L141" s="107"/>
      <c r="M141" s="105" t="s">
        <v>118</v>
      </c>
      <c r="N141" s="16">
        <v>60</v>
      </c>
      <c r="O141" s="115"/>
      <c r="P141" s="111">
        <v>-574</v>
      </c>
      <c r="Q141" s="16">
        <v>0</v>
      </c>
      <c r="R141" s="96">
        <f t="shared" si="19"/>
        <v>-28.37856</v>
      </c>
      <c r="S141" s="17">
        <v>0</v>
      </c>
      <c r="T141" s="16">
        <v>0</v>
      </c>
      <c r="U141" s="96">
        <f t="shared" si="20"/>
        <v>-602.37855999999999</v>
      </c>
      <c r="V141" s="130">
        <f t="shared" si="21"/>
        <v>-36143</v>
      </c>
      <c r="X141" s="16">
        <v>100</v>
      </c>
      <c r="Y141" s="16">
        <v>100</v>
      </c>
      <c r="Z141" s="16">
        <f t="shared" si="22"/>
        <v>-57400</v>
      </c>
      <c r="AA141" s="16">
        <f t="shared" si="23"/>
        <v>0</v>
      </c>
      <c r="AB141" s="16">
        <f t="shared" si="24"/>
        <v>-2837.8559999999998</v>
      </c>
      <c r="AC141" s="16">
        <f t="shared" si="25"/>
        <v>0</v>
      </c>
      <c r="AD141" s="16">
        <f t="shared" si="26"/>
        <v>0</v>
      </c>
      <c r="AE141" s="17">
        <f t="shared" si="27"/>
        <v>-60237.856</v>
      </c>
    </row>
    <row r="142" spans="1:31" x14ac:dyDescent="0.25">
      <c r="A142" s="114">
        <v>2.2000000000000002</v>
      </c>
      <c r="B142" s="131" t="s">
        <v>264</v>
      </c>
      <c r="C142" s="114" t="s">
        <v>193</v>
      </c>
      <c r="D142" s="5"/>
      <c r="E142" s="5"/>
      <c r="F142" s="5"/>
      <c r="G142" s="5"/>
      <c r="H142" s="5"/>
      <c r="I142" s="5"/>
      <c r="J142" s="5"/>
      <c r="K142" s="5"/>
      <c r="L142" s="107"/>
      <c r="M142" s="105" t="s">
        <v>118</v>
      </c>
      <c r="N142" s="16">
        <v>432</v>
      </c>
      <c r="O142" s="115"/>
      <c r="P142" s="111">
        <v>287</v>
      </c>
      <c r="Q142" s="16">
        <v>0</v>
      </c>
      <c r="R142" s="96">
        <f t="shared" si="19"/>
        <v>14.18928</v>
      </c>
      <c r="S142" s="17">
        <v>0</v>
      </c>
      <c r="T142" s="16">
        <v>0</v>
      </c>
      <c r="U142" s="96">
        <f t="shared" si="20"/>
        <v>301.18928</v>
      </c>
      <c r="V142" s="130">
        <f t="shared" si="21"/>
        <v>130114</v>
      </c>
      <c r="X142" s="16">
        <v>100</v>
      </c>
      <c r="Y142" s="16">
        <v>100</v>
      </c>
      <c r="Z142" s="16">
        <f t="shared" si="22"/>
        <v>28700</v>
      </c>
      <c r="AA142" s="16">
        <f t="shared" si="23"/>
        <v>0</v>
      </c>
      <c r="AB142" s="16">
        <f t="shared" si="24"/>
        <v>1418.9279999999999</v>
      </c>
      <c r="AC142" s="16">
        <f t="shared" si="25"/>
        <v>0</v>
      </c>
      <c r="AD142" s="16">
        <f t="shared" si="26"/>
        <v>0</v>
      </c>
      <c r="AE142" s="17">
        <f t="shared" si="27"/>
        <v>30118.928</v>
      </c>
    </row>
    <row r="143" spans="1:31" x14ac:dyDescent="0.25">
      <c r="A143" s="114">
        <v>2.2999999999999998</v>
      </c>
      <c r="B143" s="131" t="s">
        <v>264</v>
      </c>
      <c r="C143" s="114" t="s">
        <v>194</v>
      </c>
      <c r="D143" s="5"/>
      <c r="E143" s="5"/>
      <c r="F143" s="5"/>
      <c r="G143" s="5"/>
      <c r="H143" s="5"/>
      <c r="I143" s="5"/>
      <c r="J143" s="5"/>
      <c r="K143" s="5"/>
      <c r="L143" s="107"/>
      <c r="M143" s="105" t="s">
        <v>118</v>
      </c>
      <c r="N143" s="16">
        <v>469</v>
      </c>
      <c r="O143" s="115"/>
      <c r="P143" s="111">
        <v>503</v>
      </c>
      <c r="Q143" s="16">
        <v>0</v>
      </c>
      <c r="R143" s="96">
        <f t="shared" si="19"/>
        <v>24.868320000000001</v>
      </c>
      <c r="S143" s="17">
        <v>0</v>
      </c>
      <c r="T143" s="16">
        <v>0</v>
      </c>
      <c r="U143" s="96">
        <f t="shared" si="20"/>
        <v>527.86832000000004</v>
      </c>
      <c r="V143" s="130">
        <f t="shared" si="21"/>
        <v>247570</v>
      </c>
      <c r="X143" s="16">
        <v>100</v>
      </c>
      <c r="Y143" s="16">
        <v>100</v>
      </c>
      <c r="Z143" s="16">
        <f t="shared" si="22"/>
        <v>50300</v>
      </c>
      <c r="AA143" s="16">
        <f t="shared" si="23"/>
        <v>0</v>
      </c>
      <c r="AB143" s="16">
        <f t="shared" si="24"/>
        <v>2486.8320000000003</v>
      </c>
      <c r="AC143" s="16">
        <f t="shared" si="25"/>
        <v>0</v>
      </c>
      <c r="AD143" s="16">
        <f t="shared" si="26"/>
        <v>0</v>
      </c>
      <c r="AE143" s="17">
        <f t="shared" si="27"/>
        <v>52786.832000000002</v>
      </c>
    </row>
    <row r="144" spans="1:31" x14ac:dyDescent="0.25">
      <c r="A144" s="114">
        <v>2.4</v>
      </c>
      <c r="B144" s="131" t="s">
        <v>264</v>
      </c>
      <c r="C144" s="114" t="s">
        <v>195</v>
      </c>
      <c r="D144" s="5"/>
      <c r="E144" s="5"/>
      <c r="F144" s="5"/>
      <c r="G144" s="5"/>
      <c r="H144" s="5"/>
      <c r="I144" s="5"/>
      <c r="J144" s="5"/>
      <c r="K144" s="5"/>
      <c r="L144" s="107"/>
      <c r="M144" s="105" t="s">
        <v>118</v>
      </c>
      <c r="N144" s="16">
        <v>375.4</v>
      </c>
      <c r="O144" s="115"/>
      <c r="P144" s="111">
        <v>803</v>
      </c>
      <c r="Q144" s="16">
        <v>0</v>
      </c>
      <c r="R144" s="96">
        <f t="shared" si="19"/>
        <v>39.700319999999998</v>
      </c>
      <c r="S144" s="17">
        <v>0</v>
      </c>
      <c r="T144" s="16">
        <v>0</v>
      </c>
      <c r="U144" s="96">
        <f t="shared" si="20"/>
        <v>842.70032000000003</v>
      </c>
      <c r="V144" s="130">
        <f t="shared" si="21"/>
        <v>316350</v>
      </c>
      <c r="X144" s="16">
        <v>100</v>
      </c>
      <c r="Y144" s="16">
        <v>100</v>
      </c>
      <c r="Z144" s="16">
        <f t="shared" si="22"/>
        <v>80300</v>
      </c>
      <c r="AA144" s="16">
        <f t="shared" si="23"/>
        <v>0</v>
      </c>
      <c r="AB144" s="16">
        <f t="shared" si="24"/>
        <v>3970.0319999999997</v>
      </c>
      <c r="AC144" s="16">
        <f t="shared" si="25"/>
        <v>0</v>
      </c>
      <c r="AD144" s="16">
        <f t="shared" si="26"/>
        <v>0</v>
      </c>
      <c r="AE144" s="17">
        <f t="shared" si="27"/>
        <v>84270.032000000007</v>
      </c>
    </row>
    <row r="145" spans="1:31" x14ac:dyDescent="0.25">
      <c r="A145" s="114">
        <v>2.5</v>
      </c>
      <c r="B145" s="131" t="s">
        <v>264</v>
      </c>
      <c r="C145" s="114" t="s">
        <v>196</v>
      </c>
      <c r="D145" s="5"/>
      <c r="E145" s="5"/>
      <c r="F145" s="5"/>
      <c r="G145" s="5"/>
      <c r="H145" s="5"/>
      <c r="I145" s="5"/>
      <c r="J145" s="5"/>
      <c r="K145" s="5"/>
      <c r="L145" s="107"/>
      <c r="M145" s="105" t="s">
        <v>118</v>
      </c>
      <c r="N145" s="16">
        <v>282</v>
      </c>
      <c r="O145" s="115"/>
      <c r="P145" s="111">
        <v>1578</v>
      </c>
      <c r="Q145" s="16">
        <v>0</v>
      </c>
      <c r="R145" s="96">
        <f t="shared" si="19"/>
        <v>78.016319999999993</v>
      </c>
      <c r="S145" s="17">
        <v>0</v>
      </c>
      <c r="T145" s="16">
        <v>0</v>
      </c>
      <c r="U145" s="96">
        <f t="shared" si="20"/>
        <v>1656.01632</v>
      </c>
      <c r="V145" s="130">
        <f t="shared" si="21"/>
        <v>466997</v>
      </c>
      <c r="X145" s="16">
        <v>100</v>
      </c>
      <c r="Y145" s="16">
        <v>100</v>
      </c>
      <c r="Z145" s="16">
        <f t="shared" si="22"/>
        <v>157800</v>
      </c>
      <c r="AA145" s="16">
        <f t="shared" si="23"/>
        <v>0</v>
      </c>
      <c r="AB145" s="16">
        <f t="shared" si="24"/>
        <v>7801.6319999999996</v>
      </c>
      <c r="AC145" s="16">
        <f t="shared" si="25"/>
        <v>0</v>
      </c>
      <c r="AD145" s="16">
        <f t="shared" si="26"/>
        <v>0</v>
      </c>
      <c r="AE145" s="17">
        <f t="shared" si="27"/>
        <v>165601.63200000001</v>
      </c>
    </row>
    <row r="146" spans="1:31" ht="126" x14ac:dyDescent="0.25">
      <c r="A146" s="114">
        <v>3</v>
      </c>
      <c r="B146" s="121" t="s">
        <v>270</v>
      </c>
      <c r="C146" s="99" t="s">
        <v>271</v>
      </c>
      <c r="D146" s="5"/>
      <c r="E146" s="5"/>
      <c r="F146" s="5"/>
      <c r="G146" s="5"/>
      <c r="H146" s="5"/>
      <c r="I146" s="5"/>
      <c r="J146" s="5"/>
      <c r="K146" s="5"/>
      <c r="L146" s="107"/>
      <c r="M146" s="5" t="s">
        <v>106</v>
      </c>
      <c r="N146" s="16">
        <v>0</v>
      </c>
      <c r="O146" s="115"/>
      <c r="P146" s="111">
        <v>0</v>
      </c>
      <c r="Q146" s="16">
        <v>0</v>
      </c>
      <c r="R146" s="96">
        <f t="shared" si="19"/>
        <v>0</v>
      </c>
      <c r="S146" s="17">
        <v>0</v>
      </c>
      <c r="T146" s="16">
        <v>0</v>
      </c>
      <c r="U146" s="96">
        <f t="shared" si="20"/>
        <v>0</v>
      </c>
      <c r="V146" s="130">
        <f t="shared" si="21"/>
        <v>0</v>
      </c>
      <c r="X146" s="16">
        <v>100</v>
      </c>
      <c r="Y146" s="16">
        <v>100</v>
      </c>
      <c r="Z146" s="16">
        <f t="shared" si="22"/>
        <v>0</v>
      </c>
      <c r="AA146" s="16">
        <f t="shared" si="23"/>
        <v>0</v>
      </c>
      <c r="AB146" s="16">
        <f t="shared" si="24"/>
        <v>0</v>
      </c>
      <c r="AC146" s="16">
        <f t="shared" si="25"/>
        <v>0</v>
      </c>
      <c r="AD146" s="16">
        <f t="shared" si="26"/>
        <v>0</v>
      </c>
      <c r="AE146" s="17">
        <f t="shared" si="27"/>
        <v>0</v>
      </c>
    </row>
    <row r="147" spans="1:31" ht="126" x14ac:dyDescent="0.25">
      <c r="A147" s="114"/>
      <c r="B147" s="121" t="s">
        <v>270</v>
      </c>
      <c r="C147" s="124" t="s">
        <v>199</v>
      </c>
      <c r="D147" s="5"/>
      <c r="E147" s="5"/>
      <c r="F147" s="5"/>
      <c r="G147" s="5"/>
      <c r="H147" s="5"/>
      <c r="I147" s="5"/>
      <c r="J147" s="5"/>
      <c r="K147" s="5"/>
      <c r="L147" s="107"/>
      <c r="M147" s="5" t="s">
        <v>106</v>
      </c>
      <c r="N147" s="16">
        <v>0</v>
      </c>
      <c r="O147" s="115"/>
      <c r="P147" s="111">
        <v>0</v>
      </c>
      <c r="Q147" s="16">
        <v>0</v>
      </c>
      <c r="R147" s="96">
        <f t="shared" si="19"/>
        <v>0</v>
      </c>
      <c r="S147" s="17">
        <v>0</v>
      </c>
      <c r="T147" s="16">
        <v>0</v>
      </c>
      <c r="U147" s="96">
        <f t="shared" si="20"/>
        <v>0</v>
      </c>
      <c r="V147" s="130">
        <f t="shared" si="21"/>
        <v>0</v>
      </c>
      <c r="X147" s="16">
        <v>100</v>
      </c>
      <c r="Y147" s="16">
        <v>100</v>
      </c>
      <c r="Z147" s="16">
        <f t="shared" si="22"/>
        <v>0</v>
      </c>
      <c r="AA147" s="16">
        <f t="shared" si="23"/>
        <v>0</v>
      </c>
      <c r="AB147" s="16">
        <f t="shared" si="24"/>
        <v>0</v>
      </c>
      <c r="AC147" s="16">
        <f t="shared" si="25"/>
        <v>0</v>
      </c>
      <c r="AD147" s="16">
        <f t="shared" si="26"/>
        <v>0</v>
      </c>
      <c r="AE147" s="17">
        <f t="shared" si="27"/>
        <v>0</v>
      </c>
    </row>
    <row r="148" spans="1:31" ht="47.25" x14ac:dyDescent="0.25">
      <c r="A148" s="114">
        <v>3.1</v>
      </c>
      <c r="B148" s="121" t="s">
        <v>270</v>
      </c>
      <c r="C148" s="99" t="s">
        <v>272</v>
      </c>
      <c r="D148" s="5"/>
      <c r="E148" s="5"/>
      <c r="F148" s="5"/>
      <c r="G148" s="5"/>
      <c r="H148" s="5"/>
      <c r="I148" s="5"/>
      <c r="J148" s="5"/>
      <c r="K148" s="5"/>
      <c r="L148" s="107"/>
      <c r="M148" s="5" t="s">
        <v>106</v>
      </c>
      <c r="N148" s="16">
        <v>0</v>
      </c>
      <c r="O148" s="115"/>
      <c r="P148" s="111">
        <v>0</v>
      </c>
      <c r="Q148" s="16">
        <v>0</v>
      </c>
      <c r="R148" s="96">
        <f t="shared" si="19"/>
        <v>0</v>
      </c>
      <c r="S148" s="17">
        <v>0</v>
      </c>
      <c r="T148" s="16">
        <v>0</v>
      </c>
      <c r="U148" s="96">
        <f t="shared" si="20"/>
        <v>0</v>
      </c>
      <c r="V148" s="130">
        <f t="shared" si="21"/>
        <v>0</v>
      </c>
      <c r="X148" s="16">
        <v>100</v>
      </c>
      <c r="Y148" s="16">
        <v>100</v>
      </c>
      <c r="Z148" s="16">
        <f t="shared" si="22"/>
        <v>0</v>
      </c>
      <c r="AA148" s="16">
        <f t="shared" si="23"/>
        <v>0</v>
      </c>
      <c r="AB148" s="16">
        <f t="shared" si="24"/>
        <v>0</v>
      </c>
      <c r="AC148" s="16">
        <f t="shared" si="25"/>
        <v>0</v>
      </c>
      <c r="AD148" s="16">
        <f t="shared" si="26"/>
        <v>0</v>
      </c>
      <c r="AE148" s="17">
        <f t="shared" si="27"/>
        <v>0</v>
      </c>
    </row>
    <row r="149" spans="1:31" ht="30" x14ac:dyDescent="0.25">
      <c r="A149" s="114" t="s">
        <v>201</v>
      </c>
      <c r="B149" s="121" t="s">
        <v>270</v>
      </c>
      <c r="C149" s="114" t="s">
        <v>273</v>
      </c>
      <c r="D149" s="5"/>
      <c r="E149" s="5"/>
      <c r="F149" s="5"/>
      <c r="G149" s="5"/>
      <c r="H149" s="5"/>
      <c r="I149" s="5"/>
      <c r="J149" s="5"/>
      <c r="K149" s="5"/>
      <c r="L149" s="107"/>
      <c r="M149" s="105" t="s">
        <v>203</v>
      </c>
      <c r="N149" s="16">
        <v>60</v>
      </c>
      <c r="O149" s="115"/>
      <c r="P149" s="111">
        <v>543</v>
      </c>
      <c r="Q149" s="16">
        <v>0</v>
      </c>
      <c r="R149" s="96">
        <f t="shared" si="19"/>
        <v>26.84592</v>
      </c>
      <c r="S149" s="17">
        <v>0</v>
      </c>
      <c r="T149" s="16">
        <v>0</v>
      </c>
      <c r="U149" s="96">
        <f t="shared" si="20"/>
        <v>569.84591999999998</v>
      </c>
      <c r="V149" s="130">
        <f t="shared" si="21"/>
        <v>34191</v>
      </c>
      <c r="X149" s="16">
        <v>100</v>
      </c>
      <c r="Y149" s="16">
        <v>100</v>
      </c>
      <c r="Z149" s="16">
        <f t="shared" si="22"/>
        <v>54300</v>
      </c>
      <c r="AA149" s="16">
        <f t="shared" si="23"/>
        <v>0</v>
      </c>
      <c r="AB149" s="16">
        <f t="shared" si="24"/>
        <v>2684.5920000000001</v>
      </c>
      <c r="AC149" s="16">
        <f t="shared" si="25"/>
        <v>0</v>
      </c>
      <c r="AD149" s="16">
        <f t="shared" si="26"/>
        <v>0</v>
      </c>
      <c r="AE149" s="17">
        <f t="shared" si="27"/>
        <v>56984.591999999997</v>
      </c>
    </row>
    <row r="150" spans="1:31" ht="30" x14ac:dyDescent="0.25">
      <c r="A150" s="114" t="s">
        <v>204</v>
      </c>
      <c r="B150" s="121" t="s">
        <v>270</v>
      </c>
      <c r="C150" s="114" t="s">
        <v>209</v>
      </c>
      <c r="D150" s="5"/>
      <c r="E150" s="5"/>
      <c r="F150" s="5"/>
      <c r="G150" s="5"/>
      <c r="H150" s="5"/>
      <c r="I150" s="5"/>
      <c r="J150" s="5"/>
      <c r="K150" s="5"/>
      <c r="L150" s="107"/>
      <c r="M150" s="105" t="s">
        <v>203</v>
      </c>
      <c r="N150" s="16">
        <v>4869</v>
      </c>
      <c r="O150" s="115"/>
      <c r="P150" s="111">
        <v>651</v>
      </c>
      <c r="Q150" s="16">
        <v>0</v>
      </c>
      <c r="R150" s="96">
        <f t="shared" si="19"/>
        <v>32.18544</v>
      </c>
      <c r="S150" s="17">
        <v>0</v>
      </c>
      <c r="T150" s="16">
        <v>0</v>
      </c>
      <c r="U150" s="96">
        <f t="shared" si="20"/>
        <v>683.18543999999997</v>
      </c>
      <c r="V150" s="130">
        <f t="shared" si="21"/>
        <v>3326430</v>
      </c>
      <c r="X150" s="16">
        <v>100</v>
      </c>
      <c r="Y150" s="16">
        <v>100</v>
      </c>
      <c r="Z150" s="16">
        <f t="shared" si="22"/>
        <v>65100</v>
      </c>
      <c r="AA150" s="16">
        <f t="shared" si="23"/>
        <v>0</v>
      </c>
      <c r="AB150" s="16">
        <f t="shared" si="24"/>
        <v>3218.5440000000003</v>
      </c>
      <c r="AC150" s="16">
        <f t="shared" si="25"/>
        <v>0</v>
      </c>
      <c r="AD150" s="16">
        <f t="shared" si="26"/>
        <v>0</v>
      </c>
      <c r="AE150" s="17">
        <f t="shared" si="27"/>
        <v>68318.543999999994</v>
      </c>
    </row>
    <row r="151" spans="1:31" x14ac:dyDescent="0.25">
      <c r="A151" s="114" t="s">
        <v>206</v>
      </c>
      <c r="B151" s="121" t="s">
        <v>270</v>
      </c>
      <c r="C151" s="114" t="s">
        <v>211</v>
      </c>
      <c r="D151" s="5"/>
      <c r="E151" s="5"/>
      <c r="F151" s="5"/>
      <c r="G151" s="5"/>
      <c r="H151" s="5"/>
      <c r="I151" s="5"/>
      <c r="J151" s="5"/>
      <c r="K151" s="5"/>
      <c r="L151" s="107"/>
      <c r="M151" s="105" t="s">
        <v>203</v>
      </c>
      <c r="N151" s="16">
        <v>0</v>
      </c>
      <c r="O151" s="115"/>
      <c r="P151" s="111">
        <v>758</v>
      </c>
      <c r="Q151" s="16">
        <v>0</v>
      </c>
      <c r="R151" s="96">
        <f t="shared" si="19"/>
        <v>37.475519999999996</v>
      </c>
      <c r="S151" s="17">
        <v>0</v>
      </c>
      <c r="T151" s="16">
        <v>0</v>
      </c>
      <c r="U151" s="96">
        <f t="shared" si="20"/>
        <v>795.47551999999996</v>
      </c>
      <c r="V151" s="130">
        <f t="shared" si="21"/>
        <v>0</v>
      </c>
      <c r="X151" s="16">
        <v>100</v>
      </c>
      <c r="Y151" s="16">
        <v>100</v>
      </c>
      <c r="Z151" s="16">
        <f t="shared" si="22"/>
        <v>75800</v>
      </c>
      <c r="AA151" s="16">
        <f t="shared" si="23"/>
        <v>0</v>
      </c>
      <c r="AB151" s="16">
        <f t="shared" si="24"/>
        <v>3747.5519999999997</v>
      </c>
      <c r="AC151" s="16">
        <f t="shared" si="25"/>
        <v>0</v>
      </c>
      <c r="AD151" s="16">
        <f t="shared" si="26"/>
        <v>0</v>
      </c>
      <c r="AE151" s="17">
        <f t="shared" si="27"/>
        <v>79547.551999999996</v>
      </c>
    </row>
    <row r="152" spans="1:31" ht="30" x14ac:dyDescent="0.25">
      <c r="A152" s="114" t="s">
        <v>208</v>
      </c>
      <c r="B152" s="121" t="s">
        <v>270</v>
      </c>
      <c r="C152" s="114" t="s">
        <v>274</v>
      </c>
      <c r="D152" s="5"/>
      <c r="E152" s="5"/>
      <c r="F152" s="5"/>
      <c r="G152" s="5"/>
      <c r="H152" s="5"/>
      <c r="I152" s="5"/>
      <c r="J152" s="5"/>
      <c r="K152" s="5"/>
      <c r="L152" s="107"/>
      <c r="M152" s="105" t="s">
        <v>203</v>
      </c>
      <c r="N152" s="16">
        <v>6500</v>
      </c>
      <c r="O152" s="115"/>
      <c r="P152" s="111">
        <v>615</v>
      </c>
      <c r="Q152" s="16">
        <v>0</v>
      </c>
      <c r="R152" s="96">
        <f t="shared" si="19"/>
        <v>30.4056</v>
      </c>
      <c r="S152" s="17">
        <v>0</v>
      </c>
      <c r="T152" s="16">
        <v>0</v>
      </c>
      <c r="U152" s="96">
        <f t="shared" si="20"/>
        <v>645.40560000000005</v>
      </c>
      <c r="V152" s="130">
        <f t="shared" si="21"/>
        <v>4195136</v>
      </c>
      <c r="X152" s="16">
        <v>100</v>
      </c>
      <c r="Y152" s="16">
        <v>100</v>
      </c>
      <c r="Z152" s="16">
        <f t="shared" si="22"/>
        <v>61500</v>
      </c>
      <c r="AA152" s="16">
        <f t="shared" si="23"/>
        <v>0</v>
      </c>
      <c r="AB152" s="16">
        <f t="shared" si="24"/>
        <v>3040.56</v>
      </c>
      <c r="AC152" s="16">
        <f t="shared" si="25"/>
        <v>0</v>
      </c>
      <c r="AD152" s="16">
        <f t="shared" si="26"/>
        <v>0</v>
      </c>
      <c r="AE152" s="17">
        <f t="shared" si="27"/>
        <v>64540.56</v>
      </c>
    </row>
    <row r="153" spans="1:31" x14ac:dyDescent="0.25">
      <c r="A153" s="114" t="s">
        <v>210</v>
      </c>
      <c r="B153" s="121" t="s">
        <v>270</v>
      </c>
      <c r="C153" s="114" t="s">
        <v>215</v>
      </c>
      <c r="D153" s="5"/>
      <c r="E153" s="5"/>
      <c r="F153" s="5"/>
      <c r="G153" s="5"/>
      <c r="H153" s="5"/>
      <c r="I153" s="5"/>
      <c r="J153" s="5"/>
      <c r="K153" s="5"/>
      <c r="L153" s="107"/>
      <c r="M153" s="105" t="s">
        <v>203</v>
      </c>
      <c r="N153" s="16">
        <v>0</v>
      </c>
      <c r="O153" s="115"/>
      <c r="P153" s="111">
        <v>758</v>
      </c>
      <c r="Q153" s="16">
        <v>0</v>
      </c>
      <c r="R153" s="96">
        <f t="shared" si="19"/>
        <v>37.475519999999996</v>
      </c>
      <c r="S153" s="17">
        <v>0</v>
      </c>
      <c r="T153" s="16">
        <v>0</v>
      </c>
      <c r="U153" s="96">
        <f t="shared" si="20"/>
        <v>795.47551999999996</v>
      </c>
      <c r="V153" s="130">
        <f t="shared" si="21"/>
        <v>0</v>
      </c>
      <c r="X153" s="16">
        <v>100</v>
      </c>
      <c r="Y153" s="16">
        <v>100</v>
      </c>
      <c r="Z153" s="16">
        <f t="shared" si="22"/>
        <v>75800</v>
      </c>
      <c r="AA153" s="16">
        <f t="shared" si="23"/>
        <v>0</v>
      </c>
      <c r="AB153" s="16">
        <f t="shared" si="24"/>
        <v>3747.5519999999997</v>
      </c>
      <c r="AC153" s="16">
        <f t="shared" si="25"/>
        <v>0</v>
      </c>
      <c r="AD153" s="16">
        <f t="shared" si="26"/>
        <v>0</v>
      </c>
      <c r="AE153" s="17">
        <f t="shared" si="27"/>
        <v>79547.551999999996</v>
      </c>
    </row>
    <row r="154" spans="1:31" ht="30" x14ac:dyDescent="0.25">
      <c r="A154" s="114" t="s">
        <v>212</v>
      </c>
      <c r="B154" s="121" t="s">
        <v>270</v>
      </c>
      <c r="C154" s="114" t="s">
        <v>219</v>
      </c>
      <c r="D154" s="5"/>
      <c r="E154" s="5"/>
      <c r="F154" s="5"/>
      <c r="G154" s="5"/>
      <c r="H154" s="5"/>
      <c r="I154" s="5"/>
      <c r="J154" s="5"/>
      <c r="K154" s="5"/>
      <c r="L154" s="107"/>
      <c r="M154" s="105" t="s">
        <v>203</v>
      </c>
      <c r="N154" s="16">
        <v>8368</v>
      </c>
      <c r="O154" s="115"/>
      <c r="P154" s="111">
        <v>758</v>
      </c>
      <c r="Q154" s="16">
        <v>0</v>
      </c>
      <c r="R154" s="96">
        <f t="shared" si="19"/>
        <v>37.475519999999996</v>
      </c>
      <c r="S154" s="17">
        <v>0</v>
      </c>
      <c r="T154" s="16">
        <v>0</v>
      </c>
      <c r="U154" s="96">
        <f t="shared" si="20"/>
        <v>795.47551999999996</v>
      </c>
      <c r="V154" s="130">
        <f t="shared" si="21"/>
        <v>6656539</v>
      </c>
      <c r="X154" s="16">
        <v>100</v>
      </c>
      <c r="Y154" s="16">
        <v>100</v>
      </c>
      <c r="Z154" s="16">
        <f t="shared" si="22"/>
        <v>75800</v>
      </c>
      <c r="AA154" s="16">
        <f t="shared" si="23"/>
        <v>0</v>
      </c>
      <c r="AB154" s="16">
        <f t="shared" si="24"/>
        <v>3747.5519999999997</v>
      </c>
      <c r="AC154" s="16">
        <f t="shared" si="25"/>
        <v>0</v>
      </c>
      <c r="AD154" s="16">
        <f t="shared" si="26"/>
        <v>0</v>
      </c>
      <c r="AE154" s="17">
        <f t="shared" si="27"/>
        <v>79547.551999999996</v>
      </c>
    </row>
    <row r="155" spans="1:31" ht="30" x14ac:dyDescent="0.25">
      <c r="A155" s="114" t="s">
        <v>214</v>
      </c>
      <c r="B155" s="121" t="s">
        <v>270</v>
      </c>
      <c r="C155" s="114" t="s">
        <v>275</v>
      </c>
      <c r="D155" s="5"/>
      <c r="E155" s="5"/>
      <c r="F155" s="5"/>
      <c r="G155" s="5"/>
      <c r="H155" s="5"/>
      <c r="I155" s="5"/>
      <c r="J155" s="5"/>
      <c r="K155" s="5"/>
      <c r="L155" s="107"/>
      <c r="M155" s="105" t="s">
        <v>203</v>
      </c>
      <c r="N155" s="16">
        <v>15114</v>
      </c>
      <c r="O155" s="115"/>
      <c r="P155" s="111">
        <v>615</v>
      </c>
      <c r="Q155" s="16">
        <v>0</v>
      </c>
      <c r="R155" s="96">
        <f t="shared" si="19"/>
        <v>30.4056</v>
      </c>
      <c r="S155" s="17">
        <v>0</v>
      </c>
      <c r="T155" s="16">
        <v>0</v>
      </c>
      <c r="U155" s="96">
        <f t="shared" si="20"/>
        <v>645.40560000000005</v>
      </c>
      <c r="V155" s="130">
        <f t="shared" si="21"/>
        <v>9754660</v>
      </c>
      <c r="X155" s="16">
        <v>100</v>
      </c>
      <c r="Y155" s="16">
        <v>100</v>
      </c>
      <c r="Z155" s="16">
        <f t="shared" si="22"/>
        <v>61500</v>
      </c>
      <c r="AA155" s="16">
        <f t="shared" si="23"/>
        <v>0</v>
      </c>
      <c r="AB155" s="16">
        <f t="shared" si="24"/>
        <v>3040.56</v>
      </c>
      <c r="AC155" s="16">
        <f t="shared" si="25"/>
        <v>0</v>
      </c>
      <c r="AD155" s="16">
        <f t="shared" si="26"/>
        <v>0</v>
      </c>
      <c r="AE155" s="17">
        <f t="shared" si="27"/>
        <v>64540.56</v>
      </c>
    </row>
    <row r="156" spans="1:31" ht="30" x14ac:dyDescent="0.25">
      <c r="A156" s="114" t="s">
        <v>216</v>
      </c>
      <c r="B156" s="121" t="s">
        <v>270</v>
      </c>
      <c r="C156" s="114" t="s">
        <v>276</v>
      </c>
      <c r="D156" s="5"/>
      <c r="E156" s="5"/>
      <c r="F156" s="5"/>
      <c r="G156" s="5"/>
      <c r="H156" s="5"/>
      <c r="I156" s="5"/>
      <c r="J156" s="5"/>
      <c r="K156" s="5"/>
      <c r="L156" s="107"/>
      <c r="M156" s="105" t="s">
        <v>203</v>
      </c>
      <c r="N156" s="16">
        <v>0</v>
      </c>
      <c r="O156" s="115"/>
      <c r="P156" s="111">
        <v>758</v>
      </c>
      <c r="Q156" s="16">
        <v>0</v>
      </c>
      <c r="R156" s="96">
        <f t="shared" si="19"/>
        <v>37.475519999999996</v>
      </c>
      <c r="S156" s="17">
        <v>0</v>
      </c>
      <c r="T156" s="16">
        <v>0</v>
      </c>
      <c r="U156" s="96">
        <f t="shared" si="20"/>
        <v>795.47551999999996</v>
      </c>
      <c r="V156" s="130">
        <f t="shared" si="21"/>
        <v>0</v>
      </c>
      <c r="X156" s="16">
        <v>100</v>
      </c>
      <c r="Y156" s="16">
        <v>100</v>
      </c>
      <c r="Z156" s="16">
        <f t="shared" si="22"/>
        <v>75800</v>
      </c>
      <c r="AA156" s="16">
        <f t="shared" si="23"/>
        <v>0</v>
      </c>
      <c r="AB156" s="16">
        <f t="shared" si="24"/>
        <v>3747.5519999999997</v>
      </c>
      <c r="AC156" s="16">
        <f t="shared" si="25"/>
        <v>0</v>
      </c>
      <c r="AD156" s="16">
        <f t="shared" si="26"/>
        <v>0</v>
      </c>
      <c r="AE156" s="17">
        <f t="shared" si="27"/>
        <v>79547.551999999996</v>
      </c>
    </row>
    <row r="157" spans="1:31" ht="30" x14ac:dyDescent="0.25">
      <c r="A157" s="114" t="s">
        <v>218</v>
      </c>
      <c r="B157" s="121" t="s">
        <v>270</v>
      </c>
      <c r="C157" s="114" t="s">
        <v>225</v>
      </c>
      <c r="D157" s="5"/>
      <c r="E157" s="5"/>
      <c r="F157" s="5"/>
      <c r="G157" s="5"/>
      <c r="H157" s="5"/>
      <c r="I157" s="5"/>
      <c r="J157" s="5"/>
      <c r="K157" s="5"/>
      <c r="L157" s="107"/>
      <c r="M157" s="105" t="s">
        <v>203</v>
      </c>
      <c r="N157" s="16">
        <v>1650</v>
      </c>
      <c r="O157" s="115"/>
      <c r="P157" s="111">
        <v>758</v>
      </c>
      <c r="Q157" s="16">
        <v>0</v>
      </c>
      <c r="R157" s="96">
        <f t="shared" si="19"/>
        <v>37.475519999999996</v>
      </c>
      <c r="S157" s="17">
        <v>0</v>
      </c>
      <c r="T157" s="16">
        <v>0</v>
      </c>
      <c r="U157" s="96">
        <f t="shared" si="20"/>
        <v>795.47551999999996</v>
      </c>
      <c r="V157" s="130">
        <f t="shared" si="21"/>
        <v>1312535</v>
      </c>
      <c r="X157" s="16">
        <v>100</v>
      </c>
      <c r="Y157" s="16">
        <v>100</v>
      </c>
      <c r="Z157" s="16">
        <f t="shared" si="22"/>
        <v>75800</v>
      </c>
      <c r="AA157" s="16">
        <f t="shared" si="23"/>
        <v>0</v>
      </c>
      <c r="AB157" s="16">
        <f t="shared" si="24"/>
        <v>3747.5519999999997</v>
      </c>
      <c r="AC157" s="16">
        <f t="shared" si="25"/>
        <v>0</v>
      </c>
      <c r="AD157" s="16">
        <f t="shared" si="26"/>
        <v>0</v>
      </c>
      <c r="AE157" s="17">
        <f t="shared" si="27"/>
        <v>79547.551999999996</v>
      </c>
    </row>
    <row r="158" spans="1:31" ht="30" x14ac:dyDescent="0.25">
      <c r="A158" s="114" t="s">
        <v>220</v>
      </c>
      <c r="B158" s="121" t="s">
        <v>270</v>
      </c>
      <c r="C158" s="114" t="s">
        <v>227</v>
      </c>
      <c r="D158" s="5"/>
      <c r="E158" s="5"/>
      <c r="F158" s="5"/>
      <c r="G158" s="5"/>
      <c r="H158" s="5"/>
      <c r="I158" s="5"/>
      <c r="J158" s="5"/>
      <c r="K158" s="5"/>
      <c r="L158" s="107"/>
      <c r="M158" s="105" t="s">
        <v>203</v>
      </c>
      <c r="N158" s="16">
        <v>62</v>
      </c>
      <c r="O158" s="115"/>
      <c r="P158" s="111">
        <v>758</v>
      </c>
      <c r="Q158" s="16">
        <v>0</v>
      </c>
      <c r="R158" s="96">
        <f t="shared" si="19"/>
        <v>37.475519999999996</v>
      </c>
      <c r="S158" s="17">
        <v>0</v>
      </c>
      <c r="T158" s="16">
        <v>0</v>
      </c>
      <c r="U158" s="96">
        <f t="shared" si="20"/>
        <v>795.47551999999996</v>
      </c>
      <c r="V158" s="130">
        <f t="shared" si="21"/>
        <v>49319</v>
      </c>
      <c r="X158" s="16">
        <v>100</v>
      </c>
      <c r="Y158" s="16">
        <v>100</v>
      </c>
      <c r="Z158" s="16">
        <f t="shared" si="22"/>
        <v>75800</v>
      </c>
      <c r="AA158" s="16">
        <f t="shared" si="23"/>
        <v>0</v>
      </c>
      <c r="AB158" s="16">
        <f t="shared" si="24"/>
        <v>3747.5519999999997</v>
      </c>
      <c r="AC158" s="16">
        <f t="shared" si="25"/>
        <v>0</v>
      </c>
      <c r="AD158" s="16">
        <f t="shared" si="26"/>
        <v>0</v>
      </c>
      <c r="AE158" s="17">
        <f t="shared" si="27"/>
        <v>79547.551999999996</v>
      </c>
    </row>
    <row r="159" spans="1:31" ht="30" x14ac:dyDescent="0.25">
      <c r="A159" s="114" t="s">
        <v>222</v>
      </c>
      <c r="B159" s="121" t="s">
        <v>270</v>
      </c>
      <c r="C159" s="114" t="s">
        <v>229</v>
      </c>
      <c r="D159" s="5"/>
      <c r="E159" s="5"/>
      <c r="F159" s="5"/>
      <c r="G159" s="5"/>
      <c r="H159" s="5"/>
      <c r="I159" s="5"/>
      <c r="J159" s="5"/>
      <c r="K159" s="5"/>
      <c r="L159" s="107"/>
      <c r="M159" s="105" t="s">
        <v>203</v>
      </c>
      <c r="N159" s="16">
        <v>64</v>
      </c>
      <c r="O159" s="115"/>
      <c r="P159" s="111">
        <v>758</v>
      </c>
      <c r="Q159" s="16">
        <v>0</v>
      </c>
      <c r="R159" s="96">
        <f t="shared" si="19"/>
        <v>37.475519999999996</v>
      </c>
      <c r="S159" s="17">
        <v>0</v>
      </c>
      <c r="T159" s="16">
        <v>0</v>
      </c>
      <c r="U159" s="96">
        <f t="shared" si="20"/>
        <v>795.47551999999996</v>
      </c>
      <c r="V159" s="130">
        <f t="shared" si="21"/>
        <v>50910</v>
      </c>
      <c r="X159" s="16">
        <v>100</v>
      </c>
      <c r="Y159" s="16">
        <v>100</v>
      </c>
      <c r="Z159" s="16">
        <f t="shared" si="22"/>
        <v>75800</v>
      </c>
      <c r="AA159" s="16">
        <f t="shared" si="23"/>
        <v>0</v>
      </c>
      <c r="AB159" s="16">
        <f t="shared" si="24"/>
        <v>3747.5519999999997</v>
      </c>
      <c r="AC159" s="16">
        <f t="shared" si="25"/>
        <v>0</v>
      </c>
      <c r="AD159" s="16">
        <f t="shared" si="26"/>
        <v>0</v>
      </c>
      <c r="AE159" s="17">
        <f t="shared" si="27"/>
        <v>79547.551999999996</v>
      </c>
    </row>
    <row r="160" spans="1:31" ht="30" x14ac:dyDescent="0.25">
      <c r="A160" s="114" t="s">
        <v>224</v>
      </c>
      <c r="B160" s="121" t="s">
        <v>270</v>
      </c>
      <c r="C160" s="114" t="s">
        <v>231</v>
      </c>
      <c r="D160" s="5"/>
      <c r="E160" s="5"/>
      <c r="F160" s="5"/>
      <c r="G160" s="5"/>
      <c r="H160" s="5"/>
      <c r="I160" s="5"/>
      <c r="J160" s="5"/>
      <c r="K160" s="5"/>
      <c r="L160" s="107"/>
      <c r="M160" s="105" t="s">
        <v>203</v>
      </c>
      <c r="N160" s="16">
        <v>408</v>
      </c>
      <c r="O160" s="115"/>
      <c r="P160" s="111">
        <v>758</v>
      </c>
      <c r="Q160" s="16">
        <v>0</v>
      </c>
      <c r="R160" s="96">
        <f t="shared" si="19"/>
        <v>37.475519999999996</v>
      </c>
      <c r="S160" s="17">
        <v>0</v>
      </c>
      <c r="T160" s="16">
        <v>0</v>
      </c>
      <c r="U160" s="96">
        <f t="shared" si="20"/>
        <v>795.47551999999996</v>
      </c>
      <c r="V160" s="130">
        <f t="shared" si="21"/>
        <v>324554</v>
      </c>
      <c r="X160" s="16">
        <v>100</v>
      </c>
      <c r="Y160" s="16">
        <v>100</v>
      </c>
      <c r="Z160" s="16">
        <f t="shared" si="22"/>
        <v>75800</v>
      </c>
      <c r="AA160" s="16">
        <f t="shared" si="23"/>
        <v>0</v>
      </c>
      <c r="AB160" s="16">
        <f t="shared" si="24"/>
        <v>3747.5519999999997</v>
      </c>
      <c r="AC160" s="16">
        <f t="shared" si="25"/>
        <v>0</v>
      </c>
      <c r="AD160" s="16">
        <f t="shared" si="26"/>
        <v>0</v>
      </c>
      <c r="AE160" s="17">
        <f t="shared" si="27"/>
        <v>79547.551999999996</v>
      </c>
    </row>
    <row r="161" spans="1:31" x14ac:dyDescent="0.25">
      <c r="A161" s="114" t="s">
        <v>226</v>
      </c>
      <c r="B161" s="121" t="s">
        <v>270</v>
      </c>
      <c r="C161" s="114" t="s">
        <v>233</v>
      </c>
      <c r="D161" s="5"/>
      <c r="E161" s="5"/>
      <c r="F161" s="5"/>
      <c r="G161" s="5"/>
      <c r="H161" s="5"/>
      <c r="I161" s="5"/>
      <c r="J161" s="5"/>
      <c r="K161" s="5"/>
      <c r="L161" s="107"/>
      <c r="M161" s="105" t="s">
        <v>203</v>
      </c>
      <c r="N161" s="16">
        <v>59</v>
      </c>
      <c r="O161" s="115"/>
      <c r="P161" s="111">
        <v>758</v>
      </c>
      <c r="Q161" s="16">
        <v>0</v>
      </c>
      <c r="R161" s="96">
        <f t="shared" si="19"/>
        <v>37.475519999999996</v>
      </c>
      <c r="S161" s="17">
        <v>0</v>
      </c>
      <c r="T161" s="16">
        <v>0</v>
      </c>
      <c r="U161" s="96">
        <f t="shared" si="20"/>
        <v>795.47551999999996</v>
      </c>
      <c r="V161" s="130">
        <f t="shared" si="21"/>
        <v>46933</v>
      </c>
      <c r="X161" s="16">
        <v>100</v>
      </c>
      <c r="Y161" s="16">
        <v>100</v>
      </c>
      <c r="Z161" s="16">
        <f t="shared" si="22"/>
        <v>75800</v>
      </c>
      <c r="AA161" s="16">
        <f t="shared" si="23"/>
        <v>0</v>
      </c>
      <c r="AB161" s="16">
        <f t="shared" si="24"/>
        <v>3747.5519999999997</v>
      </c>
      <c r="AC161" s="16">
        <f t="shared" si="25"/>
        <v>0</v>
      </c>
      <c r="AD161" s="16">
        <f t="shared" si="26"/>
        <v>0</v>
      </c>
      <c r="AE161" s="17">
        <f t="shared" si="27"/>
        <v>79547.551999999996</v>
      </c>
    </row>
    <row r="162" spans="1:31" ht="110.25" x14ac:dyDescent="0.25">
      <c r="A162" s="114">
        <v>4</v>
      </c>
      <c r="B162" s="121" t="s">
        <v>270</v>
      </c>
      <c r="C162" s="101" t="s">
        <v>277</v>
      </c>
      <c r="D162" s="5"/>
      <c r="E162" s="5"/>
      <c r="F162" s="5"/>
      <c r="G162" s="5"/>
      <c r="H162" s="5"/>
      <c r="I162" s="5"/>
      <c r="J162" s="5"/>
      <c r="K162" s="5"/>
      <c r="L162" s="107"/>
      <c r="M162" s="5" t="s">
        <v>106</v>
      </c>
      <c r="N162" s="16">
        <v>0</v>
      </c>
      <c r="O162" s="115"/>
      <c r="P162" s="111">
        <v>0</v>
      </c>
      <c r="Q162" s="16">
        <v>0</v>
      </c>
      <c r="R162" s="96">
        <f t="shared" si="19"/>
        <v>0</v>
      </c>
      <c r="S162" s="17">
        <v>0</v>
      </c>
      <c r="T162" s="16">
        <v>0</v>
      </c>
      <c r="U162" s="96">
        <f t="shared" si="20"/>
        <v>0</v>
      </c>
      <c r="V162" s="130">
        <f t="shared" si="21"/>
        <v>0</v>
      </c>
      <c r="X162" s="16">
        <v>100</v>
      </c>
      <c r="Y162" s="16">
        <v>100</v>
      </c>
      <c r="Z162" s="16">
        <f t="shared" si="22"/>
        <v>0</v>
      </c>
      <c r="AA162" s="16">
        <f t="shared" si="23"/>
        <v>0</v>
      </c>
      <c r="AB162" s="16">
        <f t="shared" si="24"/>
        <v>0</v>
      </c>
      <c r="AC162" s="16">
        <f t="shared" si="25"/>
        <v>0</v>
      </c>
      <c r="AD162" s="16">
        <f t="shared" si="26"/>
        <v>0</v>
      </c>
      <c r="AE162" s="17">
        <f t="shared" si="27"/>
        <v>0</v>
      </c>
    </row>
    <row r="163" spans="1:31" ht="15.75" x14ac:dyDescent="0.25">
      <c r="A163" s="114"/>
      <c r="B163" s="121" t="s">
        <v>270</v>
      </c>
      <c r="C163" s="125" t="s">
        <v>235</v>
      </c>
      <c r="D163" s="5"/>
      <c r="E163" s="5"/>
      <c r="F163" s="5"/>
      <c r="G163" s="5"/>
      <c r="H163" s="5"/>
      <c r="I163" s="5"/>
      <c r="J163" s="5"/>
      <c r="K163" s="5"/>
      <c r="L163" s="107"/>
      <c r="M163" s="5" t="s">
        <v>106</v>
      </c>
      <c r="N163" s="16">
        <v>0</v>
      </c>
      <c r="O163" s="115"/>
      <c r="P163" s="111">
        <v>0</v>
      </c>
      <c r="Q163" s="16">
        <v>0</v>
      </c>
      <c r="R163" s="96">
        <f t="shared" si="19"/>
        <v>0</v>
      </c>
      <c r="S163" s="17">
        <v>0</v>
      </c>
      <c r="T163" s="16">
        <v>0</v>
      </c>
      <c r="U163" s="96">
        <f t="shared" si="20"/>
        <v>0</v>
      </c>
      <c r="V163" s="130">
        <f t="shared" si="21"/>
        <v>0</v>
      </c>
      <c r="X163" s="16">
        <v>100</v>
      </c>
      <c r="Y163" s="16">
        <v>100</v>
      </c>
      <c r="Z163" s="16">
        <f t="shared" si="22"/>
        <v>0</v>
      </c>
      <c r="AA163" s="16">
        <f t="shared" si="23"/>
        <v>0</v>
      </c>
      <c r="AB163" s="16">
        <f t="shared" si="24"/>
        <v>0</v>
      </c>
      <c r="AC163" s="16">
        <f t="shared" si="25"/>
        <v>0</v>
      </c>
      <c r="AD163" s="16">
        <f t="shared" si="26"/>
        <v>0</v>
      </c>
      <c r="AE163" s="17">
        <f t="shared" si="27"/>
        <v>0</v>
      </c>
    </row>
    <row r="164" spans="1:31" ht="60" x14ac:dyDescent="0.25">
      <c r="A164" s="114">
        <v>4.0999999999999996</v>
      </c>
      <c r="B164" s="121" t="s">
        <v>270</v>
      </c>
      <c r="C164" s="114" t="s">
        <v>278</v>
      </c>
      <c r="D164" s="5"/>
      <c r="E164" s="5"/>
      <c r="F164" s="5"/>
      <c r="G164" s="5"/>
      <c r="H164" s="5"/>
      <c r="I164" s="5"/>
      <c r="J164" s="5"/>
      <c r="K164" s="5"/>
      <c r="L164" s="107"/>
      <c r="M164" s="105" t="s">
        <v>203</v>
      </c>
      <c r="N164" s="16">
        <v>1171</v>
      </c>
      <c r="O164" s="115"/>
      <c r="P164" s="111">
        <v>194</v>
      </c>
      <c r="Q164" s="16">
        <v>0</v>
      </c>
      <c r="R164" s="96">
        <f t="shared" si="19"/>
        <v>9.5913599999999999</v>
      </c>
      <c r="S164" s="17">
        <v>0</v>
      </c>
      <c r="T164" s="16">
        <v>0</v>
      </c>
      <c r="U164" s="96">
        <f t="shared" si="20"/>
        <v>203.59136000000001</v>
      </c>
      <c r="V164" s="130">
        <f t="shared" si="21"/>
        <v>238405</v>
      </c>
      <c r="X164" s="16">
        <v>100</v>
      </c>
      <c r="Y164" s="16">
        <v>100</v>
      </c>
      <c r="Z164" s="16">
        <f t="shared" si="22"/>
        <v>19400</v>
      </c>
      <c r="AA164" s="16">
        <f t="shared" si="23"/>
        <v>0</v>
      </c>
      <c r="AB164" s="16">
        <f t="shared" si="24"/>
        <v>959.13600000000008</v>
      </c>
      <c r="AC164" s="16">
        <f t="shared" si="25"/>
        <v>0</v>
      </c>
      <c r="AD164" s="16">
        <f t="shared" si="26"/>
        <v>0</v>
      </c>
      <c r="AE164" s="17">
        <f t="shared" si="27"/>
        <v>20359.135999999999</v>
      </c>
    </row>
    <row r="165" spans="1:31" ht="60" x14ac:dyDescent="0.25">
      <c r="A165" s="114">
        <v>4.2</v>
      </c>
      <c r="B165" s="121" t="s">
        <v>270</v>
      </c>
      <c r="C165" s="114" t="s">
        <v>279</v>
      </c>
      <c r="D165" s="5"/>
      <c r="E165" s="5"/>
      <c r="F165" s="5"/>
      <c r="G165" s="5"/>
      <c r="H165" s="5"/>
      <c r="I165" s="5"/>
      <c r="J165" s="5"/>
      <c r="K165" s="5"/>
      <c r="L165" s="107"/>
      <c r="M165" s="105" t="s">
        <v>203</v>
      </c>
      <c r="N165" s="16">
        <v>872</v>
      </c>
      <c r="O165" s="115"/>
      <c r="P165" s="111">
        <v>215</v>
      </c>
      <c r="Q165" s="16">
        <v>0</v>
      </c>
      <c r="R165" s="96">
        <f t="shared" si="19"/>
        <v>10.6296</v>
      </c>
      <c r="S165" s="17">
        <v>0</v>
      </c>
      <c r="T165" s="16">
        <v>0</v>
      </c>
      <c r="U165" s="96">
        <f t="shared" si="20"/>
        <v>225.62960000000001</v>
      </c>
      <c r="V165" s="130">
        <f t="shared" si="21"/>
        <v>196749</v>
      </c>
      <c r="X165" s="16">
        <v>100</v>
      </c>
      <c r="Y165" s="16">
        <v>100</v>
      </c>
      <c r="Z165" s="16">
        <f t="shared" si="22"/>
        <v>21500</v>
      </c>
      <c r="AA165" s="16">
        <f t="shared" si="23"/>
        <v>0</v>
      </c>
      <c r="AB165" s="16">
        <f t="shared" si="24"/>
        <v>1062.96</v>
      </c>
      <c r="AC165" s="16">
        <f t="shared" si="25"/>
        <v>0</v>
      </c>
      <c r="AD165" s="16">
        <f t="shared" si="26"/>
        <v>0</v>
      </c>
      <c r="AE165" s="17">
        <f t="shared" si="27"/>
        <v>22562.959999999999</v>
      </c>
    </row>
    <row r="166" spans="1:31" ht="60" x14ac:dyDescent="0.25">
      <c r="A166" s="114">
        <v>4.3</v>
      </c>
      <c r="B166" s="121" t="s">
        <v>270</v>
      </c>
      <c r="C166" s="114" t="s">
        <v>280</v>
      </c>
      <c r="D166" s="5"/>
      <c r="E166" s="5"/>
      <c r="F166" s="5"/>
      <c r="G166" s="5"/>
      <c r="H166" s="5"/>
      <c r="I166" s="5"/>
      <c r="J166" s="5"/>
      <c r="K166" s="5"/>
      <c r="L166" s="107"/>
      <c r="M166" s="105" t="s">
        <v>203</v>
      </c>
      <c r="N166" s="16">
        <v>259</v>
      </c>
      <c r="O166" s="115"/>
      <c r="P166" s="111">
        <v>266</v>
      </c>
      <c r="Q166" s="16">
        <v>0</v>
      </c>
      <c r="R166" s="96">
        <f t="shared" si="19"/>
        <v>13.15104</v>
      </c>
      <c r="S166" s="17">
        <v>0</v>
      </c>
      <c r="T166" s="16">
        <v>0</v>
      </c>
      <c r="U166" s="96">
        <f t="shared" si="20"/>
        <v>279.15104000000002</v>
      </c>
      <c r="V166" s="130">
        <f t="shared" si="21"/>
        <v>72300</v>
      </c>
      <c r="X166" s="16">
        <v>100</v>
      </c>
      <c r="Y166" s="16">
        <v>100</v>
      </c>
      <c r="Z166" s="16">
        <f t="shared" si="22"/>
        <v>26600</v>
      </c>
      <c r="AA166" s="16">
        <f t="shared" si="23"/>
        <v>0</v>
      </c>
      <c r="AB166" s="16">
        <f t="shared" si="24"/>
        <v>1315.104</v>
      </c>
      <c r="AC166" s="16">
        <f t="shared" si="25"/>
        <v>0</v>
      </c>
      <c r="AD166" s="16">
        <f t="shared" si="26"/>
        <v>0</v>
      </c>
      <c r="AE166" s="17">
        <f t="shared" si="27"/>
        <v>27915.103999999999</v>
      </c>
    </row>
    <row r="167" spans="1:31" ht="60" x14ac:dyDescent="0.25">
      <c r="A167" s="114">
        <v>4.4000000000000004</v>
      </c>
      <c r="B167" s="121" t="s">
        <v>270</v>
      </c>
      <c r="C167" s="114" t="s">
        <v>281</v>
      </c>
      <c r="D167" s="5"/>
      <c r="E167" s="5"/>
      <c r="F167" s="5"/>
      <c r="G167" s="5"/>
      <c r="H167" s="5"/>
      <c r="I167" s="5"/>
      <c r="J167" s="5"/>
      <c r="K167" s="5"/>
      <c r="L167" s="107"/>
      <c r="M167" s="105" t="s">
        <v>203</v>
      </c>
      <c r="N167" s="16">
        <v>1001</v>
      </c>
      <c r="O167" s="115"/>
      <c r="P167" s="111">
        <v>287</v>
      </c>
      <c r="Q167" s="16">
        <v>0</v>
      </c>
      <c r="R167" s="96">
        <f t="shared" si="19"/>
        <v>14.18928</v>
      </c>
      <c r="S167" s="17">
        <v>0</v>
      </c>
      <c r="T167" s="16">
        <v>0</v>
      </c>
      <c r="U167" s="96">
        <f t="shared" si="20"/>
        <v>301.18928</v>
      </c>
      <c r="V167" s="130">
        <f t="shared" si="21"/>
        <v>301490</v>
      </c>
      <c r="X167" s="16">
        <v>100</v>
      </c>
      <c r="Y167" s="16">
        <v>100</v>
      </c>
      <c r="Z167" s="16">
        <f t="shared" si="22"/>
        <v>28700</v>
      </c>
      <c r="AA167" s="16">
        <f t="shared" si="23"/>
        <v>0</v>
      </c>
      <c r="AB167" s="16">
        <f t="shared" si="24"/>
        <v>1418.9279999999999</v>
      </c>
      <c r="AC167" s="16">
        <f t="shared" si="25"/>
        <v>0</v>
      </c>
      <c r="AD167" s="16">
        <f t="shared" si="26"/>
        <v>0</v>
      </c>
      <c r="AE167" s="17">
        <f t="shared" si="27"/>
        <v>30118.928</v>
      </c>
    </row>
    <row r="168" spans="1:31" ht="60" x14ac:dyDescent="0.25">
      <c r="A168" s="114">
        <v>4.5</v>
      </c>
      <c r="B168" s="121" t="s">
        <v>270</v>
      </c>
      <c r="C168" s="114" t="s">
        <v>282</v>
      </c>
      <c r="D168" s="5"/>
      <c r="E168" s="5"/>
      <c r="F168" s="5"/>
      <c r="G168" s="5"/>
      <c r="H168" s="5"/>
      <c r="I168" s="5"/>
      <c r="J168" s="5"/>
      <c r="K168" s="5"/>
      <c r="L168" s="107"/>
      <c r="M168" s="105" t="s">
        <v>203</v>
      </c>
      <c r="N168" s="16">
        <v>339</v>
      </c>
      <c r="O168" s="115"/>
      <c r="P168" s="111">
        <v>358</v>
      </c>
      <c r="Q168" s="16">
        <v>0</v>
      </c>
      <c r="R168" s="96">
        <f t="shared" si="19"/>
        <v>17.69952</v>
      </c>
      <c r="S168" s="17">
        <v>0</v>
      </c>
      <c r="T168" s="16">
        <v>0</v>
      </c>
      <c r="U168" s="96">
        <f t="shared" si="20"/>
        <v>375.69952000000001</v>
      </c>
      <c r="V168" s="130">
        <f t="shared" si="21"/>
        <v>127362</v>
      </c>
      <c r="X168" s="16">
        <v>100</v>
      </c>
      <c r="Y168" s="16">
        <v>100</v>
      </c>
      <c r="Z168" s="16">
        <f t="shared" si="22"/>
        <v>35800</v>
      </c>
      <c r="AA168" s="16">
        <f t="shared" si="23"/>
        <v>0</v>
      </c>
      <c r="AB168" s="16">
        <f t="shared" si="24"/>
        <v>1769.9519999999998</v>
      </c>
      <c r="AC168" s="16">
        <f t="shared" si="25"/>
        <v>0</v>
      </c>
      <c r="AD168" s="16">
        <f t="shared" si="26"/>
        <v>0</v>
      </c>
      <c r="AE168" s="17">
        <f t="shared" si="27"/>
        <v>37569.951999999997</v>
      </c>
    </row>
    <row r="169" spans="1:31" ht="60" x14ac:dyDescent="0.25">
      <c r="A169" s="114">
        <v>4.5999999999999996</v>
      </c>
      <c r="B169" s="121" t="s">
        <v>270</v>
      </c>
      <c r="C169" s="114" t="s">
        <v>283</v>
      </c>
      <c r="D169" s="5"/>
      <c r="E169" s="5"/>
      <c r="F169" s="5"/>
      <c r="G169" s="5"/>
      <c r="H169" s="5"/>
      <c r="I169" s="5"/>
      <c r="J169" s="5"/>
      <c r="K169" s="5"/>
      <c r="L169" s="107"/>
      <c r="M169" s="105" t="s">
        <v>203</v>
      </c>
      <c r="N169" s="16">
        <v>68</v>
      </c>
      <c r="O169" s="115"/>
      <c r="P169" s="111">
        <v>394</v>
      </c>
      <c r="Q169" s="16">
        <v>0</v>
      </c>
      <c r="R169" s="96">
        <f t="shared" si="19"/>
        <v>19.47936</v>
      </c>
      <c r="S169" s="17">
        <v>0</v>
      </c>
      <c r="T169" s="16">
        <v>0</v>
      </c>
      <c r="U169" s="96">
        <f t="shared" si="20"/>
        <v>413.47935999999999</v>
      </c>
      <c r="V169" s="130">
        <f t="shared" si="21"/>
        <v>28117</v>
      </c>
      <c r="X169" s="16">
        <v>100</v>
      </c>
      <c r="Y169" s="16">
        <v>100</v>
      </c>
      <c r="Z169" s="16">
        <f t="shared" si="22"/>
        <v>39400</v>
      </c>
      <c r="AA169" s="16">
        <f t="shared" si="23"/>
        <v>0</v>
      </c>
      <c r="AB169" s="16">
        <f t="shared" si="24"/>
        <v>1947.9360000000001</v>
      </c>
      <c r="AC169" s="16">
        <f t="shared" si="25"/>
        <v>0</v>
      </c>
      <c r="AD169" s="16">
        <f t="shared" si="26"/>
        <v>0</v>
      </c>
      <c r="AE169" s="17">
        <f t="shared" si="27"/>
        <v>41347.936000000002</v>
      </c>
    </row>
    <row r="170" spans="1:31" ht="60" x14ac:dyDescent="0.25">
      <c r="A170" s="114">
        <v>4.7</v>
      </c>
      <c r="B170" s="121" t="s">
        <v>270</v>
      </c>
      <c r="C170" s="114" t="s">
        <v>284</v>
      </c>
      <c r="D170" s="5"/>
      <c r="E170" s="5"/>
      <c r="F170" s="5"/>
      <c r="G170" s="5"/>
      <c r="H170" s="5"/>
      <c r="I170" s="5"/>
      <c r="J170" s="5"/>
      <c r="K170" s="5"/>
      <c r="L170" s="107"/>
      <c r="M170" s="105" t="s">
        <v>203</v>
      </c>
      <c r="N170" s="16">
        <v>225</v>
      </c>
      <c r="O170" s="115"/>
      <c r="P170" s="111">
        <v>467</v>
      </c>
      <c r="Q170" s="16">
        <v>0</v>
      </c>
      <c r="R170" s="96">
        <f t="shared" si="19"/>
        <v>23.088480000000001</v>
      </c>
      <c r="S170" s="17">
        <v>0</v>
      </c>
      <c r="T170" s="16">
        <v>0</v>
      </c>
      <c r="U170" s="96">
        <f t="shared" si="20"/>
        <v>490.08848</v>
      </c>
      <c r="V170" s="130">
        <f t="shared" si="21"/>
        <v>110270</v>
      </c>
      <c r="X170" s="16">
        <v>100</v>
      </c>
      <c r="Y170" s="16">
        <v>100</v>
      </c>
      <c r="Z170" s="16">
        <f t="shared" si="22"/>
        <v>46700</v>
      </c>
      <c r="AA170" s="16">
        <f t="shared" si="23"/>
        <v>0</v>
      </c>
      <c r="AB170" s="16">
        <f t="shared" si="24"/>
        <v>2308.848</v>
      </c>
      <c r="AC170" s="16">
        <f t="shared" si="25"/>
        <v>0</v>
      </c>
      <c r="AD170" s="16">
        <f t="shared" si="26"/>
        <v>0</v>
      </c>
      <c r="AE170" s="17">
        <f t="shared" si="27"/>
        <v>49008.847999999998</v>
      </c>
    </row>
    <row r="171" spans="1:31" ht="60" x14ac:dyDescent="0.25">
      <c r="A171" s="114">
        <v>4.8</v>
      </c>
      <c r="B171" s="121" t="s">
        <v>270</v>
      </c>
      <c r="C171" s="114" t="s">
        <v>285</v>
      </c>
      <c r="D171" s="5"/>
      <c r="E171" s="5"/>
      <c r="F171" s="5"/>
      <c r="G171" s="5"/>
      <c r="H171" s="5"/>
      <c r="I171" s="5"/>
      <c r="J171" s="5"/>
      <c r="K171" s="5"/>
      <c r="L171" s="107"/>
      <c r="M171" s="105" t="s">
        <v>203</v>
      </c>
      <c r="N171" s="16">
        <v>406</v>
      </c>
      <c r="O171" s="115"/>
      <c r="P171" s="111">
        <v>574</v>
      </c>
      <c r="Q171" s="16">
        <v>0</v>
      </c>
      <c r="R171" s="96">
        <f t="shared" si="19"/>
        <v>28.37856</v>
      </c>
      <c r="S171" s="17">
        <v>0</v>
      </c>
      <c r="T171" s="16">
        <v>0</v>
      </c>
      <c r="U171" s="96">
        <f t="shared" si="20"/>
        <v>602.37855999999999</v>
      </c>
      <c r="V171" s="130">
        <f t="shared" si="21"/>
        <v>244566</v>
      </c>
      <c r="X171" s="16">
        <v>100</v>
      </c>
      <c r="Y171" s="16">
        <v>100</v>
      </c>
      <c r="Z171" s="16">
        <f t="shared" si="22"/>
        <v>57400</v>
      </c>
      <c r="AA171" s="16">
        <f t="shared" si="23"/>
        <v>0</v>
      </c>
      <c r="AB171" s="16">
        <f t="shared" si="24"/>
        <v>2837.8559999999998</v>
      </c>
      <c r="AC171" s="16">
        <f t="shared" si="25"/>
        <v>0</v>
      </c>
      <c r="AD171" s="16">
        <f t="shared" si="26"/>
        <v>0</v>
      </c>
      <c r="AE171" s="17">
        <f t="shared" si="27"/>
        <v>60237.856</v>
      </c>
    </row>
    <row r="172" spans="1:31" ht="204.75" x14ac:dyDescent="0.25">
      <c r="A172" s="114">
        <v>5</v>
      </c>
      <c r="B172" s="121" t="s">
        <v>286</v>
      </c>
      <c r="C172" s="99" t="s">
        <v>287</v>
      </c>
      <c r="D172" s="5"/>
      <c r="E172" s="5"/>
      <c r="F172" s="5"/>
      <c r="G172" s="5"/>
      <c r="H172" s="5"/>
      <c r="I172" s="5"/>
      <c r="J172" s="5"/>
      <c r="K172" s="5"/>
      <c r="L172" s="107"/>
      <c r="M172" s="5" t="s">
        <v>106</v>
      </c>
      <c r="N172" s="16">
        <v>0</v>
      </c>
      <c r="O172" s="115"/>
      <c r="P172" s="111">
        <v>0</v>
      </c>
      <c r="Q172" s="16">
        <v>0</v>
      </c>
      <c r="R172" s="96">
        <f t="shared" si="19"/>
        <v>0</v>
      </c>
      <c r="S172" s="17">
        <v>0</v>
      </c>
      <c r="T172" s="16">
        <v>0</v>
      </c>
      <c r="U172" s="96">
        <f t="shared" si="20"/>
        <v>0</v>
      </c>
      <c r="V172" s="130">
        <f t="shared" si="21"/>
        <v>0</v>
      </c>
      <c r="X172" s="16">
        <v>100</v>
      </c>
      <c r="Y172" s="16">
        <v>100</v>
      </c>
      <c r="Z172" s="16">
        <f t="shared" si="22"/>
        <v>0</v>
      </c>
      <c r="AA172" s="16">
        <f t="shared" si="23"/>
        <v>0</v>
      </c>
      <c r="AB172" s="16">
        <f t="shared" si="24"/>
        <v>0</v>
      </c>
      <c r="AC172" s="16">
        <f t="shared" si="25"/>
        <v>0</v>
      </c>
      <c r="AD172" s="16">
        <f t="shared" si="26"/>
        <v>0</v>
      </c>
      <c r="AE172" s="17">
        <f t="shared" si="27"/>
        <v>0</v>
      </c>
    </row>
    <row r="173" spans="1:31" ht="30" x14ac:dyDescent="0.25">
      <c r="A173" s="114">
        <v>5.0999999999999996</v>
      </c>
      <c r="B173" s="121" t="s">
        <v>286</v>
      </c>
      <c r="C173" s="114" t="s">
        <v>288</v>
      </c>
      <c r="D173" s="5"/>
      <c r="E173" s="5"/>
      <c r="F173" s="5"/>
      <c r="G173" s="5"/>
      <c r="H173" s="5"/>
      <c r="I173" s="5"/>
      <c r="J173" s="5"/>
      <c r="K173" s="5"/>
      <c r="L173" s="107"/>
      <c r="M173" s="120" t="s">
        <v>244</v>
      </c>
      <c r="N173" s="16">
        <v>990</v>
      </c>
      <c r="O173" s="115"/>
      <c r="P173" s="111">
        <v>64259</v>
      </c>
      <c r="Q173" s="16">
        <v>0</v>
      </c>
      <c r="R173" s="96">
        <f t="shared" si="19"/>
        <v>3176.9649599999998</v>
      </c>
      <c r="S173" s="17">
        <v>0</v>
      </c>
      <c r="T173" s="16">
        <v>0</v>
      </c>
      <c r="U173" s="96">
        <f t="shared" si="20"/>
        <v>67435.964959999998</v>
      </c>
      <c r="V173" s="130">
        <f t="shared" si="21"/>
        <v>66761605</v>
      </c>
      <c r="X173" s="16">
        <v>100</v>
      </c>
      <c r="Y173" s="16">
        <v>100</v>
      </c>
      <c r="Z173" s="16">
        <f t="shared" si="22"/>
        <v>6425900</v>
      </c>
      <c r="AA173" s="16">
        <f t="shared" si="23"/>
        <v>0</v>
      </c>
      <c r="AB173" s="16">
        <f t="shared" si="24"/>
        <v>317696.49599999998</v>
      </c>
      <c r="AC173" s="16">
        <f t="shared" si="25"/>
        <v>0</v>
      </c>
      <c r="AD173" s="16">
        <f t="shared" si="26"/>
        <v>0</v>
      </c>
      <c r="AE173" s="17">
        <f t="shared" si="27"/>
        <v>6743596.4960000003</v>
      </c>
    </row>
    <row r="174" spans="1:31" ht="204.75" x14ac:dyDescent="0.25">
      <c r="A174" s="114">
        <v>5.2</v>
      </c>
      <c r="B174" s="121" t="s">
        <v>286</v>
      </c>
      <c r="C174" s="101" t="s">
        <v>289</v>
      </c>
      <c r="D174" s="5"/>
      <c r="E174" s="5"/>
      <c r="F174" s="5"/>
      <c r="G174" s="5"/>
      <c r="H174" s="5"/>
      <c r="I174" s="5"/>
      <c r="J174" s="5"/>
      <c r="K174" s="5"/>
      <c r="L174" s="107"/>
      <c r="M174" s="120" t="s">
        <v>244</v>
      </c>
      <c r="N174" s="16">
        <v>0</v>
      </c>
      <c r="O174" s="115"/>
      <c r="P174" s="111">
        <v>15168</v>
      </c>
      <c r="Q174" s="16">
        <v>0</v>
      </c>
      <c r="R174" s="96">
        <f t="shared" si="19"/>
        <v>749.90591999999992</v>
      </c>
      <c r="S174" s="17">
        <v>0</v>
      </c>
      <c r="T174" s="16">
        <v>0</v>
      </c>
      <c r="U174" s="96">
        <f t="shared" si="20"/>
        <v>15917.905919999999</v>
      </c>
      <c r="V174" s="130">
        <f t="shared" si="21"/>
        <v>0</v>
      </c>
      <c r="X174" s="16">
        <v>100</v>
      </c>
      <c r="Y174" s="16">
        <v>100</v>
      </c>
      <c r="Z174" s="16">
        <f t="shared" si="22"/>
        <v>1516800</v>
      </c>
      <c r="AA174" s="16">
        <f t="shared" si="23"/>
        <v>0</v>
      </c>
      <c r="AB174" s="16">
        <f t="shared" si="24"/>
        <v>74990.59199999999</v>
      </c>
      <c r="AC174" s="16">
        <f t="shared" si="25"/>
        <v>0</v>
      </c>
      <c r="AD174" s="16">
        <f t="shared" si="26"/>
        <v>0</v>
      </c>
      <c r="AE174" s="17">
        <f t="shared" si="27"/>
        <v>1591790.5919999999</v>
      </c>
    </row>
    <row r="175" spans="1:31" ht="31.5" x14ac:dyDescent="0.25">
      <c r="A175" s="114"/>
      <c r="B175" s="121" t="s">
        <v>286</v>
      </c>
      <c r="C175" s="127" t="s">
        <v>247</v>
      </c>
      <c r="D175" s="5"/>
      <c r="E175" s="5"/>
      <c r="F175" s="5"/>
      <c r="G175" s="5"/>
      <c r="H175" s="5"/>
      <c r="I175" s="5"/>
      <c r="J175" s="5"/>
      <c r="K175" s="5"/>
      <c r="L175" s="107"/>
      <c r="M175" s="5" t="s">
        <v>106</v>
      </c>
      <c r="N175" s="16">
        <v>0</v>
      </c>
      <c r="O175" s="115"/>
      <c r="P175" s="111">
        <v>0</v>
      </c>
      <c r="Q175" s="16">
        <v>0</v>
      </c>
      <c r="R175" s="96">
        <f t="shared" si="19"/>
        <v>0</v>
      </c>
      <c r="S175" s="17">
        <v>0</v>
      </c>
      <c r="T175" s="16">
        <v>0</v>
      </c>
      <c r="U175" s="96">
        <f t="shared" si="20"/>
        <v>0</v>
      </c>
      <c r="V175" s="130">
        <f t="shared" si="21"/>
        <v>0</v>
      </c>
      <c r="X175" s="16">
        <v>100</v>
      </c>
      <c r="Y175" s="16">
        <v>100</v>
      </c>
      <c r="Z175" s="16">
        <f t="shared" si="22"/>
        <v>0</v>
      </c>
      <c r="AA175" s="16">
        <f t="shared" si="23"/>
        <v>0</v>
      </c>
      <c r="AB175" s="16">
        <f t="shared" si="24"/>
        <v>0</v>
      </c>
      <c r="AC175" s="16">
        <f t="shared" si="25"/>
        <v>0</v>
      </c>
      <c r="AD175" s="16">
        <f t="shared" si="26"/>
        <v>0</v>
      </c>
      <c r="AE175" s="17">
        <f t="shared" si="27"/>
        <v>0</v>
      </c>
    </row>
    <row r="176" spans="1:31" ht="189" x14ac:dyDescent="0.25">
      <c r="A176" s="114">
        <v>6</v>
      </c>
      <c r="B176" s="121" t="s">
        <v>286</v>
      </c>
      <c r="C176" s="99" t="s">
        <v>290</v>
      </c>
      <c r="D176" s="5"/>
      <c r="E176" s="5"/>
      <c r="F176" s="5"/>
      <c r="G176" s="5"/>
      <c r="H176" s="5"/>
      <c r="I176" s="5"/>
      <c r="J176" s="5"/>
      <c r="K176" s="5"/>
      <c r="L176" s="107"/>
      <c r="M176" s="5" t="s">
        <v>106</v>
      </c>
      <c r="N176" s="16">
        <v>0</v>
      </c>
      <c r="O176" s="115"/>
      <c r="P176" s="111">
        <v>0</v>
      </c>
      <c r="Q176" s="16">
        <v>0</v>
      </c>
      <c r="R176" s="96">
        <f t="shared" si="19"/>
        <v>0</v>
      </c>
      <c r="S176" s="17">
        <v>0</v>
      </c>
      <c r="T176" s="16">
        <v>0</v>
      </c>
      <c r="U176" s="96">
        <f t="shared" si="20"/>
        <v>0</v>
      </c>
      <c r="V176" s="130">
        <f t="shared" si="21"/>
        <v>0</v>
      </c>
      <c r="X176" s="16">
        <v>100</v>
      </c>
      <c r="Y176" s="16">
        <v>100</v>
      </c>
      <c r="Z176" s="16">
        <f t="shared" si="22"/>
        <v>0</v>
      </c>
      <c r="AA176" s="16">
        <f t="shared" si="23"/>
        <v>0</v>
      </c>
      <c r="AB176" s="16">
        <f t="shared" si="24"/>
        <v>0</v>
      </c>
      <c r="AC176" s="16">
        <f t="shared" si="25"/>
        <v>0</v>
      </c>
      <c r="AD176" s="16">
        <f t="shared" si="26"/>
        <v>0</v>
      </c>
      <c r="AE176" s="17">
        <f t="shared" si="27"/>
        <v>0</v>
      </c>
    </row>
    <row r="177" spans="1:31" ht="15.75" x14ac:dyDescent="0.25">
      <c r="A177" s="114">
        <v>6.1</v>
      </c>
      <c r="B177" s="121" t="s">
        <v>286</v>
      </c>
      <c r="C177" s="99" t="s">
        <v>291</v>
      </c>
      <c r="D177" s="5"/>
      <c r="E177" s="5"/>
      <c r="F177" s="5"/>
      <c r="G177" s="5"/>
      <c r="H177" s="5"/>
      <c r="I177" s="5"/>
      <c r="J177" s="5"/>
      <c r="K177" s="5"/>
      <c r="L177" s="107"/>
      <c r="M177" s="5" t="s">
        <v>106</v>
      </c>
      <c r="N177" s="16">
        <v>0</v>
      </c>
      <c r="O177" s="115"/>
      <c r="P177" s="111">
        <v>0</v>
      </c>
      <c r="Q177" s="16">
        <v>0</v>
      </c>
      <c r="R177" s="96">
        <f t="shared" si="19"/>
        <v>0</v>
      </c>
      <c r="S177" s="17">
        <v>0</v>
      </c>
      <c r="T177" s="16">
        <v>0</v>
      </c>
      <c r="U177" s="96">
        <f t="shared" si="20"/>
        <v>0</v>
      </c>
      <c r="V177" s="130">
        <f t="shared" si="21"/>
        <v>0</v>
      </c>
      <c r="X177" s="16">
        <v>100</v>
      </c>
      <c r="Y177" s="16">
        <v>100</v>
      </c>
      <c r="Z177" s="16">
        <f t="shared" si="22"/>
        <v>0</v>
      </c>
      <c r="AA177" s="16">
        <f t="shared" si="23"/>
        <v>0</v>
      </c>
      <c r="AB177" s="16">
        <f t="shared" si="24"/>
        <v>0</v>
      </c>
      <c r="AC177" s="16">
        <f t="shared" si="25"/>
        <v>0</v>
      </c>
      <c r="AD177" s="16">
        <f t="shared" si="26"/>
        <v>0</v>
      </c>
      <c r="AE177" s="17">
        <f t="shared" si="27"/>
        <v>0</v>
      </c>
    </row>
    <row r="178" spans="1:31" ht="15.75" x14ac:dyDescent="0.25">
      <c r="A178" s="114">
        <v>6.2</v>
      </c>
      <c r="B178" s="121" t="s">
        <v>286</v>
      </c>
      <c r="C178" s="99" t="s">
        <v>292</v>
      </c>
      <c r="D178" s="5"/>
      <c r="E178" s="5"/>
      <c r="F178" s="5"/>
      <c r="G178" s="5"/>
      <c r="H178" s="5"/>
      <c r="I178" s="5"/>
      <c r="J178" s="5"/>
      <c r="K178" s="5"/>
      <c r="L178" s="107"/>
      <c r="M178" s="5" t="s">
        <v>106</v>
      </c>
      <c r="N178" s="16">
        <v>0</v>
      </c>
      <c r="O178" s="115"/>
      <c r="P178" s="111">
        <v>0</v>
      </c>
      <c r="Q178" s="16">
        <v>0</v>
      </c>
      <c r="R178" s="96">
        <f t="shared" si="19"/>
        <v>0</v>
      </c>
      <c r="S178" s="17">
        <v>0</v>
      </c>
      <c r="T178" s="16">
        <v>0</v>
      </c>
      <c r="U178" s="96">
        <f t="shared" si="20"/>
        <v>0</v>
      </c>
      <c r="V178" s="130">
        <f t="shared" si="21"/>
        <v>0</v>
      </c>
      <c r="X178" s="16">
        <v>100</v>
      </c>
      <c r="Y178" s="16">
        <v>100</v>
      </c>
      <c r="Z178" s="16">
        <f t="shared" si="22"/>
        <v>0</v>
      </c>
      <c r="AA178" s="16">
        <f t="shared" si="23"/>
        <v>0</v>
      </c>
      <c r="AB178" s="16">
        <f t="shared" si="24"/>
        <v>0</v>
      </c>
      <c r="AC178" s="16">
        <f t="shared" si="25"/>
        <v>0</v>
      </c>
      <c r="AD178" s="16">
        <f t="shared" si="26"/>
        <v>0</v>
      </c>
      <c r="AE178" s="17">
        <f t="shared" si="27"/>
        <v>0</v>
      </c>
    </row>
    <row r="179" spans="1:31" ht="15.75" x14ac:dyDescent="0.25">
      <c r="A179" s="114">
        <v>6.3</v>
      </c>
      <c r="B179" s="121" t="s">
        <v>286</v>
      </c>
      <c r="C179" s="99" t="s">
        <v>293</v>
      </c>
      <c r="D179" s="5"/>
      <c r="E179" s="5"/>
      <c r="F179" s="5"/>
      <c r="G179" s="5"/>
      <c r="H179" s="5"/>
      <c r="I179" s="5"/>
      <c r="J179" s="5"/>
      <c r="K179" s="5"/>
      <c r="L179" s="107"/>
      <c r="M179" s="5" t="s">
        <v>106</v>
      </c>
      <c r="N179" s="16">
        <v>0</v>
      </c>
      <c r="O179" s="115"/>
      <c r="P179" s="111">
        <v>0</v>
      </c>
      <c r="Q179" s="16">
        <v>0</v>
      </c>
      <c r="R179" s="96">
        <f t="shared" si="19"/>
        <v>0</v>
      </c>
      <c r="S179" s="17">
        <v>0</v>
      </c>
      <c r="T179" s="16">
        <v>0</v>
      </c>
      <c r="U179" s="96">
        <f t="shared" si="20"/>
        <v>0</v>
      </c>
      <c r="V179" s="130">
        <f t="shared" si="21"/>
        <v>0</v>
      </c>
      <c r="X179" s="16">
        <v>100</v>
      </c>
      <c r="Y179" s="16">
        <v>100</v>
      </c>
      <c r="Z179" s="16">
        <f t="shared" si="22"/>
        <v>0</v>
      </c>
      <c r="AA179" s="16">
        <f t="shared" si="23"/>
        <v>0</v>
      </c>
      <c r="AB179" s="16">
        <f t="shared" si="24"/>
        <v>0</v>
      </c>
      <c r="AC179" s="16">
        <f t="shared" si="25"/>
        <v>0</v>
      </c>
      <c r="AD179" s="16">
        <f t="shared" si="26"/>
        <v>0</v>
      </c>
      <c r="AE179" s="17">
        <f t="shared" si="27"/>
        <v>0</v>
      </c>
    </row>
    <row r="180" spans="1:31" ht="78.75" x14ac:dyDescent="0.25">
      <c r="A180" s="114">
        <v>7</v>
      </c>
      <c r="B180" s="121" t="s">
        <v>264</v>
      </c>
      <c r="C180" s="101" t="s">
        <v>250</v>
      </c>
      <c r="D180" s="5"/>
      <c r="E180" s="5"/>
      <c r="F180" s="5"/>
      <c r="G180" s="5"/>
      <c r="H180" s="5"/>
      <c r="I180" s="5"/>
      <c r="J180" s="5"/>
      <c r="K180" s="5"/>
      <c r="L180" s="107"/>
      <c r="M180" s="5" t="s">
        <v>106</v>
      </c>
      <c r="N180" s="16">
        <v>0</v>
      </c>
      <c r="O180" s="115"/>
      <c r="P180" s="111">
        <v>0</v>
      </c>
      <c r="Q180" s="16">
        <v>0</v>
      </c>
      <c r="R180" s="96">
        <f t="shared" si="19"/>
        <v>0</v>
      </c>
      <c r="S180" s="17">
        <v>0</v>
      </c>
      <c r="T180" s="16">
        <v>0</v>
      </c>
      <c r="U180" s="96">
        <f t="shared" si="20"/>
        <v>0</v>
      </c>
      <c r="V180" s="130">
        <f t="shared" si="21"/>
        <v>0</v>
      </c>
      <c r="X180" s="16">
        <v>100</v>
      </c>
      <c r="Y180" s="16">
        <v>100</v>
      </c>
      <c r="Z180" s="16">
        <f t="shared" si="22"/>
        <v>0</v>
      </c>
      <c r="AA180" s="16">
        <f t="shared" si="23"/>
        <v>0</v>
      </c>
      <c r="AB180" s="16">
        <f t="shared" si="24"/>
        <v>0</v>
      </c>
      <c r="AC180" s="16">
        <f t="shared" si="25"/>
        <v>0</v>
      </c>
      <c r="AD180" s="16">
        <f t="shared" si="26"/>
        <v>0</v>
      </c>
      <c r="AE180" s="17">
        <f t="shared" si="27"/>
        <v>0</v>
      </c>
    </row>
    <row r="181" spans="1:31" ht="110.25" x14ac:dyDescent="0.25">
      <c r="A181" s="114"/>
      <c r="B181" s="121" t="s">
        <v>264</v>
      </c>
      <c r="C181" s="99" t="s">
        <v>251</v>
      </c>
      <c r="D181" s="5"/>
      <c r="E181" s="5"/>
      <c r="F181" s="5"/>
      <c r="G181" s="5"/>
      <c r="H181" s="5"/>
      <c r="I181" s="5"/>
      <c r="J181" s="5"/>
      <c r="K181" s="5"/>
      <c r="L181" s="107"/>
      <c r="M181" s="5" t="s">
        <v>106</v>
      </c>
      <c r="N181" s="16">
        <v>0</v>
      </c>
      <c r="O181" s="115"/>
      <c r="P181" s="111">
        <v>0</v>
      </c>
      <c r="Q181" s="16">
        <v>0</v>
      </c>
      <c r="R181" s="96">
        <f t="shared" si="19"/>
        <v>0</v>
      </c>
      <c r="S181" s="17">
        <v>0</v>
      </c>
      <c r="T181" s="16">
        <v>0</v>
      </c>
      <c r="U181" s="96">
        <f t="shared" si="20"/>
        <v>0</v>
      </c>
      <c r="V181" s="130">
        <f t="shared" si="21"/>
        <v>0</v>
      </c>
      <c r="X181" s="16">
        <v>100</v>
      </c>
      <c r="Y181" s="16">
        <v>100</v>
      </c>
      <c r="Z181" s="16">
        <f t="shared" si="22"/>
        <v>0</v>
      </c>
      <c r="AA181" s="16">
        <f t="shared" si="23"/>
        <v>0</v>
      </c>
      <c r="AB181" s="16">
        <f t="shared" si="24"/>
        <v>0</v>
      </c>
      <c r="AC181" s="16">
        <f t="shared" si="25"/>
        <v>0</v>
      </c>
      <c r="AD181" s="16">
        <f t="shared" si="26"/>
        <v>0</v>
      </c>
      <c r="AE181" s="17">
        <f t="shared" si="27"/>
        <v>0</v>
      </c>
    </row>
    <row r="182" spans="1:31" ht="30" x14ac:dyDescent="0.25">
      <c r="A182" s="114">
        <v>7.1</v>
      </c>
      <c r="B182" s="121" t="s">
        <v>264</v>
      </c>
      <c r="C182" s="114" t="s">
        <v>294</v>
      </c>
      <c r="D182" s="5"/>
      <c r="E182" s="5"/>
      <c r="F182" s="5"/>
      <c r="G182" s="5"/>
      <c r="H182" s="5"/>
      <c r="I182" s="5"/>
      <c r="J182" s="5"/>
      <c r="K182" s="5"/>
      <c r="L182" s="107"/>
      <c r="M182" s="105" t="s">
        <v>118</v>
      </c>
      <c r="N182" s="16">
        <v>5</v>
      </c>
      <c r="O182" s="115"/>
      <c r="P182" s="111">
        <v>11171</v>
      </c>
      <c r="Q182" s="16">
        <v>0</v>
      </c>
      <c r="R182" s="96">
        <f t="shared" si="19"/>
        <v>552.29423999999995</v>
      </c>
      <c r="S182" s="17">
        <v>0</v>
      </c>
      <c r="T182" s="16">
        <v>0</v>
      </c>
      <c r="U182" s="96">
        <f t="shared" si="20"/>
        <v>11723.294239999999</v>
      </c>
      <c r="V182" s="130">
        <f t="shared" si="21"/>
        <v>58616</v>
      </c>
      <c r="X182" s="16">
        <v>100</v>
      </c>
      <c r="Y182" s="16">
        <v>100</v>
      </c>
      <c r="Z182" s="16">
        <f t="shared" si="22"/>
        <v>1117100</v>
      </c>
      <c r="AA182" s="16">
        <f t="shared" si="23"/>
        <v>0</v>
      </c>
      <c r="AB182" s="16">
        <f t="shared" si="24"/>
        <v>55229.423999999992</v>
      </c>
      <c r="AC182" s="16">
        <f t="shared" si="25"/>
        <v>0</v>
      </c>
      <c r="AD182" s="16">
        <f t="shared" si="26"/>
        <v>0</v>
      </c>
      <c r="AE182" s="17">
        <f t="shared" si="27"/>
        <v>1172329.4239999999</v>
      </c>
    </row>
  </sheetData>
  <protectedRanges>
    <protectedRange password="CA69" sqref="G18:G22" name="Range1_1_1_1_1_2"/>
    <protectedRange password="CA69" sqref="G25" name="Range1_3_1_1_2"/>
    <protectedRange password="CA69" sqref="I18:I25" name="Range1_12_2_1_1_1_2"/>
    <protectedRange password="CA69" sqref="J18:K25" name="Range1_2_2_1_1_1_1_2"/>
    <protectedRange password="CA69" sqref="O18:O22" name="Range1_1_3_3"/>
    <protectedRange password="CA69" sqref="O25" name="Range1_3_3_1_2"/>
    <protectedRange password="CA69" sqref="D18:D25" name="Range1_1_4_1_1_2"/>
    <protectedRange password="CA69" sqref="H25 H18:H22" name="Range1_12_2_2_1_1_2"/>
    <protectedRange password="CA69" sqref="H23:H24" name="Range1_2_2_1_2_2"/>
    <protectedRange password="CA69" sqref="B8:B40 B48:B50" name="Range1_1_5_1_1_2"/>
    <protectedRange password="CA69" sqref="N18 N20 N23 N25" name="Range1_1_3_1_1_2"/>
  </protectedRanges>
  <mergeCells count="7">
    <mergeCell ref="C5:L5"/>
    <mergeCell ref="P5:AE5"/>
    <mergeCell ref="BF5:BI5"/>
    <mergeCell ref="AL6:AW6"/>
    <mergeCell ref="AY6:BB6"/>
    <mergeCell ref="P6:V6"/>
    <mergeCell ref="X6:AE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A31" zoomScale="90" zoomScaleNormal="90" workbookViewId="0">
      <selection activeCell="D12" sqref="D12:E12"/>
    </sheetView>
  </sheetViews>
  <sheetFormatPr defaultRowHeight="12.75" x14ac:dyDescent="0.2"/>
  <cols>
    <col min="1" max="1" style="34" width="9.140625" collapsed="true"/>
    <col min="2" max="2" customWidth="true" style="34" width="12.0" collapsed="true"/>
    <col min="3" max="3" customWidth="true" style="34" width="14.5703125" collapsed="true"/>
    <col min="4" max="4" style="34" width="9.140625" collapsed="true"/>
    <col min="5" max="5" customWidth="true" style="34" width="16.0" collapsed="true"/>
    <col min="6" max="6" customWidth="true" style="39" width="30.28515625" collapsed="true"/>
    <col min="7" max="7" customWidth="true" style="40" width="28.0" collapsed="true"/>
    <col min="8" max="8" style="41" width="9.140625" collapsed="true"/>
    <col min="9" max="9" customWidth="true" style="41" width="20.28515625" collapsed="true"/>
    <col min="10" max="10" style="34" width="9.140625" collapsed="true"/>
    <col min="11" max="11" customWidth="true" style="34" width="14.7109375" collapsed="true"/>
    <col min="12" max="257" style="34" width="9.140625" collapsed="true"/>
    <col min="258" max="258" customWidth="true" style="34" width="11.140625" collapsed="true"/>
    <col min="259" max="259" customWidth="true" style="34" width="14.5703125" collapsed="true"/>
    <col min="260" max="260" style="34" width="9.140625" collapsed="true"/>
    <col min="261" max="261" customWidth="true" style="34" width="16.0" collapsed="true"/>
    <col min="262" max="262" customWidth="true" style="34" width="30.28515625" collapsed="true"/>
    <col min="263" max="263" customWidth="true" style="34" width="28.0" collapsed="true"/>
    <col min="264" max="264" style="34" width="9.140625" collapsed="true"/>
    <col min="265" max="265" customWidth="true" style="34" width="20.28515625" collapsed="true"/>
    <col min="266" max="266" style="34" width="9.140625" collapsed="true"/>
    <col min="267" max="267" customWidth="true" style="34" width="14.7109375" collapsed="true"/>
    <col min="268" max="513" style="34" width="9.140625" collapsed="true"/>
    <col min="514" max="514" customWidth="true" style="34" width="11.140625" collapsed="true"/>
    <col min="515" max="515" customWidth="true" style="34" width="14.5703125" collapsed="true"/>
    <col min="516" max="516" style="34" width="9.140625" collapsed="true"/>
    <col min="517" max="517" customWidth="true" style="34" width="16.0" collapsed="true"/>
    <col min="518" max="518" customWidth="true" style="34" width="30.28515625" collapsed="true"/>
    <col min="519" max="519" customWidth="true" style="34" width="28.0" collapsed="true"/>
    <col min="520" max="520" style="34" width="9.140625" collapsed="true"/>
    <col min="521" max="521" customWidth="true" style="34" width="20.28515625" collapsed="true"/>
    <col min="522" max="522" style="34" width="9.140625" collapsed="true"/>
    <col min="523" max="523" customWidth="true" style="34" width="14.7109375" collapsed="true"/>
    <col min="524" max="769" style="34" width="9.140625" collapsed="true"/>
    <col min="770" max="770" customWidth="true" style="34" width="11.140625" collapsed="true"/>
    <col min="771" max="771" customWidth="true" style="34" width="14.5703125" collapsed="true"/>
    <col min="772" max="772" style="34" width="9.140625" collapsed="true"/>
    <col min="773" max="773" customWidth="true" style="34" width="16.0" collapsed="true"/>
    <col min="774" max="774" customWidth="true" style="34" width="30.28515625" collapsed="true"/>
    <col min="775" max="775" customWidth="true" style="34" width="28.0" collapsed="true"/>
    <col min="776" max="776" style="34" width="9.140625" collapsed="true"/>
    <col min="777" max="777" customWidth="true" style="34" width="20.28515625" collapsed="true"/>
    <col min="778" max="778" style="34" width="9.140625" collapsed="true"/>
    <col min="779" max="779" customWidth="true" style="34" width="14.7109375" collapsed="true"/>
    <col min="780" max="1025" style="34" width="9.140625" collapsed="true"/>
    <col min="1026" max="1026" customWidth="true" style="34" width="11.140625" collapsed="true"/>
    <col min="1027" max="1027" customWidth="true" style="34" width="14.5703125" collapsed="true"/>
    <col min="1028" max="1028" style="34" width="9.140625" collapsed="true"/>
    <col min="1029" max="1029" customWidth="true" style="34" width="16.0" collapsed="true"/>
    <col min="1030" max="1030" customWidth="true" style="34" width="30.28515625" collapsed="true"/>
    <col min="1031" max="1031" customWidth="true" style="34" width="28.0" collapsed="true"/>
    <col min="1032" max="1032" style="34" width="9.140625" collapsed="true"/>
    <col min="1033" max="1033" customWidth="true" style="34" width="20.28515625" collapsed="true"/>
    <col min="1034" max="1034" style="34" width="9.140625" collapsed="true"/>
    <col min="1035" max="1035" customWidth="true" style="34" width="14.7109375" collapsed="true"/>
    <col min="1036" max="1281" style="34" width="9.140625" collapsed="true"/>
    <col min="1282" max="1282" customWidth="true" style="34" width="11.140625" collapsed="true"/>
    <col min="1283" max="1283" customWidth="true" style="34" width="14.5703125" collapsed="true"/>
    <col min="1284" max="1284" style="34" width="9.140625" collapsed="true"/>
    <col min="1285" max="1285" customWidth="true" style="34" width="16.0" collapsed="true"/>
    <col min="1286" max="1286" customWidth="true" style="34" width="30.28515625" collapsed="true"/>
    <col min="1287" max="1287" customWidth="true" style="34" width="28.0" collapsed="true"/>
    <col min="1288" max="1288" style="34" width="9.140625" collapsed="true"/>
    <col min="1289" max="1289" customWidth="true" style="34" width="20.28515625" collapsed="true"/>
    <col min="1290" max="1290" style="34" width="9.140625" collapsed="true"/>
    <col min="1291" max="1291" customWidth="true" style="34" width="14.7109375" collapsed="true"/>
    <col min="1292" max="1537" style="34" width="9.140625" collapsed="true"/>
    <col min="1538" max="1538" customWidth="true" style="34" width="11.140625" collapsed="true"/>
    <col min="1539" max="1539" customWidth="true" style="34" width="14.5703125" collapsed="true"/>
    <col min="1540" max="1540" style="34" width="9.140625" collapsed="true"/>
    <col min="1541" max="1541" customWidth="true" style="34" width="16.0" collapsed="true"/>
    <col min="1542" max="1542" customWidth="true" style="34" width="30.28515625" collapsed="true"/>
    <col min="1543" max="1543" customWidth="true" style="34" width="28.0" collapsed="true"/>
    <col min="1544" max="1544" style="34" width="9.140625" collapsed="true"/>
    <col min="1545" max="1545" customWidth="true" style="34" width="20.28515625" collapsed="true"/>
    <col min="1546" max="1546" style="34" width="9.140625" collapsed="true"/>
    <col min="1547" max="1547" customWidth="true" style="34" width="14.7109375" collapsed="true"/>
    <col min="1548" max="1793" style="34" width="9.140625" collapsed="true"/>
    <col min="1794" max="1794" customWidth="true" style="34" width="11.140625" collapsed="true"/>
    <col min="1795" max="1795" customWidth="true" style="34" width="14.5703125" collapsed="true"/>
    <col min="1796" max="1796" style="34" width="9.140625" collapsed="true"/>
    <col min="1797" max="1797" customWidth="true" style="34" width="16.0" collapsed="true"/>
    <col min="1798" max="1798" customWidth="true" style="34" width="30.28515625" collapsed="true"/>
    <col min="1799" max="1799" customWidth="true" style="34" width="28.0" collapsed="true"/>
    <col min="1800" max="1800" style="34" width="9.140625" collapsed="true"/>
    <col min="1801" max="1801" customWidth="true" style="34" width="20.28515625" collapsed="true"/>
    <col min="1802" max="1802" style="34" width="9.140625" collapsed="true"/>
    <col min="1803" max="1803" customWidth="true" style="34" width="14.7109375" collapsed="true"/>
    <col min="1804" max="2049" style="34" width="9.140625" collapsed="true"/>
    <col min="2050" max="2050" customWidth="true" style="34" width="11.140625" collapsed="true"/>
    <col min="2051" max="2051" customWidth="true" style="34" width="14.5703125" collapsed="true"/>
    <col min="2052" max="2052" style="34" width="9.140625" collapsed="true"/>
    <col min="2053" max="2053" customWidth="true" style="34" width="16.0" collapsed="true"/>
    <col min="2054" max="2054" customWidth="true" style="34" width="30.28515625" collapsed="true"/>
    <col min="2055" max="2055" customWidth="true" style="34" width="28.0" collapsed="true"/>
    <col min="2056" max="2056" style="34" width="9.140625" collapsed="true"/>
    <col min="2057" max="2057" customWidth="true" style="34" width="20.28515625" collapsed="true"/>
    <col min="2058" max="2058" style="34" width="9.140625" collapsed="true"/>
    <col min="2059" max="2059" customWidth="true" style="34" width="14.7109375" collapsed="true"/>
    <col min="2060" max="2305" style="34" width="9.140625" collapsed="true"/>
    <col min="2306" max="2306" customWidth="true" style="34" width="11.140625" collapsed="true"/>
    <col min="2307" max="2307" customWidth="true" style="34" width="14.5703125" collapsed="true"/>
    <col min="2308" max="2308" style="34" width="9.140625" collapsed="true"/>
    <col min="2309" max="2309" customWidth="true" style="34" width="16.0" collapsed="true"/>
    <col min="2310" max="2310" customWidth="true" style="34" width="30.28515625" collapsed="true"/>
    <col min="2311" max="2311" customWidth="true" style="34" width="28.0" collapsed="true"/>
    <col min="2312" max="2312" style="34" width="9.140625" collapsed="true"/>
    <col min="2313" max="2313" customWidth="true" style="34" width="20.28515625" collapsed="true"/>
    <col min="2314" max="2314" style="34" width="9.140625" collapsed="true"/>
    <col min="2315" max="2315" customWidth="true" style="34" width="14.7109375" collapsed="true"/>
    <col min="2316" max="2561" style="34" width="9.140625" collapsed="true"/>
    <col min="2562" max="2562" customWidth="true" style="34" width="11.140625" collapsed="true"/>
    <col min="2563" max="2563" customWidth="true" style="34" width="14.5703125" collapsed="true"/>
    <col min="2564" max="2564" style="34" width="9.140625" collapsed="true"/>
    <col min="2565" max="2565" customWidth="true" style="34" width="16.0" collapsed="true"/>
    <col min="2566" max="2566" customWidth="true" style="34" width="30.28515625" collapsed="true"/>
    <col min="2567" max="2567" customWidth="true" style="34" width="28.0" collapsed="true"/>
    <col min="2568" max="2568" style="34" width="9.140625" collapsed="true"/>
    <col min="2569" max="2569" customWidth="true" style="34" width="20.28515625" collapsed="true"/>
    <col min="2570" max="2570" style="34" width="9.140625" collapsed="true"/>
    <col min="2571" max="2571" customWidth="true" style="34" width="14.7109375" collapsed="true"/>
    <col min="2572" max="2817" style="34" width="9.140625" collapsed="true"/>
    <col min="2818" max="2818" customWidth="true" style="34" width="11.140625" collapsed="true"/>
    <col min="2819" max="2819" customWidth="true" style="34" width="14.5703125" collapsed="true"/>
    <col min="2820" max="2820" style="34" width="9.140625" collapsed="true"/>
    <col min="2821" max="2821" customWidth="true" style="34" width="16.0" collapsed="true"/>
    <col min="2822" max="2822" customWidth="true" style="34" width="30.28515625" collapsed="true"/>
    <col min="2823" max="2823" customWidth="true" style="34" width="28.0" collapsed="true"/>
    <col min="2824" max="2824" style="34" width="9.140625" collapsed="true"/>
    <col min="2825" max="2825" customWidth="true" style="34" width="20.28515625" collapsed="true"/>
    <col min="2826" max="2826" style="34" width="9.140625" collapsed="true"/>
    <col min="2827" max="2827" customWidth="true" style="34" width="14.7109375" collapsed="true"/>
    <col min="2828" max="3073" style="34" width="9.140625" collapsed="true"/>
    <col min="3074" max="3074" customWidth="true" style="34" width="11.140625" collapsed="true"/>
    <col min="3075" max="3075" customWidth="true" style="34" width="14.5703125" collapsed="true"/>
    <col min="3076" max="3076" style="34" width="9.140625" collapsed="true"/>
    <col min="3077" max="3077" customWidth="true" style="34" width="16.0" collapsed="true"/>
    <col min="3078" max="3078" customWidth="true" style="34" width="30.28515625" collapsed="true"/>
    <col min="3079" max="3079" customWidth="true" style="34" width="28.0" collapsed="true"/>
    <col min="3080" max="3080" style="34" width="9.140625" collapsed="true"/>
    <col min="3081" max="3081" customWidth="true" style="34" width="20.28515625" collapsed="true"/>
    <col min="3082" max="3082" style="34" width="9.140625" collapsed="true"/>
    <col min="3083" max="3083" customWidth="true" style="34" width="14.7109375" collapsed="true"/>
    <col min="3084" max="3329" style="34" width="9.140625" collapsed="true"/>
    <col min="3330" max="3330" customWidth="true" style="34" width="11.140625" collapsed="true"/>
    <col min="3331" max="3331" customWidth="true" style="34" width="14.5703125" collapsed="true"/>
    <col min="3332" max="3332" style="34" width="9.140625" collapsed="true"/>
    <col min="3333" max="3333" customWidth="true" style="34" width="16.0" collapsed="true"/>
    <col min="3334" max="3334" customWidth="true" style="34" width="30.28515625" collapsed="true"/>
    <col min="3335" max="3335" customWidth="true" style="34" width="28.0" collapsed="true"/>
    <col min="3336" max="3336" style="34" width="9.140625" collapsed="true"/>
    <col min="3337" max="3337" customWidth="true" style="34" width="20.28515625" collapsed="true"/>
    <col min="3338" max="3338" style="34" width="9.140625" collapsed="true"/>
    <col min="3339" max="3339" customWidth="true" style="34" width="14.7109375" collapsed="true"/>
    <col min="3340" max="3585" style="34" width="9.140625" collapsed="true"/>
    <col min="3586" max="3586" customWidth="true" style="34" width="11.140625" collapsed="true"/>
    <col min="3587" max="3587" customWidth="true" style="34" width="14.5703125" collapsed="true"/>
    <col min="3588" max="3588" style="34" width="9.140625" collapsed="true"/>
    <col min="3589" max="3589" customWidth="true" style="34" width="16.0" collapsed="true"/>
    <col min="3590" max="3590" customWidth="true" style="34" width="30.28515625" collapsed="true"/>
    <col min="3591" max="3591" customWidth="true" style="34" width="28.0" collapsed="true"/>
    <col min="3592" max="3592" style="34" width="9.140625" collapsed="true"/>
    <col min="3593" max="3593" customWidth="true" style="34" width="20.28515625" collapsed="true"/>
    <col min="3594" max="3594" style="34" width="9.140625" collapsed="true"/>
    <col min="3595" max="3595" customWidth="true" style="34" width="14.7109375" collapsed="true"/>
    <col min="3596" max="3841" style="34" width="9.140625" collapsed="true"/>
    <col min="3842" max="3842" customWidth="true" style="34" width="11.140625" collapsed="true"/>
    <col min="3843" max="3843" customWidth="true" style="34" width="14.5703125" collapsed="true"/>
    <col min="3844" max="3844" style="34" width="9.140625" collapsed="true"/>
    <col min="3845" max="3845" customWidth="true" style="34" width="16.0" collapsed="true"/>
    <col min="3846" max="3846" customWidth="true" style="34" width="30.28515625" collapsed="true"/>
    <col min="3847" max="3847" customWidth="true" style="34" width="28.0" collapsed="true"/>
    <col min="3848" max="3848" style="34" width="9.140625" collapsed="true"/>
    <col min="3849" max="3849" customWidth="true" style="34" width="20.28515625" collapsed="true"/>
    <col min="3850" max="3850" style="34" width="9.140625" collapsed="true"/>
    <col min="3851" max="3851" customWidth="true" style="34" width="14.7109375" collapsed="true"/>
    <col min="3852" max="4097" style="34" width="9.140625" collapsed="true"/>
    <col min="4098" max="4098" customWidth="true" style="34" width="11.140625" collapsed="true"/>
    <col min="4099" max="4099" customWidth="true" style="34" width="14.5703125" collapsed="true"/>
    <col min="4100" max="4100" style="34" width="9.140625" collapsed="true"/>
    <col min="4101" max="4101" customWidth="true" style="34" width="16.0" collapsed="true"/>
    <col min="4102" max="4102" customWidth="true" style="34" width="30.28515625" collapsed="true"/>
    <col min="4103" max="4103" customWidth="true" style="34" width="28.0" collapsed="true"/>
    <col min="4104" max="4104" style="34" width="9.140625" collapsed="true"/>
    <col min="4105" max="4105" customWidth="true" style="34" width="20.28515625" collapsed="true"/>
    <col min="4106" max="4106" style="34" width="9.140625" collapsed="true"/>
    <col min="4107" max="4107" customWidth="true" style="34" width="14.7109375" collapsed="true"/>
    <col min="4108" max="4353" style="34" width="9.140625" collapsed="true"/>
    <col min="4354" max="4354" customWidth="true" style="34" width="11.140625" collapsed="true"/>
    <col min="4355" max="4355" customWidth="true" style="34" width="14.5703125" collapsed="true"/>
    <col min="4356" max="4356" style="34" width="9.140625" collapsed="true"/>
    <col min="4357" max="4357" customWidth="true" style="34" width="16.0" collapsed="true"/>
    <col min="4358" max="4358" customWidth="true" style="34" width="30.28515625" collapsed="true"/>
    <col min="4359" max="4359" customWidth="true" style="34" width="28.0" collapsed="true"/>
    <col min="4360" max="4360" style="34" width="9.140625" collapsed="true"/>
    <col min="4361" max="4361" customWidth="true" style="34" width="20.28515625" collapsed="true"/>
    <col min="4362" max="4362" style="34" width="9.140625" collapsed="true"/>
    <col min="4363" max="4363" customWidth="true" style="34" width="14.7109375" collapsed="true"/>
    <col min="4364" max="4609" style="34" width="9.140625" collapsed="true"/>
    <col min="4610" max="4610" customWidth="true" style="34" width="11.140625" collapsed="true"/>
    <col min="4611" max="4611" customWidth="true" style="34" width="14.5703125" collapsed="true"/>
    <col min="4612" max="4612" style="34" width="9.140625" collapsed="true"/>
    <col min="4613" max="4613" customWidth="true" style="34" width="16.0" collapsed="true"/>
    <col min="4614" max="4614" customWidth="true" style="34" width="30.28515625" collapsed="true"/>
    <col min="4615" max="4615" customWidth="true" style="34" width="28.0" collapsed="true"/>
    <col min="4616" max="4616" style="34" width="9.140625" collapsed="true"/>
    <col min="4617" max="4617" customWidth="true" style="34" width="20.28515625" collapsed="true"/>
    <col min="4618" max="4618" style="34" width="9.140625" collapsed="true"/>
    <col min="4619" max="4619" customWidth="true" style="34" width="14.7109375" collapsed="true"/>
    <col min="4620" max="4865" style="34" width="9.140625" collapsed="true"/>
    <col min="4866" max="4866" customWidth="true" style="34" width="11.140625" collapsed="true"/>
    <col min="4867" max="4867" customWidth="true" style="34" width="14.5703125" collapsed="true"/>
    <col min="4868" max="4868" style="34" width="9.140625" collapsed="true"/>
    <col min="4869" max="4869" customWidth="true" style="34" width="16.0" collapsed="true"/>
    <col min="4870" max="4870" customWidth="true" style="34" width="30.28515625" collapsed="true"/>
    <col min="4871" max="4871" customWidth="true" style="34" width="28.0" collapsed="true"/>
    <col min="4872" max="4872" style="34" width="9.140625" collapsed="true"/>
    <col min="4873" max="4873" customWidth="true" style="34" width="20.28515625" collapsed="true"/>
    <col min="4874" max="4874" style="34" width="9.140625" collapsed="true"/>
    <col min="4875" max="4875" customWidth="true" style="34" width="14.7109375" collapsed="true"/>
    <col min="4876" max="5121" style="34" width="9.140625" collapsed="true"/>
    <col min="5122" max="5122" customWidth="true" style="34" width="11.140625" collapsed="true"/>
    <col min="5123" max="5123" customWidth="true" style="34" width="14.5703125" collapsed="true"/>
    <col min="5124" max="5124" style="34" width="9.140625" collapsed="true"/>
    <col min="5125" max="5125" customWidth="true" style="34" width="16.0" collapsed="true"/>
    <col min="5126" max="5126" customWidth="true" style="34" width="30.28515625" collapsed="true"/>
    <col min="5127" max="5127" customWidth="true" style="34" width="28.0" collapsed="true"/>
    <col min="5128" max="5128" style="34" width="9.140625" collapsed="true"/>
    <col min="5129" max="5129" customWidth="true" style="34" width="20.28515625" collapsed="true"/>
    <col min="5130" max="5130" style="34" width="9.140625" collapsed="true"/>
    <col min="5131" max="5131" customWidth="true" style="34" width="14.7109375" collapsed="true"/>
    <col min="5132" max="5377" style="34" width="9.140625" collapsed="true"/>
    <col min="5378" max="5378" customWidth="true" style="34" width="11.140625" collapsed="true"/>
    <col min="5379" max="5379" customWidth="true" style="34" width="14.5703125" collapsed="true"/>
    <col min="5380" max="5380" style="34" width="9.140625" collapsed="true"/>
    <col min="5381" max="5381" customWidth="true" style="34" width="16.0" collapsed="true"/>
    <col min="5382" max="5382" customWidth="true" style="34" width="30.28515625" collapsed="true"/>
    <col min="5383" max="5383" customWidth="true" style="34" width="28.0" collapsed="true"/>
    <col min="5384" max="5384" style="34" width="9.140625" collapsed="true"/>
    <col min="5385" max="5385" customWidth="true" style="34" width="20.28515625" collapsed="true"/>
    <col min="5386" max="5386" style="34" width="9.140625" collapsed="true"/>
    <col min="5387" max="5387" customWidth="true" style="34" width="14.7109375" collapsed="true"/>
    <col min="5388" max="5633" style="34" width="9.140625" collapsed="true"/>
    <col min="5634" max="5634" customWidth="true" style="34" width="11.140625" collapsed="true"/>
    <col min="5635" max="5635" customWidth="true" style="34" width="14.5703125" collapsed="true"/>
    <col min="5636" max="5636" style="34" width="9.140625" collapsed="true"/>
    <col min="5637" max="5637" customWidth="true" style="34" width="16.0" collapsed="true"/>
    <col min="5638" max="5638" customWidth="true" style="34" width="30.28515625" collapsed="true"/>
    <col min="5639" max="5639" customWidth="true" style="34" width="28.0" collapsed="true"/>
    <col min="5640" max="5640" style="34" width="9.140625" collapsed="true"/>
    <col min="5641" max="5641" customWidth="true" style="34" width="20.28515625" collapsed="true"/>
    <col min="5642" max="5642" style="34" width="9.140625" collapsed="true"/>
    <col min="5643" max="5643" customWidth="true" style="34" width="14.7109375" collapsed="true"/>
    <col min="5644" max="5889" style="34" width="9.140625" collapsed="true"/>
    <col min="5890" max="5890" customWidth="true" style="34" width="11.140625" collapsed="true"/>
    <col min="5891" max="5891" customWidth="true" style="34" width="14.5703125" collapsed="true"/>
    <col min="5892" max="5892" style="34" width="9.140625" collapsed="true"/>
    <col min="5893" max="5893" customWidth="true" style="34" width="16.0" collapsed="true"/>
    <col min="5894" max="5894" customWidth="true" style="34" width="30.28515625" collapsed="true"/>
    <col min="5895" max="5895" customWidth="true" style="34" width="28.0" collapsed="true"/>
    <col min="5896" max="5896" style="34" width="9.140625" collapsed="true"/>
    <col min="5897" max="5897" customWidth="true" style="34" width="20.28515625" collapsed="true"/>
    <col min="5898" max="5898" style="34" width="9.140625" collapsed="true"/>
    <col min="5899" max="5899" customWidth="true" style="34" width="14.7109375" collapsed="true"/>
    <col min="5900" max="6145" style="34" width="9.140625" collapsed="true"/>
    <col min="6146" max="6146" customWidth="true" style="34" width="11.140625" collapsed="true"/>
    <col min="6147" max="6147" customWidth="true" style="34" width="14.5703125" collapsed="true"/>
    <col min="6148" max="6148" style="34" width="9.140625" collapsed="true"/>
    <col min="6149" max="6149" customWidth="true" style="34" width="16.0" collapsed="true"/>
    <col min="6150" max="6150" customWidth="true" style="34" width="30.28515625" collapsed="true"/>
    <col min="6151" max="6151" customWidth="true" style="34" width="28.0" collapsed="true"/>
    <col min="6152" max="6152" style="34" width="9.140625" collapsed="true"/>
    <col min="6153" max="6153" customWidth="true" style="34" width="20.28515625" collapsed="true"/>
    <col min="6154" max="6154" style="34" width="9.140625" collapsed="true"/>
    <col min="6155" max="6155" customWidth="true" style="34" width="14.7109375" collapsed="true"/>
    <col min="6156" max="6401" style="34" width="9.140625" collapsed="true"/>
    <col min="6402" max="6402" customWidth="true" style="34" width="11.140625" collapsed="true"/>
    <col min="6403" max="6403" customWidth="true" style="34" width="14.5703125" collapsed="true"/>
    <col min="6404" max="6404" style="34" width="9.140625" collapsed="true"/>
    <col min="6405" max="6405" customWidth="true" style="34" width="16.0" collapsed="true"/>
    <col min="6406" max="6406" customWidth="true" style="34" width="30.28515625" collapsed="true"/>
    <col min="6407" max="6407" customWidth="true" style="34" width="28.0" collapsed="true"/>
    <col min="6408" max="6408" style="34" width="9.140625" collapsed="true"/>
    <col min="6409" max="6409" customWidth="true" style="34" width="20.28515625" collapsed="true"/>
    <col min="6410" max="6410" style="34" width="9.140625" collapsed="true"/>
    <col min="6411" max="6411" customWidth="true" style="34" width="14.7109375" collapsed="true"/>
    <col min="6412" max="6657" style="34" width="9.140625" collapsed="true"/>
    <col min="6658" max="6658" customWidth="true" style="34" width="11.140625" collapsed="true"/>
    <col min="6659" max="6659" customWidth="true" style="34" width="14.5703125" collapsed="true"/>
    <col min="6660" max="6660" style="34" width="9.140625" collapsed="true"/>
    <col min="6661" max="6661" customWidth="true" style="34" width="16.0" collapsed="true"/>
    <col min="6662" max="6662" customWidth="true" style="34" width="30.28515625" collapsed="true"/>
    <col min="6663" max="6663" customWidth="true" style="34" width="28.0" collapsed="true"/>
    <col min="6664" max="6664" style="34" width="9.140625" collapsed="true"/>
    <col min="6665" max="6665" customWidth="true" style="34" width="20.28515625" collapsed="true"/>
    <col min="6666" max="6666" style="34" width="9.140625" collapsed="true"/>
    <col min="6667" max="6667" customWidth="true" style="34" width="14.7109375" collapsed="true"/>
    <col min="6668" max="6913" style="34" width="9.140625" collapsed="true"/>
    <col min="6914" max="6914" customWidth="true" style="34" width="11.140625" collapsed="true"/>
    <col min="6915" max="6915" customWidth="true" style="34" width="14.5703125" collapsed="true"/>
    <col min="6916" max="6916" style="34" width="9.140625" collapsed="true"/>
    <col min="6917" max="6917" customWidth="true" style="34" width="16.0" collapsed="true"/>
    <col min="6918" max="6918" customWidth="true" style="34" width="30.28515625" collapsed="true"/>
    <col min="6919" max="6919" customWidth="true" style="34" width="28.0" collapsed="true"/>
    <col min="6920" max="6920" style="34" width="9.140625" collapsed="true"/>
    <col min="6921" max="6921" customWidth="true" style="34" width="20.28515625" collapsed="true"/>
    <col min="6922" max="6922" style="34" width="9.140625" collapsed="true"/>
    <col min="6923" max="6923" customWidth="true" style="34" width="14.7109375" collapsed="true"/>
    <col min="6924" max="7169" style="34" width="9.140625" collapsed="true"/>
    <col min="7170" max="7170" customWidth="true" style="34" width="11.140625" collapsed="true"/>
    <col min="7171" max="7171" customWidth="true" style="34" width="14.5703125" collapsed="true"/>
    <col min="7172" max="7172" style="34" width="9.140625" collapsed="true"/>
    <col min="7173" max="7173" customWidth="true" style="34" width="16.0" collapsed="true"/>
    <col min="7174" max="7174" customWidth="true" style="34" width="30.28515625" collapsed="true"/>
    <col min="7175" max="7175" customWidth="true" style="34" width="28.0" collapsed="true"/>
    <col min="7176" max="7176" style="34" width="9.140625" collapsed="true"/>
    <col min="7177" max="7177" customWidth="true" style="34" width="20.28515625" collapsed="true"/>
    <col min="7178" max="7178" style="34" width="9.140625" collapsed="true"/>
    <col min="7179" max="7179" customWidth="true" style="34" width="14.7109375" collapsed="true"/>
    <col min="7180" max="7425" style="34" width="9.140625" collapsed="true"/>
    <col min="7426" max="7426" customWidth="true" style="34" width="11.140625" collapsed="true"/>
    <col min="7427" max="7427" customWidth="true" style="34" width="14.5703125" collapsed="true"/>
    <col min="7428" max="7428" style="34" width="9.140625" collapsed="true"/>
    <col min="7429" max="7429" customWidth="true" style="34" width="16.0" collapsed="true"/>
    <col min="7430" max="7430" customWidth="true" style="34" width="30.28515625" collapsed="true"/>
    <col min="7431" max="7431" customWidth="true" style="34" width="28.0" collapsed="true"/>
    <col min="7432" max="7432" style="34" width="9.140625" collapsed="true"/>
    <col min="7433" max="7433" customWidth="true" style="34" width="20.28515625" collapsed="true"/>
    <col min="7434" max="7434" style="34" width="9.140625" collapsed="true"/>
    <col min="7435" max="7435" customWidth="true" style="34" width="14.7109375" collapsed="true"/>
    <col min="7436" max="7681" style="34" width="9.140625" collapsed="true"/>
    <col min="7682" max="7682" customWidth="true" style="34" width="11.140625" collapsed="true"/>
    <col min="7683" max="7683" customWidth="true" style="34" width="14.5703125" collapsed="true"/>
    <col min="7684" max="7684" style="34" width="9.140625" collapsed="true"/>
    <col min="7685" max="7685" customWidth="true" style="34" width="16.0" collapsed="true"/>
    <col min="7686" max="7686" customWidth="true" style="34" width="30.28515625" collapsed="true"/>
    <col min="7687" max="7687" customWidth="true" style="34" width="28.0" collapsed="true"/>
    <col min="7688" max="7688" style="34" width="9.140625" collapsed="true"/>
    <col min="7689" max="7689" customWidth="true" style="34" width="20.28515625" collapsed="true"/>
    <col min="7690" max="7690" style="34" width="9.140625" collapsed="true"/>
    <col min="7691" max="7691" customWidth="true" style="34" width="14.7109375" collapsed="true"/>
    <col min="7692" max="7937" style="34" width="9.140625" collapsed="true"/>
    <col min="7938" max="7938" customWidth="true" style="34" width="11.140625" collapsed="true"/>
    <col min="7939" max="7939" customWidth="true" style="34" width="14.5703125" collapsed="true"/>
    <col min="7940" max="7940" style="34" width="9.140625" collapsed="true"/>
    <col min="7941" max="7941" customWidth="true" style="34" width="16.0" collapsed="true"/>
    <col min="7942" max="7942" customWidth="true" style="34" width="30.28515625" collapsed="true"/>
    <col min="7943" max="7943" customWidth="true" style="34" width="28.0" collapsed="true"/>
    <col min="7944" max="7944" style="34" width="9.140625" collapsed="true"/>
    <col min="7945" max="7945" customWidth="true" style="34" width="20.28515625" collapsed="true"/>
    <col min="7946" max="7946" style="34" width="9.140625" collapsed="true"/>
    <col min="7947" max="7947" customWidth="true" style="34" width="14.7109375" collapsed="true"/>
    <col min="7948" max="8193" style="34" width="9.140625" collapsed="true"/>
    <col min="8194" max="8194" customWidth="true" style="34" width="11.140625" collapsed="true"/>
    <col min="8195" max="8195" customWidth="true" style="34" width="14.5703125" collapsed="true"/>
    <col min="8196" max="8196" style="34" width="9.140625" collapsed="true"/>
    <col min="8197" max="8197" customWidth="true" style="34" width="16.0" collapsed="true"/>
    <col min="8198" max="8198" customWidth="true" style="34" width="30.28515625" collapsed="true"/>
    <col min="8199" max="8199" customWidth="true" style="34" width="28.0" collapsed="true"/>
    <col min="8200" max="8200" style="34" width="9.140625" collapsed="true"/>
    <col min="8201" max="8201" customWidth="true" style="34" width="20.28515625" collapsed="true"/>
    <col min="8202" max="8202" style="34" width="9.140625" collapsed="true"/>
    <col min="8203" max="8203" customWidth="true" style="34" width="14.7109375" collapsed="true"/>
    <col min="8204" max="8449" style="34" width="9.140625" collapsed="true"/>
    <col min="8450" max="8450" customWidth="true" style="34" width="11.140625" collapsed="true"/>
    <col min="8451" max="8451" customWidth="true" style="34" width="14.5703125" collapsed="true"/>
    <col min="8452" max="8452" style="34" width="9.140625" collapsed="true"/>
    <col min="8453" max="8453" customWidth="true" style="34" width="16.0" collapsed="true"/>
    <col min="8454" max="8454" customWidth="true" style="34" width="30.28515625" collapsed="true"/>
    <col min="8455" max="8455" customWidth="true" style="34" width="28.0" collapsed="true"/>
    <col min="8456" max="8456" style="34" width="9.140625" collapsed="true"/>
    <col min="8457" max="8457" customWidth="true" style="34" width="20.28515625" collapsed="true"/>
    <col min="8458" max="8458" style="34" width="9.140625" collapsed="true"/>
    <col min="8459" max="8459" customWidth="true" style="34" width="14.7109375" collapsed="true"/>
    <col min="8460" max="8705" style="34" width="9.140625" collapsed="true"/>
    <col min="8706" max="8706" customWidth="true" style="34" width="11.140625" collapsed="true"/>
    <col min="8707" max="8707" customWidth="true" style="34" width="14.5703125" collapsed="true"/>
    <col min="8708" max="8708" style="34" width="9.140625" collapsed="true"/>
    <col min="8709" max="8709" customWidth="true" style="34" width="16.0" collapsed="true"/>
    <col min="8710" max="8710" customWidth="true" style="34" width="30.28515625" collapsed="true"/>
    <col min="8711" max="8711" customWidth="true" style="34" width="28.0" collapsed="true"/>
    <col min="8712" max="8712" style="34" width="9.140625" collapsed="true"/>
    <col min="8713" max="8713" customWidth="true" style="34" width="20.28515625" collapsed="true"/>
    <col min="8714" max="8714" style="34" width="9.140625" collapsed="true"/>
    <col min="8715" max="8715" customWidth="true" style="34" width="14.7109375" collapsed="true"/>
    <col min="8716" max="8961" style="34" width="9.140625" collapsed="true"/>
    <col min="8962" max="8962" customWidth="true" style="34" width="11.140625" collapsed="true"/>
    <col min="8963" max="8963" customWidth="true" style="34" width="14.5703125" collapsed="true"/>
    <col min="8964" max="8964" style="34" width="9.140625" collapsed="true"/>
    <col min="8965" max="8965" customWidth="true" style="34" width="16.0" collapsed="true"/>
    <col min="8966" max="8966" customWidth="true" style="34" width="30.28515625" collapsed="true"/>
    <col min="8967" max="8967" customWidth="true" style="34" width="28.0" collapsed="true"/>
    <col min="8968" max="8968" style="34" width="9.140625" collapsed="true"/>
    <col min="8969" max="8969" customWidth="true" style="34" width="20.28515625" collapsed="true"/>
    <col min="8970" max="8970" style="34" width="9.140625" collapsed="true"/>
    <col min="8971" max="8971" customWidth="true" style="34" width="14.7109375" collapsed="true"/>
    <col min="8972" max="9217" style="34" width="9.140625" collapsed="true"/>
    <col min="9218" max="9218" customWidth="true" style="34" width="11.140625" collapsed="true"/>
    <col min="9219" max="9219" customWidth="true" style="34" width="14.5703125" collapsed="true"/>
    <col min="9220" max="9220" style="34" width="9.140625" collapsed="true"/>
    <col min="9221" max="9221" customWidth="true" style="34" width="16.0" collapsed="true"/>
    <col min="9222" max="9222" customWidth="true" style="34" width="30.28515625" collapsed="true"/>
    <col min="9223" max="9223" customWidth="true" style="34" width="28.0" collapsed="true"/>
    <col min="9224" max="9224" style="34" width="9.140625" collapsed="true"/>
    <col min="9225" max="9225" customWidth="true" style="34" width="20.28515625" collapsed="true"/>
    <col min="9226" max="9226" style="34" width="9.140625" collapsed="true"/>
    <col min="9227" max="9227" customWidth="true" style="34" width="14.7109375" collapsed="true"/>
    <col min="9228" max="9473" style="34" width="9.140625" collapsed="true"/>
    <col min="9474" max="9474" customWidth="true" style="34" width="11.140625" collapsed="true"/>
    <col min="9475" max="9475" customWidth="true" style="34" width="14.5703125" collapsed="true"/>
    <col min="9476" max="9476" style="34" width="9.140625" collapsed="true"/>
    <col min="9477" max="9477" customWidth="true" style="34" width="16.0" collapsed="true"/>
    <col min="9478" max="9478" customWidth="true" style="34" width="30.28515625" collapsed="true"/>
    <col min="9479" max="9479" customWidth="true" style="34" width="28.0" collapsed="true"/>
    <col min="9480" max="9480" style="34" width="9.140625" collapsed="true"/>
    <col min="9481" max="9481" customWidth="true" style="34" width="20.28515625" collapsed="true"/>
    <col min="9482" max="9482" style="34" width="9.140625" collapsed="true"/>
    <col min="9483" max="9483" customWidth="true" style="34" width="14.7109375" collapsed="true"/>
    <col min="9484" max="9729" style="34" width="9.140625" collapsed="true"/>
    <col min="9730" max="9730" customWidth="true" style="34" width="11.140625" collapsed="true"/>
    <col min="9731" max="9731" customWidth="true" style="34" width="14.5703125" collapsed="true"/>
    <col min="9732" max="9732" style="34" width="9.140625" collapsed="true"/>
    <col min="9733" max="9733" customWidth="true" style="34" width="16.0" collapsed="true"/>
    <col min="9734" max="9734" customWidth="true" style="34" width="30.28515625" collapsed="true"/>
    <col min="9735" max="9735" customWidth="true" style="34" width="28.0" collapsed="true"/>
    <col min="9736" max="9736" style="34" width="9.140625" collapsed="true"/>
    <col min="9737" max="9737" customWidth="true" style="34" width="20.28515625" collapsed="true"/>
    <col min="9738" max="9738" style="34" width="9.140625" collapsed="true"/>
    <col min="9739" max="9739" customWidth="true" style="34" width="14.7109375" collapsed="true"/>
    <col min="9740" max="9985" style="34" width="9.140625" collapsed="true"/>
    <col min="9986" max="9986" customWidth="true" style="34" width="11.140625" collapsed="true"/>
    <col min="9987" max="9987" customWidth="true" style="34" width="14.5703125" collapsed="true"/>
    <col min="9988" max="9988" style="34" width="9.140625" collapsed="true"/>
    <col min="9989" max="9989" customWidth="true" style="34" width="16.0" collapsed="true"/>
    <col min="9990" max="9990" customWidth="true" style="34" width="30.28515625" collapsed="true"/>
    <col min="9991" max="9991" customWidth="true" style="34" width="28.0" collapsed="true"/>
    <col min="9992" max="9992" style="34" width="9.140625" collapsed="true"/>
    <col min="9993" max="9993" customWidth="true" style="34" width="20.28515625" collapsed="true"/>
    <col min="9994" max="9994" style="34" width="9.140625" collapsed="true"/>
    <col min="9995" max="9995" customWidth="true" style="34" width="14.7109375" collapsed="true"/>
    <col min="9996" max="10241" style="34" width="9.140625" collapsed="true"/>
    <col min="10242" max="10242" customWidth="true" style="34" width="11.140625" collapsed="true"/>
    <col min="10243" max="10243" customWidth="true" style="34" width="14.5703125" collapsed="true"/>
    <col min="10244" max="10244" style="34" width="9.140625" collapsed="true"/>
    <col min="10245" max="10245" customWidth="true" style="34" width="16.0" collapsed="true"/>
    <col min="10246" max="10246" customWidth="true" style="34" width="30.28515625" collapsed="true"/>
    <col min="10247" max="10247" customWidth="true" style="34" width="28.0" collapsed="true"/>
    <col min="10248" max="10248" style="34" width="9.140625" collapsed="true"/>
    <col min="10249" max="10249" customWidth="true" style="34" width="20.28515625" collapsed="true"/>
    <col min="10250" max="10250" style="34" width="9.140625" collapsed="true"/>
    <col min="10251" max="10251" customWidth="true" style="34" width="14.7109375" collapsed="true"/>
    <col min="10252" max="10497" style="34" width="9.140625" collapsed="true"/>
    <col min="10498" max="10498" customWidth="true" style="34" width="11.140625" collapsed="true"/>
    <col min="10499" max="10499" customWidth="true" style="34" width="14.5703125" collapsed="true"/>
    <col min="10500" max="10500" style="34" width="9.140625" collapsed="true"/>
    <col min="10501" max="10501" customWidth="true" style="34" width="16.0" collapsed="true"/>
    <col min="10502" max="10502" customWidth="true" style="34" width="30.28515625" collapsed="true"/>
    <col min="10503" max="10503" customWidth="true" style="34" width="28.0" collapsed="true"/>
    <col min="10504" max="10504" style="34" width="9.140625" collapsed="true"/>
    <col min="10505" max="10505" customWidth="true" style="34" width="20.28515625" collapsed="true"/>
    <col min="10506" max="10506" style="34" width="9.140625" collapsed="true"/>
    <col min="10507" max="10507" customWidth="true" style="34" width="14.7109375" collapsed="true"/>
    <col min="10508" max="10753" style="34" width="9.140625" collapsed="true"/>
    <col min="10754" max="10754" customWidth="true" style="34" width="11.140625" collapsed="true"/>
    <col min="10755" max="10755" customWidth="true" style="34" width="14.5703125" collapsed="true"/>
    <col min="10756" max="10756" style="34" width="9.140625" collapsed="true"/>
    <col min="10757" max="10757" customWidth="true" style="34" width="16.0" collapsed="true"/>
    <col min="10758" max="10758" customWidth="true" style="34" width="30.28515625" collapsed="true"/>
    <col min="10759" max="10759" customWidth="true" style="34" width="28.0" collapsed="true"/>
    <col min="10760" max="10760" style="34" width="9.140625" collapsed="true"/>
    <col min="10761" max="10761" customWidth="true" style="34" width="20.28515625" collapsed="true"/>
    <col min="10762" max="10762" style="34" width="9.140625" collapsed="true"/>
    <col min="10763" max="10763" customWidth="true" style="34" width="14.7109375" collapsed="true"/>
    <col min="10764" max="11009" style="34" width="9.140625" collapsed="true"/>
    <col min="11010" max="11010" customWidth="true" style="34" width="11.140625" collapsed="true"/>
    <col min="11011" max="11011" customWidth="true" style="34" width="14.5703125" collapsed="true"/>
    <col min="11012" max="11012" style="34" width="9.140625" collapsed="true"/>
    <col min="11013" max="11013" customWidth="true" style="34" width="16.0" collapsed="true"/>
    <col min="11014" max="11014" customWidth="true" style="34" width="30.28515625" collapsed="true"/>
    <col min="11015" max="11015" customWidth="true" style="34" width="28.0" collapsed="true"/>
    <col min="11016" max="11016" style="34" width="9.140625" collapsed="true"/>
    <col min="11017" max="11017" customWidth="true" style="34" width="20.28515625" collapsed="true"/>
    <col min="11018" max="11018" style="34" width="9.140625" collapsed="true"/>
    <col min="11019" max="11019" customWidth="true" style="34" width="14.7109375" collapsed="true"/>
    <col min="11020" max="11265" style="34" width="9.140625" collapsed="true"/>
    <col min="11266" max="11266" customWidth="true" style="34" width="11.140625" collapsed="true"/>
    <col min="11267" max="11267" customWidth="true" style="34" width="14.5703125" collapsed="true"/>
    <col min="11268" max="11268" style="34" width="9.140625" collapsed="true"/>
    <col min="11269" max="11269" customWidth="true" style="34" width="16.0" collapsed="true"/>
    <col min="11270" max="11270" customWidth="true" style="34" width="30.28515625" collapsed="true"/>
    <col min="11271" max="11271" customWidth="true" style="34" width="28.0" collapsed="true"/>
    <col min="11272" max="11272" style="34" width="9.140625" collapsed="true"/>
    <col min="11273" max="11273" customWidth="true" style="34" width="20.28515625" collapsed="true"/>
    <col min="11274" max="11274" style="34" width="9.140625" collapsed="true"/>
    <col min="11275" max="11275" customWidth="true" style="34" width="14.7109375" collapsed="true"/>
    <col min="11276" max="11521" style="34" width="9.140625" collapsed="true"/>
    <col min="11522" max="11522" customWidth="true" style="34" width="11.140625" collapsed="true"/>
    <col min="11523" max="11523" customWidth="true" style="34" width="14.5703125" collapsed="true"/>
    <col min="11524" max="11524" style="34" width="9.140625" collapsed="true"/>
    <col min="11525" max="11525" customWidth="true" style="34" width="16.0" collapsed="true"/>
    <col min="11526" max="11526" customWidth="true" style="34" width="30.28515625" collapsed="true"/>
    <col min="11527" max="11527" customWidth="true" style="34" width="28.0" collapsed="true"/>
    <col min="11528" max="11528" style="34" width="9.140625" collapsed="true"/>
    <col min="11529" max="11529" customWidth="true" style="34" width="20.28515625" collapsed="true"/>
    <col min="11530" max="11530" style="34" width="9.140625" collapsed="true"/>
    <col min="11531" max="11531" customWidth="true" style="34" width="14.7109375" collapsed="true"/>
    <col min="11532" max="11777" style="34" width="9.140625" collapsed="true"/>
    <col min="11778" max="11778" customWidth="true" style="34" width="11.140625" collapsed="true"/>
    <col min="11779" max="11779" customWidth="true" style="34" width="14.5703125" collapsed="true"/>
    <col min="11780" max="11780" style="34" width="9.140625" collapsed="true"/>
    <col min="11781" max="11781" customWidth="true" style="34" width="16.0" collapsed="true"/>
    <col min="11782" max="11782" customWidth="true" style="34" width="30.28515625" collapsed="true"/>
    <col min="11783" max="11783" customWidth="true" style="34" width="28.0" collapsed="true"/>
    <col min="11784" max="11784" style="34" width="9.140625" collapsed="true"/>
    <col min="11785" max="11785" customWidth="true" style="34" width="20.28515625" collapsed="true"/>
    <col min="11786" max="11786" style="34" width="9.140625" collapsed="true"/>
    <col min="11787" max="11787" customWidth="true" style="34" width="14.7109375" collapsed="true"/>
    <col min="11788" max="12033" style="34" width="9.140625" collapsed="true"/>
    <col min="12034" max="12034" customWidth="true" style="34" width="11.140625" collapsed="true"/>
    <col min="12035" max="12035" customWidth="true" style="34" width="14.5703125" collapsed="true"/>
    <col min="12036" max="12036" style="34" width="9.140625" collapsed="true"/>
    <col min="12037" max="12037" customWidth="true" style="34" width="16.0" collapsed="true"/>
    <col min="12038" max="12038" customWidth="true" style="34" width="30.28515625" collapsed="true"/>
    <col min="12039" max="12039" customWidth="true" style="34" width="28.0" collapsed="true"/>
    <col min="12040" max="12040" style="34" width="9.140625" collapsed="true"/>
    <col min="12041" max="12041" customWidth="true" style="34" width="20.28515625" collapsed="true"/>
    <col min="12042" max="12042" style="34" width="9.140625" collapsed="true"/>
    <col min="12043" max="12043" customWidth="true" style="34" width="14.7109375" collapsed="true"/>
    <col min="12044" max="12289" style="34" width="9.140625" collapsed="true"/>
    <col min="12290" max="12290" customWidth="true" style="34" width="11.140625" collapsed="true"/>
    <col min="12291" max="12291" customWidth="true" style="34" width="14.5703125" collapsed="true"/>
    <col min="12292" max="12292" style="34" width="9.140625" collapsed="true"/>
    <col min="12293" max="12293" customWidth="true" style="34" width="16.0" collapsed="true"/>
    <col min="12294" max="12294" customWidth="true" style="34" width="30.28515625" collapsed="true"/>
    <col min="12295" max="12295" customWidth="true" style="34" width="28.0" collapsed="true"/>
    <col min="12296" max="12296" style="34" width="9.140625" collapsed="true"/>
    <col min="12297" max="12297" customWidth="true" style="34" width="20.28515625" collapsed="true"/>
    <col min="12298" max="12298" style="34" width="9.140625" collapsed="true"/>
    <col min="12299" max="12299" customWidth="true" style="34" width="14.7109375" collapsed="true"/>
    <col min="12300" max="12545" style="34" width="9.140625" collapsed="true"/>
    <col min="12546" max="12546" customWidth="true" style="34" width="11.140625" collapsed="true"/>
    <col min="12547" max="12547" customWidth="true" style="34" width="14.5703125" collapsed="true"/>
    <col min="12548" max="12548" style="34" width="9.140625" collapsed="true"/>
    <col min="12549" max="12549" customWidth="true" style="34" width="16.0" collapsed="true"/>
    <col min="12550" max="12550" customWidth="true" style="34" width="30.28515625" collapsed="true"/>
    <col min="12551" max="12551" customWidth="true" style="34" width="28.0" collapsed="true"/>
    <col min="12552" max="12552" style="34" width="9.140625" collapsed="true"/>
    <col min="12553" max="12553" customWidth="true" style="34" width="20.28515625" collapsed="true"/>
    <col min="12554" max="12554" style="34" width="9.140625" collapsed="true"/>
    <col min="12555" max="12555" customWidth="true" style="34" width="14.7109375" collapsed="true"/>
    <col min="12556" max="12801" style="34" width="9.140625" collapsed="true"/>
    <col min="12802" max="12802" customWidth="true" style="34" width="11.140625" collapsed="true"/>
    <col min="12803" max="12803" customWidth="true" style="34" width="14.5703125" collapsed="true"/>
    <col min="12804" max="12804" style="34" width="9.140625" collapsed="true"/>
    <col min="12805" max="12805" customWidth="true" style="34" width="16.0" collapsed="true"/>
    <col min="12806" max="12806" customWidth="true" style="34" width="30.28515625" collapsed="true"/>
    <col min="12807" max="12807" customWidth="true" style="34" width="28.0" collapsed="true"/>
    <col min="12808" max="12808" style="34" width="9.140625" collapsed="true"/>
    <col min="12809" max="12809" customWidth="true" style="34" width="20.28515625" collapsed="true"/>
    <col min="12810" max="12810" style="34" width="9.140625" collapsed="true"/>
    <col min="12811" max="12811" customWidth="true" style="34" width="14.7109375" collapsed="true"/>
    <col min="12812" max="13057" style="34" width="9.140625" collapsed="true"/>
    <col min="13058" max="13058" customWidth="true" style="34" width="11.140625" collapsed="true"/>
    <col min="13059" max="13059" customWidth="true" style="34" width="14.5703125" collapsed="true"/>
    <col min="13060" max="13060" style="34" width="9.140625" collapsed="true"/>
    <col min="13061" max="13061" customWidth="true" style="34" width="16.0" collapsed="true"/>
    <col min="13062" max="13062" customWidth="true" style="34" width="30.28515625" collapsed="true"/>
    <col min="13063" max="13063" customWidth="true" style="34" width="28.0" collapsed="true"/>
    <col min="13064" max="13064" style="34" width="9.140625" collapsed="true"/>
    <col min="13065" max="13065" customWidth="true" style="34" width="20.28515625" collapsed="true"/>
    <col min="13066" max="13066" style="34" width="9.140625" collapsed="true"/>
    <col min="13067" max="13067" customWidth="true" style="34" width="14.7109375" collapsed="true"/>
    <col min="13068" max="13313" style="34" width="9.140625" collapsed="true"/>
    <col min="13314" max="13314" customWidth="true" style="34" width="11.140625" collapsed="true"/>
    <col min="13315" max="13315" customWidth="true" style="34" width="14.5703125" collapsed="true"/>
    <col min="13316" max="13316" style="34" width="9.140625" collapsed="true"/>
    <col min="13317" max="13317" customWidth="true" style="34" width="16.0" collapsed="true"/>
    <col min="13318" max="13318" customWidth="true" style="34" width="30.28515625" collapsed="true"/>
    <col min="13319" max="13319" customWidth="true" style="34" width="28.0" collapsed="true"/>
    <col min="13320" max="13320" style="34" width="9.140625" collapsed="true"/>
    <col min="13321" max="13321" customWidth="true" style="34" width="20.28515625" collapsed="true"/>
    <col min="13322" max="13322" style="34" width="9.140625" collapsed="true"/>
    <col min="13323" max="13323" customWidth="true" style="34" width="14.7109375" collapsed="true"/>
    <col min="13324" max="13569" style="34" width="9.140625" collapsed="true"/>
    <col min="13570" max="13570" customWidth="true" style="34" width="11.140625" collapsed="true"/>
    <col min="13571" max="13571" customWidth="true" style="34" width="14.5703125" collapsed="true"/>
    <col min="13572" max="13572" style="34" width="9.140625" collapsed="true"/>
    <col min="13573" max="13573" customWidth="true" style="34" width="16.0" collapsed="true"/>
    <col min="13574" max="13574" customWidth="true" style="34" width="30.28515625" collapsed="true"/>
    <col min="13575" max="13575" customWidth="true" style="34" width="28.0" collapsed="true"/>
    <col min="13576" max="13576" style="34" width="9.140625" collapsed="true"/>
    <col min="13577" max="13577" customWidth="true" style="34" width="20.28515625" collapsed="true"/>
    <col min="13578" max="13578" style="34" width="9.140625" collapsed="true"/>
    <col min="13579" max="13579" customWidth="true" style="34" width="14.7109375" collapsed="true"/>
    <col min="13580" max="13825" style="34" width="9.140625" collapsed="true"/>
    <col min="13826" max="13826" customWidth="true" style="34" width="11.140625" collapsed="true"/>
    <col min="13827" max="13827" customWidth="true" style="34" width="14.5703125" collapsed="true"/>
    <col min="13828" max="13828" style="34" width="9.140625" collapsed="true"/>
    <col min="13829" max="13829" customWidth="true" style="34" width="16.0" collapsed="true"/>
    <col min="13830" max="13830" customWidth="true" style="34" width="30.28515625" collapsed="true"/>
    <col min="13831" max="13831" customWidth="true" style="34" width="28.0" collapsed="true"/>
    <col min="13832" max="13832" style="34" width="9.140625" collapsed="true"/>
    <col min="13833" max="13833" customWidth="true" style="34" width="20.28515625" collapsed="true"/>
    <col min="13834" max="13834" style="34" width="9.140625" collapsed="true"/>
    <col min="13835" max="13835" customWidth="true" style="34" width="14.7109375" collapsed="true"/>
    <col min="13836" max="14081" style="34" width="9.140625" collapsed="true"/>
    <col min="14082" max="14082" customWidth="true" style="34" width="11.140625" collapsed="true"/>
    <col min="14083" max="14083" customWidth="true" style="34" width="14.5703125" collapsed="true"/>
    <col min="14084" max="14084" style="34" width="9.140625" collapsed="true"/>
    <col min="14085" max="14085" customWidth="true" style="34" width="16.0" collapsed="true"/>
    <col min="14086" max="14086" customWidth="true" style="34" width="30.28515625" collapsed="true"/>
    <col min="14087" max="14087" customWidth="true" style="34" width="28.0" collapsed="true"/>
    <col min="14088" max="14088" style="34" width="9.140625" collapsed="true"/>
    <col min="14089" max="14089" customWidth="true" style="34" width="20.28515625" collapsed="true"/>
    <col min="14090" max="14090" style="34" width="9.140625" collapsed="true"/>
    <col min="14091" max="14091" customWidth="true" style="34" width="14.7109375" collapsed="true"/>
    <col min="14092" max="14337" style="34" width="9.140625" collapsed="true"/>
    <col min="14338" max="14338" customWidth="true" style="34" width="11.140625" collapsed="true"/>
    <col min="14339" max="14339" customWidth="true" style="34" width="14.5703125" collapsed="true"/>
    <col min="14340" max="14340" style="34" width="9.140625" collapsed="true"/>
    <col min="14341" max="14341" customWidth="true" style="34" width="16.0" collapsed="true"/>
    <col min="14342" max="14342" customWidth="true" style="34" width="30.28515625" collapsed="true"/>
    <col min="14343" max="14343" customWidth="true" style="34" width="28.0" collapsed="true"/>
    <col min="14344" max="14344" style="34" width="9.140625" collapsed="true"/>
    <col min="14345" max="14345" customWidth="true" style="34" width="20.28515625" collapsed="true"/>
    <col min="14346" max="14346" style="34" width="9.140625" collapsed="true"/>
    <col min="14347" max="14347" customWidth="true" style="34" width="14.7109375" collapsed="true"/>
    <col min="14348" max="14593" style="34" width="9.140625" collapsed="true"/>
    <col min="14594" max="14594" customWidth="true" style="34" width="11.140625" collapsed="true"/>
    <col min="14595" max="14595" customWidth="true" style="34" width="14.5703125" collapsed="true"/>
    <col min="14596" max="14596" style="34" width="9.140625" collapsed="true"/>
    <col min="14597" max="14597" customWidth="true" style="34" width="16.0" collapsed="true"/>
    <col min="14598" max="14598" customWidth="true" style="34" width="30.28515625" collapsed="true"/>
    <col min="14599" max="14599" customWidth="true" style="34" width="28.0" collapsed="true"/>
    <col min="14600" max="14600" style="34" width="9.140625" collapsed="true"/>
    <col min="14601" max="14601" customWidth="true" style="34" width="20.28515625" collapsed="true"/>
    <col min="14602" max="14602" style="34" width="9.140625" collapsed="true"/>
    <col min="14603" max="14603" customWidth="true" style="34" width="14.7109375" collapsed="true"/>
    <col min="14604" max="14849" style="34" width="9.140625" collapsed="true"/>
    <col min="14850" max="14850" customWidth="true" style="34" width="11.140625" collapsed="true"/>
    <col min="14851" max="14851" customWidth="true" style="34" width="14.5703125" collapsed="true"/>
    <col min="14852" max="14852" style="34" width="9.140625" collapsed="true"/>
    <col min="14853" max="14853" customWidth="true" style="34" width="16.0" collapsed="true"/>
    <col min="14854" max="14854" customWidth="true" style="34" width="30.28515625" collapsed="true"/>
    <col min="14855" max="14855" customWidth="true" style="34" width="28.0" collapsed="true"/>
    <col min="14856" max="14856" style="34" width="9.140625" collapsed="true"/>
    <col min="14857" max="14857" customWidth="true" style="34" width="20.28515625" collapsed="true"/>
    <col min="14858" max="14858" style="34" width="9.140625" collapsed="true"/>
    <col min="14859" max="14859" customWidth="true" style="34" width="14.7109375" collapsed="true"/>
    <col min="14860" max="15105" style="34" width="9.140625" collapsed="true"/>
    <col min="15106" max="15106" customWidth="true" style="34" width="11.140625" collapsed="true"/>
    <col min="15107" max="15107" customWidth="true" style="34" width="14.5703125" collapsed="true"/>
    <col min="15108" max="15108" style="34" width="9.140625" collapsed="true"/>
    <col min="15109" max="15109" customWidth="true" style="34" width="16.0" collapsed="true"/>
    <col min="15110" max="15110" customWidth="true" style="34" width="30.28515625" collapsed="true"/>
    <col min="15111" max="15111" customWidth="true" style="34" width="28.0" collapsed="true"/>
    <col min="15112" max="15112" style="34" width="9.140625" collapsed="true"/>
    <col min="15113" max="15113" customWidth="true" style="34" width="20.28515625" collapsed="true"/>
    <col min="15114" max="15114" style="34" width="9.140625" collapsed="true"/>
    <col min="15115" max="15115" customWidth="true" style="34" width="14.7109375" collapsed="true"/>
    <col min="15116" max="15361" style="34" width="9.140625" collapsed="true"/>
    <col min="15362" max="15362" customWidth="true" style="34" width="11.140625" collapsed="true"/>
    <col min="15363" max="15363" customWidth="true" style="34" width="14.5703125" collapsed="true"/>
    <col min="15364" max="15364" style="34" width="9.140625" collapsed="true"/>
    <col min="15365" max="15365" customWidth="true" style="34" width="16.0" collapsed="true"/>
    <col min="15366" max="15366" customWidth="true" style="34" width="30.28515625" collapsed="true"/>
    <col min="15367" max="15367" customWidth="true" style="34" width="28.0" collapsed="true"/>
    <col min="15368" max="15368" style="34" width="9.140625" collapsed="true"/>
    <col min="15369" max="15369" customWidth="true" style="34" width="20.28515625" collapsed="true"/>
    <col min="15370" max="15370" style="34" width="9.140625" collapsed="true"/>
    <col min="15371" max="15371" customWidth="true" style="34" width="14.7109375" collapsed="true"/>
    <col min="15372" max="15617" style="34" width="9.140625" collapsed="true"/>
    <col min="15618" max="15618" customWidth="true" style="34" width="11.140625" collapsed="true"/>
    <col min="15619" max="15619" customWidth="true" style="34" width="14.5703125" collapsed="true"/>
    <col min="15620" max="15620" style="34" width="9.140625" collapsed="true"/>
    <col min="15621" max="15621" customWidth="true" style="34" width="16.0" collapsed="true"/>
    <col min="15622" max="15622" customWidth="true" style="34" width="30.28515625" collapsed="true"/>
    <col min="15623" max="15623" customWidth="true" style="34" width="28.0" collapsed="true"/>
    <col min="15624" max="15624" style="34" width="9.140625" collapsed="true"/>
    <col min="15625" max="15625" customWidth="true" style="34" width="20.28515625" collapsed="true"/>
    <col min="15626" max="15626" style="34" width="9.140625" collapsed="true"/>
    <col min="15627" max="15627" customWidth="true" style="34" width="14.7109375" collapsed="true"/>
    <col min="15628" max="15873" style="34" width="9.140625" collapsed="true"/>
    <col min="15874" max="15874" customWidth="true" style="34" width="11.140625" collapsed="true"/>
    <col min="15875" max="15875" customWidth="true" style="34" width="14.5703125" collapsed="true"/>
    <col min="15876" max="15876" style="34" width="9.140625" collapsed="true"/>
    <col min="15877" max="15877" customWidth="true" style="34" width="16.0" collapsed="true"/>
    <col min="15878" max="15878" customWidth="true" style="34" width="30.28515625" collapsed="true"/>
    <col min="15879" max="15879" customWidth="true" style="34" width="28.0" collapsed="true"/>
    <col min="15880" max="15880" style="34" width="9.140625" collapsed="true"/>
    <col min="15881" max="15881" customWidth="true" style="34" width="20.28515625" collapsed="true"/>
    <col min="15882" max="15882" style="34" width="9.140625" collapsed="true"/>
    <col min="15883" max="15883" customWidth="true" style="34" width="14.7109375" collapsed="true"/>
    <col min="15884" max="16129" style="34" width="9.140625" collapsed="true"/>
    <col min="16130" max="16130" customWidth="true" style="34" width="11.140625" collapsed="true"/>
    <col min="16131" max="16131" customWidth="true" style="34" width="14.5703125" collapsed="true"/>
    <col min="16132" max="16132" style="34" width="9.140625" collapsed="true"/>
    <col min="16133" max="16133" customWidth="true" style="34" width="16.0" collapsed="true"/>
    <col min="16134" max="16134" customWidth="true" style="34" width="30.28515625" collapsed="true"/>
    <col min="16135" max="16135" customWidth="true" style="34" width="28.0" collapsed="true"/>
    <col min="16136" max="16136" style="34" width="9.140625" collapsed="true"/>
    <col min="16137" max="16137" customWidth="true" style="34" width="20.28515625" collapsed="true"/>
    <col min="16138" max="16138" style="34" width="9.140625" collapsed="true"/>
    <col min="16139" max="16139" customWidth="true" style="34" width="14.7109375" collapsed="true"/>
    <col min="16140" max="16384" style="34" width="9.140625" collapsed="true"/>
  </cols>
  <sheetData>
    <row r="1" spans="1:10" ht="20.25" x14ac:dyDescent="0.2">
      <c r="A1" s="153" t="s">
        <v>24</v>
      </c>
      <c r="B1" s="154"/>
      <c r="C1" s="154"/>
      <c r="D1" s="154"/>
      <c r="E1" s="154"/>
      <c r="F1" s="154"/>
      <c r="G1" s="154"/>
      <c r="H1" s="154"/>
      <c r="I1" s="155"/>
    </row>
    <row r="2" spans="1:10" ht="20.25" customHeight="1" x14ac:dyDescent="0.2">
      <c r="A2" s="156" t="s">
        <v>25</v>
      </c>
      <c r="B2" s="157"/>
      <c r="C2" s="157"/>
      <c r="D2" s="157"/>
      <c r="E2" s="157"/>
      <c r="F2" s="157"/>
      <c r="G2" s="157"/>
      <c r="H2" s="157"/>
      <c r="I2" s="158"/>
    </row>
    <row r="3" spans="1:10" ht="15.75" thickBot="1" x14ac:dyDescent="0.25">
      <c r="A3" s="159" t="s">
        <v>103</v>
      </c>
      <c r="B3" s="160"/>
      <c r="C3" s="160"/>
      <c r="D3" s="160"/>
      <c r="E3" s="160"/>
      <c r="F3" s="160"/>
      <c r="G3" s="161" t="s">
        <v>26</v>
      </c>
      <c r="H3" s="162"/>
      <c r="I3" s="163"/>
      <c r="J3" s="35"/>
    </row>
    <row r="4" spans="1:10" s="35" customFormat="1" ht="15" customHeight="1" x14ac:dyDescent="0.25">
      <c r="A4" s="164" t="s">
        <v>27</v>
      </c>
      <c r="B4" s="165"/>
      <c r="C4" s="93" t="s">
        <v>101</v>
      </c>
      <c r="D4" s="42"/>
      <c r="E4" s="42"/>
      <c r="F4" s="43"/>
      <c r="G4" s="166" t="s">
        <v>28</v>
      </c>
      <c r="H4" s="167"/>
      <c r="I4" s="168"/>
    </row>
    <row r="5" spans="1:10" s="35" customFormat="1" ht="15.75" customHeight="1" thickBot="1" x14ac:dyDescent="0.3">
      <c r="A5" s="172" t="s">
        <v>29</v>
      </c>
      <c r="B5" s="173"/>
      <c r="C5" s="174" t="s">
        <v>102</v>
      </c>
      <c r="D5" s="174"/>
      <c r="E5" s="174"/>
      <c r="F5" s="175"/>
      <c r="G5" s="169"/>
      <c r="H5" s="170"/>
      <c r="I5" s="171"/>
    </row>
    <row r="6" spans="1:10" ht="12.75" customHeight="1" x14ac:dyDescent="0.2">
      <c r="A6" s="44" t="s">
        <v>30</v>
      </c>
      <c r="B6" s="144" t="s">
        <v>100</v>
      </c>
      <c r="C6" s="144"/>
      <c r="D6" s="144"/>
      <c r="E6" s="145"/>
      <c r="F6" s="146" t="s">
        <v>94</v>
      </c>
      <c r="G6" s="147"/>
      <c r="H6" s="147"/>
      <c r="I6" s="148"/>
    </row>
    <row r="7" spans="1:10" ht="12.75" customHeight="1" x14ac:dyDescent="0.2">
      <c r="A7" s="149" t="s">
        <v>31</v>
      </c>
      <c r="B7" s="150"/>
      <c r="C7" s="45"/>
      <c r="D7" s="45"/>
      <c r="E7" s="46"/>
      <c r="F7" s="141" t="s">
        <v>95</v>
      </c>
      <c r="G7" s="151"/>
      <c r="H7" s="151"/>
      <c r="I7" s="152"/>
    </row>
    <row r="8" spans="1:10" ht="12.75" customHeight="1" x14ac:dyDescent="0.2">
      <c r="A8" s="137" t="s">
        <v>32</v>
      </c>
      <c r="B8" s="138"/>
      <c r="C8" s="138"/>
      <c r="D8" s="138" t="s">
        <v>99</v>
      </c>
      <c r="E8" s="176"/>
      <c r="F8" s="177" t="s">
        <v>96</v>
      </c>
      <c r="G8" s="177"/>
      <c r="H8" s="177"/>
      <c r="I8" s="178"/>
    </row>
    <row r="9" spans="1:10" ht="33" customHeight="1" x14ac:dyDescent="0.2">
      <c r="A9" s="137" t="s">
        <v>33</v>
      </c>
      <c r="B9" s="138"/>
      <c r="C9" s="138"/>
      <c r="D9" s="139">
        <f>Certification!V4</f>
        <v>267769195</v>
      </c>
      <c r="E9" s="140"/>
      <c r="F9" s="141" t="s">
        <v>97</v>
      </c>
      <c r="G9" s="142"/>
      <c r="H9" s="142"/>
      <c r="I9" s="143"/>
    </row>
    <row r="10" spans="1:10" ht="12.75" customHeight="1" x14ac:dyDescent="0.2">
      <c r="A10" s="47" t="s">
        <v>34</v>
      </c>
      <c r="B10" s="45"/>
      <c r="C10" s="48"/>
      <c r="D10" s="192"/>
      <c r="E10" s="193"/>
      <c r="F10" s="194" t="s">
        <v>98</v>
      </c>
      <c r="G10" s="195"/>
      <c r="H10" s="195"/>
      <c r="I10" s="196"/>
    </row>
    <row r="11" spans="1:10" ht="13.5" customHeight="1" x14ac:dyDescent="0.2">
      <c r="A11" s="197" t="s">
        <v>92</v>
      </c>
      <c r="B11" s="198"/>
      <c r="C11" s="198"/>
      <c r="D11" s="199">
        <f>Certification!V4</f>
        <v>267769195</v>
      </c>
      <c r="E11" s="200"/>
      <c r="F11" s="49"/>
      <c r="G11" s="201"/>
      <c r="H11" s="202"/>
      <c r="I11" s="203"/>
    </row>
    <row r="12" spans="1:10" ht="13.5" customHeight="1" thickBot="1" x14ac:dyDescent="0.25">
      <c r="A12" s="207" t="s">
        <v>93</v>
      </c>
      <c r="B12" s="208"/>
      <c r="C12" s="208"/>
      <c r="D12" s="199">
        <f>D11-H22</f>
        <v>267769195</v>
      </c>
      <c r="E12" s="200"/>
      <c r="F12" s="50"/>
      <c r="G12" s="51"/>
      <c r="H12" s="52"/>
      <c r="I12" s="53"/>
    </row>
    <row r="13" spans="1:10" ht="26.25" customHeight="1" thickBot="1" x14ac:dyDescent="0.25">
      <c r="A13" s="54" t="s">
        <v>0</v>
      </c>
      <c r="B13" s="204" t="s">
        <v>35</v>
      </c>
      <c r="C13" s="204"/>
      <c r="D13" s="204"/>
      <c r="E13" s="204"/>
      <c r="F13" s="55" t="s">
        <v>36</v>
      </c>
      <c r="G13" s="56" t="s">
        <v>37</v>
      </c>
      <c r="H13" s="205" t="s">
        <v>38</v>
      </c>
      <c r="I13" s="206"/>
    </row>
    <row r="14" spans="1:10" x14ac:dyDescent="0.2">
      <c r="A14" s="57"/>
      <c r="B14" s="179" t="s">
        <v>39</v>
      </c>
      <c r="C14" s="180"/>
      <c r="D14" s="180"/>
      <c r="E14" s="181"/>
      <c r="F14" s="58"/>
      <c r="G14" s="58" t="s">
        <v>40</v>
      </c>
      <c r="H14" s="182"/>
      <c r="I14" s="183"/>
    </row>
    <row r="15" spans="1:10" ht="13.5" thickBot="1" x14ac:dyDescent="0.25">
      <c r="A15" s="59"/>
      <c r="B15" s="184" t="s">
        <v>41</v>
      </c>
      <c r="C15" s="185"/>
      <c r="D15" s="185"/>
      <c r="E15" s="186"/>
      <c r="F15" s="60"/>
      <c r="G15" s="60" t="e">
        <f>[1]Certification!D4</f>
        <v>#REF!</v>
      </c>
      <c r="H15" s="187"/>
      <c r="I15" s="188"/>
    </row>
    <row r="16" spans="1:10" ht="15" customHeight="1" x14ac:dyDescent="0.2">
      <c r="A16" s="61" t="s">
        <v>42</v>
      </c>
      <c r="B16" s="189" t="s">
        <v>43</v>
      </c>
      <c r="C16" s="189"/>
      <c r="D16" s="189"/>
      <c r="E16" s="189"/>
      <c r="F16" s="62"/>
      <c r="G16" s="62"/>
      <c r="H16" s="190"/>
      <c r="I16" s="191"/>
    </row>
    <row r="17" spans="1:9" ht="12.75" customHeight="1" x14ac:dyDescent="0.2">
      <c r="A17" s="57">
        <f>+A15+1</f>
        <v>1</v>
      </c>
      <c r="B17" s="209" t="s">
        <v>91</v>
      </c>
      <c r="C17" s="209"/>
      <c r="D17" s="209"/>
      <c r="E17" s="209"/>
      <c r="F17" s="63"/>
      <c r="G17" s="63">
        <f t="shared" ref="G17:G42" si="0">H17-F17</f>
        <v>0</v>
      </c>
      <c r="H17" s="210">
        <f>Certification!Z4</f>
        <v>0</v>
      </c>
      <c r="I17" s="211"/>
    </row>
    <row r="18" spans="1:9" ht="12.75" customHeight="1" x14ac:dyDescent="0.2">
      <c r="A18" s="57">
        <f>+A17+1</f>
        <v>2</v>
      </c>
      <c r="B18" s="209" t="s">
        <v>89</v>
      </c>
      <c r="C18" s="209"/>
      <c r="D18" s="209"/>
      <c r="E18" s="209"/>
      <c r="F18" s="63"/>
      <c r="G18" s="63">
        <f t="shared" si="0"/>
        <v>0</v>
      </c>
      <c r="H18" s="210">
        <f>Certification!AA4</f>
        <v>0</v>
      </c>
      <c r="I18" s="211"/>
    </row>
    <row r="19" spans="1:9" ht="12.75" customHeight="1" x14ac:dyDescent="0.2">
      <c r="A19" s="57">
        <v>3</v>
      </c>
      <c r="B19" s="209" t="s">
        <v>44</v>
      </c>
      <c r="C19" s="209"/>
      <c r="D19" s="209"/>
      <c r="E19" s="209"/>
      <c r="F19" s="63"/>
      <c r="G19" s="63">
        <f t="shared" si="0"/>
        <v>0</v>
      </c>
      <c r="H19" s="210">
        <f>Certification!AB4</f>
        <v>0</v>
      </c>
      <c r="I19" s="211"/>
    </row>
    <row r="20" spans="1:9" x14ac:dyDescent="0.2">
      <c r="A20" s="57">
        <v>4</v>
      </c>
      <c r="B20" s="209" t="s">
        <v>18</v>
      </c>
      <c r="C20" s="209"/>
      <c r="D20" s="209"/>
      <c r="E20" s="209"/>
      <c r="F20" s="64"/>
      <c r="G20" s="63">
        <f t="shared" si="0"/>
        <v>0</v>
      </c>
      <c r="H20" s="210">
        <f>Certification!AC4</f>
        <v>0</v>
      </c>
      <c r="I20" s="211"/>
    </row>
    <row r="21" spans="1:9" x14ac:dyDescent="0.2">
      <c r="A21" s="57">
        <v>5</v>
      </c>
      <c r="B21" s="209" t="s">
        <v>61</v>
      </c>
      <c r="C21" s="209"/>
      <c r="D21" s="209"/>
      <c r="E21" s="209"/>
      <c r="F21" s="64"/>
      <c r="G21" s="63">
        <f t="shared" si="0"/>
        <v>0</v>
      </c>
      <c r="H21" s="210">
        <f>Certification!AD4</f>
        <v>0</v>
      </c>
      <c r="I21" s="211"/>
    </row>
    <row r="22" spans="1:9" ht="30" customHeight="1" thickBot="1" x14ac:dyDescent="0.25">
      <c r="A22" s="65" t="s">
        <v>42</v>
      </c>
      <c r="B22" s="212" t="s">
        <v>45</v>
      </c>
      <c r="C22" s="212"/>
      <c r="D22" s="212"/>
      <c r="E22" s="212"/>
      <c r="F22" s="66">
        <f>SUM(F17:F21)</f>
        <v>0</v>
      </c>
      <c r="G22" s="67">
        <f t="shared" si="0"/>
        <v>0</v>
      </c>
      <c r="H22" s="213">
        <f>SUM(H17:H21)</f>
        <v>0</v>
      </c>
      <c r="I22" s="214"/>
    </row>
    <row r="23" spans="1:9" ht="15" customHeight="1" x14ac:dyDescent="0.2">
      <c r="A23" s="68" t="s">
        <v>46</v>
      </c>
      <c r="B23" s="218" t="s">
        <v>47</v>
      </c>
      <c r="C23" s="218"/>
      <c r="D23" s="218"/>
      <c r="E23" s="218"/>
      <c r="F23" s="69"/>
      <c r="G23" s="63"/>
      <c r="H23" s="219"/>
      <c r="I23" s="220"/>
    </row>
    <row r="24" spans="1:9" ht="12.75" customHeight="1" x14ac:dyDescent="0.2">
      <c r="A24" s="57">
        <v>1</v>
      </c>
      <c r="B24" s="215" t="s">
        <v>48</v>
      </c>
      <c r="C24" s="215"/>
      <c r="D24" s="215"/>
      <c r="E24" s="215"/>
      <c r="F24" s="63"/>
      <c r="G24" s="63">
        <f t="shared" si="0"/>
        <v>0</v>
      </c>
      <c r="H24" s="216"/>
      <c r="I24" s="217"/>
    </row>
    <row r="25" spans="1:9" ht="12.75" customHeight="1" x14ac:dyDescent="0.2">
      <c r="A25" s="57">
        <v>2</v>
      </c>
      <c r="B25" s="215" t="s">
        <v>49</v>
      </c>
      <c r="C25" s="215"/>
      <c r="D25" s="215"/>
      <c r="E25" s="215"/>
      <c r="F25" s="70"/>
      <c r="G25" s="63">
        <f t="shared" si="0"/>
        <v>0</v>
      </c>
      <c r="H25" s="216"/>
      <c r="I25" s="217"/>
    </row>
    <row r="26" spans="1:9" ht="12.75" customHeight="1" x14ac:dyDescent="0.2">
      <c r="A26" s="57">
        <v>3</v>
      </c>
      <c r="B26" s="215" t="s">
        <v>50</v>
      </c>
      <c r="C26" s="215"/>
      <c r="D26" s="215"/>
      <c r="E26" s="215"/>
      <c r="F26" s="70"/>
      <c r="G26" s="63">
        <f t="shared" si="0"/>
        <v>0</v>
      </c>
      <c r="H26" s="216"/>
      <c r="I26" s="217"/>
    </row>
    <row r="27" spans="1:9" ht="12.75" customHeight="1" x14ac:dyDescent="0.2">
      <c r="A27" s="57">
        <v>4</v>
      </c>
      <c r="B27" s="215" t="s">
        <v>51</v>
      </c>
      <c r="C27" s="215"/>
      <c r="D27" s="215"/>
      <c r="E27" s="215"/>
      <c r="F27" s="70"/>
      <c r="G27" s="63">
        <f t="shared" si="0"/>
        <v>0</v>
      </c>
      <c r="H27" s="216"/>
      <c r="I27" s="217"/>
    </row>
    <row r="28" spans="1:9" ht="12.75" customHeight="1" x14ac:dyDescent="0.2">
      <c r="A28" s="57">
        <v>5</v>
      </c>
      <c r="B28" s="215" t="s">
        <v>52</v>
      </c>
      <c r="C28" s="215"/>
      <c r="D28" s="215"/>
      <c r="E28" s="215"/>
      <c r="F28" s="70"/>
      <c r="G28" s="63">
        <f t="shared" si="0"/>
        <v>0</v>
      </c>
      <c r="H28" s="216"/>
      <c r="I28" s="217"/>
    </row>
    <row r="29" spans="1:9" ht="12.75" customHeight="1" x14ac:dyDescent="0.2">
      <c r="A29" s="57">
        <v>6</v>
      </c>
      <c r="B29" s="215" t="s">
        <v>53</v>
      </c>
      <c r="C29" s="215"/>
      <c r="D29" s="215"/>
      <c r="E29" s="215"/>
      <c r="F29" s="70"/>
      <c r="G29" s="63">
        <f t="shared" si="0"/>
        <v>0</v>
      </c>
      <c r="H29" s="216"/>
      <c r="I29" s="217"/>
    </row>
    <row r="30" spans="1:9" ht="12.75" customHeight="1" x14ac:dyDescent="0.2">
      <c r="A30" s="57">
        <v>7</v>
      </c>
      <c r="B30" s="215" t="s">
        <v>54</v>
      </c>
      <c r="C30" s="215"/>
      <c r="D30" s="215"/>
      <c r="E30" s="215"/>
      <c r="F30" s="71"/>
      <c r="G30" s="63">
        <f t="shared" si="0"/>
        <v>0</v>
      </c>
      <c r="H30" s="216"/>
      <c r="I30" s="217"/>
    </row>
    <row r="31" spans="1:9" ht="12.75" customHeight="1" x14ac:dyDescent="0.2">
      <c r="A31" s="57">
        <v>8</v>
      </c>
      <c r="B31" s="215" t="s">
        <v>55</v>
      </c>
      <c r="C31" s="215"/>
      <c r="D31" s="215"/>
      <c r="E31" s="215"/>
      <c r="F31" s="63"/>
      <c r="G31" s="63">
        <f t="shared" si="0"/>
        <v>0</v>
      </c>
      <c r="H31" s="216"/>
      <c r="I31" s="217"/>
    </row>
    <row r="32" spans="1:9" ht="12.75" customHeight="1" x14ac:dyDescent="0.2">
      <c r="A32" s="57">
        <v>9</v>
      </c>
      <c r="B32" s="215" t="s">
        <v>56</v>
      </c>
      <c r="C32" s="215"/>
      <c r="D32" s="215"/>
      <c r="E32" s="215"/>
      <c r="F32" s="63"/>
      <c r="G32" s="63">
        <f t="shared" si="0"/>
        <v>0</v>
      </c>
      <c r="H32" s="221"/>
      <c r="I32" s="222"/>
    </row>
    <row r="33" spans="1:11" ht="12.75" customHeight="1" x14ac:dyDescent="0.2">
      <c r="A33" s="57">
        <v>10</v>
      </c>
      <c r="B33" s="215" t="s">
        <v>57</v>
      </c>
      <c r="C33" s="215"/>
      <c r="D33" s="215"/>
      <c r="E33" s="215"/>
      <c r="F33" s="63"/>
      <c r="G33" s="63">
        <f t="shared" si="0"/>
        <v>0</v>
      </c>
      <c r="H33" s="221"/>
      <c r="I33" s="222"/>
    </row>
    <row r="34" spans="1:11" ht="15.75" customHeight="1" thickBot="1" x14ac:dyDescent="0.25">
      <c r="A34" s="72" t="s">
        <v>58</v>
      </c>
      <c r="B34" s="223" t="s">
        <v>59</v>
      </c>
      <c r="C34" s="223"/>
      <c r="D34" s="223"/>
      <c r="E34" s="223"/>
      <c r="F34" s="73">
        <f>SUM(F24:F33)</f>
        <v>0</v>
      </c>
      <c r="G34" s="67">
        <f t="shared" si="0"/>
        <v>0</v>
      </c>
      <c r="H34" s="224">
        <f>SUM(H24:H33)</f>
        <v>0</v>
      </c>
      <c r="I34" s="225"/>
    </row>
    <row r="35" spans="1:11" ht="15" customHeight="1" x14ac:dyDescent="0.2">
      <c r="A35" s="61" t="s">
        <v>60</v>
      </c>
      <c r="B35" s="189" t="s">
        <v>61</v>
      </c>
      <c r="C35" s="189"/>
      <c r="D35" s="189"/>
      <c r="E35" s="189"/>
      <c r="F35" s="74"/>
      <c r="G35" s="75">
        <f t="shared" si="0"/>
        <v>0</v>
      </c>
      <c r="H35" s="229"/>
      <c r="I35" s="230"/>
    </row>
    <row r="36" spans="1:11" ht="12.75" customHeight="1" x14ac:dyDescent="0.2">
      <c r="A36" s="76">
        <v>1</v>
      </c>
      <c r="B36" s="215" t="s">
        <v>62</v>
      </c>
      <c r="C36" s="215"/>
      <c r="D36" s="215"/>
      <c r="E36" s="215"/>
      <c r="F36" s="77"/>
      <c r="G36" s="63">
        <f t="shared" si="0"/>
        <v>0</v>
      </c>
      <c r="H36" s="216"/>
      <c r="I36" s="217"/>
    </row>
    <row r="37" spans="1:11" ht="12.75" customHeight="1" x14ac:dyDescent="0.2">
      <c r="A37" s="76">
        <v>2</v>
      </c>
      <c r="B37" s="215" t="s">
        <v>63</v>
      </c>
      <c r="C37" s="215"/>
      <c r="D37" s="215"/>
      <c r="E37" s="215"/>
      <c r="F37" s="77"/>
      <c r="G37" s="63">
        <f t="shared" si="0"/>
        <v>0</v>
      </c>
      <c r="H37" s="216"/>
      <c r="I37" s="217"/>
    </row>
    <row r="38" spans="1:11" ht="12.75" customHeight="1" x14ac:dyDescent="0.2">
      <c r="A38" s="76">
        <v>3</v>
      </c>
      <c r="B38" s="215" t="s">
        <v>64</v>
      </c>
      <c r="C38" s="215"/>
      <c r="D38" s="215"/>
      <c r="E38" s="215"/>
      <c r="F38" s="77"/>
      <c r="G38" s="63">
        <f t="shared" si="0"/>
        <v>0</v>
      </c>
      <c r="H38" s="216"/>
      <c r="I38" s="217"/>
    </row>
    <row r="39" spans="1:11" ht="12.75" customHeight="1" x14ac:dyDescent="0.2">
      <c r="A39" s="76">
        <v>4</v>
      </c>
      <c r="B39" s="215" t="s">
        <v>65</v>
      </c>
      <c r="C39" s="215"/>
      <c r="D39" s="215"/>
      <c r="E39" s="215"/>
      <c r="F39" s="77"/>
      <c r="G39" s="63">
        <f t="shared" si="0"/>
        <v>0</v>
      </c>
      <c r="H39" s="226"/>
      <c r="I39" s="227"/>
    </row>
    <row r="40" spans="1:11" ht="14.25" customHeight="1" x14ac:dyDescent="0.2">
      <c r="A40" s="76">
        <v>5</v>
      </c>
      <c r="B40" s="228" t="s">
        <v>66</v>
      </c>
      <c r="C40" s="228"/>
      <c r="D40" s="228"/>
      <c r="E40" s="228"/>
      <c r="F40" s="78"/>
      <c r="G40" s="63">
        <f t="shared" si="0"/>
        <v>0</v>
      </c>
      <c r="H40" s="226"/>
      <c r="I40" s="227"/>
      <c r="J40" s="36"/>
    </row>
    <row r="41" spans="1:11" ht="14.25" customHeight="1" x14ac:dyDescent="0.2">
      <c r="A41" s="76">
        <v>6</v>
      </c>
      <c r="B41" s="228" t="s">
        <v>67</v>
      </c>
      <c r="C41" s="228"/>
      <c r="D41" s="228"/>
      <c r="E41" s="228"/>
      <c r="F41" s="78"/>
      <c r="G41" s="63">
        <f t="shared" si="0"/>
        <v>0</v>
      </c>
      <c r="H41" s="226"/>
      <c r="I41" s="227"/>
      <c r="J41" s="36"/>
    </row>
    <row r="42" spans="1:11" s="35" customFormat="1" ht="15.75" customHeight="1" thickBot="1" x14ac:dyDescent="0.3">
      <c r="A42" s="72" t="s">
        <v>60</v>
      </c>
      <c r="B42" s="223" t="s">
        <v>68</v>
      </c>
      <c r="C42" s="223"/>
      <c r="D42" s="223"/>
      <c r="E42" s="223"/>
      <c r="F42" s="79">
        <f>SUM(F36:F41)</f>
        <v>0</v>
      </c>
      <c r="G42" s="67">
        <f t="shared" si="0"/>
        <v>0</v>
      </c>
      <c r="H42" s="248">
        <f>SUM(H36:H41)</f>
        <v>0</v>
      </c>
      <c r="I42" s="249"/>
      <c r="J42" s="37"/>
      <c r="K42" s="38"/>
    </row>
    <row r="43" spans="1:11" s="35" customFormat="1" ht="18.75" customHeight="1" thickBot="1" x14ac:dyDescent="0.3">
      <c r="A43" s="80"/>
      <c r="B43" s="250" t="s">
        <v>69</v>
      </c>
      <c r="C43" s="250"/>
      <c r="D43" s="250"/>
      <c r="E43" s="250"/>
      <c r="F43" s="81"/>
      <c r="G43" s="81">
        <f>G42-G34+G22</f>
        <v>0</v>
      </c>
      <c r="H43" s="251">
        <f>H22-H34+H42</f>
        <v>0</v>
      </c>
      <c r="I43" s="252"/>
      <c r="J43" s="37"/>
      <c r="K43" s="38"/>
    </row>
    <row r="44" spans="1:11" s="35" customFormat="1" ht="18" x14ac:dyDescent="0.25">
      <c r="A44" s="82"/>
      <c r="B44" s="231" t="s">
        <v>70</v>
      </c>
      <c r="C44" s="232"/>
      <c r="D44" s="232"/>
      <c r="E44" s="232"/>
      <c r="F44" s="232"/>
      <c r="G44" s="232"/>
      <c r="H44" s="232"/>
      <c r="I44" s="233"/>
    </row>
    <row r="45" spans="1:11" ht="12.75" customHeight="1" x14ac:dyDescent="0.2">
      <c r="A45" s="57"/>
      <c r="B45" s="234" t="s">
        <v>71</v>
      </c>
      <c r="C45" s="235"/>
      <c r="D45" s="235"/>
      <c r="E45" s="236"/>
      <c r="F45" s="235"/>
      <c r="G45" s="235"/>
      <c r="H45" s="235"/>
      <c r="I45" s="237"/>
    </row>
    <row r="46" spans="1:11" x14ac:dyDescent="0.2">
      <c r="A46" s="59"/>
      <c r="B46" s="184" t="s">
        <v>72</v>
      </c>
      <c r="C46" s="185"/>
      <c r="D46" s="185"/>
      <c r="E46" s="185"/>
      <c r="F46" s="185"/>
      <c r="G46" s="185"/>
      <c r="H46" s="185"/>
      <c r="I46" s="240"/>
    </row>
    <row r="47" spans="1:11" x14ac:dyDescent="0.2">
      <c r="A47" s="83"/>
      <c r="B47" s="238"/>
      <c r="C47" s="239"/>
      <c r="D47" s="239"/>
      <c r="E47" s="239"/>
      <c r="F47" s="239"/>
      <c r="G47" s="239"/>
      <c r="H47" s="239"/>
      <c r="I47" s="241"/>
    </row>
    <row r="48" spans="1:11" ht="13.5" thickBot="1" x14ac:dyDescent="0.25">
      <c r="A48" s="84"/>
      <c r="B48" s="85"/>
      <c r="C48" s="85"/>
      <c r="D48" s="85"/>
      <c r="E48" s="85"/>
      <c r="F48" s="86"/>
      <c r="G48" s="87"/>
      <c r="H48" s="88"/>
      <c r="I48" s="89"/>
    </row>
    <row r="49" spans="1:9" x14ac:dyDescent="0.2">
      <c r="A49" s="242" t="s">
        <v>73</v>
      </c>
      <c r="B49" s="243"/>
      <c r="C49" s="242" t="s">
        <v>74</v>
      </c>
      <c r="D49" s="243"/>
      <c r="E49" s="244"/>
      <c r="F49" s="90" t="s">
        <v>75</v>
      </c>
      <c r="G49" s="245" t="s">
        <v>75</v>
      </c>
      <c r="H49" s="246"/>
      <c r="I49" s="247"/>
    </row>
    <row r="50" spans="1:9" x14ac:dyDescent="0.2">
      <c r="A50" s="256"/>
      <c r="B50" s="257"/>
      <c r="C50" s="256"/>
      <c r="D50" s="262"/>
      <c r="E50" s="257"/>
      <c r="F50" s="257"/>
      <c r="G50" s="265"/>
      <c r="H50" s="266"/>
      <c r="I50" s="267"/>
    </row>
    <row r="51" spans="1:9" x14ac:dyDescent="0.2">
      <c r="A51" s="258"/>
      <c r="B51" s="259"/>
      <c r="C51" s="258"/>
      <c r="D51" s="263"/>
      <c r="E51" s="259"/>
      <c r="F51" s="259"/>
      <c r="G51" s="268"/>
      <c r="H51" s="269"/>
      <c r="I51" s="270"/>
    </row>
    <row r="52" spans="1:9" x14ac:dyDescent="0.2">
      <c r="A52" s="258"/>
      <c r="B52" s="259"/>
      <c r="C52" s="258"/>
      <c r="D52" s="263"/>
      <c r="E52" s="259"/>
      <c r="F52" s="259"/>
      <c r="G52" s="268"/>
      <c r="H52" s="269"/>
      <c r="I52" s="270"/>
    </row>
    <row r="53" spans="1:9" x14ac:dyDescent="0.2">
      <c r="A53" s="258"/>
      <c r="B53" s="259"/>
      <c r="C53" s="258"/>
      <c r="D53" s="263"/>
      <c r="E53" s="259"/>
      <c r="F53" s="259"/>
      <c r="G53" s="268"/>
      <c r="H53" s="269"/>
      <c r="I53" s="270"/>
    </row>
    <row r="54" spans="1:9" x14ac:dyDescent="0.2">
      <c r="A54" s="258"/>
      <c r="B54" s="259"/>
      <c r="C54" s="258"/>
      <c r="D54" s="263"/>
      <c r="E54" s="259"/>
      <c r="F54" s="259"/>
      <c r="G54" s="268"/>
      <c r="H54" s="269"/>
      <c r="I54" s="270"/>
    </row>
    <row r="55" spans="1:9" x14ac:dyDescent="0.2">
      <c r="A55" s="258"/>
      <c r="B55" s="259"/>
      <c r="C55" s="258"/>
      <c r="D55" s="263"/>
      <c r="E55" s="259"/>
      <c r="F55" s="259"/>
      <c r="G55" s="268"/>
      <c r="H55" s="269"/>
      <c r="I55" s="270"/>
    </row>
    <row r="56" spans="1:9" x14ac:dyDescent="0.2">
      <c r="A56" s="258"/>
      <c r="B56" s="259"/>
      <c r="C56" s="258"/>
      <c r="D56" s="263"/>
      <c r="E56" s="259"/>
      <c r="F56" s="259"/>
      <c r="G56" s="268"/>
      <c r="H56" s="269"/>
      <c r="I56" s="270"/>
    </row>
    <row r="57" spans="1:9" x14ac:dyDescent="0.2">
      <c r="A57" s="260"/>
      <c r="B57" s="261"/>
      <c r="C57" s="260"/>
      <c r="D57" s="264"/>
      <c r="E57" s="261"/>
      <c r="F57" s="261"/>
      <c r="G57" s="271"/>
      <c r="H57" s="272"/>
      <c r="I57" s="273"/>
    </row>
    <row r="58" spans="1:9" x14ac:dyDescent="0.2">
      <c r="A58" s="274"/>
      <c r="B58" s="275"/>
      <c r="C58" s="276"/>
      <c r="D58" s="277"/>
      <c r="E58" s="278"/>
      <c r="F58" s="91"/>
      <c r="G58" s="274"/>
      <c r="H58" s="279"/>
      <c r="I58" s="275"/>
    </row>
    <row r="59" spans="1:9" ht="15" thickBot="1" x14ac:dyDescent="0.25">
      <c r="A59" s="253" t="s">
        <v>76</v>
      </c>
      <c r="B59" s="254"/>
      <c r="C59" s="253" t="s">
        <v>77</v>
      </c>
      <c r="D59" s="255"/>
      <c r="E59" s="254"/>
      <c r="F59" s="92" t="s">
        <v>78</v>
      </c>
      <c r="G59" s="253" t="s">
        <v>79</v>
      </c>
      <c r="H59" s="255"/>
      <c r="I59" s="254"/>
    </row>
  </sheetData>
  <mergeCells count="105">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A9:C9"/>
    <mergeCell ref="D9:E9"/>
    <mergeCell ref="F9:I9"/>
    <mergeCell ref="B6:E6"/>
    <mergeCell ref="F6:I6"/>
    <mergeCell ref="A7:B7"/>
    <mergeCell ref="F7:I7"/>
    <mergeCell ref="A1:I1"/>
    <mergeCell ref="A2:I2"/>
    <mergeCell ref="A3:F3"/>
    <mergeCell ref="G3:I3"/>
    <mergeCell ref="A4:B4"/>
    <mergeCell ref="G4:I5"/>
    <mergeCell ref="A5:B5"/>
    <mergeCell ref="C5:F5"/>
    <mergeCell ref="A8:C8"/>
    <mergeCell ref="D8:E8"/>
    <mergeCell ref="F8:I8"/>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Rajkiran.Nayak</lastModifiedBy>
  <lastPrinted>2014-01-09T07:01:54Z</lastPrinted>
  <dcterms:modified xsi:type="dcterms:W3CDTF">2015-04-30T13:16:15Z</dcterms:modified>
</coreProperties>
</file>